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pha\Box\CPP Trading\Data\Calibration v1\Model in MATLAB\Input Data\State Emission Caps\"/>
    </mc:Choice>
  </mc:AlternateContent>
  <xr:revisionPtr revIDLastSave="0" documentId="13_ncr:1_{4F170AD5-3C14-4087-90F1-F23F32938C81}" xr6:coauthVersionLast="45" xr6:coauthVersionMax="45" xr10:uidLastSave="{00000000-0000-0000-0000-000000000000}"/>
  <bookViews>
    <workbookView xWindow="-120" yWindow="-120" windowWidth="29040" windowHeight="15840" firstSheet="2" activeTab="2" xr2:uid="{A61FE447-3391-4163-8B52-E4D57D79096E}"/>
  </bookViews>
  <sheets>
    <sheet name="MB 1" sheetId="1" state="hidden" r:id="rId1"/>
    <sheet name="MB 2" sheetId="3" state="hidden" r:id="rId2"/>
    <sheet name="State Cap" sheetId="5" r:id="rId3"/>
    <sheet name="MB 1 emission-weighted" sheetId="6" r:id="rId4"/>
    <sheet name="Sheet2" sheetId="7" r:id="rId5"/>
    <sheet name="Sheet3" sheetId="8" r:id="rId6"/>
  </sheets>
  <definedNames>
    <definedName name="_xlnm._FilterDatabase" localSheetId="4" hidden="1">Sheet2!$A$1:$V$438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2" i="6" l="1"/>
  <c r="I26" i="6"/>
  <c r="I21" i="6"/>
  <c r="I20" i="6"/>
  <c r="H28" i="6"/>
  <c r="G27" i="6"/>
  <c r="G26" i="6"/>
  <c r="G21" i="6"/>
  <c r="G20" i="6"/>
  <c r="H21" i="6"/>
  <c r="H20" i="6"/>
  <c r="I23" i="6"/>
  <c r="B21" i="6"/>
  <c r="B20" i="6"/>
  <c r="F3" i="8"/>
  <c r="F4" i="8"/>
  <c r="F5" i="8"/>
  <c r="F6" i="8"/>
  <c r="F7" i="8"/>
  <c r="F2" i="8"/>
  <c r="F21" i="6" l="1"/>
  <c r="F22" i="6"/>
  <c r="F23" i="6"/>
  <c r="F24" i="6"/>
  <c r="F25" i="6"/>
  <c r="F32" i="6"/>
  <c r="F20" i="6"/>
  <c r="B11" i="5" l="1"/>
  <c r="C11" i="5" s="1"/>
  <c r="D11" i="5" s="1"/>
  <c r="E11" i="5" s="1"/>
  <c r="F11" i="5" s="1"/>
  <c r="G11" i="5" s="1"/>
  <c r="H11" i="5" s="1"/>
  <c r="I11" i="5" s="1"/>
  <c r="J11" i="5" s="1"/>
  <c r="G22" i="6"/>
  <c r="I22" i="6" s="1"/>
  <c r="H22" i="6"/>
  <c r="G23" i="6"/>
  <c r="H23" i="6"/>
  <c r="G24" i="6"/>
  <c r="B12" i="5" s="1"/>
  <c r="H24" i="6"/>
  <c r="I24" i="6" s="1"/>
  <c r="G25" i="6"/>
  <c r="B15" i="5" s="1"/>
  <c r="H25" i="6"/>
  <c r="I25" i="6" s="1"/>
  <c r="G32" i="6"/>
  <c r="B14" i="5" s="1"/>
  <c r="H32" i="6"/>
  <c r="C26" i="6"/>
  <c r="C12" i="5" l="1"/>
  <c r="D12" i="5" s="1"/>
  <c r="E12" i="5" s="1"/>
  <c r="F12" i="5" s="1"/>
  <c r="G12" i="5" s="1"/>
  <c r="H12" i="5" s="1"/>
  <c r="I12" i="5" s="1"/>
  <c r="J12" i="5" s="1"/>
  <c r="C15" i="5"/>
  <c r="D15" i="5" s="1"/>
  <c r="E15" i="5" s="1"/>
  <c r="F15" i="5" s="1"/>
  <c r="G15" i="5" s="1"/>
  <c r="H15" i="5" s="1"/>
  <c r="I15" i="5" s="1"/>
  <c r="J15" i="5" s="1"/>
  <c r="C14" i="5"/>
  <c r="D14" i="5" s="1"/>
  <c r="E14" i="5" s="1"/>
  <c r="F14" i="5" s="1"/>
  <c r="G14" i="5" s="1"/>
  <c r="H14" i="5" s="1"/>
  <c r="I14" i="5" s="1"/>
  <c r="J14" i="5" s="1"/>
  <c r="B10" i="5"/>
  <c r="C10" i="5" s="1"/>
  <c r="D10" i="5" s="1"/>
  <c r="E10" i="5" s="1"/>
  <c r="F10" i="5" s="1"/>
  <c r="G10" i="5" s="1"/>
  <c r="H10" i="5" s="1"/>
  <c r="I10" i="5" s="1"/>
  <c r="J10" i="5" s="1"/>
  <c r="B7" i="5"/>
  <c r="C7" i="5" s="1"/>
  <c r="D7" i="5" s="1"/>
  <c r="E7" i="5" s="1"/>
  <c r="F7" i="5" s="1"/>
  <c r="G7" i="5" s="1"/>
  <c r="H7" i="5" s="1"/>
  <c r="I7" i="5" s="1"/>
  <c r="J7" i="5" s="1"/>
  <c r="C20" i="6" l="1"/>
  <c r="C20" i="3" l="1"/>
  <c r="D20" i="3"/>
  <c r="E18" i="8" l="1"/>
  <c r="F12" i="6" s="1"/>
  <c r="F29" i="6" s="1"/>
  <c r="E19" i="8"/>
  <c r="F13" i="6" s="1"/>
  <c r="F30" i="6" s="1"/>
  <c r="E20" i="8"/>
  <c r="F14" i="6" s="1"/>
  <c r="F31" i="6" s="1"/>
  <c r="H31" i="6" s="1"/>
  <c r="G30" i="6" l="1"/>
  <c r="B9" i="5" s="1"/>
  <c r="H30" i="6"/>
  <c r="G29" i="6"/>
  <c r="B8" i="5" s="1"/>
  <c r="H29" i="6"/>
  <c r="I29" i="6" s="1"/>
  <c r="E16" i="8"/>
  <c r="F10" i="6" s="1"/>
  <c r="F27" i="6" s="1"/>
  <c r="E17" i="8"/>
  <c r="F11" i="6" s="1"/>
  <c r="F28" i="6" s="1"/>
  <c r="E15" i="8"/>
  <c r="F9" i="6" s="1"/>
  <c r="F26" i="6" s="1"/>
  <c r="C32" i="6"/>
  <c r="B32" i="6"/>
  <c r="C31" i="6"/>
  <c r="B31" i="6"/>
  <c r="G31" i="6" s="1"/>
  <c r="C30" i="6"/>
  <c r="B30" i="6"/>
  <c r="C29" i="6"/>
  <c r="B29" i="6"/>
  <c r="C28" i="6"/>
  <c r="B28" i="6"/>
  <c r="C27" i="6"/>
  <c r="B27" i="6"/>
  <c r="B26" i="6"/>
  <c r="C25" i="6"/>
  <c r="B25" i="6"/>
  <c r="C24" i="6"/>
  <c r="C34" i="6" s="1"/>
  <c r="C37" i="6" s="1"/>
  <c r="B24" i="6"/>
  <c r="C23" i="6"/>
  <c r="B23" i="6"/>
  <c r="C22" i="6"/>
  <c r="B22" i="6"/>
  <c r="C21" i="6"/>
  <c r="I30" i="6" l="1"/>
  <c r="C9" i="5" s="1"/>
  <c r="D9" i="5" s="1"/>
  <c r="E9" i="5" s="1"/>
  <c r="F9" i="5" s="1"/>
  <c r="G9" i="5" s="1"/>
  <c r="H9" i="5" s="1"/>
  <c r="I9" i="5" s="1"/>
  <c r="J9" i="5" s="1"/>
  <c r="G28" i="6"/>
  <c r="B6" i="5" s="1"/>
  <c r="I28" i="6"/>
  <c r="B4" i="5"/>
  <c r="C35" i="6"/>
  <c r="C38" i="6" s="1"/>
  <c r="H26" i="6"/>
  <c r="C4" i="5" s="1"/>
  <c r="D4" i="5" s="1"/>
  <c r="E4" i="5" s="1"/>
  <c r="F4" i="5" s="1"/>
  <c r="G4" i="5" s="1"/>
  <c r="H4" i="5" s="1"/>
  <c r="I4" i="5" s="1"/>
  <c r="J4" i="5" s="1"/>
  <c r="B5" i="5"/>
  <c r="H27" i="6"/>
  <c r="I27" i="6" s="1"/>
  <c r="C8" i="5"/>
  <c r="D8" i="5" s="1"/>
  <c r="E8" i="5" s="1"/>
  <c r="F8" i="5" s="1"/>
  <c r="G8" i="5" s="1"/>
  <c r="H8" i="5" s="1"/>
  <c r="I8" i="5" s="1"/>
  <c r="J8" i="5" s="1"/>
  <c r="B3" i="5"/>
  <c r="B13" i="5"/>
  <c r="B34" i="6"/>
  <c r="B37" i="6" s="1"/>
  <c r="B46" i="6" s="1"/>
  <c r="B35" i="6"/>
  <c r="B38" i="6" s="1"/>
  <c r="B41" i="6" s="1"/>
  <c r="C5" i="5" l="1"/>
  <c r="D5" i="5" s="1"/>
  <c r="E5" i="5" s="1"/>
  <c r="F5" i="5" s="1"/>
  <c r="G5" i="5" s="1"/>
  <c r="H5" i="5" s="1"/>
  <c r="I5" i="5" s="1"/>
  <c r="J5" i="5" s="1"/>
  <c r="G34" i="6"/>
  <c r="C6" i="5"/>
  <c r="D6" i="5" s="1"/>
  <c r="E6" i="5" s="1"/>
  <c r="F6" i="5" s="1"/>
  <c r="G6" i="5" s="1"/>
  <c r="H6" i="5" s="1"/>
  <c r="I6" i="5" s="1"/>
  <c r="J6" i="5" s="1"/>
  <c r="C3" i="5"/>
  <c r="D3" i="5" s="1"/>
  <c r="E3" i="5" s="1"/>
  <c r="F3" i="5" s="1"/>
  <c r="G3" i="5" s="1"/>
  <c r="H3" i="5" s="1"/>
  <c r="I3" i="5" s="1"/>
  <c r="C13" i="5"/>
  <c r="B17" i="5"/>
  <c r="B16" i="5" s="1"/>
  <c r="B40" i="6"/>
  <c r="B47" i="6"/>
  <c r="C47" i="6" s="1"/>
  <c r="D47" i="6" s="1"/>
  <c r="E47" i="6" s="1"/>
  <c r="F47" i="6" s="1"/>
  <c r="G47" i="6" s="1"/>
  <c r="C35" i="1"/>
  <c r="D13" i="5" l="1"/>
  <c r="C17" i="5"/>
  <c r="C16" i="5" s="1"/>
  <c r="J3" i="5"/>
  <c r="C46" i="6"/>
  <c r="D46" i="6" s="1"/>
  <c r="E46" i="6" s="1"/>
  <c r="F46" i="6" s="1"/>
  <c r="G46" i="6" s="1"/>
  <c r="H47" i="6"/>
  <c r="I47" i="6" s="1"/>
  <c r="D46" i="1"/>
  <c r="C46" i="1"/>
  <c r="B40" i="1"/>
  <c r="K46" i="1"/>
  <c r="C34" i="1"/>
  <c r="J46" i="1"/>
  <c r="C38" i="1"/>
  <c r="C20" i="1"/>
  <c r="C32" i="1"/>
  <c r="E13" i="5" l="1"/>
  <c r="D17" i="5"/>
  <c r="D16" i="5" s="1"/>
  <c r="J47" i="6"/>
  <c r="K47" i="6" s="1"/>
  <c r="H46" i="6"/>
  <c r="I46" i="6" s="1"/>
  <c r="J46" i="6" s="1"/>
  <c r="K46" i="6" s="1"/>
  <c r="C24" i="1"/>
  <c r="C37" i="1" s="1"/>
  <c r="D32" i="3"/>
  <c r="C32" i="3"/>
  <c r="B32" i="3"/>
  <c r="D31" i="3"/>
  <c r="C31" i="3"/>
  <c r="B31" i="3"/>
  <c r="D30" i="3"/>
  <c r="C30" i="3"/>
  <c r="B30" i="3"/>
  <c r="D29" i="3"/>
  <c r="C29" i="3"/>
  <c r="B29" i="3"/>
  <c r="D28" i="3"/>
  <c r="C28" i="3"/>
  <c r="B28" i="3"/>
  <c r="D27" i="3"/>
  <c r="C27" i="3"/>
  <c r="B27" i="3"/>
  <c r="D26" i="3"/>
  <c r="C26" i="3"/>
  <c r="B26" i="3"/>
  <c r="D25" i="3"/>
  <c r="C25" i="3"/>
  <c r="B25" i="3"/>
  <c r="D24" i="3"/>
  <c r="C24" i="3"/>
  <c r="C34" i="3" s="1"/>
  <c r="B24" i="3"/>
  <c r="B34" i="3" s="1"/>
  <c r="D23" i="3"/>
  <c r="C23" i="3"/>
  <c r="B23" i="3"/>
  <c r="D22" i="3"/>
  <c r="C22" i="3"/>
  <c r="B22" i="3"/>
  <c r="D21" i="3"/>
  <c r="C21" i="3"/>
  <c r="B21" i="3"/>
  <c r="B20" i="3"/>
  <c r="F13" i="5" l="1"/>
  <c r="E17" i="5"/>
  <c r="E16" i="5" s="1"/>
  <c r="B35" i="3"/>
  <c r="C35" i="3"/>
  <c r="C28" i="1"/>
  <c r="C29" i="1"/>
  <c r="C31" i="1"/>
  <c r="C23" i="1"/>
  <c r="C22" i="1"/>
  <c r="C21" i="1"/>
  <c r="G13" i="5" l="1"/>
  <c r="F17" i="5"/>
  <c r="F16" i="5" s="1"/>
  <c r="B21" i="1"/>
  <c r="B22" i="1"/>
  <c r="B23" i="1"/>
  <c r="B24" i="1"/>
  <c r="B34" i="1" s="1"/>
  <c r="B37" i="1" s="1"/>
  <c r="B25" i="1"/>
  <c r="C25" i="1"/>
  <c r="B26" i="1"/>
  <c r="C26" i="1"/>
  <c r="B27" i="1"/>
  <c r="C27" i="1"/>
  <c r="B28" i="1"/>
  <c r="B29" i="1"/>
  <c r="B30" i="1"/>
  <c r="C30" i="1"/>
  <c r="B31" i="1"/>
  <c r="B32" i="1"/>
  <c r="B20" i="1"/>
  <c r="H13" i="5" l="1"/>
  <c r="G17" i="5"/>
  <c r="G16" i="5" s="1"/>
  <c r="B35" i="1"/>
  <c r="B38" i="1" s="1"/>
  <c r="B41" i="1" s="1"/>
  <c r="B46" i="1"/>
  <c r="I13" i="5" l="1"/>
  <c r="H17" i="5"/>
  <c r="H16" i="5" s="1"/>
  <c r="E46" i="1"/>
  <c r="F46" i="1" s="1"/>
  <c r="G46" i="1" s="1"/>
  <c r="H46" i="1" s="1"/>
  <c r="I46" i="1" s="1"/>
  <c r="B47" i="1"/>
  <c r="J13" i="5" l="1"/>
  <c r="J17" i="5" s="1"/>
  <c r="J16" i="5" s="1"/>
  <c r="I17" i="5"/>
  <c r="I16" i="5" s="1"/>
  <c r="C47" i="1"/>
  <c r="D47" i="1" s="1"/>
  <c r="E47" i="1" s="1"/>
  <c r="F47" i="1" s="1"/>
  <c r="G47" i="1" s="1"/>
  <c r="H47" i="1" s="1"/>
  <c r="I47" i="1" s="1"/>
  <c r="J47" i="1" s="1"/>
  <c r="K47" i="1" l="1"/>
  <c r="J48" i="1" l="1"/>
</calcChain>
</file>

<file path=xl/sharedStrings.xml><?xml version="1.0" encoding="utf-8"?>
<sst xmlns="http://schemas.openxmlformats.org/spreadsheetml/2006/main" count="5019" uniqueCount="315">
  <si>
    <t>state</t>
  </si>
  <si>
    <t>entirely in PJM</t>
  </si>
  <si>
    <t>% of gen in PJM</t>
  </si>
  <si>
    <t>DE</t>
  </si>
  <si>
    <t>MD</t>
  </si>
  <si>
    <t>NJ</t>
  </si>
  <si>
    <t>OH</t>
  </si>
  <si>
    <t>PA</t>
  </si>
  <si>
    <t>WV</t>
  </si>
  <si>
    <t>short ton to metric ton</t>
  </si>
  <si>
    <t>In Short tons</t>
  </si>
  <si>
    <t>IL</t>
  </si>
  <si>
    <t>IN</t>
  </si>
  <si>
    <t>KY</t>
  </si>
  <si>
    <t>MI</t>
  </si>
  <si>
    <t>NC</t>
  </si>
  <si>
    <t>TN</t>
  </si>
  <si>
    <t>VA</t>
  </si>
  <si>
    <t>In metric tons</t>
  </si>
  <si>
    <t>2030 new and old</t>
  </si>
  <si>
    <t>RPJM</t>
  </si>
  <si>
    <t>PA rate</t>
  </si>
  <si>
    <t>RPJM rate</t>
  </si>
  <si>
    <t>State cap</t>
  </si>
  <si>
    <t>Total PJM</t>
  </si>
  <si>
    <t>Total RPJM</t>
  </si>
  <si>
    <t>Category</t>
  </si>
  <si>
    <t>State</t>
  </si>
  <si>
    <t>State-Region</t>
  </si>
  <si>
    <t>Plant Name</t>
  </si>
  <si>
    <t>ORIS Code</t>
  </si>
  <si>
    <t>Generator ID</t>
  </si>
  <si>
    <t>Fuel type</t>
  </si>
  <si>
    <t>Prime mover type</t>
  </si>
  <si>
    <t>Nameplate Capacity (MW)</t>
  </si>
  <si>
    <t>Summer  Capacity (MW)</t>
  </si>
  <si>
    <t>Heat Input Capacity (mmBtu/hr)</t>
  </si>
  <si>
    <t>Electric Generation (MWh)</t>
  </si>
  <si>
    <t>Carbon Dioxide Emissions (tons)</t>
  </si>
  <si>
    <t>UNITKEEP (CA&lt;25 part of CC with CT&gt;25)</t>
  </si>
  <si>
    <t>Source Category</t>
  </si>
  <si>
    <t>Cogn Flag Y/N</t>
  </si>
  <si>
    <t>Unit Status</t>
  </si>
  <si>
    <t>Unit Retirement Year</t>
  </si>
  <si>
    <t>Exclusion Description</t>
  </si>
  <si>
    <t>Commenced Operations in Data Year</t>
  </si>
  <si>
    <t>NERC Interconnection</t>
  </si>
  <si>
    <t>COALST</t>
  </si>
  <si>
    <t>IL-Eastern</t>
  </si>
  <si>
    <t>Joliet 29</t>
  </si>
  <si>
    <t>7</t>
  </si>
  <si>
    <t>SUB</t>
  </si>
  <si>
    <t>ST</t>
  </si>
  <si>
    <t>IPP Non-CHP</t>
  </si>
  <si>
    <t>N</t>
  </si>
  <si>
    <t>OP</t>
  </si>
  <si>
    <t>Eastern</t>
  </si>
  <si>
    <t>8</t>
  </si>
  <si>
    <t>E D Edwards</t>
  </si>
  <si>
    <t>1</t>
  </si>
  <si>
    <t>Electric Utility</t>
  </si>
  <si>
    <t>2</t>
  </si>
  <si>
    <t>3</t>
  </si>
  <si>
    <t>Coffeen</t>
  </si>
  <si>
    <t>NGCC</t>
  </si>
  <si>
    <t>Grand Tower</t>
  </si>
  <si>
    <t>NG</t>
  </si>
  <si>
    <t>CC</t>
  </si>
  <si>
    <t>4</t>
  </si>
  <si>
    <t>Crawford</t>
  </si>
  <si>
    <t>RE</t>
  </si>
  <si>
    <t>Joliet 9</t>
  </si>
  <si>
    <t>6</t>
  </si>
  <si>
    <t>Kincaid Generation LLC</t>
  </si>
  <si>
    <t>Powerton</t>
  </si>
  <si>
    <t>5</t>
  </si>
  <si>
    <t>Waukegan</t>
  </si>
  <si>
    <t>Will County</t>
  </si>
  <si>
    <t>Fisk Street</t>
  </si>
  <si>
    <t>19</t>
  </si>
  <si>
    <t>Joppa Steam</t>
  </si>
  <si>
    <t>Baldwin Energy Complex</t>
  </si>
  <si>
    <t>OGST</t>
  </si>
  <si>
    <t>Havana</t>
  </si>
  <si>
    <t>RFO</t>
  </si>
  <si>
    <t>Hennepin Power Station</t>
  </si>
  <si>
    <t>Wood River</t>
  </si>
  <si>
    <t>Dallman</t>
  </si>
  <si>
    <t>BIT</t>
  </si>
  <si>
    <t>Marion</t>
  </si>
  <si>
    <t>IN-Eastern</t>
  </si>
  <si>
    <t>State Line Energy</t>
  </si>
  <si>
    <t>3A</t>
  </si>
  <si>
    <t>4A</t>
  </si>
  <si>
    <t>Clifty Creek</t>
  </si>
  <si>
    <t>Tanners Creek</t>
  </si>
  <si>
    <t>Harding Street</t>
  </si>
  <si>
    <t>DFO</t>
  </si>
  <si>
    <t>Eagle Valley</t>
  </si>
  <si>
    <t>ST1</t>
  </si>
  <si>
    <t>AES Petersburg</t>
  </si>
  <si>
    <t>ST2</t>
  </si>
  <si>
    <t>ST3</t>
  </si>
  <si>
    <t>Bailly</t>
  </si>
  <si>
    <t>Michigan City</t>
  </si>
  <si>
    <t>12</t>
  </si>
  <si>
    <t>Cayuga</t>
  </si>
  <si>
    <t>UC Coal - commenced in 2012</t>
  </si>
  <si>
    <t>Edwardsport</t>
  </si>
  <si>
    <t>CT1</t>
  </si>
  <si>
    <t>TS</t>
  </si>
  <si>
    <t>Yes</t>
  </si>
  <si>
    <t>CT2</t>
  </si>
  <si>
    <t>Noblesville</t>
  </si>
  <si>
    <t>R Gallagher</t>
  </si>
  <si>
    <t>Wabash Valley Power IGCC</t>
  </si>
  <si>
    <t>1A</t>
  </si>
  <si>
    <t>Wabash River</t>
  </si>
  <si>
    <t>F B Culley</t>
  </si>
  <si>
    <t>NC-Eastern</t>
  </si>
  <si>
    <t>Butler-Warner Generation Plant</t>
  </si>
  <si>
    <t>9</t>
  </si>
  <si>
    <t>Whitewater Valley</t>
  </si>
  <si>
    <t>Frank E Ratts</t>
  </si>
  <si>
    <t>KY-Eastern</t>
  </si>
  <si>
    <t>Big Sandy</t>
  </si>
  <si>
    <t>E W Brown</t>
  </si>
  <si>
    <t>Ghent</t>
  </si>
  <si>
    <t>Green River</t>
  </si>
  <si>
    <t>Tyrone</t>
  </si>
  <si>
    <t>SB</t>
  </si>
  <si>
    <t>Cane Run</t>
  </si>
  <si>
    <t>UC-NGCC</t>
  </si>
  <si>
    <t>P</t>
  </si>
  <si>
    <t>Mill Creek</t>
  </si>
  <si>
    <t>Elmer Smith</t>
  </si>
  <si>
    <t>Paradise</t>
  </si>
  <si>
    <t>Shawnee</t>
  </si>
  <si>
    <t>10</t>
  </si>
  <si>
    <t>OS</t>
  </si>
  <si>
    <t>Kenneth C Coleman</t>
  </si>
  <si>
    <t>HMP&amp;L Station Two Henderson</t>
  </si>
  <si>
    <t>Robert A Reid</t>
  </si>
  <si>
    <t>Cooper</t>
  </si>
  <si>
    <t>Dale</t>
  </si>
  <si>
    <t>MI-Eastern</t>
  </si>
  <si>
    <t>B C Cobb</t>
  </si>
  <si>
    <t>Dan E Karn</t>
  </si>
  <si>
    <t>1B</t>
  </si>
  <si>
    <t>2A</t>
  </si>
  <si>
    <t>2B</t>
  </si>
  <si>
    <t>J H Campbell</t>
  </si>
  <si>
    <t>J C Weadock</t>
  </si>
  <si>
    <t>J R Whiting</t>
  </si>
  <si>
    <t>Conners Creek</t>
  </si>
  <si>
    <t>15</t>
  </si>
  <si>
    <t>16</t>
  </si>
  <si>
    <t>Harbor Beach</t>
  </si>
  <si>
    <t>Monroe</t>
  </si>
  <si>
    <t>River Rouge</t>
  </si>
  <si>
    <t>St Clair</t>
  </si>
  <si>
    <t>Trenton Channel</t>
  </si>
  <si>
    <t>Presque Isle</t>
  </si>
  <si>
    <t>Mistersky</t>
  </si>
  <si>
    <t>Y</t>
  </si>
  <si>
    <t>J B Sims</t>
  </si>
  <si>
    <t>James De Young</t>
  </si>
  <si>
    <t>Eckert Station</t>
  </si>
  <si>
    <t>Erickson Station</t>
  </si>
  <si>
    <t>Shiras</t>
  </si>
  <si>
    <t>Wyandotte</t>
  </si>
  <si>
    <t>Asheville</t>
  </si>
  <si>
    <t>Cape Fear</t>
  </si>
  <si>
    <t>HF Lee Plant</t>
  </si>
  <si>
    <t>Roxboro</t>
  </si>
  <si>
    <t>L V Sutton Steam</t>
  </si>
  <si>
    <t>CA1</t>
  </si>
  <si>
    <t>U</t>
  </si>
  <si>
    <t>G G Allen</t>
  </si>
  <si>
    <t>Buck</t>
  </si>
  <si>
    <t>CT11</t>
  </si>
  <si>
    <t>CT12</t>
  </si>
  <si>
    <t>ST10</t>
  </si>
  <si>
    <t>Cliffside</t>
  </si>
  <si>
    <t>Dan River</t>
  </si>
  <si>
    <t>UC NGCC - commenced in 2012</t>
  </si>
  <si>
    <t>CT8</t>
  </si>
  <si>
    <t>CT9</t>
  </si>
  <si>
    <t>ST7</t>
  </si>
  <si>
    <t>Marshall</t>
  </si>
  <si>
    <t>Riverbend</t>
  </si>
  <si>
    <t>TN-Eastern</t>
  </si>
  <si>
    <t>Allen Steam Plant</t>
  </si>
  <si>
    <t>Bull Run</t>
  </si>
  <si>
    <t>Cumberland</t>
  </si>
  <si>
    <t>Gallatin</t>
  </si>
  <si>
    <t>John Sevier</t>
  </si>
  <si>
    <t>CTG1</t>
  </si>
  <si>
    <t>CTG2</t>
  </si>
  <si>
    <t>CTG3</t>
  </si>
  <si>
    <t>STG1</t>
  </si>
  <si>
    <t>Johnsonville</t>
  </si>
  <si>
    <t>Kingston</t>
  </si>
  <si>
    <t>Endicott Station</t>
  </si>
  <si>
    <t>Duck Creek</t>
  </si>
  <si>
    <t>Newton</t>
  </si>
  <si>
    <t>East Bend</t>
  </si>
  <si>
    <t>Belle River</t>
  </si>
  <si>
    <t>Greenwood</t>
  </si>
  <si>
    <t>H L Spurlock</t>
  </si>
  <si>
    <t>Trimble County</t>
  </si>
  <si>
    <t>R M Schahfer</t>
  </si>
  <si>
    <t>14</t>
  </si>
  <si>
    <t>17</t>
  </si>
  <si>
    <t>18</t>
  </si>
  <si>
    <t>Gibson</t>
  </si>
  <si>
    <t>A B Brown</t>
  </si>
  <si>
    <t>Rockport</t>
  </si>
  <si>
    <t>Merom</t>
  </si>
  <si>
    <t>Mayo</t>
  </si>
  <si>
    <t>R D Green</t>
  </si>
  <si>
    <t>Warrick</t>
  </si>
  <si>
    <t>IPP CHP</t>
  </si>
  <si>
    <t>D B Wilson</t>
  </si>
  <si>
    <t>Sherwood H Smith Jr Energy Complex</t>
  </si>
  <si>
    <t>ST4</t>
  </si>
  <si>
    <t>ST5</t>
  </si>
  <si>
    <t>Rowan</t>
  </si>
  <si>
    <t>STG</t>
  </si>
  <si>
    <t>Lagoon Creek</t>
  </si>
  <si>
    <t>Belews Creek</t>
  </si>
  <si>
    <t>DTE Pontiac North LLC</t>
  </si>
  <si>
    <t>GEN1</t>
  </si>
  <si>
    <t>Elizabethtown Power LLC</t>
  </si>
  <si>
    <t>Lumberton</t>
  </si>
  <si>
    <t>Edgecombe Genco LLC</t>
  </si>
  <si>
    <t>GEN2</t>
  </si>
  <si>
    <t>Midland Cogeneration Venture</t>
  </si>
  <si>
    <t>BP15</t>
  </si>
  <si>
    <t>GT10</t>
  </si>
  <si>
    <t>GT11</t>
  </si>
  <si>
    <t>GT12</t>
  </si>
  <si>
    <t>GT13</t>
  </si>
  <si>
    <t>GT14</t>
  </si>
  <si>
    <t>GT3</t>
  </si>
  <si>
    <t>GT4</t>
  </si>
  <si>
    <t>GT5</t>
  </si>
  <si>
    <t>GT6</t>
  </si>
  <si>
    <t>GT7</t>
  </si>
  <si>
    <t>GT8</t>
  </si>
  <si>
    <t>GT9</t>
  </si>
  <si>
    <t>Rosemary Power Station</t>
  </si>
  <si>
    <t>GEN3</t>
  </si>
  <si>
    <t>TES Filer City Station</t>
  </si>
  <si>
    <t>Roanoke Valley Energy Facililty I</t>
  </si>
  <si>
    <t>Roanoke Valley Energy Facility II</t>
  </si>
  <si>
    <t>Michigan Power LP</t>
  </si>
  <si>
    <t>G001</t>
  </si>
  <si>
    <t>G101</t>
  </si>
  <si>
    <t>Zeeland Generating Station</t>
  </si>
  <si>
    <t>2C</t>
  </si>
  <si>
    <t>Dearborn Industrial Generation</t>
  </si>
  <si>
    <t>GT1</t>
  </si>
  <si>
    <t>GT2</t>
  </si>
  <si>
    <t>Portside Energy</t>
  </si>
  <si>
    <t>GT</t>
  </si>
  <si>
    <t>Kendall County Generation Facility</t>
  </si>
  <si>
    <t>CTG4</t>
  </si>
  <si>
    <t>STG2</t>
  </si>
  <si>
    <t>STG3</t>
  </si>
  <si>
    <t>STG4</t>
  </si>
  <si>
    <t>Cordova Energy</t>
  </si>
  <si>
    <t>PT11</t>
  </si>
  <si>
    <t>PT21</t>
  </si>
  <si>
    <t>PT31</t>
  </si>
  <si>
    <t>Morris Cogeneration LLC</t>
  </si>
  <si>
    <t>UNT1</t>
  </si>
  <si>
    <t>UNT2</t>
  </si>
  <si>
    <t>UNT3</t>
  </si>
  <si>
    <t>Whiting Clean Energy</t>
  </si>
  <si>
    <t>Jackson Michigan Facility</t>
  </si>
  <si>
    <t>7EA</t>
  </si>
  <si>
    <t>LM1</t>
  </si>
  <si>
    <t>LM2</t>
  </si>
  <si>
    <t>LM3</t>
  </si>
  <si>
    <t>LM4</t>
  </si>
  <si>
    <t>LM5</t>
  </si>
  <si>
    <t>LM6</t>
  </si>
  <si>
    <t>New Covert Generating Facility</t>
  </si>
  <si>
    <t>Holland Energy Facility</t>
  </si>
  <si>
    <t>Sugar Creek Power</t>
  </si>
  <si>
    <t>CT01</t>
  </si>
  <si>
    <t>CT02</t>
  </si>
  <si>
    <t>Lawrenceburg Energy Facility</t>
  </si>
  <si>
    <t>0100</t>
  </si>
  <si>
    <t>0200</t>
  </si>
  <si>
    <t>1100</t>
  </si>
  <si>
    <t>1200</t>
  </si>
  <si>
    <t>2100</t>
  </si>
  <si>
    <t>2200</t>
  </si>
  <si>
    <t>Prairie State Generatng Station</t>
  </si>
  <si>
    <t>PC1</t>
  </si>
  <si>
    <t>PC2</t>
  </si>
  <si>
    <t>Lee Combined Cycle Plant</t>
  </si>
  <si>
    <t>1C</t>
  </si>
  <si>
    <t>in PJM</t>
  </si>
  <si>
    <t>total</t>
  </si>
  <si>
    <t>ratio</t>
  </si>
  <si>
    <t>emission</t>
  </si>
  <si>
    <t>% of e in PJM</t>
  </si>
  <si>
    <t>2022 state cap</t>
  </si>
  <si>
    <t>2030 state cap</t>
  </si>
  <si>
    <t>rate</t>
  </si>
  <si>
    <t>e_by_state_mt</t>
  </si>
  <si>
    <t>e_by_state_mt_tot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</si>
</sst>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3" fontId="0" fillId="0" borderId="0" xfId="0" applyNumberFormat="1"/>
    <xf numFmtId="164" fontId="0" fillId="0" borderId="0" xfId="1" applyNumberFormat="1" applyFont="1" applyAlignment="1">
      <alignment horizontal="left"/>
    </xf>
    <xf numFmtId="3" fontId="0" fillId="0" borderId="0" xfId="0" applyNumberFormat="1" applyAlignment="1">
      <alignment horizontal="center"/>
    </xf>
    <xf numFmtId="10" fontId="0" fillId="0" borderId="0" xfId="0" applyNumberFormat="1"/>
    <xf numFmtId="4" fontId="0" fillId="0" borderId="0" xfId="0" applyNumberFormat="1"/>
    <xf numFmtId="3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3" fontId="2" fillId="0" borderId="0" xfId="0" applyNumberFormat="1" applyFont="1" applyBorder="1"/>
    <xf numFmtId="0" fontId="2" fillId="0" borderId="6" xfId="0" applyFont="1" applyBorder="1"/>
    <xf numFmtId="3" fontId="2" fillId="0" borderId="7" xfId="0" applyNumberFormat="1" applyFont="1" applyBorder="1"/>
    <xf numFmtId="0" fontId="2" fillId="0" borderId="8" xfId="0" applyFont="1" applyBorder="1"/>
    <xf numFmtId="164" fontId="2" fillId="0" borderId="0" xfId="1" applyNumberFormat="1" applyFont="1" applyBorder="1"/>
    <xf numFmtId="164" fontId="2" fillId="0" borderId="7" xfId="1" applyNumberFormat="1" applyFont="1" applyBorder="1"/>
    <xf numFmtId="164" fontId="0" fillId="0" borderId="0" xfId="0" applyNumberFormat="1"/>
    <xf numFmtId="43" fontId="0" fillId="0" borderId="0" xfId="0" applyNumberFormat="1"/>
    <xf numFmtId="3" fontId="0" fillId="0" borderId="0" xfId="0" applyNumberFormat="1" applyAlignment="1">
      <alignment horizontal="right"/>
    </xf>
    <xf numFmtId="164" fontId="0" fillId="0" borderId="0" xfId="1" applyNumberFormat="1" applyFont="1" applyAlignment="1">
      <alignment horizontal="right"/>
    </xf>
    <xf numFmtId="164" fontId="0" fillId="0" borderId="0" xfId="1" applyNumberFormat="1" applyFont="1"/>
    <xf numFmtId="0" fontId="2" fillId="0" borderId="9" xfId="0" applyFont="1" applyBorder="1"/>
    <xf numFmtId="164" fontId="2" fillId="0" borderId="10" xfId="1" applyNumberFormat="1" applyFont="1" applyBorder="1"/>
    <xf numFmtId="164" fontId="2" fillId="0" borderId="10" xfId="0" applyNumberFormat="1" applyFont="1" applyBorder="1"/>
    <xf numFmtId="10" fontId="0" fillId="0" borderId="0" xfId="2" applyNumberFormat="1" applyFont="1"/>
    <xf numFmtId="43" fontId="0" fillId="0" borderId="0" xfId="1" applyFont="1"/>
    <xf numFmtId="11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D281A-6A6A-428F-803A-330A39B642A2}">
  <dimension ref="A1:K48"/>
  <sheetViews>
    <sheetView topLeftCell="A13" workbookViewId="0">
      <selection activeCell="G52" sqref="G52"/>
    </sheetView>
  </sheetViews>
  <sheetFormatPr defaultRowHeight="15" x14ac:dyDescent="0.25"/>
  <cols>
    <col min="1" max="1" width="13.28515625" bestFit="1" customWidth="1"/>
    <col min="2" max="2" width="12.5703125" bestFit="1" customWidth="1"/>
    <col min="3" max="3" width="12.7109375" bestFit="1" customWidth="1"/>
    <col min="4" max="4" width="12.5703125" bestFit="1" customWidth="1"/>
    <col min="5" max="5" width="14.28515625" bestFit="1" customWidth="1"/>
    <col min="6" max="6" width="14.85546875" bestFit="1" customWidth="1"/>
    <col min="7" max="7" width="17.85546875" customWidth="1"/>
    <col min="8" max="8" width="21.140625" bestFit="1" customWidth="1"/>
    <col min="9" max="10" width="12.5703125" bestFit="1" customWidth="1"/>
    <col min="11" max="11" width="5.5703125" bestFit="1" customWidth="1"/>
  </cols>
  <sheetData>
    <row r="1" spans="1:8" x14ac:dyDescent="0.25">
      <c r="A1" t="s">
        <v>10</v>
      </c>
    </row>
    <row r="2" spans="1:8" x14ac:dyDescent="0.25">
      <c r="A2" t="s">
        <v>0</v>
      </c>
      <c r="B2">
        <v>2022</v>
      </c>
      <c r="C2">
        <v>2030</v>
      </c>
      <c r="E2" t="s">
        <v>1</v>
      </c>
      <c r="F2" t="s">
        <v>2</v>
      </c>
      <c r="G2" t="s">
        <v>23</v>
      </c>
      <c r="H2" t="s">
        <v>9</v>
      </c>
    </row>
    <row r="3" spans="1:8" x14ac:dyDescent="0.25">
      <c r="A3" t="s">
        <v>3</v>
      </c>
      <c r="B3" s="1">
        <v>4804299.4291636497</v>
      </c>
      <c r="C3" s="1">
        <v>4509340.3085815422</v>
      </c>
      <c r="D3" s="1"/>
      <c r="E3">
        <v>1</v>
      </c>
      <c r="F3" s="4">
        <v>1</v>
      </c>
      <c r="H3">
        <v>0.90718500000000002</v>
      </c>
    </row>
    <row r="4" spans="1:8" x14ac:dyDescent="0.25">
      <c r="A4" t="s">
        <v>4</v>
      </c>
      <c r="B4" s="1">
        <v>15381553.808697706</v>
      </c>
      <c r="C4" s="1">
        <v>13731056.920181284</v>
      </c>
      <c r="D4" s="1"/>
      <c r="E4">
        <v>1</v>
      </c>
      <c r="F4" s="4">
        <v>1</v>
      </c>
    </row>
    <row r="5" spans="1:8" x14ac:dyDescent="0.25">
      <c r="A5" t="s">
        <v>5</v>
      </c>
      <c r="B5" s="1">
        <v>16536385.257190788</v>
      </c>
      <c r="C5" s="1">
        <v>15886392.054177502</v>
      </c>
      <c r="D5" s="1"/>
      <c r="E5">
        <v>1</v>
      </c>
      <c r="F5" s="4">
        <v>1</v>
      </c>
    </row>
    <row r="6" spans="1:8" x14ac:dyDescent="0.25">
      <c r="A6" t="s">
        <v>6</v>
      </c>
      <c r="B6" s="1">
        <v>78311739.706630081</v>
      </c>
      <c r="C6" s="1">
        <v>70599642.336470589</v>
      </c>
      <c r="D6" s="1"/>
      <c r="E6">
        <v>1</v>
      </c>
      <c r="F6" s="4">
        <v>1</v>
      </c>
    </row>
    <row r="7" spans="1:8" x14ac:dyDescent="0.25">
      <c r="A7" t="s">
        <v>7</v>
      </c>
      <c r="B7" s="1">
        <v>99330827</v>
      </c>
      <c r="C7" s="1">
        <v>89822308</v>
      </c>
      <c r="D7" s="1"/>
      <c r="E7">
        <v>1</v>
      </c>
      <c r="F7" s="4">
        <v>1</v>
      </c>
    </row>
    <row r="8" spans="1:8" x14ac:dyDescent="0.25">
      <c r="A8" t="s">
        <v>8</v>
      </c>
      <c r="B8" s="1">
        <v>55116684.102780744</v>
      </c>
      <c r="C8" s="1">
        <v>49119700.65363913</v>
      </c>
      <c r="D8" s="1"/>
      <c r="E8">
        <v>1</v>
      </c>
      <c r="F8" s="4">
        <v>1</v>
      </c>
    </row>
    <row r="9" spans="1:8" x14ac:dyDescent="0.25">
      <c r="A9" t="s">
        <v>11</v>
      </c>
      <c r="B9" s="1">
        <v>70980664.494329393</v>
      </c>
      <c r="C9" s="1">
        <v>63620385.659485154</v>
      </c>
      <c r="D9" s="1"/>
      <c r="E9">
        <v>0</v>
      </c>
      <c r="F9" s="4">
        <v>0.42221480680275242</v>
      </c>
    </row>
    <row r="10" spans="1:8" x14ac:dyDescent="0.25">
      <c r="A10" t="s">
        <v>12</v>
      </c>
      <c r="B10" s="1">
        <v>81244451.813026771</v>
      </c>
      <c r="C10" s="1">
        <v>72842939.669071883</v>
      </c>
      <c r="D10" s="1"/>
      <c r="E10">
        <v>0</v>
      </c>
      <c r="F10" s="4">
        <v>0.23350999781934714</v>
      </c>
    </row>
    <row r="11" spans="1:8" x14ac:dyDescent="0.25">
      <c r="A11" t="s">
        <v>13</v>
      </c>
      <c r="B11" s="1">
        <v>67670732.531428397</v>
      </c>
      <c r="C11" s="1">
        <v>60413356.172968179</v>
      </c>
      <c r="D11" s="1"/>
      <c r="E11">
        <v>0</v>
      </c>
      <c r="F11" s="4">
        <v>0.59422986143892487</v>
      </c>
    </row>
    <row r="12" spans="1:8" x14ac:dyDescent="0.25">
      <c r="A12" t="s">
        <v>14</v>
      </c>
      <c r="B12" s="1">
        <v>50347428.593955345</v>
      </c>
      <c r="C12" s="1">
        <v>45500918.270305157</v>
      </c>
      <c r="D12" s="1"/>
      <c r="E12">
        <v>0</v>
      </c>
      <c r="F12" s="4">
        <v>7.1296762288206679E-4</v>
      </c>
    </row>
    <row r="13" spans="1:8" x14ac:dyDescent="0.25">
      <c r="A13" t="s">
        <v>15</v>
      </c>
      <c r="B13" s="1">
        <v>54075649.07916943</v>
      </c>
      <c r="C13" s="1">
        <v>49063132.744822562</v>
      </c>
      <c r="D13" s="1"/>
      <c r="E13">
        <v>0</v>
      </c>
      <c r="F13" s="4">
        <v>3.9050078227355407E-2</v>
      </c>
    </row>
    <row r="14" spans="1:8" x14ac:dyDescent="0.25">
      <c r="A14" t="s">
        <v>16</v>
      </c>
      <c r="B14" s="1">
        <v>30161551.632887699</v>
      </c>
      <c r="C14" s="1">
        <v>27130159.708060414</v>
      </c>
      <c r="D14" s="1"/>
      <c r="E14">
        <v>0</v>
      </c>
      <c r="F14" s="4">
        <v>5.0000000000000001E-4</v>
      </c>
    </row>
    <row r="15" spans="1:8" x14ac:dyDescent="0.25">
      <c r="A15" t="s">
        <v>17</v>
      </c>
      <c r="B15" s="1">
        <v>28069366.01050109</v>
      </c>
      <c r="C15" s="1">
        <v>26254207.917758342</v>
      </c>
      <c r="D15" s="1"/>
      <c r="E15">
        <v>0</v>
      </c>
      <c r="F15" s="4">
        <v>1</v>
      </c>
    </row>
    <row r="18" spans="1:6" x14ac:dyDescent="0.25">
      <c r="A18" t="s">
        <v>18</v>
      </c>
    </row>
    <row r="19" spans="1:6" x14ac:dyDescent="0.25">
      <c r="A19" t="s">
        <v>0</v>
      </c>
      <c r="B19">
        <v>2022</v>
      </c>
      <c r="C19">
        <v>2030</v>
      </c>
      <c r="E19" t="s">
        <v>1</v>
      </c>
      <c r="F19" t="s">
        <v>2</v>
      </c>
    </row>
    <row r="20" spans="1:6" x14ac:dyDescent="0.25">
      <c r="A20" t="s">
        <v>3</v>
      </c>
      <c r="B20" s="1">
        <f>B3*$H$3</f>
        <v>4358388.377645826</v>
      </c>
      <c r="C20" s="1">
        <f>C3*$H$3</f>
        <v>4090805.8878405467</v>
      </c>
      <c r="D20" s="1"/>
      <c r="E20">
        <v>1</v>
      </c>
      <c r="F20" s="4">
        <v>1</v>
      </c>
    </row>
    <row r="21" spans="1:6" x14ac:dyDescent="0.25">
      <c r="A21" t="s">
        <v>4</v>
      </c>
      <c r="B21" s="1">
        <f t="shared" ref="B21" si="0">B4*$H$3</f>
        <v>13953914.891943429</v>
      </c>
      <c r="C21" s="1">
        <f>C4*$H$3</f>
        <v>12456608.872134658</v>
      </c>
      <c r="D21" s="1"/>
      <c r="E21">
        <v>1</v>
      </c>
      <c r="F21" s="4">
        <v>1</v>
      </c>
    </row>
    <row r="22" spans="1:6" x14ac:dyDescent="0.25">
      <c r="A22" t="s">
        <v>5</v>
      </c>
      <c r="B22" s="1">
        <f t="shared" ref="B22" si="1">B5*$H$3</f>
        <v>15001560.659544626</v>
      </c>
      <c r="C22" s="1">
        <f>C5*$H$3</f>
        <v>14411896.575669017</v>
      </c>
      <c r="D22" s="1"/>
      <c r="E22">
        <v>1</v>
      </c>
      <c r="F22" s="4">
        <v>1</v>
      </c>
    </row>
    <row r="23" spans="1:6" x14ac:dyDescent="0.25">
      <c r="A23" t="s">
        <v>6</v>
      </c>
      <c r="B23" s="1">
        <f t="shared" ref="B23" si="2">B6*$H$3</f>
        <v>71043235.585759208</v>
      </c>
      <c r="C23" s="1">
        <f>C6*$H$3</f>
        <v>64046936.533011071</v>
      </c>
      <c r="D23" s="1"/>
      <c r="E23">
        <v>1</v>
      </c>
      <c r="F23" s="4">
        <v>1</v>
      </c>
    </row>
    <row r="24" spans="1:6" x14ac:dyDescent="0.25">
      <c r="A24" t="s">
        <v>7</v>
      </c>
      <c r="B24" s="1">
        <f t="shared" ref="B24" si="3">B7*$H$3</f>
        <v>90111436.291995004</v>
      </c>
      <c r="C24" s="1">
        <f>C7*$H$3</f>
        <v>81485450.482979998</v>
      </c>
      <c r="D24" s="1"/>
      <c r="E24">
        <v>1</v>
      </c>
      <c r="F24" s="4">
        <v>1</v>
      </c>
    </row>
    <row r="25" spans="1:6" x14ac:dyDescent="0.25">
      <c r="A25" t="s">
        <v>8</v>
      </c>
      <c r="B25" s="1">
        <f t="shared" ref="B25:C25" si="4">B8*$H$3</f>
        <v>50001029.06778115</v>
      </c>
      <c r="C25" s="1">
        <f t="shared" si="4"/>
        <v>44560655.637471616</v>
      </c>
      <c r="D25" s="1"/>
      <c r="E25">
        <v>1</v>
      </c>
      <c r="F25" s="4">
        <v>1</v>
      </c>
    </row>
    <row r="26" spans="1:6" x14ac:dyDescent="0.25">
      <c r="A26" t="s">
        <v>11</v>
      </c>
      <c r="B26" s="1">
        <f t="shared" ref="B26:C26" si="5">B9*$H$3</f>
        <v>64392594.119288214</v>
      </c>
      <c r="C26" s="1">
        <f t="shared" si="5"/>
        <v>57715459.564500041</v>
      </c>
      <c r="D26" s="1"/>
      <c r="E26">
        <v>0</v>
      </c>
      <c r="F26" s="4">
        <v>0.42221480680275242</v>
      </c>
    </row>
    <row r="27" spans="1:6" x14ac:dyDescent="0.25">
      <c r="A27" t="s">
        <v>12</v>
      </c>
      <c r="B27" s="1">
        <f t="shared" ref="B27:C27" si="6">B10*$H$3</f>
        <v>73703748.018000692</v>
      </c>
      <c r="C27" s="1">
        <f t="shared" si="6"/>
        <v>66082022.223686978</v>
      </c>
      <c r="D27" s="1"/>
      <c r="E27">
        <v>0</v>
      </c>
      <c r="F27" s="4">
        <v>0.23350999781934714</v>
      </c>
    </row>
    <row r="28" spans="1:6" x14ac:dyDescent="0.25">
      <c r="A28" t="s">
        <v>13</v>
      </c>
      <c r="B28" s="1">
        <f t="shared" ref="B28" si="7">B11*$H$3</f>
        <v>61389873.491523869</v>
      </c>
      <c r="C28" s="1">
        <f>C11*$H$3</f>
        <v>54806090.519774139</v>
      </c>
      <c r="D28" s="1"/>
      <c r="E28">
        <v>0</v>
      </c>
      <c r="F28" s="4">
        <v>0.59422986143892487</v>
      </c>
    </row>
    <row r="29" spans="1:6" x14ac:dyDescent="0.25">
      <c r="A29" t="s">
        <v>14</v>
      </c>
      <c r="B29" s="1">
        <f t="shared" ref="B29" si="8">B12*$H$3</f>
        <v>45674432.009007379</v>
      </c>
      <c r="C29" s="1">
        <f>C12*$H$3</f>
        <v>41277750.541046783</v>
      </c>
      <c r="D29" s="1"/>
      <c r="E29">
        <v>0</v>
      </c>
      <c r="F29" s="4">
        <v>7.1296762288206679E-4</v>
      </c>
    </row>
    <row r="30" spans="1:6" x14ac:dyDescent="0.25">
      <c r="A30" t="s">
        <v>15</v>
      </c>
      <c r="B30" s="1">
        <f t="shared" ref="B30:C30" si="9">B13*$H$3</f>
        <v>49056617.70988632</v>
      </c>
      <c r="C30" s="1">
        <f t="shared" si="9"/>
        <v>44509338.079111859</v>
      </c>
      <c r="D30" s="1"/>
      <c r="E30">
        <v>0</v>
      </c>
      <c r="F30" s="4">
        <v>3.9050078227355407E-2</v>
      </c>
    </row>
    <row r="31" spans="1:6" x14ac:dyDescent="0.25">
      <c r="A31" t="s">
        <v>16</v>
      </c>
      <c r="B31" s="1">
        <f t="shared" ref="B31" si="10">B14*$H$3</f>
        <v>27362107.218081228</v>
      </c>
      <c r="C31" s="1">
        <f>C14*$H$3</f>
        <v>24612073.934756786</v>
      </c>
      <c r="D31" s="1"/>
      <c r="E31">
        <v>0</v>
      </c>
      <c r="F31" s="4">
        <v>5.0000000000000001E-4</v>
      </c>
    </row>
    <row r="32" spans="1:6" x14ac:dyDescent="0.25">
      <c r="A32" t="s">
        <v>17</v>
      </c>
      <c r="B32" s="1">
        <f t="shared" ref="B32" si="11">B15*$H$3</f>
        <v>25464107.804236431</v>
      </c>
      <c r="C32" s="1">
        <f>C15*$H$3</f>
        <v>23817423.609871604</v>
      </c>
      <c r="D32" s="1"/>
      <c r="E32">
        <v>0</v>
      </c>
      <c r="F32" s="4">
        <v>1</v>
      </c>
    </row>
    <row r="34" spans="1:11" x14ac:dyDescent="0.25">
      <c r="A34" t="s">
        <v>7</v>
      </c>
      <c r="B34" s="3">
        <f>B24*$F$24</f>
        <v>90111436.291995004</v>
      </c>
      <c r="C34" s="22">
        <f>C24*$F$24</f>
        <v>81485450.482979998</v>
      </c>
    </row>
    <row r="35" spans="1:11" x14ac:dyDescent="0.25">
      <c r="A35" t="s">
        <v>20</v>
      </c>
      <c r="B35" s="2">
        <f>B20*F20+B21*F21+B22*F22+B23*F23+B25*F25+B26*F26+B27*F27+B28*F28+B29*F29+B30*F30+B31*F31+B32*F32</f>
        <v>262661911.33406192</v>
      </c>
      <c r="C35" s="23">
        <f>C20*F20+C21*F21+C22*F22+C23*F23+C25*F25+C26*F26+C27*F27+C28*F28+C29*F29+C30*F30+C31*F31+C32*F32</f>
        <v>237530706.03696737</v>
      </c>
    </row>
    <row r="36" spans="1:11" x14ac:dyDescent="0.25">
      <c r="B36" s="2"/>
      <c r="C36" s="7"/>
    </row>
    <row r="37" spans="1:11" x14ac:dyDescent="0.25">
      <c r="A37" t="s">
        <v>7</v>
      </c>
      <c r="B37" s="1">
        <f>B34</f>
        <v>90111436.291995004</v>
      </c>
      <c r="C37" s="5">
        <f>C34</f>
        <v>81485450.482979998</v>
      </c>
    </row>
    <row r="38" spans="1:11" x14ac:dyDescent="0.25">
      <c r="A38" t="s">
        <v>20</v>
      </c>
      <c r="B38" s="20">
        <f>B35</f>
        <v>262661911.33406192</v>
      </c>
      <c r="C38" s="6">
        <f>C35</f>
        <v>237530706.03696737</v>
      </c>
    </row>
    <row r="39" spans="1:11" x14ac:dyDescent="0.25">
      <c r="B39">
        <v>262661911</v>
      </c>
      <c r="C39" s="21"/>
      <c r="D39" s="21"/>
    </row>
    <row r="40" spans="1:11" x14ac:dyDescent="0.25">
      <c r="A40" t="s">
        <v>21</v>
      </c>
      <c r="B40">
        <f>-((C37/B37)^(1/8))+1</f>
        <v>1.2499055104605028E-2</v>
      </c>
    </row>
    <row r="41" spans="1:11" x14ac:dyDescent="0.25">
      <c r="A41" t="s">
        <v>22</v>
      </c>
      <c r="B41">
        <f>-((C38/B38)^(1/8))+1</f>
        <v>1.2492659838130638E-2</v>
      </c>
    </row>
    <row r="43" spans="1:11" ht="15.75" thickBot="1" x14ac:dyDescent="0.3"/>
    <row r="44" spans="1:11" x14ac:dyDescent="0.25">
      <c r="A44" s="8"/>
      <c r="B44" s="9"/>
      <c r="C44" s="9"/>
      <c r="D44" s="9"/>
      <c r="E44" s="9"/>
      <c r="F44" s="9"/>
      <c r="G44" s="9"/>
      <c r="H44" s="9"/>
      <c r="I44" s="9"/>
      <c r="J44" s="9"/>
      <c r="K44" s="10"/>
    </row>
    <row r="45" spans="1:11" x14ac:dyDescent="0.25">
      <c r="A45" s="11"/>
      <c r="B45" s="12">
        <v>2022</v>
      </c>
      <c r="C45" s="12">
        <v>2023</v>
      </c>
      <c r="D45" s="12">
        <v>2024</v>
      </c>
      <c r="E45" s="12">
        <v>2025</v>
      </c>
      <c r="F45" s="12">
        <v>2026</v>
      </c>
      <c r="G45" s="12">
        <v>2027</v>
      </c>
      <c r="H45" s="12">
        <v>2028</v>
      </c>
      <c r="I45" s="12">
        <v>2029</v>
      </c>
      <c r="J45" s="12">
        <v>2030</v>
      </c>
      <c r="K45" s="13"/>
    </row>
    <row r="46" spans="1:11" x14ac:dyDescent="0.25">
      <c r="A46" s="11" t="s">
        <v>7</v>
      </c>
      <c r="B46" s="14">
        <f>B37</f>
        <v>90111436.291995004</v>
      </c>
      <c r="C46" s="18">
        <f t="shared" ref="C46:J46" si="12">B46*(1-$B$40)</f>
        <v>88985128.484226257</v>
      </c>
      <c r="D46" s="18">
        <f t="shared" si="12"/>
        <v>87872898.459811553</v>
      </c>
      <c r="E46" s="18">
        <f t="shared" si="12"/>
        <v>86774570.259761006</v>
      </c>
      <c r="F46" s="18">
        <f t="shared" si="12"/>
        <v>85689970.124405831</v>
      </c>
      <c r="G46" s="18">
        <f t="shared" si="12"/>
        <v>84618926.46590893</v>
      </c>
      <c r="H46" s="18">
        <f t="shared" si="12"/>
        <v>83561269.841119006</v>
      </c>
      <c r="I46" s="18">
        <f t="shared" si="12"/>
        <v>82516832.924764097</v>
      </c>
      <c r="J46" s="18">
        <f t="shared" si="12"/>
        <v>81485450.482979983</v>
      </c>
      <c r="K46" s="13" t="b">
        <f>J46=C37</f>
        <v>1</v>
      </c>
    </row>
    <row r="47" spans="1:11" ht="15.75" thickBot="1" x14ac:dyDescent="0.3">
      <c r="A47" s="15" t="s">
        <v>20</v>
      </c>
      <c r="B47" s="16">
        <f>B38</f>
        <v>262661911.33406192</v>
      </c>
      <c r="C47" s="19">
        <f t="shared" ref="C47:J47" si="13">B47*(1-$B$41)</f>
        <v>259380565.42333224</v>
      </c>
      <c r="D47" s="19">
        <f t="shared" si="13"/>
        <v>256140212.25087658</v>
      </c>
      <c r="E47" s="19">
        <f t="shared" si="13"/>
        <v>252940339.70835978</v>
      </c>
      <c r="F47" s="19">
        <f t="shared" si="13"/>
        <v>249780442.08504203</v>
      </c>
      <c r="G47" s="19">
        <f t="shared" si="13"/>
        <v>246660019.9878557</v>
      </c>
      <c r="H47" s="19">
        <f t="shared" si="13"/>
        <v>243578580.26248091</v>
      </c>
      <c r="I47" s="19">
        <f t="shared" si="13"/>
        <v>240535635.91540694</v>
      </c>
      <c r="J47" s="19">
        <f t="shared" si="13"/>
        <v>237530706.03696734</v>
      </c>
      <c r="K47" s="17" t="b">
        <f>J47=C38</f>
        <v>1</v>
      </c>
    </row>
    <row r="48" spans="1:11" x14ac:dyDescent="0.25">
      <c r="J48" s="21">
        <f>'State Cap'!J16/J47</f>
        <v>0.82961720569006614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7A79A-5485-4B27-8026-4291084E8E63}">
  <dimension ref="A1:H35"/>
  <sheetViews>
    <sheetView workbookViewId="0">
      <selection activeCell="H16" sqref="H16"/>
    </sheetView>
  </sheetViews>
  <sheetFormatPr defaultRowHeight="15" x14ac:dyDescent="0.25"/>
  <cols>
    <col min="2" max="3" width="12.5703125" bestFit="1" customWidth="1"/>
    <col min="4" max="4" width="16.42578125" bestFit="1" customWidth="1"/>
    <col min="5" max="5" width="14.28515625" bestFit="1" customWidth="1"/>
    <col min="6" max="6" width="14.85546875" bestFit="1" customWidth="1"/>
    <col min="8" max="8" width="21.140625" bestFit="1" customWidth="1"/>
  </cols>
  <sheetData>
    <row r="1" spans="1:8" x14ac:dyDescent="0.25">
      <c r="A1" t="s">
        <v>10</v>
      </c>
    </row>
    <row r="2" spans="1:8" x14ac:dyDescent="0.25">
      <c r="A2" t="s">
        <v>0</v>
      </c>
      <c r="B2">
        <v>2022</v>
      </c>
      <c r="C2">
        <v>2030</v>
      </c>
      <c r="D2" t="s">
        <v>19</v>
      </c>
      <c r="E2" t="s">
        <v>1</v>
      </c>
      <c r="F2" t="s">
        <v>2</v>
      </c>
      <c r="H2" t="s">
        <v>9</v>
      </c>
    </row>
    <row r="3" spans="1:8" x14ac:dyDescent="0.25">
      <c r="A3" t="s">
        <v>3</v>
      </c>
      <c r="B3" s="1">
        <v>5062869</v>
      </c>
      <c r="C3" s="1">
        <v>4711825</v>
      </c>
      <c r="D3" s="1">
        <v>4781386</v>
      </c>
      <c r="E3">
        <v>1</v>
      </c>
      <c r="F3" s="4">
        <v>1</v>
      </c>
      <c r="H3">
        <v>0.90718500000000002</v>
      </c>
    </row>
    <row r="4" spans="1:8" x14ac:dyDescent="0.25">
      <c r="A4" t="s">
        <v>4</v>
      </c>
      <c r="B4" s="1">
        <v>16209396</v>
      </c>
      <c r="C4" s="1">
        <v>14347628</v>
      </c>
      <c r="D4" s="1">
        <v>14498436</v>
      </c>
      <c r="E4">
        <v>1</v>
      </c>
      <c r="F4" s="4">
        <v>1</v>
      </c>
    </row>
    <row r="5" spans="1:8" x14ac:dyDescent="0.25">
      <c r="A5" t="s">
        <v>5</v>
      </c>
      <c r="B5" s="1">
        <v>17426381</v>
      </c>
      <c r="C5" s="1">
        <v>16599745</v>
      </c>
      <c r="D5" s="1">
        <v>16876364</v>
      </c>
      <c r="E5">
        <v>1</v>
      </c>
      <c r="F5" s="4">
        <v>1</v>
      </c>
    </row>
    <row r="6" spans="1:8" x14ac:dyDescent="0.25">
      <c r="A6" t="s">
        <v>6</v>
      </c>
      <c r="B6" s="1">
        <v>82526513</v>
      </c>
      <c r="C6" s="1">
        <v>73769806</v>
      </c>
      <c r="D6" s="1">
        <v>74607975</v>
      </c>
      <c r="E6">
        <v>1</v>
      </c>
      <c r="F6" s="4">
        <v>1</v>
      </c>
    </row>
    <row r="7" spans="1:8" x14ac:dyDescent="0.25">
      <c r="A7" t="s">
        <v>7</v>
      </c>
      <c r="B7" s="1">
        <v>99330827</v>
      </c>
      <c r="C7" s="1">
        <v>89822308</v>
      </c>
      <c r="D7" s="1">
        <v>90931637</v>
      </c>
      <c r="E7">
        <v>1</v>
      </c>
      <c r="F7" s="4">
        <v>1</v>
      </c>
    </row>
    <row r="8" spans="1:8" x14ac:dyDescent="0.25">
      <c r="A8" t="s">
        <v>8</v>
      </c>
      <c r="B8" s="1">
        <v>58083089</v>
      </c>
      <c r="C8" s="1">
        <v>51325342</v>
      </c>
      <c r="D8" s="1">
        <v>51857307</v>
      </c>
      <c r="E8">
        <v>1</v>
      </c>
      <c r="F8" s="4">
        <v>1</v>
      </c>
    </row>
    <row r="9" spans="1:8" x14ac:dyDescent="0.25">
      <c r="A9" t="s">
        <v>11</v>
      </c>
      <c r="B9" s="1">
        <v>74800876</v>
      </c>
      <c r="C9" s="1">
        <v>66477157</v>
      </c>
      <c r="D9" s="1">
        <v>67119174</v>
      </c>
      <c r="E9">
        <v>0</v>
      </c>
      <c r="F9" s="4">
        <v>0.42221480680275197</v>
      </c>
    </row>
    <row r="10" spans="1:8" x14ac:dyDescent="0.25">
      <c r="A10" t="s">
        <v>12</v>
      </c>
      <c r="B10" s="1">
        <v>85617065</v>
      </c>
      <c r="C10" s="1">
        <v>76113835</v>
      </c>
      <c r="D10" s="1">
        <v>76942604</v>
      </c>
      <c r="E10">
        <v>0</v>
      </c>
      <c r="F10" s="4">
        <v>0.23350999781934714</v>
      </c>
    </row>
    <row r="11" spans="1:8" x14ac:dyDescent="0.25">
      <c r="A11" t="s">
        <v>13</v>
      </c>
      <c r="B11" s="1">
        <v>71312802</v>
      </c>
      <c r="C11" s="1">
        <v>63126121</v>
      </c>
      <c r="D11" s="1">
        <v>63790001</v>
      </c>
      <c r="E11">
        <v>0</v>
      </c>
      <c r="F11" s="4">
        <v>0.59422986143892487</v>
      </c>
    </row>
    <row r="12" spans="1:8" x14ac:dyDescent="0.25">
      <c r="A12" t="s">
        <v>14</v>
      </c>
      <c r="B12" s="1">
        <v>53057150</v>
      </c>
      <c r="C12" s="1">
        <v>47544064</v>
      </c>
      <c r="D12" s="1">
        <v>48094302</v>
      </c>
      <c r="E12">
        <v>0</v>
      </c>
      <c r="F12" s="4">
        <v>7.1296762288206679E-4</v>
      </c>
    </row>
    <row r="13" spans="1:8" x14ac:dyDescent="0.25">
      <c r="A13" t="s">
        <v>15</v>
      </c>
      <c r="B13" s="1">
        <v>56986025</v>
      </c>
      <c r="C13" s="1">
        <v>51266234</v>
      </c>
      <c r="D13" s="1">
        <v>51876856</v>
      </c>
      <c r="E13">
        <v>0</v>
      </c>
      <c r="F13" s="4">
        <v>3.9050078227355407E-2</v>
      </c>
    </row>
    <row r="14" spans="1:8" x14ac:dyDescent="0.25">
      <c r="A14" t="s">
        <v>16</v>
      </c>
      <c r="B14" s="1">
        <v>31784860</v>
      </c>
      <c r="C14" s="1">
        <v>28348396</v>
      </c>
      <c r="D14" s="1">
        <v>28664994</v>
      </c>
      <c r="E14">
        <v>0</v>
      </c>
      <c r="F14" s="4">
        <v>5.0000000000000001E-4</v>
      </c>
    </row>
    <row r="15" spans="1:8" x14ac:dyDescent="0.25">
      <c r="A15" t="s">
        <v>17</v>
      </c>
      <c r="B15" s="1">
        <v>29580072</v>
      </c>
      <c r="C15" s="1">
        <v>27433111</v>
      </c>
      <c r="D15" s="1">
        <v>27830174</v>
      </c>
      <c r="E15">
        <v>0</v>
      </c>
      <c r="F15" s="4">
        <v>1</v>
      </c>
    </row>
    <row r="18" spans="1:6" x14ac:dyDescent="0.25">
      <c r="A18" t="s">
        <v>18</v>
      </c>
    </row>
    <row r="19" spans="1:6" x14ac:dyDescent="0.25">
      <c r="A19" t="s">
        <v>0</v>
      </c>
      <c r="B19">
        <v>2022</v>
      </c>
      <c r="C19">
        <v>2030</v>
      </c>
      <c r="D19" t="s">
        <v>19</v>
      </c>
      <c r="E19" t="s">
        <v>1</v>
      </c>
      <c r="F19" t="s">
        <v>2</v>
      </c>
    </row>
    <row r="20" spans="1:6" x14ac:dyDescent="0.25">
      <c r="A20" t="s">
        <v>3</v>
      </c>
      <c r="B20" s="1">
        <f>B3*$H$3</f>
        <v>4592958.8137650006</v>
      </c>
      <c r="C20" s="1">
        <f>C3*$H$3</f>
        <v>4274496.9626249997</v>
      </c>
      <c r="D20" s="1">
        <f>D3*$H$3</f>
        <v>4337601.6584099997</v>
      </c>
      <c r="E20">
        <v>1</v>
      </c>
      <c r="F20" s="4">
        <v>1</v>
      </c>
    </row>
    <row r="21" spans="1:6" x14ac:dyDescent="0.25">
      <c r="A21" t="s">
        <v>4</v>
      </c>
      <c r="B21" s="1">
        <f t="shared" ref="B21:D32" si="0">B4*$H$3</f>
        <v>14704920.910260001</v>
      </c>
      <c r="C21" s="1">
        <f>C4*$H$3</f>
        <v>13015952.90718</v>
      </c>
      <c r="D21" s="1">
        <f t="shared" si="0"/>
        <v>13152763.662660001</v>
      </c>
      <c r="E21">
        <v>1</v>
      </c>
      <c r="F21" s="4">
        <v>1</v>
      </c>
    </row>
    <row r="22" spans="1:6" x14ac:dyDescent="0.25">
      <c r="A22" t="s">
        <v>5</v>
      </c>
      <c r="B22" s="1">
        <f t="shared" si="0"/>
        <v>15808951.447485</v>
      </c>
      <c r="C22" s="1">
        <f>C5*$H$3</f>
        <v>15059039.667825</v>
      </c>
      <c r="D22" s="1">
        <f t="shared" si="0"/>
        <v>15309984.27534</v>
      </c>
      <c r="E22">
        <v>1</v>
      </c>
      <c r="F22" s="4">
        <v>1</v>
      </c>
    </row>
    <row r="23" spans="1:6" x14ac:dyDescent="0.25">
      <c r="A23" t="s">
        <v>6</v>
      </c>
      <c r="B23" s="1">
        <f t="shared" si="0"/>
        <v>74866814.695905</v>
      </c>
      <c r="C23" s="1">
        <f>C6*$H$3</f>
        <v>66922861.456110001</v>
      </c>
      <c r="D23" s="1">
        <f t="shared" si="0"/>
        <v>67683235.800375</v>
      </c>
      <c r="E23">
        <v>1</v>
      </c>
      <c r="F23" s="4">
        <v>1</v>
      </c>
    </row>
    <row r="24" spans="1:6" x14ac:dyDescent="0.25">
      <c r="A24" t="s">
        <v>7</v>
      </c>
      <c r="B24" s="1">
        <f t="shared" si="0"/>
        <v>90111436.291995004</v>
      </c>
      <c r="C24" s="1">
        <f t="shared" si="0"/>
        <v>81485450.482979998</v>
      </c>
      <c r="D24" s="1">
        <f t="shared" si="0"/>
        <v>82491817.111845002</v>
      </c>
      <c r="E24">
        <v>1</v>
      </c>
      <c r="F24" s="4">
        <v>1</v>
      </c>
    </row>
    <row r="25" spans="1:6" x14ac:dyDescent="0.25">
      <c r="A25" t="s">
        <v>8</v>
      </c>
      <c r="B25" s="1">
        <f t="shared" si="0"/>
        <v>52692107.094465002</v>
      </c>
      <c r="C25" s="1">
        <f t="shared" si="0"/>
        <v>46561580.382270001</v>
      </c>
      <c r="D25" s="1">
        <f t="shared" si="0"/>
        <v>47044171.050795004</v>
      </c>
      <c r="E25">
        <v>1</v>
      </c>
      <c r="F25" s="4">
        <v>1</v>
      </c>
    </row>
    <row r="26" spans="1:6" x14ac:dyDescent="0.25">
      <c r="A26" t="s">
        <v>11</v>
      </c>
      <c r="B26" s="1">
        <f t="shared" si="0"/>
        <v>67858232.694059998</v>
      </c>
      <c r="C26" s="1">
        <f t="shared" si="0"/>
        <v>60307079.673045002</v>
      </c>
      <c r="D26" s="1">
        <f t="shared" si="0"/>
        <v>60889507.865189999</v>
      </c>
      <c r="E26">
        <v>0</v>
      </c>
      <c r="F26" s="4">
        <v>0.67901509348019595</v>
      </c>
    </row>
    <row r="27" spans="1:6" x14ac:dyDescent="0.25">
      <c r="A27" t="s">
        <v>12</v>
      </c>
      <c r="B27" s="1">
        <f t="shared" si="0"/>
        <v>77670517.112025008</v>
      </c>
      <c r="C27" s="1">
        <f t="shared" si="0"/>
        <v>69049329.404475003</v>
      </c>
      <c r="D27" s="1">
        <f t="shared" si="0"/>
        <v>69801176.209739998</v>
      </c>
      <c r="E27">
        <v>0</v>
      </c>
      <c r="F27" s="4">
        <v>0.25160208474960344</v>
      </c>
    </row>
    <row r="28" spans="1:6" x14ac:dyDescent="0.25">
      <c r="A28" t="s">
        <v>13</v>
      </c>
      <c r="B28" s="1">
        <f t="shared" si="0"/>
        <v>64693904.282370001</v>
      </c>
      <c r="C28" s="1">
        <f>C11*$H$3</f>
        <v>57267070.079384997</v>
      </c>
      <c r="D28" s="1">
        <f t="shared" si="0"/>
        <v>57869332.057185002</v>
      </c>
      <c r="E28">
        <v>0</v>
      </c>
      <c r="F28" s="4">
        <v>0.62983687905822727</v>
      </c>
    </row>
    <row r="29" spans="1:6" x14ac:dyDescent="0.25">
      <c r="A29" t="s">
        <v>14</v>
      </c>
      <c r="B29" s="1">
        <f t="shared" si="0"/>
        <v>48132650.622749999</v>
      </c>
      <c r="C29" s="1">
        <f>C12*$H$3</f>
        <v>43131261.699840002</v>
      </c>
      <c r="D29" s="1">
        <f t="shared" si="0"/>
        <v>43630429.359870002</v>
      </c>
      <c r="E29">
        <v>0</v>
      </c>
      <c r="F29" s="4">
        <v>0.13078238322498215</v>
      </c>
    </row>
    <row r="30" spans="1:6" x14ac:dyDescent="0.25">
      <c r="A30" t="s">
        <v>15</v>
      </c>
      <c r="B30" s="1">
        <f t="shared" si="0"/>
        <v>51696867.089625001</v>
      </c>
      <c r="C30" s="1">
        <f t="shared" si="0"/>
        <v>46507958.491290003</v>
      </c>
      <c r="D30" s="1">
        <f t="shared" si="0"/>
        <v>47061905.610360004</v>
      </c>
      <c r="E30">
        <v>0</v>
      </c>
      <c r="F30" s="4">
        <v>3.1865115876723207E-2</v>
      </c>
    </row>
    <row r="31" spans="1:6" x14ac:dyDescent="0.25">
      <c r="A31" t="s">
        <v>16</v>
      </c>
      <c r="B31" s="1">
        <f t="shared" si="0"/>
        <v>28834748.219100002</v>
      </c>
      <c r="C31" s="1">
        <f>C14*$H$3</f>
        <v>25717239.625259999</v>
      </c>
      <c r="D31" s="1">
        <f t="shared" si="0"/>
        <v>26004452.581890002</v>
      </c>
      <c r="E31">
        <v>0</v>
      </c>
      <c r="F31" s="4">
        <v>5.0000000000000001E-4</v>
      </c>
    </row>
    <row r="32" spans="1:6" x14ac:dyDescent="0.25">
      <c r="A32" t="s">
        <v>17</v>
      </c>
      <c r="B32" s="1">
        <f t="shared" si="0"/>
        <v>26834597.617320001</v>
      </c>
      <c r="C32" s="1">
        <f>C15*$H$3</f>
        <v>24886906.802535001</v>
      </c>
      <c r="D32" s="1">
        <f t="shared" si="0"/>
        <v>25247116.400189999</v>
      </c>
      <c r="E32">
        <v>0</v>
      </c>
      <c r="F32" s="4">
        <v>1</v>
      </c>
    </row>
    <row r="34" spans="1:3" x14ac:dyDescent="0.25">
      <c r="A34" t="s">
        <v>7</v>
      </c>
      <c r="B34" s="3">
        <f>B24*$F$24</f>
        <v>90111436.291995004</v>
      </c>
      <c r="C34" s="1">
        <f>C24*$F$24</f>
        <v>81485450.482979998</v>
      </c>
    </row>
    <row r="35" spans="1:3" x14ac:dyDescent="0.25">
      <c r="A35" t="s">
        <v>20</v>
      </c>
      <c r="B35" s="2">
        <f>B20*F20+B21*F21+B22*F22+B23*F23+B25*F25+B26*F26+B27*F27+B28*F28+B29*F29+B30*F30+B31*F31+B32*F32</f>
        <v>303822432.38538557</v>
      </c>
      <c r="C35" s="2">
        <f>C20*F20+C21*F21+C22*F22+C23*F23+C25*F25+C26*F26+C27*F27+C28*F28+C29*F29+C30*F30+C31*F31+C32*F32</f>
        <v>272247772.74352479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91BCC-3BEC-493C-B0C9-F27F38AC880B}">
  <dimension ref="A1:J19"/>
  <sheetViews>
    <sheetView tabSelected="1" workbookViewId="0">
      <selection activeCell="B16" sqref="B16"/>
    </sheetView>
  </sheetViews>
  <sheetFormatPr defaultRowHeight="15" x14ac:dyDescent="0.25"/>
  <cols>
    <col min="1" max="1" width="13.28515625" bestFit="1" customWidth="1"/>
    <col min="2" max="10" width="12.5703125" bestFit="1" customWidth="1"/>
  </cols>
  <sheetData>
    <row r="1" spans="1:10" x14ac:dyDescent="0.25">
      <c r="A1" t="s">
        <v>18</v>
      </c>
    </row>
    <row r="2" spans="1:10" x14ac:dyDescent="0.25">
      <c r="A2" t="s">
        <v>0</v>
      </c>
      <c r="B2">
        <v>2022</v>
      </c>
      <c r="C2">
        <v>2023</v>
      </c>
      <c r="D2">
        <v>2024</v>
      </c>
      <c r="E2">
        <v>2025</v>
      </c>
      <c r="F2">
        <v>2026</v>
      </c>
      <c r="G2">
        <v>2027</v>
      </c>
      <c r="H2">
        <v>2028</v>
      </c>
      <c r="I2">
        <v>2029</v>
      </c>
      <c r="J2">
        <v>2030</v>
      </c>
    </row>
    <row r="3" spans="1:10" x14ac:dyDescent="0.25">
      <c r="A3" t="s">
        <v>3</v>
      </c>
      <c r="B3" s="24">
        <f>'MB 1 emission-weighted'!G20</f>
        <v>4592958.8137650006</v>
      </c>
      <c r="C3" s="20">
        <f>B3*(1-'MB 1 emission-weighted'!$I$20)</f>
        <v>4551888.4308289532</v>
      </c>
      <c r="D3" s="20">
        <f>C3*(1-'MB 1 emission-weighted'!$I$20)</f>
        <v>4511185.3005557125</v>
      </c>
      <c r="E3" s="20">
        <f>D3*(1-'MB 1 emission-weighted'!$I$20)</f>
        <v>4470846.138960355</v>
      </c>
      <c r="F3" s="20">
        <f>E3*(1-'MB 1 emission-weighted'!$I$20)</f>
        <v>4430867.6914234543</v>
      </c>
      <c r="G3" s="20">
        <f>F3*(1-'MB 1 emission-weighted'!$I$20)</f>
        <v>4391246.7324284948</v>
      </c>
      <c r="H3" s="20">
        <f>G3*(1-'MB 1 emission-weighted'!$I$20)</f>
        <v>4351980.0653016316</v>
      </c>
      <c r="I3" s="20">
        <f>H3*(1-'MB 1 emission-weighted'!$I$20)</f>
        <v>4313064.5219537774</v>
      </c>
      <c r="J3" s="20">
        <f>I3*(1-'MB 1 emission-weighted'!$I$20)</f>
        <v>4274496.9626249988</v>
      </c>
    </row>
    <row r="4" spans="1:10" x14ac:dyDescent="0.25">
      <c r="A4" t="s">
        <v>11</v>
      </c>
      <c r="B4" s="24">
        <f>'MB 1 emission-weighted'!G26</f>
        <v>7292177.7676105937</v>
      </c>
      <c r="C4" s="20">
        <f>B4*(1-'MB 1 emission-weighted'!$I$26)</f>
        <v>7185433.3693427118</v>
      </c>
      <c r="D4" s="20">
        <f>C4*(1-'MB 1 emission-weighted'!$I$26)</f>
        <v>7080251.51753553</v>
      </c>
      <c r="E4" s="20">
        <f>D4*(1-'MB 1 emission-weighted'!$I$26)</f>
        <v>6976609.339312518</v>
      </c>
      <c r="F4" s="20">
        <f>E4*(1-'MB 1 emission-weighted'!$I$26)</f>
        <v>6874484.2966150176</v>
      </c>
      <c r="G4" s="20">
        <f>F4*(1-'MB 1 emission-weighted'!$I$26)</f>
        <v>6773854.1813011095</v>
      </c>
      <c r="H4" s="20">
        <f>G4*(1-'MB 1 emission-weighted'!$I$26)</f>
        <v>6674697.1103162253</v>
      </c>
      <c r="I4" s="20">
        <f>H4*(1-'MB 1 emission-weighted'!$I$26)</f>
        <v>6576991.5209344495</v>
      </c>
      <c r="J4" s="20">
        <f>I4*(1-'MB 1 emission-weighted'!$I$26)</f>
        <v>6480716.1660694862</v>
      </c>
    </row>
    <row r="5" spans="1:10" x14ac:dyDescent="0.25">
      <c r="A5" t="s">
        <v>12</v>
      </c>
      <c r="B5" s="24">
        <f>'MB 1 emission-weighted'!G27</f>
        <v>6610478.1827920089</v>
      </c>
      <c r="C5" s="20">
        <f>B5*(1-'MB 1 emission-weighted'!$I$27)</f>
        <v>6513970.460399366</v>
      </c>
      <c r="D5" s="20">
        <f>C5*(1-'MB 1 emission-weighted'!$I$27)</f>
        <v>6418871.673975328</v>
      </c>
      <c r="E5" s="20">
        <f>D5*(1-'MB 1 emission-weighted'!$I$27)</f>
        <v>6325161.2541756565</v>
      </c>
      <c r="F5" s="20">
        <f>E5*(1-'MB 1 emission-weighted'!$I$27)</f>
        <v>6232818.9319521729</v>
      </c>
      <c r="G5" s="20">
        <f>F5*(1-'MB 1 emission-weighted'!$I$27)</f>
        <v>6141824.7341686785</v>
      </c>
      <c r="H5" s="20">
        <f>G5*(1-'MB 1 emission-weighted'!$I$27)</f>
        <v>6052158.9792808723</v>
      </c>
      <c r="I5" s="20">
        <f>H5*(1-'MB 1 emission-weighted'!$I$27)</f>
        <v>5963802.2730793422</v>
      </c>
      <c r="J5" s="20">
        <f>I5*(1-'MB 1 emission-weighted'!$I$27)</f>
        <v>5876735.5044947034</v>
      </c>
    </row>
    <row r="6" spans="1:10" x14ac:dyDescent="0.25">
      <c r="A6" t="s">
        <v>13</v>
      </c>
      <c r="B6" s="24">
        <f>'MB 1 emission-weighted'!G28</f>
        <v>14574557.294257779</v>
      </c>
      <c r="C6" s="20">
        <f>B6*(1-'MB 1 emission-weighted'!$I$28)</f>
        <v>14354086.933330266</v>
      </c>
      <c r="D6" s="20">
        <f>C6*(1-'MB 1 emission-weighted'!$I$28)</f>
        <v>14136951.643174794</v>
      </c>
      <c r="E6" s="20">
        <f>D6*(1-'MB 1 emission-weighted'!$I$28)</f>
        <v>13923100.973939473</v>
      </c>
      <c r="F6" s="20">
        <f>E6*(1-'MB 1 emission-weighted'!$I$28)</f>
        <v>13712485.238930902</v>
      </c>
      <c r="G6" s="20">
        <f>F6*(1-'MB 1 emission-weighted'!$I$28)</f>
        <v>13505055.503069807</v>
      </c>
      <c r="H6" s="20">
        <f>G6*(1-'MB 1 emission-weighted'!$I$28)</f>
        <v>13300763.571521329</v>
      </c>
      <c r="I6" s="20">
        <f>H6*(1-'MB 1 emission-weighted'!$I$28)</f>
        <v>13099561.978497287</v>
      </c>
      <c r="J6" s="20">
        <f>I6*(1-'MB 1 emission-weighted'!$I$28)</f>
        <v>12901403.976227846</v>
      </c>
    </row>
    <row r="7" spans="1:10" x14ac:dyDescent="0.25">
      <c r="A7" t="s">
        <v>4</v>
      </c>
      <c r="B7" s="24">
        <f>'MB 1 emission-weighted'!G21</f>
        <v>14704920.910260001</v>
      </c>
      <c r="C7" s="20">
        <f>B7*(1-'MB 1 emission-weighted'!$I$21)</f>
        <v>14482360.452542689</v>
      </c>
      <c r="D7" s="20">
        <f>C7*(1-'MB 1 emission-weighted'!$I$21)</f>
        <v>14263168.46974895</v>
      </c>
      <c r="E7" s="20">
        <f>D7*(1-'MB 1 emission-weighted'!$I$21)</f>
        <v>14047293.979671851</v>
      </c>
      <c r="F7" s="20">
        <f>E7*(1-'MB 1 emission-weighted'!$I$21)</f>
        <v>13834686.771725288</v>
      </c>
      <c r="G7" s="20">
        <f>F7*(1-'MB 1 emission-weighted'!$I$21)</f>
        <v>13625297.395265432</v>
      </c>
      <c r="H7" s="20">
        <f>G7*(1-'MB 1 emission-weighted'!$I$21)</f>
        <v>13419077.148088926</v>
      </c>
      <c r="I7" s="20">
        <f>H7*(1-'MB 1 emission-weighted'!$I$21)</f>
        <v>13215978.065105163</v>
      </c>
      <c r="J7" s="20">
        <f>I7*(1-'MB 1 emission-weighted'!$I$21)</f>
        <v>13015952.907180002</v>
      </c>
    </row>
    <row r="8" spans="1:10" x14ac:dyDescent="0.25">
      <c r="A8" t="s">
        <v>14</v>
      </c>
      <c r="B8" s="24">
        <f>'MB 1 emission-weighted'!G29</f>
        <v>1163195.0401259596</v>
      </c>
      <c r="C8" s="20">
        <f>B8*(1-'MB 1 emission-weighted'!$I$29)</f>
        <v>1147351.7692786492</v>
      </c>
      <c r="D8" s="20">
        <f>C8*(1-'MB 1 emission-weighted'!$I$29)</f>
        <v>1131724.2913314824</v>
      </c>
      <c r="E8" s="20">
        <f>D8*(1-'MB 1 emission-weighted'!$I$29)</f>
        <v>1116309.6670823079</v>
      </c>
      <c r="F8" s="20">
        <f>E8*(1-'MB 1 emission-weighted'!$I$29)</f>
        <v>1101104.9973623091</v>
      </c>
      <c r="G8" s="20">
        <f>F8*(1-'MB 1 emission-weighted'!$I$29)</f>
        <v>1086107.4224907304</v>
      </c>
      <c r="H8" s="20">
        <f>G8*(1-'MB 1 emission-weighted'!$I$29)</f>
        <v>1071314.121737031</v>
      </c>
      <c r="I8" s="20">
        <f>H8*(1-'MB 1 emission-weighted'!$I$29)</f>
        <v>1056722.3127903643</v>
      </c>
      <c r="J8" s="20">
        <f>I8*(1-'MB 1 emission-weighted'!$I$29)</f>
        <v>1042329.2512362838</v>
      </c>
    </row>
    <row r="9" spans="1:10" x14ac:dyDescent="0.25">
      <c r="A9" t="s">
        <v>15</v>
      </c>
      <c r="B9" s="24">
        <f>'MB 1 emission-weighted'!G30</f>
        <v>41725.606429979765</v>
      </c>
      <c r="C9" s="20">
        <f>B9*(1-'MB 1 emission-weighted'!$I$30)</f>
        <v>41177.553368219684</v>
      </c>
      <c r="D9" s="20">
        <f>C9*(1-'MB 1 emission-weighted'!$I$30)</f>
        <v>40636.698815581534</v>
      </c>
      <c r="E9" s="20">
        <f>D9*(1-'MB 1 emission-weighted'!$I$30)</f>
        <v>40102.948221852595</v>
      </c>
      <c r="F9" s="20">
        <f>E9*(1-'MB 1 emission-weighted'!$I$30)</f>
        <v>39576.208278708211</v>
      </c>
      <c r="G9" s="20">
        <f>F9*(1-'MB 1 emission-weighted'!$I$30)</f>
        <v>39056.386903400009</v>
      </c>
      <c r="H9" s="20">
        <f>G9*(1-'MB 1 emission-weighted'!$I$30)</f>
        <v>38543.393222658313</v>
      </c>
      <c r="I9" s="20">
        <f>H9*(1-'MB 1 emission-weighted'!$I$30)</f>
        <v>38037.137556806003</v>
      </c>
      <c r="J9" s="20">
        <f>I9*(1-'MB 1 emission-weighted'!$I$30)</f>
        <v>37537.53140408107</v>
      </c>
    </row>
    <row r="10" spans="1:10" x14ac:dyDescent="0.25">
      <c r="A10" t="s">
        <v>5</v>
      </c>
      <c r="B10" s="24">
        <f>'MB 1 emission-weighted'!G22</f>
        <v>15808951.447485</v>
      </c>
      <c r="C10" s="20">
        <f>B10*(1-'MB 1 emission-weighted'!$I$22)</f>
        <v>15713207.373688307</v>
      </c>
      <c r="D10" s="20">
        <f>C10*(1-'MB 1 emission-weighted'!$I$22)</f>
        <v>15618043.156670706</v>
      </c>
      <c r="E10" s="20">
        <f>D10*(1-'MB 1 emission-weighted'!$I$22)</f>
        <v>15523455.28463381</v>
      </c>
      <c r="F10" s="20">
        <f>E10*(1-'MB 1 emission-weighted'!$I$22)</f>
        <v>15429440.2670478</v>
      </c>
      <c r="G10" s="20">
        <f>F10*(1-'MB 1 emission-weighted'!$I$22)</f>
        <v>15335994.634522632</v>
      </c>
      <c r="H10" s="20">
        <f>G10*(1-'MB 1 emission-weighted'!$I$22)</f>
        <v>15243114.938679993</v>
      </c>
      <c r="I10" s="20">
        <f>H10*(1-'MB 1 emission-weighted'!$I$22)</f>
        <v>15150797.752026059</v>
      </c>
      <c r="J10" s="20">
        <f>I10*(1-'MB 1 emission-weighted'!$I$22)</f>
        <v>15059039.667825</v>
      </c>
    </row>
    <row r="11" spans="1:10" ht="15.75" thickBot="1" x14ac:dyDescent="0.3">
      <c r="A11" t="s">
        <v>6</v>
      </c>
      <c r="B11" s="24">
        <f>'MB 1 emission-weighted'!G23</f>
        <v>74866814.695905</v>
      </c>
      <c r="C11" s="20">
        <f>B11*(1-'MB 1 emission-weighted'!$I$23)</f>
        <v>73824412.444191113</v>
      </c>
      <c r="D11" s="20">
        <f>C11*(1-'MB 1 emission-weighted'!$I$23)</f>
        <v>72796523.998878524</v>
      </c>
      <c r="E11" s="20">
        <f>D11*(1-'MB 1 emission-weighted'!$I$23)</f>
        <v>71782947.27811648</v>
      </c>
      <c r="F11" s="20">
        <f>E11*(1-'MB 1 emission-weighted'!$I$23)</f>
        <v>70783483.013725102</v>
      </c>
      <c r="G11" s="20">
        <f>F11*(1-'MB 1 emission-weighted'!$I$23)</f>
        <v>69797934.712019473</v>
      </c>
      <c r="H11" s="20">
        <f>G11*(1-'MB 1 emission-weighted'!$I$23)</f>
        <v>68826108.615179166</v>
      </c>
      <c r="I11" s="20">
        <f>H11*(1-'MB 1 emission-weighted'!$I$23)</f>
        <v>67867813.66315563</v>
      </c>
      <c r="J11" s="20">
        <f>I11*(1-'MB 1 emission-weighted'!$I$23)</f>
        <v>66922861.456109993</v>
      </c>
    </row>
    <row r="12" spans="1:10" ht="15.75" thickBot="1" x14ac:dyDescent="0.3">
      <c r="A12" s="25" t="s">
        <v>7</v>
      </c>
      <c r="B12" s="26">
        <f>'MB 1 emission-weighted'!G24</f>
        <v>90111436.291995004</v>
      </c>
      <c r="C12" s="27">
        <f>B12*(1-'MB 1 emission-weighted'!$I$24)</f>
        <v>88985128.484226257</v>
      </c>
      <c r="D12" s="27">
        <f>C12*(1-'MB 1 emission-weighted'!$I$24)</f>
        <v>87872898.459811553</v>
      </c>
      <c r="E12" s="27">
        <f>D12*(1-'MB 1 emission-weighted'!$I$24)</f>
        <v>86774570.259761006</v>
      </c>
      <c r="F12" s="27">
        <f>E12*(1-'MB 1 emission-weighted'!$I$24)</f>
        <v>85689970.124405831</v>
      </c>
      <c r="G12" s="27">
        <f>F12*(1-'MB 1 emission-weighted'!$I$24)</f>
        <v>84618926.46590893</v>
      </c>
      <c r="H12" s="27">
        <f>G12*(1-'MB 1 emission-weighted'!$I$24)</f>
        <v>83561269.841119006</v>
      </c>
      <c r="I12" s="27">
        <f>H12*(1-'MB 1 emission-weighted'!$I$24)</f>
        <v>82516832.924764097</v>
      </c>
      <c r="J12" s="27">
        <f>I12*(1-'MB 1 emission-weighted'!$I$24)</f>
        <v>81485450.482979983</v>
      </c>
    </row>
    <row r="13" spans="1:10" x14ac:dyDescent="0.25">
      <c r="A13" t="s">
        <v>16</v>
      </c>
      <c r="B13" s="24">
        <f>'MB 1 emission-weighted'!G31</f>
        <v>0</v>
      </c>
      <c r="C13" s="20">
        <f>B13*(1-'MB 1 emission-weighted'!$I$31)</f>
        <v>0</v>
      </c>
      <c r="D13" s="20">
        <f>C13*(1-'MB 1 emission-weighted'!$I$31)</f>
        <v>0</v>
      </c>
      <c r="E13" s="20">
        <f>D13*(1-'MB 1 emission-weighted'!$I$31)</f>
        <v>0</v>
      </c>
      <c r="F13" s="20">
        <f>E13*(1-'MB 1 emission-weighted'!$I$31)</f>
        <v>0</v>
      </c>
      <c r="G13" s="20">
        <f>F13*(1-'MB 1 emission-weighted'!$I$31)</f>
        <v>0</v>
      </c>
      <c r="H13" s="20">
        <f>G13*(1-'MB 1 emission-weighted'!$I$31)</f>
        <v>0</v>
      </c>
      <c r="I13" s="20">
        <f>H13*(1-'MB 1 emission-weighted'!$I$31)</f>
        <v>0</v>
      </c>
      <c r="J13" s="20">
        <f>I13*(1-'MB 1 emission-weighted'!$I$31)</f>
        <v>0</v>
      </c>
    </row>
    <row r="14" spans="1:10" x14ac:dyDescent="0.25">
      <c r="A14" t="s">
        <v>17</v>
      </c>
      <c r="B14" s="24">
        <f>'MB 1 emission-weighted'!G32</f>
        <v>26834597.617320001</v>
      </c>
      <c r="C14" s="20">
        <f>B14*(1-'MB 1 emission-weighted'!$I$32)</f>
        <v>26583035.221908499</v>
      </c>
      <c r="D14" s="20">
        <f>C14*(1-'MB 1 emission-weighted'!$I$32)</f>
        <v>26333831.111860078</v>
      </c>
      <c r="E14" s="20">
        <f>D14*(1-'MB 1 emission-weighted'!$I$32)</f>
        <v>26086963.179300293</v>
      </c>
      <c r="F14" s="20">
        <f>E14*(1-'MB 1 emission-weighted'!$I$32)</f>
        <v>25842409.52360617</v>
      </c>
      <c r="G14" s="20">
        <f>F14*(1-'MB 1 emission-weighted'!$I$32)</f>
        <v>25600148.449463308</v>
      </c>
      <c r="H14" s="20">
        <f>G14*(1-'MB 1 emission-weighted'!$I$32)</f>
        <v>25360158.464941222</v>
      </c>
      <c r="I14" s="20">
        <f>H14*(1-'MB 1 emission-weighted'!$I$32)</f>
        <v>25122418.279586691</v>
      </c>
      <c r="J14" s="20">
        <f>I14*(1-'MB 1 emission-weighted'!$I$32)</f>
        <v>24886906.802535009</v>
      </c>
    </row>
    <row r="15" spans="1:10" ht="15.75" thickBot="1" x14ac:dyDescent="0.3">
      <c r="A15" t="s">
        <v>8</v>
      </c>
      <c r="B15" s="24">
        <f>'MB 1 emission-weighted'!G25</f>
        <v>52692107.094465002</v>
      </c>
      <c r="C15" s="20">
        <f>B15*(1-'MB 1 emission-weighted'!$I$25)</f>
        <v>51883687.417530686</v>
      </c>
      <c r="D15" s="20">
        <f>C15*(1-'MB 1 emission-weighted'!$I$25)</f>
        <v>51087670.781774491</v>
      </c>
      <c r="E15" s="20">
        <f>D15*(1-'MB 1 emission-weighted'!$I$25)</f>
        <v>50303866.895650014</v>
      </c>
      <c r="F15" s="20">
        <f>E15*(1-'MB 1 emission-weighted'!$I$25)</f>
        <v>49532088.38712649</v>
      </c>
      <c r="G15" s="20">
        <f>F15*(1-'MB 1 emission-weighted'!$I$25)</f>
        <v>48772150.758896612</v>
      </c>
      <c r="H15" s="20">
        <f>G15*(1-'MB 1 emission-weighted'!$I$25)</f>
        <v>48023872.344271578</v>
      </c>
      <c r="I15" s="20">
        <f>H15*(1-'MB 1 emission-weighted'!$I$25)</f>
        <v>47287074.263752818</v>
      </c>
      <c r="J15" s="20">
        <f>I15*(1-'MB 1 emission-weighted'!$I$25)</f>
        <v>46561580.382269993</v>
      </c>
    </row>
    <row r="16" spans="1:10" ht="15.75" thickBot="1" x14ac:dyDescent="0.3">
      <c r="A16" s="25" t="s">
        <v>25</v>
      </c>
      <c r="B16" s="27">
        <f>B17-B12</f>
        <v>219182484.47041637</v>
      </c>
      <c r="C16" s="27">
        <f>C17-C12</f>
        <v>216280611.42640945</v>
      </c>
      <c r="D16" s="27">
        <f t="shared" ref="D16:I16" si="0">D17-D12</f>
        <v>213418858.64432114</v>
      </c>
      <c r="E16" s="27">
        <f t="shared" si="0"/>
        <v>210596656.93906465</v>
      </c>
      <c r="F16" s="27">
        <f t="shared" si="0"/>
        <v>207813445.32779345</v>
      </c>
      <c r="G16" s="27">
        <f t="shared" si="0"/>
        <v>205068670.91052961</v>
      </c>
      <c r="H16" s="27">
        <f t="shared" si="0"/>
        <v>202361788.75254065</v>
      </c>
      <c r="I16" s="27">
        <f t="shared" si="0"/>
        <v>199692261.7684384</v>
      </c>
      <c r="J16" s="27">
        <f>J17-J12</f>
        <v>197059560.60797736</v>
      </c>
    </row>
    <row r="17" spans="1:10" x14ac:dyDescent="0.25">
      <c r="A17" t="s">
        <v>24</v>
      </c>
      <c r="B17" s="20">
        <f>SUM(B3:B15)</f>
        <v>309293920.76241136</v>
      </c>
      <c r="C17" s="20">
        <f>SUM(C3:C15)</f>
        <v>305265739.91063571</v>
      </c>
      <c r="D17" s="20">
        <f t="shared" ref="D17:J17" si="1">SUM(D3:D15)</f>
        <v>301291757.10413271</v>
      </c>
      <c r="E17" s="20">
        <f t="shared" si="1"/>
        <v>297371227.19882566</v>
      </c>
      <c r="F17" s="20">
        <f t="shared" si="1"/>
        <v>293503415.45219928</v>
      </c>
      <c r="G17" s="20">
        <f t="shared" si="1"/>
        <v>289687597.37643856</v>
      </c>
      <c r="H17" s="20">
        <f t="shared" si="1"/>
        <v>285923058.59365964</v>
      </c>
      <c r="I17" s="20">
        <f t="shared" si="1"/>
        <v>282209094.6932025</v>
      </c>
      <c r="J17" s="20">
        <f t="shared" si="1"/>
        <v>278545011.09095734</v>
      </c>
    </row>
    <row r="18" spans="1:10" x14ac:dyDescent="0.25">
      <c r="B18" s="20"/>
      <c r="J18" s="24"/>
    </row>
    <row r="19" spans="1:10" x14ac:dyDescent="0.25">
      <c r="J19" s="24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C5B48-004B-4D64-9A90-422B5E29FE06}">
  <dimension ref="A1:K47"/>
  <sheetViews>
    <sheetView topLeftCell="A7" workbookViewId="0">
      <selection activeCell="I33" sqref="I33"/>
    </sheetView>
  </sheetViews>
  <sheetFormatPr defaultRowHeight="15" x14ac:dyDescent="0.25"/>
  <cols>
    <col min="1" max="1" width="13.28515625" bestFit="1" customWidth="1"/>
    <col min="2" max="2" width="12.5703125" bestFit="1" customWidth="1"/>
    <col min="3" max="3" width="12.7109375" bestFit="1" customWidth="1"/>
    <col min="4" max="4" width="12.5703125" bestFit="1" customWidth="1"/>
    <col min="5" max="5" width="14.28515625" bestFit="1" customWidth="1"/>
    <col min="6" max="6" width="14.85546875" bestFit="1" customWidth="1"/>
    <col min="7" max="7" width="17.85546875" customWidth="1"/>
    <col min="8" max="8" width="16.85546875" customWidth="1"/>
    <col min="9" max="10" width="12.5703125" bestFit="1" customWidth="1"/>
    <col min="11" max="11" width="5.5703125" bestFit="1" customWidth="1"/>
  </cols>
  <sheetData>
    <row r="1" spans="1:9" x14ac:dyDescent="0.25">
      <c r="A1" t="s">
        <v>10</v>
      </c>
    </row>
    <row r="2" spans="1:9" x14ac:dyDescent="0.25">
      <c r="A2" t="s">
        <v>0</v>
      </c>
      <c r="B2">
        <v>2022</v>
      </c>
      <c r="C2">
        <v>2030</v>
      </c>
      <c r="E2" t="s">
        <v>1</v>
      </c>
      <c r="F2" t="s">
        <v>309</v>
      </c>
      <c r="G2" t="s">
        <v>23</v>
      </c>
      <c r="H2" t="s">
        <v>9</v>
      </c>
    </row>
    <row r="3" spans="1:9" x14ac:dyDescent="0.25">
      <c r="A3" t="s">
        <v>3</v>
      </c>
      <c r="B3" s="1">
        <v>5062869</v>
      </c>
      <c r="C3" s="1">
        <v>4711825</v>
      </c>
      <c r="D3" s="1"/>
      <c r="E3">
        <v>1</v>
      </c>
      <c r="F3" s="4">
        <v>1</v>
      </c>
      <c r="H3">
        <v>0.90718500000000002</v>
      </c>
    </row>
    <row r="4" spans="1:9" x14ac:dyDescent="0.25">
      <c r="A4" t="s">
        <v>4</v>
      </c>
      <c r="B4" s="1">
        <v>16209396</v>
      </c>
      <c r="C4" s="1">
        <v>14347628</v>
      </c>
      <c r="D4" s="1"/>
      <c r="E4">
        <v>1</v>
      </c>
      <c r="F4" s="4">
        <v>1</v>
      </c>
    </row>
    <row r="5" spans="1:9" x14ac:dyDescent="0.25">
      <c r="A5" t="s">
        <v>5</v>
      </c>
      <c r="B5" s="1">
        <v>17426381</v>
      </c>
      <c r="C5" s="1">
        <v>16599745</v>
      </c>
      <c r="D5" s="1"/>
      <c r="E5">
        <v>1</v>
      </c>
      <c r="F5" s="4">
        <v>1</v>
      </c>
      <c r="I5" s="30"/>
    </row>
    <row r="6" spans="1:9" x14ac:dyDescent="0.25">
      <c r="A6" t="s">
        <v>6</v>
      </c>
      <c r="B6" s="1">
        <v>82526513</v>
      </c>
      <c r="C6" s="1">
        <v>73769806</v>
      </c>
      <c r="D6" s="1"/>
      <c r="E6">
        <v>1</v>
      </c>
      <c r="F6" s="4">
        <v>1</v>
      </c>
    </row>
    <row r="7" spans="1:9" x14ac:dyDescent="0.25">
      <c r="A7" t="s">
        <v>7</v>
      </c>
      <c r="B7" s="1">
        <v>99330827</v>
      </c>
      <c r="C7" s="1">
        <v>89822308</v>
      </c>
      <c r="D7" s="1"/>
      <c r="E7">
        <v>1</v>
      </c>
      <c r="F7" s="4">
        <v>1</v>
      </c>
    </row>
    <row r="8" spans="1:9" x14ac:dyDescent="0.25">
      <c r="A8" t="s">
        <v>8</v>
      </c>
      <c r="B8" s="1">
        <v>58083089</v>
      </c>
      <c r="C8" s="1">
        <v>51325342</v>
      </c>
      <c r="D8" s="1"/>
      <c r="E8">
        <v>1</v>
      </c>
      <c r="F8" s="4">
        <v>1</v>
      </c>
    </row>
    <row r="9" spans="1:9" x14ac:dyDescent="0.25">
      <c r="A9" t="s">
        <v>11</v>
      </c>
      <c r="B9" s="1">
        <v>74800876</v>
      </c>
      <c r="C9" s="1">
        <v>66477157</v>
      </c>
      <c r="D9" s="1"/>
      <c r="E9">
        <v>0</v>
      </c>
      <c r="F9" s="4">
        <f>Sheet3!E15</f>
        <v>0.1074619464448404</v>
      </c>
      <c r="G9" s="28"/>
    </row>
    <row r="10" spans="1:9" x14ac:dyDescent="0.25">
      <c r="A10" t="s">
        <v>12</v>
      </c>
      <c r="B10" s="1">
        <v>85617065</v>
      </c>
      <c r="C10" s="1">
        <v>76113835</v>
      </c>
      <c r="D10" s="1"/>
      <c r="E10">
        <v>0</v>
      </c>
      <c r="F10" s="4">
        <f>Sheet3!E16</f>
        <v>8.5109233575175594E-2</v>
      </c>
      <c r="G10" s="28"/>
    </row>
    <row r="11" spans="1:9" x14ac:dyDescent="0.25">
      <c r="A11" t="s">
        <v>13</v>
      </c>
      <c r="B11" s="1">
        <v>71312802</v>
      </c>
      <c r="C11" s="1">
        <v>63126121</v>
      </c>
      <c r="D11" s="1"/>
      <c r="E11">
        <v>0</v>
      </c>
      <c r="F11" s="4">
        <f>Sheet3!E17</f>
        <v>0.22528486193450456</v>
      </c>
      <c r="G11" s="28"/>
    </row>
    <row r="12" spans="1:9" x14ac:dyDescent="0.25">
      <c r="A12" t="s">
        <v>14</v>
      </c>
      <c r="B12" s="1">
        <v>53057150</v>
      </c>
      <c r="C12" s="1">
        <v>47544064</v>
      </c>
      <c r="D12" s="1"/>
      <c r="E12">
        <v>0</v>
      </c>
      <c r="F12" s="4">
        <f>Sheet3!E18</f>
        <v>2.416644471219237E-2</v>
      </c>
      <c r="G12" s="28"/>
    </row>
    <row r="13" spans="1:9" x14ac:dyDescent="0.25">
      <c r="A13" t="s">
        <v>15</v>
      </c>
      <c r="B13" s="1">
        <v>56986025</v>
      </c>
      <c r="C13" s="1">
        <v>51266234</v>
      </c>
      <c r="D13" s="1"/>
      <c r="E13">
        <v>0</v>
      </c>
      <c r="F13" s="4">
        <f>Sheet3!E19</f>
        <v>8.0712060089911414E-4</v>
      </c>
      <c r="G13" s="28"/>
    </row>
    <row r="14" spans="1:9" x14ac:dyDescent="0.25">
      <c r="A14" t="s">
        <v>16</v>
      </c>
      <c r="B14" s="1">
        <v>31784860</v>
      </c>
      <c r="C14" s="1">
        <v>28348396</v>
      </c>
      <c r="D14" s="1"/>
      <c r="E14">
        <v>0</v>
      </c>
      <c r="F14" s="4">
        <f>Sheet3!E20</f>
        <v>0</v>
      </c>
      <c r="G14" s="28"/>
    </row>
    <row r="15" spans="1:9" x14ac:dyDescent="0.25">
      <c r="A15" t="s">
        <v>17</v>
      </c>
      <c r="B15" s="1">
        <v>29580072</v>
      </c>
      <c r="C15" s="1">
        <v>27433111</v>
      </c>
      <c r="D15" s="1"/>
      <c r="E15">
        <v>0</v>
      </c>
      <c r="F15" s="4">
        <v>1</v>
      </c>
    </row>
    <row r="18" spans="1:10" x14ac:dyDescent="0.25">
      <c r="A18" t="s">
        <v>18</v>
      </c>
    </row>
    <row r="19" spans="1:10" x14ac:dyDescent="0.25">
      <c r="A19" t="s">
        <v>0</v>
      </c>
      <c r="B19">
        <v>2022</v>
      </c>
      <c r="C19">
        <v>2030</v>
      </c>
      <c r="E19" t="s">
        <v>1</v>
      </c>
      <c r="F19" t="s">
        <v>309</v>
      </c>
      <c r="G19" t="s">
        <v>310</v>
      </c>
      <c r="H19" t="s">
        <v>311</v>
      </c>
      <c r="I19" t="s">
        <v>312</v>
      </c>
    </row>
    <row r="20" spans="1:10" x14ac:dyDescent="0.25">
      <c r="A20" t="s">
        <v>3</v>
      </c>
      <c r="B20" s="1">
        <f>B3*$H$3</f>
        <v>4592958.8137650006</v>
      </c>
      <c r="C20" s="1">
        <f>C3*$H$3</f>
        <v>4274496.9626249997</v>
      </c>
      <c r="D20" s="1"/>
      <c r="E20">
        <v>1</v>
      </c>
      <c r="F20" s="4">
        <f>F3</f>
        <v>1</v>
      </c>
      <c r="G20" s="29">
        <f>B20*F20</f>
        <v>4592958.8137650006</v>
      </c>
      <c r="H20" s="29">
        <f>C20*F20</f>
        <v>4274496.9626249997</v>
      </c>
      <c r="I20">
        <f>-((H20/G20)^(1/8))+1</f>
        <v>8.9420316186942239E-3</v>
      </c>
    </row>
    <row r="21" spans="1:10" x14ac:dyDescent="0.25">
      <c r="A21" t="s">
        <v>4</v>
      </c>
      <c r="B21" s="1">
        <f>B4*$H$3</f>
        <v>14704920.910260001</v>
      </c>
      <c r="C21" s="1">
        <f>C4*$H$3</f>
        <v>13015952.90718</v>
      </c>
      <c r="D21" s="1"/>
      <c r="E21">
        <v>1</v>
      </c>
      <c r="F21" s="4">
        <f t="shared" ref="F21:F32" si="0">F4</f>
        <v>1</v>
      </c>
      <c r="G21" s="29">
        <f>B21*F21</f>
        <v>14704920.910260001</v>
      </c>
      <c r="H21" s="29">
        <f>C21*F21</f>
        <v>13015952.90718</v>
      </c>
      <c r="I21">
        <f>-((H21/G21)^(1/8))+1</f>
        <v>1.513510062893475E-2</v>
      </c>
    </row>
    <row r="22" spans="1:10" x14ac:dyDescent="0.25">
      <c r="A22" t="s">
        <v>5</v>
      </c>
      <c r="B22" s="1">
        <f t="shared" ref="B21:C32" si="1">B5*$H$3</f>
        <v>15808951.447485</v>
      </c>
      <c r="C22" s="1">
        <f>C5*$H$3</f>
        <v>15059039.667825</v>
      </c>
      <c r="D22" s="1"/>
      <c r="E22">
        <v>1</v>
      </c>
      <c r="F22" s="4">
        <f t="shared" si="0"/>
        <v>1</v>
      </c>
      <c r="G22" s="29">
        <f t="shared" ref="G21:G32" si="2">B22*F22</f>
        <v>15808951.447485</v>
      </c>
      <c r="H22" s="29">
        <f t="shared" ref="H21:H32" si="3">C22*F22</f>
        <v>15059039.667825</v>
      </c>
      <c r="I22">
        <f t="shared" ref="I21:I32" si="4">-((H22/G22)^(1/8))+1</f>
        <v>6.0563203141423827E-3</v>
      </c>
    </row>
    <row r="23" spans="1:10" x14ac:dyDescent="0.25">
      <c r="A23" t="s">
        <v>6</v>
      </c>
      <c r="B23" s="1">
        <f t="shared" si="1"/>
        <v>74866814.695905</v>
      </c>
      <c r="C23" s="1">
        <f>C6*$H$3</f>
        <v>66922861.456110001</v>
      </c>
      <c r="D23" s="1"/>
      <c r="E23">
        <v>1</v>
      </c>
      <c r="F23" s="4">
        <f t="shared" si="0"/>
        <v>1</v>
      </c>
      <c r="G23" s="29">
        <f t="shared" si="2"/>
        <v>74866814.695905</v>
      </c>
      <c r="H23" s="29">
        <f t="shared" si="3"/>
        <v>66922861.456110001</v>
      </c>
      <c r="I23">
        <f>-((H23/G23)^(1/8))+1</f>
        <v>1.3923421958686677E-2</v>
      </c>
    </row>
    <row r="24" spans="1:10" x14ac:dyDescent="0.25">
      <c r="A24" t="s">
        <v>7</v>
      </c>
      <c r="B24" s="1">
        <f t="shared" si="1"/>
        <v>90111436.291995004</v>
      </c>
      <c r="C24" s="1">
        <f>C7*$H$3</f>
        <v>81485450.482979998</v>
      </c>
      <c r="D24" s="1"/>
      <c r="E24">
        <v>1</v>
      </c>
      <c r="F24" s="4">
        <f t="shared" si="0"/>
        <v>1</v>
      </c>
      <c r="G24" s="29">
        <f t="shared" si="2"/>
        <v>90111436.291995004</v>
      </c>
      <c r="H24" s="29">
        <f t="shared" si="3"/>
        <v>81485450.482979998</v>
      </c>
      <c r="I24">
        <f>-((H24/G24)^(1/8))+1</f>
        <v>1.2499055104605028E-2</v>
      </c>
    </row>
    <row r="25" spans="1:10" x14ac:dyDescent="0.25">
      <c r="A25" t="s">
        <v>8</v>
      </c>
      <c r="B25" s="1">
        <f t="shared" si="1"/>
        <v>52692107.094465002</v>
      </c>
      <c r="C25" s="1">
        <f t="shared" si="1"/>
        <v>46561580.382270001</v>
      </c>
      <c r="D25" s="1"/>
      <c r="E25">
        <v>1</v>
      </c>
      <c r="F25" s="4">
        <f t="shared" si="0"/>
        <v>1</v>
      </c>
      <c r="G25" s="29">
        <f t="shared" si="2"/>
        <v>52692107.094465002</v>
      </c>
      <c r="H25" s="29">
        <f t="shared" si="3"/>
        <v>46561580.382270001</v>
      </c>
      <c r="I25">
        <f t="shared" si="4"/>
        <v>1.5342329648821984E-2</v>
      </c>
    </row>
    <row r="26" spans="1:10" x14ac:dyDescent="0.25">
      <c r="A26" t="s">
        <v>11</v>
      </c>
      <c r="B26" s="1">
        <f t="shared" si="1"/>
        <v>67858232.694059998</v>
      </c>
      <c r="C26" s="1">
        <f>C9*$H$3</f>
        <v>60307079.673045002</v>
      </c>
      <c r="D26" s="1"/>
      <c r="E26">
        <v>0</v>
      </c>
      <c r="F26" s="4">
        <f>F9</f>
        <v>0.1074619464448404</v>
      </c>
      <c r="G26" s="29">
        <f>B26*F26</f>
        <v>7292177.7676105937</v>
      </c>
      <c r="H26" s="29">
        <f t="shared" si="3"/>
        <v>6480716.1660694852</v>
      </c>
      <c r="I26">
        <f>-((H26/G26)^(1/8))+1</f>
        <v>1.4638205714348373E-2</v>
      </c>
      <c r="J26" s="28"/>
    </row>
    <row r="27" spans="1:10" x14ac:dyDescent="0.25">
      <c r="A27" t="s">
        <v>12</v>
      </c>
      <c r="B27" s="1">
        <f t="shared" si="1"/>
        <v>77670517.112025008</v>
      </c>
      <c r="C27" s="1">
        <f t="shared" si="1"/>
        <v>69049329.404475003</v>
      </c>
      <c r="D27" s="1"/>
      <c r="E27">
        <v>0</v>
      </c>
      <c r="F27" s="4">
        <f t="shared" si="0"/>
        <v>8.5109233575175594E-2</v>
      </c>
      <c r="G27" s="29">
        <f>B27*F27</f>
        <v>6610478.1827920089</v>
      </c>
      <c r="H27" s="29">
        <f t="shared" si="3"/>
        <v>5876735.5044947034</v>
      </c>
      <c r="I27">
        <f t="shared" si="4"/>
        <v>1.4599204433329183E-2</v>
      </c>
      <c r="J27" s="28"/>
    </row>
    <row r="28" spans="1:10" x14ac:dyDescent="0.25">
      <c r="A28" t="s">
        <v>13</v>
      </c>
      <c r="B28" s="1">
        <f t="shared" si="1"/>
        <v>64693904.282370001</v>
      </c>
      <c r="C28" s="1">
        <f>C11*$H$3</f>
        <v>57267070.079384997</v>
      </c>
      <c r="D28" s="1"/>
      <c r="E28">
        <v>0</v>
      </c>
      <c r="F28" s="4">
        <f t="shared" si="0"/>
        <v>0.22528486193450456</v>
      </c>
      <c r="G28" s="29">
        <f t="shared" si="2"/>
        <v>14574557.294257779</v>
      </c>
      <c r="H28" s="29">
        <f>C28*F28</f>
        <v>12901403.976227846</v>
      </c>
      <c r="I28">
        <f t="shared" si="4"/>
        <v>1.5127070858912184E-2</v>
      </c>
      <c r="J28" s="28"/>
    </row>
    <row r="29" spans="1:10" x14ac:dyDescent="0.25">
      <c r="A29" t="s">
        <v>14</v>
      </c>
      <c r="B29" s="1">
        <f t="shared" si="1"/>
        <v>48132650.622749999</v>
      </c>
      <c r="C29" s="1">
        <f>C12*$H$3</f>
        <v>43131261.699840002</v>
      </c>
      <c r="D29" s="1"/>
      <c r="E29">
        <v>0</v>
      </c>
      <c r="F29" s="4">
        <f t="shared" si="0"/>
        <v>2.416644471219237E-2</v>
      </c>
      <c r="G29" s="29">
        <f t="shared" si="2"/>
        <v>1163195.0401259596</v>
      </c>
      <c r="H29" s="29">
        <f t="shared" si="3"/>
        <v>1042329.2512362837</v>
      </c>
      <c r="I29">
        <f t="shared" si="4"/>
        <v>1.362047661894672E-2</v>
      </c>
      <c r="J29" s="28"/>
    </row>
    <row r="30" spans="1:10" x14ac:dyDescent="0.25">
      <c r="A30" t="s">
        <v>15</v>
      </c>
      <c r="B30" s="1">
        <f t="shared" si="1"/>
        <v>51696867.089625001</v>
      </c>
      <c r="C30" s="1">
        <f t="shared" si="1"/>
        <v>46507958.491290003</v>
      </c>
      <c r="D30" s="1"/>
      <c r="E30">
        <v>0</v>
      </c>
      <c r="F30" s="4">
        <f t="shared" si="0"/>
        <v>8.0712060089911414E-4</v>
      </c>
      <c r="G30" s="29">
        <f t="shared" si="2"/>
        <v>41725.606429979765</v>
      </c>
      <c r="H30" s="29">
        <f t="shared" si="3"/>
        <v>37537.531404081048</v>
      </c>
      <c r="I30">
        <f t="shared" si="4"/>
        <v>1.3134693744470294E-2</v>
      </c>
      <c r="J30" s="28"/>
    </row>
    <row r="31" spans="1:10" x14ac:dyDescent="0.25">
      <c r="A31" t="s">
        <v>16</v>
      </c>
      <c r="B31" s="1">
        <f t="shared" si="1"/>
        <v>28834748.219100002</v>
      </c>
      <c r="C31" s="1">
        <f>C14*$H$3</f>
        <v>25717239.625259999</v>
      </c>
      <c r="D31" s="1"/>
      <c r="E31">
        <v>0</v>
      </c>
      <c r="F31" s="4">
        <f t="shared" si="0"/>
        <v>0</v>
      </c>
      <c r="G31" s="29">
        <f t="shared" si="2"/>
        <v>0</v>
      </c>
      <c r="H31" s="29">
        <f t="shared" si="3"/>
        <v>0</v>
      </c>
      <c r="I31">
        <v>0</v>
      </c>
      <c r="J31" s="28"/>
    </row>
    <row r="32" spans="1:10" x14ac:dyDescent="0.25">
      <c r="A32" t="s">
        <v>17</v>
      </c>
      <c r="B32" s="1">
        <f t="shared" si="1"/>
        <v>26834597.617320001</v>
      </c>
      <c r="C32" s="1">
        <f>C15*$H$3</f>
        <v>24886906.802535001</v>
      </c>
      <c r="D32" s="1"/>
      <c r="E32">
        <v>0</v>
      </c>
      <c r="F32" s="4">
        <f t="shared" si="0"/>
        <v>1</v>
      </c>
      <c r="G32" s="29">
        <f t="shared" si="2"/>
        <v>26834597.617320001</v>
      </c>
      <c r="H32" s="29">
        <f t="shared" si="3"/>
        <v>24886906.802535001</v>
      </c>
      <c r="I32">
        <f>-((H32/G32)^(1/8))+1</f>
        <v>9.3745544091607957E-3</v>
      </c>
    </row>
    <row r="34" spans="1:11" x14ac:dyDescent="0.25">
      <c r="A34" t="s">
        <v>7</v>
      </c>
      <c r="B34" s="3">
        <f>B24*$F$24</f>
        <v>90111436.291995004</v>
      </c>
      <c r="C34" s="22">
        <f>C24*$F$24</f>
        <v>81485450.482979998</v>
      </c>
      <c r="G34" s="21">
        <f>SUM(G20:G32)-G24</f>
        <v>219182484.47041637</v>
      </c>
    </row>
    <row r="35" spans="1:11" x14ac:dyDescent="0.25">
      <c r="A35" t="s">
        <v>20</v>
      </c>
      <c r="B35" s="2">
        <f>B20*F20+B21*F21+B22*F22+B23*F23+B25*F25+B26*F26+B27*F27+B28*F28+B29*F29+B30*F30+B31*F31+B32*F32</f>
        <v>219182484.47041637</v>
      </c>
      <c r="C35" s="23">
        <f>C20*F20+C21*F21+C22*F22+C23*F23+C25*F25+C26*F26+C27*F27+C28*F28+C29*F29+C30*F30+C31*F31+C32*F32</f>
        <v>197059560.60797739</v>
      </c>
    </row>
    <row r="36" spans="1:11" x14ac:dyDescent="0.25">
      <c r="B36" s="2"/>
      <c r="C36" s="7"/>
    </row>
    <row r="37" spans="1:11" x14ac:dyDescent="0.25">
      <c r="A37" t="s">
        <v>7</v>
      </c>
      <c r="B37" s="1">
        <f>B34</f>
        <v>90111436.291995004</v>
      </c>
      <c r="C37" s="5">
        <f>C34</f>
        <v>81485450.482979998</v>
      </c>
    </row>
    <row r="38" spans="1:11" x14ac:dyDescent="0.25">
      <c r="A38" t="s">
        <v>20</v>
      </c>
      <c r="B38" s="20">
        <f>B35</f>
        <v>219182484.47041637</v>
      </c>
      <c r="C38" s="6">
        <f>C35</f>
        <v>197059560.60797739</v>
      </c>
    </row>
    <row r="39" spans="1:11" x14ac:dyDescent="0.25">
      <c r="C39" s="21"/>
      <c r="D39" s="21"/>
    </row>
    <row r="40" spans="1:11" x14ac:dyDescent="0.25">
      <c r="A40" t="s">
        <v>21</v>
      </c>
      <c r="B40">
        <f>-((C37/B37)^(1/8))+1</f>
        <v>1.2499055104605028E-2</v>
      </c>
    </row>
    <row r="41" spans="1:11" x14ac:dyDescent="0.25">
      <c r="A41" t="s">
        <v>22</v>
      </c>
      <c r="B41">
        <f>-((C38/B38)^(1/8))+1</f>
        <v>1.3211776092314276E-2</v>
      </c>
    </row>
    <row r="43" spans="1:11" ht="15.75" thickBot="1" x14ac:dyDescent="0.3"/>
    <row r="44" spans="1:11" x14ac:dyDescent="0.25">
      <c r="A44" s="8"/>
      <c r="B44" s="9"/>
      <c r="C44" s="9"/>
      <c r="D44" s="9"/>
      <c r="E44" s="9"/>
      <c r="F44" s="9"/>
      <c r="G44" s="9"/>
      <c r="H44" s="9"/>
      <c r="I44" s="9"/>
      <c r="J44" s="9"/>
      <c r="K44" s="10"/>
    </row>
    <row r="45" spans="1:11" x14ac:dyDescent="0.25">
      <c r="A45" s="11"/>
      <c r="B45" s="12">
        <v>2022</v>
      </c>
      <c r="C45" s="12">
        <v>2023</v>
      </c>
      <c r="D45" s="12">
        <v>2024</v>
      </c>
      <c r="E45" s="12">
        <v>2025</v>
      </c>
      <c r="F45" s="12">
        <v>2026</v>
      </c>
      <c r="G45" s="12">
        <v>2027</v>
      </c>
      <c r="H45" s="12">
        <v>2028</v>
      </c>
      <c r="I45" s="12">
        <v>2029</v>
      </c>
      <c r="J45" s="12">
        <v>2030</v>
      </c>
      <c r="K45" s="13"/>
    </row>
    <row r="46" spans="1:11" x14ac:dyDescent="0.25">
      <c r="A46" s="11" t="s">
        <v>7</v>
      </c>
      <c r="B46" s="14">
        <f>B37</f>
        <v>90111436.291995004</v>
      </c>
      <c r="C46" s="18">
        <f>B46*(1-$B$40)</f>
        <v>88985128.484226257</v>
      </c>
      <c r="D46" s="18">
        <f t="shared" ref="D46:I46" si="5">C46*(1-$B$40)</f>
        <v>87872898.459811553</v>
      </c>
      <c r="E46" s="18">
        <f t="shared" si="5"/>
        <v>86774570.259761006</v>
      </c>
      <c r="F46" s="18">
        <f t="shared" si="5"/>
        <v>85689970.124405831</v>
      </c>
      <c r="G46" s="18">
        <f t="shared" si="5"/>
        <v>84618926.46590893</v>
      </c>
      <c r="H46" s="18">
        <f t="shared" si="5"/>
        <v>83561269.841119006</v>
      </c>
      <c r="I46" s="18">
        <f t="shared" si="5"/>
        <v>82516832.924764097</v>
      </c>
      <c r="J46" s="18">
        <f>I46*(1-$B$40)</f>
        <v>81485450.482979983</v>
      </c>
      <c r="K46" s="13" t="b">
        <f>J46=C37</f>
        <v>1</v>
      </c>
    </row>
    <row r="47" spans="1:11" ht="15.75" thickBot="1" x14ac:dyDescent="0.3">
      <c r="A47" s="15" t="s">
        <v>20</v>
      </c>
      <c r="B47" s="16">
        <f>B38</f>
        <v>219182484.47041637</v>
      </c>
      <c r="C47" s="19">
        <f>B47*(1-$B$41)</f>
        <v>216286694.56223607</v>
      </c>
      <c r="D47" s="19">
        <f t="shared" ref="D47:I47" si="6">C47*(1-$B$41)</f>
        <v>213429163.18193305</v>
      </c>
      <c r="E47" s="19">
        <f t="shared" si="6"/>
        <v>210609384.86640334</v>
      </c>
      <c r="F47" s="19">
        <f t="shared" si="6"/>
        <v>207826860.83060837</v>
      </c>
      <c r="G47" s="19">
        <f t="shared" si="6"/>
        <v>205081098.8793458</v>
      </c>
      <c r="H47" s="19">
        <f t="shared" si="6"/>
        <v>202371613.32018614</v>
      </c>
      <c r="I47" s="19">
        <f t="shared" si="6"/>
        <v>199697924.87755942</v>
      </c>
      <c r="J47" s="19">
        <f>I47*(1-$B$41)</f>
        <v>197059560.6079773</v>
      </c>
      <c r="K47" s="17" t="b">
        <f>J47=C38</f>
        <v>1</v>
      </c>
    </row>
  </sheetData>
  <phoneticPr fontId="3" type="noConversion"/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E12E-AA71-49AA-9BC1-F9136FBFFBC5}">
  <dimension ref="A1:V438"/>
  <sheetViews>
    <sheetView workbookViewId="0">
      <selection activeCell="D415" sqref="D415"/>
    </sheetView>
  </sheetViews>
  <sheetFormatPr defaultRowHeight="15" x14ac:dyDescent="0.25"/>
  <cols>
    <col min="1" max="1" width="28.42578125" bestFit="1" customWidth="1"/>
    <col min="3" max="3" width="12.42578125" bestFit="1" customWidth="1"/>
    <col min="4" max="4" width="34.7109375" bestFit="1" customWidth="1"/>
    <col min="5" max="5" width="9" bestFit="1" customWidth="1"/>
    <col min="10" max="10" width="24.5703125" bestFit="1" customWidth="1"/>
    <col min="11" max="11" width="22.5703125" bestFit="1" customWidth="1"/>
    <col min="12" max="12" width="29.85546875" bestFit="1" customWidth="1"/>
    <col min="13" max="13" width="24.85546875" bestFit="1" customWidth="1"/>
    <col min="14" max="14" width="30.140625" bestFit="1" customWidth="1"/>
  </cols>
  <sheetData>
    <row r="1" spans="1:22" x14ac:dyDescent="0.25">
      <c r="A1" t="s">
        <v>26</v>
      </c>
      <c r="B1" t="s">
        <v>27</v>
      </c>
      <c r="C1" t="s">
        <v>28</v>
      </c>
      <c r="D1" t="s">
        <v>29</v>
      </c>
      <c r="E1" t="s">
        <v>305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</row>
    <row r="2" spans="1:22" x14ac:dyDescent="0.25">
      <c r="A2" t="s">
        <v>47</v>
      </c>
      <c r="B2" t="s">
        <v>11</v>
      </c>
      <c r="C2" t="s">
        <v>48</v>
      </c>
      <c r="D2" t="s">
        <v>49</v>
      </c>
      <c r="E2">
        <v>0</v>
      </c>
      <c r="F2">
        <v>384</v>
      </c>
      <c r="G2" t="s">
        <v>50</v>
      </c>
      <c r="H2" t="s">
        <v>51</v>
      </c>
      <c r="I2" t="s">
        <v>52</v>
      </c>
      <c r="J2">
        <v>660</v>
      </c>
      <c r="K2">
        <v>518</v>
      </c>
      <c r="L2">
        <v>6712</v>
      </c>
      <c r="M2">
        <v>2551246</v>
      </c>
      <c r="N2">
        <v>2887264.78</v>
      </c>
      <c r="P2" t="s">
        <v>53</v>
      </c>
      <c r="Q2" t="s">
        <v>54</v>
      </c>
      <c r="R2" t="s">
        <v>55</v>
      </c>
      <c r="V2" t="s">
        <v>56</v>
      </c>
    </row>
    <row r="3" spans="1:22" x14ac:dyDescent="0.25">
      <c r="A3" t="s">
        <v>47</v>
      </c>
      <c r="B3" t="s">
        <v>11</v>
      </c>
      <c r="C3" t="s">
        <v>48</v>
      </c>
      <c r="D3" t="s">
        <v>49</v>
      </c>
      <c r="E3">
        <v>0</v>
      </c>
      <c r="F3">
        <v>384</v>
      </c>
      <c r="G3" t="s">
        <v>57</v>
      </c>
      <c r="H3" t="s">
        <v>51</v>
      </c>
      <c r="I3" t="s">
        <v>52</v>
      </c>
      <c r="J3">
        <v>660</v>
      </c>
      <c r="K3">
        <v>518</v>
      </c>
      <c r="L3">
        <v>6712</v>
      </c>
      <c r="M3">
        <v>2586013</v>
      </c>
      <c r="N3">
        <v>3061305.55</v>
      </c>
      <c r="P3" t="s">
        <v>53</v>
      </c>
      <c r="Q3" t="s">
        <v>54</v>
      </c>
      <c r="R3" t="s">
        <v>55</v>
      </c>
      <c r="V3" t="s">
        <v>56</v>
      </c>
    </row>
    <row r="4" spans="1:22" x14ac:dyDescent="0.25">
      <c r="A4" t="s">
        <v>47</v>
      </c>
      <c r="B4" t="s">
        <v>11</v>
      </c>
      <c r="C4" t="s">
        <v>48</v>
      </c>
      <c r="D4" t="s">
        <v>58</v>
      </c>
      <c r="E4">
        <v>0</v>
      </c>
      <c r="F4">
        <v>856</v>
      </c>
      <c r="G4" t="s">
        <v>59</v>
      </c>
      <c r="H4" t="s">
        <v>51</v>
      </c>
      <c r="I4" t="s">
        <v>52</v>
      </c>
      <c r="J4">
        <v>136</v>
      </c>
      <c r="K4">
        <v>95</v>
      </c>
      <c r="L4">
        <v>1523</v>
      </c>
      <c r="M4">
        <v>707647</v>
      </c>
      <c r="N4">
        <v>781082.11</v>
      </c>
      <c r="P4" t="s">
        <v>60</v>
      </c>
      <c r="Q4" t="s">
        <v>54</v>
      </c>
      <c r="R4" t="s">
        <v>55</v>
      </c>
      <c r="S4">
        <v>2014</v>
      </c>
      <c r="V4" t="s">
        <v>56</v>
      </c>
    </row>
    <row r="5" spans="1:22" x14ac:dyDescent="0.25">
      <c r="A5" t="s">
        <v>47</v>
      </c>
      <c r="B5" t="s">
        <v>11</v>
      </c>
      <c r="C5" t="s">
        <v>48</v>
      </c>
      <c r="D5" t="s">
        <v>58</v>
      </c>
      <c r="E5">
        <v>0</v>
      </c>
      <c r="F5">
        <v>856</v>
      </c>
      <c r="G5" t="s">
        <v>61</v>
      </c>
      <c r="H5" t="s">
        <v>51</v>
      </c>
      <c r="I5" t="s">
        <v>52</v>
      </c>
      <c r="J5">
        <v>280.5</v>
      </c>
      <c r="K5">
        <v>240</v>
      </c>
      <c r="L5">
        <v>3321</v>
      </c>
      <c r="M5">
        <v>1788834</v>
      </c>
      <c r="N5">
        <v>1875276.27</v>
      </c>
      <c r="P5" t="s">
        <v>60</v>
      </c>
      <c r="Q5" t="s">
        <v>54</v>
      </c>
      <c r="R5" t="s">
        <v>55</v>
      </c>
      <c r="V5" t="s">
        <v>56</v>
      </c>
    </row>
    <row r="6" spans="1:22" x14ac:dyDescent="0.25">
      <c r="A6" t="s">
        <v>47</v>
      </c>
      <c r="B6" t="s">
        <v>11</v>
      </c>
      <c r="C6" t="s">
        <v>48</v>
      </c>
      <c r="D6" t="s">
        <v>58</v>
      </c>
      <c r="E6">
        <v>0</v>
      </c>
      <c r="F6">
        <v>856</v>
      </c>
      <c r="G6" t="s">
        <v>62</v>
      </c>
      <c r="H6" t="s">
        <v>51</v>
      </c>
      <c r="I6" t="s">
        <v>52</v>
      </c>
      <c r="J6">
        <v>363.8</v>
      </c>
      <c r="K6">
        <v>315</v>
      </c>
      <c r="L6">
        <v>4594</v>
      </c>
      <c r="M6">
        <v>1905043</v>
      </c>
      <c r="N6">
        <v>1979347.27</v>
      </c>
      <c r="P6" t="s">
        <v>60</v>
      </c>
      <c r="Q6" t="s">
        <v>54</v>
      </c>
      <c r="R6" t="s">
        <v>55</v>
      </c>
      <c r="V6" t="s">
        <v>56</v>
      </c>
    </row>
    <row r="7" spans="1:22" x14ac:dyDescent="0.25">
      <c r="A7" t="s">
        <v>47</v>
      </c>
      <c r="B7" t="s">
        <v>11</v>
      </c>
      <c r="C7" t="s">
        <v>48</v>
      </c>
      <c r="D7" t="s">
        <v>63</v>
      </c>
      <c r="E7">
        <v>0</v>
      </c>
      <c r="F7">
        <v>861</v>
      </c>
      <c r="G7" t="s">
        <v>59</v>
      </c>
      <c r="H7" t="s">
        <v>51</v>
      </c>
      <c r="I7" t="s">
        <v>52</v>
      </c>
      <c r="J7">
        <v>388.9</v>
      </c>
      <c r="K7">
        <v>330</v>
      </c>
      <c r="L7">
        <v>3817</v>
      </c>
      <c r="M7">
        <v>1733000</v>
      </c>
      <c r="N7">
        <v>2037319.01</v>
      </c>
      <c r="P7" t="s">
        <v>53</v>
      </c>
      <c r="Q7" t="s">
        <v>54</v>
      </c>
      <c r="R7" t="s">
        <v>55</v>
      </c>
      <c r="V7" t="s">
        <v>56</v>
      </c>
    </row>
    <row r="8" spans="1:22" x14ac:dyDescent="0.25">
      <c r="A8" t="s">
        <v>47</v>
      </c>
      <c r="B8" t="s">
        <v>11</v>
      </c>
      <c r="C8" t="s">
        <v>48</v>
      </c>
      <c r="D8" t="s">
        <v>63</v>
      </c>
      <c r="E8">
        <v>0</v>
      </c>
      <c r="F8">
        <v>861</v>
      </c>
      <c r="G8" t="s">
        <v>61</v>
      </c>
      <c r="H8" t="s">
        <v>51</v>
      </c>
      <c r="I8" t="s">
        <v>52</v>
      </c>
      <c r="J8">
        <v>616.5</v>
      </c>
      <c r="K8">
        <v>565</v>
      </c>
      <c r="L8">
        <v>6569</v>
      </c>
      <c r="M8">
        <v>3327276</v>
      </c>
      <c r="N8">
        <v>3642923.96</v>
      </c>
      <c r="P8" t="s">
        <v>53</v>
      </c>
      <c r="Q8" t="s">
        <v>54</v>
      </c>
      <c r="R8" t="s">
        <v>55</v>
      </c>
      <c r="V8" t="s">
        <v>56</v>
      </c>
    </row>
    <row r="9" spans="1:22" x14ac:dyDescent="0.25">
      <c r="A9" t="s">
        <v>64</v>
      </c>
      <c r="B9" t="s">
        <v>11</v>
      </c>
      <c r="C9" t="s">
        <v>48</v>
      </c>
      <c r="D9" t="s">
        <v>65</v>
      </c>
      <c r="E9">
        <v>0</v>
      </c>
      <c r="F9">
        <v>862</v>
      </c>
      <c r="G9" t="s">
        <v>59</v>
      </c>
      <c r="H9" t="s">
        <v>66</v>
      </c>
      <c r="I9" t="s">
        <v>67</v>
      </c>
      <c r="J9">
        <v>248</v>
      </c>
      <c r="K9">
        <v>162</v>
      </c>
      <c r="L9">
        <v>2347</v>
      </c>
      <c r="M9">
        <v>473566.59</v>
      </c>
      <c r="N9">
        <v>238090.31</v>
      </c>
      <c r="P9" t="s">
        <v>53</v>
      </c>
      <c r="Q9" t="s">
        <v>54</v>
      </c>
      <c r="R9" t="s">
        <v>55</v>
      </c>
      <c r="V9" t="s">
        <v>56</v>
      </c>
    </row>
    <row r="10" spans="1:22" x14ac:dyDescent="0.25">
      <c r="A10" t="s">
        <v>64</v>
      </c>
      <c r="B10" t="s">
        <v>11</v>
      </c>
      <c r="C10" t="s">
        <v>48</v>
      </c>
      <c r="D10" t="s">
        <v>65</v>
      </c>
      <c r="E10">
        <v>0</v>
      </c>
      <c r="F10">
        <v>862</v>
      </c>
      <c r="G10" t="s">
        <v>61</v>
      </c>
      <c r="H10" t="s">
        <v>66</v>
      </c>
      <c r="I10" t="s">
        <v>67</v>
      </c>
      <c r="J10">
        <v>200</v>
      </c>
      <c r="K10">
        <v>160</v>
      </c>
      <c r="L10">
        <v>2383</v>
      </c>
      <c r="M10">
        <v>381908.54</v>
      </c>
      <c r="N10">
        <v>192008.31</v>
      </c>
      <c r="P10" t="s">
        <v>53</v>
      </c>
      <c r="Q10" t="s">
        <v>54</v>
      </c>
      <c r="R10" t="s">
        <v>55</v>
      </c>
      <c r="V10" t="s">
        <v>56</v>
      </c>
    </row>
    <row r="11" spans="1:22" x14ac:dyDescent="0.25">
      <c r="A11" t="s">
        <v>64</v>
      </c>
      <c r="B11" t="s">
        <v>11</v>
      </c>
      <c r="C11" t="s">
        <v>48</v>
      </c>
      <c r="D11" t="s">
        <v>65</v>
      </c>
      <c r="E11">
        <v>0</v>
      </c>
      <c r="F11">
        <v>862</v>
      </c>
      <c r="G11" t="s">
        <v>62</v>
      </c>
      <c r="H11" t="s">
        <v>66</v>
      </c>
      <c r="I11" t="s">
        <v>67</v>
      </c>
      <c r="J11">
        <v>85.7</v>
      </c>
      <c r="K11">
        <v>86</v>
      </c>
      <c r="L11">
        <v>2347</v>
      </c>
      <c r="M11">
        <v>163647.81</v>
      </c>
      <c r="N11">
        <v>82275.56</v>
      </c>
      <c r="P11" t="s">
        <v>53</v>
      </c>
      <c r="Q11" t="s">
        <v>54</v>
      </c>
      <c r="R11" t="s">
        <v>55</v>
      </c>
      <c r="V11" t="s">
        <v>56</v>
      </c>
    </row>
    <row r="12" spans="1:22" x14ac:dyDescent="0.25">
      <c r="A12" t="s">
        <v>64</v>
      </c>
      <c r="B12" t="s">
        <v>11</v>
      </c>
      <c r="C12" t="s">
        <v>48</v>
      </c>
      <c r="D12" t="s">
        <v>65</v>
      </c>
      <c r="E12">
        <v>0</v>
      </c>
      <c r="F12">
        <v>862</v>
      </c>
      <c r="G12" t="s">
        <v>68</v>
      </c>
      <c r="H12" t="s">
        <v>66</v>
      </c>
      <c r="I12" t="s">
        <v>67</v>
      </c>
      <c r="J12">
        <v>113.6</v>
      </c>
      <c r="K12">
        <v>105</v>
      </c>
      <c r="L12">
        <v>2383</v>
      </c>
      <c r="M12">
        <v>216924.05</v>
      </c>
      <c r="N12">
        <v>109060.72</v>
      </c>
      <c r="P12" t="s">
        <v>53</v>
      </c>
      <c r="Q12" t="s">
        <v>54</v>
      </c>
      <c r="R12" t="s">
        <v>55</v>
      </c>
      <c r="V12" t="s">
        <v>56</v>
      </c>
    </row>
    <row r="13" spans="1:22" x14ac:dyDescent="0.25">
      <c r="A13" t="s">
        <v>47</v>
      </c>
      <c r="B13" t="s">
        <v>11</v>
      </c>
      <c r="C13" t="s">
        <v>48</v>
      </c>
      <c r="D13" t="s">
        <v>69</v>
      </c>
      <c r="E13">
        <v>0</v>
      </c>
      <c r="F13">
        <v>867</v>
      </c>
      <c r="G13" t="s">
        <v>50</v>
      </c>
      <c r="H13" t="s">
        <v>51</v>
      </c>
      <c r="I13" t="s">
        <v>52</v>
      </c>
      <c r="J13">
        <v>239.3</v>
      </c>
      <c r="K13">
        <v>213</v>
      </c>
      <c r="L13">
        <v>3533</v>
      </c>
      <c r="M13">
        <v>507058</v>
      </c>
      <c r="N13">
        <v>656704.65</v>
      </c>
      <c r="P13" t="s">
        <v>53</v>
      </c>
      <c r="Q13" t="s">
        <v>54</v>
      </c>
      <c r="R13" t="s">
        <v>70</v>
      </c>
      <c r="S13">
        <v>2012</v>
      </c>
      <c r="V13" t="s">
        <v>56</v>
      </c>
    </row>
    <row r="14" spans="1:22" x14ac:dyDescent="0.25">
      <c r="A14" t="s">
        <v>47</v>
      </c>
      <c r="B14" t="s">
        <v>11</v>
      </c>
      <c r="C14" t="s">
        <v>48</v>
      </c>
      <c r="D14" t="s">
        <v>69</v>
      </c>
      <c r="E14">
        <v>0</v>
      </c>
      <c r="F14">
        <v>867</v>
      </c>
      <c r="G14" t="s">
        <v>57</v>
      </c>
      <c r="H14" t="s">
        <v>51</v>
      </c>
      <c r="I14" t="s">
        <v>52</v>
      </c>
      <c r="J14">
        <v>358.1</v>
      </c>
      <c r="K14">
        <v>319</v>
      </c>
      <c r="L14">
        <v>4239</v>
      </c>
      <c r="M14">
        <v>749712</v>
      </c>
      <c r="N14">
        <v>1002771.28</v>
      </c>
      <c r="P14" t="s">
        <v>53</v>
      </c>
      <c r="Q14" t="s">
        <v>54</v>
      </c>
      <c r="R14" t="s">
        <v>70</v>
      </c>
      <c r="S14">
        <v>2012</v>
      </c>
      <c r="V14" t="s">
        <v>56</v>
      </c>
    </row>
    <row r="15" spans="1:22" x14ac:dyDescent="0.25">
      <c r="A15" t="s">
        <v>47</v>
      </c>
      <c r="B15" t="s">
        <v>11</v>
      </c>
      <c r="C15" t="s">
        <v>48</v>
      </c>
      <c r="D15" t="s">
        <v>71</v>
      </c>
      <c r="E15">
        <v>0</v>
      </c>
      <c r="F15">
        <v>874</v>
      </c>
      <c r="G15" t="s">
        <v>72</v>
      </c>
      <c r="H15" t="s">
        <v>51</v>
      </c>
      <c r="I15" t="s">
        <v>52</v>
      </c>
      <c r="J15">
        <v>360.4</v>
      </c>
      <c r="K15">
        <v>314</v>
      </c>
      <c r="L15">
        <v>4239</v>
      </c>
      <c r="M15">
        <v>907152</v>
      </c>
      <c r="N15">
        <v>1178162.75</v>
      </c>
      <c r="P15" t="s">
        <v>53</v>
      </c>
      <c r="Q15" t="s">
        <v>54</v>
      </c>
      <c r="R15" t="s">
        <v>55</v>
      </c>
      <c r="V15" t="s">
        <v>56</v>
      </c>
    </row>
    <row r="16" spans="1:22" x14ac:dyDescent="0.25">
      <c r="A16" t="s">
        <v>47</v>
      </c>
      <c r="B16" t="s">
        <v>11</v>
      </c>
      <c r="C16" t="s">
        <v>48</v>
      </c>
      <c r="D16" t="s">
        <v>73</v>
      </c>
      <c r="E16">
        <v>0</v>
      </c>
      <c r="F16">
        <v>876</v>
      </c>
      <c r="G16" t="s">
        <v>59</v>
      </c>
      <c r="H16" t="s">
        <v>51</v>
      </c>
      <c r="I16" t="s">
        <v>52</v>
      </c>
      <c r="J16">
        <v>659.5</v>
      </c>
      <c r="K16">
        <v>579</v>
      </c>
      <c r="L16">
        <v>6634</v>
      </c>
      <c r="M16">
        <v>2835211</v>
      </c>
      <c r="N16">
        <v>3292654.55</v>
      </c>
      <c r="P16" t="s">
        <v>53</v>
      </c>
      <c r="Q16" t="s">
        <v>54</v>
      </c>
      <c r="R16" t="s">
        <v>55</v>
      </c>
      <c r="V16" t="s">
        <v>56</v>
      </c>
    </row>
    <row r="17" spans="1:22" x14ac:dyDescent="0.25">
      <c r="A17" t="s">
        <v>47</v>
      </c>
      <c r="B17" t="s">
        <v>11</v>
      </c>
      <c r="C17" t="s">
        <v>48</v>
      </c>
      <c r="D17" t="s">
        <v>73</v>
      </c>
      <c r="E17">
        <v>0</v>
      </c>
      <c r="F17">
        <v>876</v>
      </c>
      <c r="G17" t="s">
        <v>61</v>
      </c>
      <c r="H17" t="s">
        <v>51</v>
      </c>
      <c r="I17" t="s">
        <v>52</v>
      </c>
      <c r="J17">
        <v>659.5</v>
      </c>
      <c r="K17">
        <v>579</v>
      </c>
      <c r="L17">
        <v>6406</v>
      </c>
      <c r="M17">
        <v>2307300</v>
      </c>
      <c r="N17">
        <v>2667799.0699999998</v>
      </c>
      <c r="P17" t="s">
        <v>53</v>
      </c>
      <c r="Q17" t="s">
        <v>54</v>
      </c>
      <c r="R17" t="s">
        <v>55</v>
      </c>
      <c r="V17" t="s">
        <v>56</v>
      </c>
    </row>
    <row r="18" spans="1:22" x14ac:dyDescent="0.25">
      <c r="A18" t="s">
        <v>47</v>
      </c>
      <c r="B18" t="s">
        <v>11</v>
      </c>
      <c r="C18" t="s">
        <v>48</v>
      </c>
      <c r="D18" t="s">
        <v>74</v>
      </c>
      <c r="E18">
        <v>0</v>
      </c>
      <c r="F18">
        <v>879</v>
      </c>
      <c r="G18" t="s">
        <v>75</v>
      </c>
      <c r="H18" t="s">
        <v>51</v>
      </c>
      <c r="I18" t="s">
        <v>52</v>
      </c>
      <c r="J18">
        <v>892.8</v>
      </c>
      <c r="K18">
        <v>769</v>
      </c>
      <c r="L18">
        <v>10598</v>
      </c>
      <c r="M18">
        <v>4159306</v>
      </c>
      <c r="N18">
        <v>5037960.7699999996</v>
      </c>
      <c r="P18" t="s">
        <v>53</v>
      </c>
      <c r="Q18" t="s">
        <v>54</v>
      </c>
      <c r="R18" t="s">
        <v>55</v>
      </c>
      <c r="V18" t="s">
        <v>56</v>
      </c>
    </row>
    <row r="19" spans="1:22" x14ac:dyDescent="0.25">
      <c r="A19" t="s">
        <v>47</v>
      </c>
      <c r="B19" t="s">
        <v>11</v>
      </c>
      <c r="C19" t="s">
        <v>48</v>
      </c>
      <c r="D19" t="s">
        <v>74</v>
      </c>
      <c r="E19">
        <v>0</v>
      </c>
      <c r="F19">
        <v>879</v>
      </c>
      <c r="G19" t="s">
        <v>72</v>
      </c>
      <c r="H19" t="s">
        <v>51</v>
      </c>
      <c r="I19" t="s">
        <v>52</v>
      </c>
      <c r="J19">
        <v>892.8</v>
      </c>
      <c r="K19">
        <v>769</v>
      </c>
      <c r="L19">
        <v>10598</v>
      </c>
      <c r="M19">
        <v>4007285</v>
      </c>
      <c r="N19">
        <v>4824879.5</v>
      </c>
      <c r="P19" t="s">
        <v>53</v>
      </c>
      <c r="Q19" t="s">
        <v>54</v>
      </c>
      <c r="R19" t="s">
        <v>55</v>
      </c>
      <c r="V19" t="s">
        <v>56</v>
      </c>
    </row>
    <row r="20" spans="1:22" x14ac:dyDescent="0.25">
      <c r="A20" t="s">
        <v>47</v>
      </c>
      <c r="B20" t="s">
        <v>11</v>
      </c>
      <c r="C20" t="s">
        <v>48</v>
      </c>
      <c r="D20" t="s">
        <v>76</v>
      </c>
      <c r="E20">
        <v>1</v>
      </c>
      <c r="F20">
        <v>883</v>
      </c>
      <c r="G20" t="s">
        <v>50</v>
      </c>
      <c r="H20" t="s">
        <v>51</v>
      </c>
      <c r="I20" t="s">
        <v>52</v>
      </c>
      <c r="J20">
        <v>326.39999999999998</v>
      </c>
      <c r="K20">
        <v>328</v>
      </c>
      <c r="L20">
        <v>4239</v>
      </c>
      <c r="M20">
        <v>1660471</v>
      </c>
      <c r="N20">
        <v>1716906.73</v>
      </c>
      <c r="P20" t="s">
        <v>53</v>
      </c>
      <c r="Q20" t="s">
        <v>54</v>
      </c>
      <c r="R20" t="s">
        <v>55</v>
      </c>
      <c r="V20" t="s">
        <v>56</v>
      </c>
    </row>
    <row r="21" spans="1:22" x14ac:dyDescent="0.25">
      <c r="A21" t="s">
        <v>47</v>
      </c>
      <c r="B21" t="s">
        <v>11</v>
      </c>
      <c r="C21" t="s">
        <v>48</v>
      </c>
      <c r="D21" t="s">
        <v>76</v>
      </c>
      <c r="E21">
        <v>1</v>
      </c>
      <c r="F21">
        <v>883</v>
      </c>
      <c r="G21" t="s">
        <v>57</v>
      </c>
      <c r="H21" t="s">
        <v>51</v>
      </c>
      <c r="I21" t="s">
        <v>52</v>
      </c>
      <c r="J21">
        <v>355.3</v>
      </c>
      <c r="K21">
        <v>361</v>
      </c>
      <c r="L21">
        <v>4947</v>
      </c>
      <c r="M21">
        <v>1653953</v>
      </c>
      <c r="N21">
        <v>2084217.83</v>
      </c>
      <c r="P21" t="s">
        <v>53</v>
      </c>
      <c r="Q21" t="s">
        <v>54</v>
      </c>
      <c r="R21" t="s">
        <v>55</v>
      </c>
      <c r="V21" t="s">
        <v>56</v>
      </c>
    </row>
    <row r="22" spans="1:22" x14ac:dyDescent="0.25">
      <c r="A22" t="s">
        <v>47</v>
      </c>
      <c r="B22" t="s">
        <v>11</v>
      </c>
      <c r="C22" t="s">
        <v>48</v>
      </c>
      <c r="D22" t="s">
        <v>77</v>
      </c>
      <c r="E22">
        <v>1</v>
      </c>
      <c r="F22">
        <v>884</v>
      </c>
      <c r="G22" t="s">
        <v>62</v>
      </c>
      <c r="H22" t="s">
        <v>51</v>
      </c>
      <c r="I22" t="s">
        <v>52</v>
      </c>
      <c r="J22">
        <v>299.2</v>
      </c>
      <c r="K22">
        <v>251</v>
      </c>
      <c r="L22">
        <v>4905</v>
      </c>
      <c r="M22">
        <v>1008102</v>
      </c>
      <c r="N22">
        <v>1354185.95</v>
      </c>
      <c r="P22" t="s">
        <v>53</v>
      </c>
      <c r="Q22" t="s">
        <v>54</v>
      </c>
      <c r="R22" t="s">
        <v>55</v>
      </c>
      <c r="V22" t="s">
        <v>56</v>
      </c>
    </row>
    <row r="23" spans="1:22" x14ac:dyDescent="0.25">
      <c r="A23" t="s">
        <v>47</v>
      </c>
      <c r="B23" t="s">
        <v>11</v>
      </c>
      <c r="C23" t="s">
        <v>48</v>
      </c>
      <c r="D23" t="s">
        <v>77</v>
      </c>
      <c r="E23">
        <v>1</v>
      </c>
      <c r="F23">
        <v>884</v>
      </c>
      <c r="G23" t="s">
        <v>68</v>
      </c>
      <c r="H23" t="s">
        <v>51</v>
      </c>
      <c r="I23" t="s">
        <v>52</v>
      </c>
      <c r="J23">
        <v>598.4</v>
      </c>
      <c r="K23">
        <v>510</v>
      </c>
      <c r="L23">
        <v>6359</v>
      </c>
      <c r="M23">
        <v>2232104</v>
      </c>
      <c r="N23">
        <v>2541981</v>
      </c>
      <c r="P23" t="s">
        <v>53</v>
      </c>
      <c r="Q23" t="s">
        <v>54</v>
      </c>
      <c r="R23" t="s">
        <v>55</v>
      </c>
      <c r="V23" t="s">
        <v>56</v>
      </c>
    </row>
    <row r="24" spans="1:22" x14ac:dyDescent="0.25">
      <c r="A24" t="s">
        <v>47</v>
      </c>
      <c r="B24" t="s">
        <v>11</v>
      </c>
      <c r="C24" t="s">
        <v>48</v>
      </c>
      <c r="D24" t="s">
        <v>78</v>
      </c>
      <c r="E24">
        <v>0</v>
      </c>
      <c r="F24">
        <v>886</v>
      </c>
      <c r="G24" t="s">
        <v>79</v>
      </c>
      <c r="H24" t="s">
        <v>51</v>
      </c>
      <c r="I24" t="s">
        <v>52</v>
      </c>
      <c r="J24">
        <v>374</v>
      </c>
      <c r="K24">
        <v>326</v>
      </c>
      <c r="L24">
        <v>5087</v>
      </c>
      <c r="M24">
        <v>890591</v>
      </c>
      <c r="N24">
        <v>1053954.58</v>
      </c>
      <c r="P24" t="s">
        <v>53</v>
      </c>
      <c r="Q24" t="s">
        <v>54</v>
      </c>
      <c r="R24" t="s">
        <v>70</v>
      </c>
      <c r="S24">
        <v>2012</v>
      </c>
      <c r="V24" t="s">
        <v>56</v>
      </c>
    </row>
    <row r="25" spans="1:22" x14ac:dyDescent="0.25">
      <c r="A25" t="s">
        <v>47</v>
      </c>
      <c r="B25" t="s">
        <v>11</v>
      </c>
      <c r="C25" t="s">
        <v>48</v>
      </c>
      <c r="D25" t="s">
        <v>80</v>
      </c>
      <c r="E25">
        <v>0</v>
      </c>
      <c r="F25">
        <v>887</v>
      </c>
      <c r="G25" t="s">
        <v>59</v>
      </c>
      <c r="H25" t="s">
        <v>51</v>
      </c>
      <c r="I25" t="s">
        <v>52</v>
      </c>
      <c r="J25">
        <v>183.3</v>
      </c>
      <c r="K25">
        <v>167</v>
      </c>
      <c r="L25">
        <v>2450</v>
      </c>
      <c r="M25">
        <v>1170709</v>
      </c>
      <c r="N25">
        <v>1330629.54</v>
      </c>
      <c r="P25" t="s">
        <v>53</v>
      </c>
      <c r="Q25" t="s">
        <v>54</v>
      </c>
      <c r="R25" t="s">
        <v>55</v>
      </c>
      <c r="V25" t="s">
        <v>56</v>
      </c>
    </row>
    <row r="26" spans="1:22" x14ac:dyDescent="0.25">
      <c r="A26" t="s">
        <v>47</v>
      </c>
      <c r="B26" t="s">
        <v>11</v>
      </c>
      <c r="C26" t="s">
        <v>48</v>
      </c>
      <c r="D26" t="s">
        <v>80</v>
      </c>
      <c r="E26">
        <v>0</v>
      </c>
      <c r="F26">
        <v>887</v>
      </c>
      <c r="G26" t="s">
        <v>61</v>
      </c>
      <c r="H26" t="s">
        <v>51</v>
      </c>
      <c r="I26" t="s">
        <v>52</v>
      </c>
      <c r="J26">
        <v>183.3</v>
      </c>
      <c r="K26">
        <v>167</v>
      </c>
      <c r="L26">
        <v>2450</v>
      </c>
      <c r="M26">
        <v>1145777</v>
      </c>
      <c r="N26">
        <v>1294598.77</v>
      </c>
      <c r="P26" t="s">
        <v>53</v>
      </c>
      <c r="Q26" t="s">
        <v>54</v>
      </c>
      <c r="R26" t="s">
        <v>55</v>
      </c>
      <c r="V26" t="s">
        <v>56</v>
      </c>
    </row>
    <row r="27" spans="1:22" x14ac:dyDescent="0.25">
      <c r="A27" t="s">
        <v>47</v>
      </c>
      <c r="B27" t="s">
        <v>11</v>
      </c>
      <c r="C27" t="s">
        <v>48</v>
      </c>
      <c r="D27" t="s">
        <v>80</v>
      </c>
      <c r="E27">
        <v>0</v>
      </c>
      <c r="F27">
        <v>887</v>
      </c>
      <c r="G27" t="s">
        <v>62</v>
      </c>
      <c r="H27" t="s">
        <v>51</v>
      </c>
      <c r="I27" t="s">
        <v>52</v>
      </c>
      <c r="J27">
        <v>183.3</v>
      </c>
      <c r="K27">
        <v>167</v>
      </c>
      <c r="L27">
        <v>2300</v>
      </c>
      <c r="M27">
        <v>1022038</v>
      </c>
      <c r="N27">
        <v>1177087.8799999999</v>
      </c>
      <c r="P27" t="s">
        <v>53</v>
      </c>
      <c r="Q27" t="s">
        <v>54</v>
      </c>
      <c r="R27" t="s">
        <v>55</v>
      </c>
      <c r="V27" t="s">
        <v>56</v>
      </c>
    </row>
    <row r="28" spans="1:22" x14ac:dyDescent="0.25">
      <c r="A28" t="s">
        <v>47</v>
      </c>
      <c r="B28" t="s">
        <v>11</v>
      </c>
      <c r="C28" t="s">
        <v>48</v>
      </c>
      <c r="D28" t="s">
        <v>80</v>
      </c>
      <c r="E28">
        <v>0</v>
      </c>
      <c r="F28">
        <v>887</v>
      </c>
      <c r="G28" t="s">
        <v>68</v>
      </c>
      <c r="H28" t="s">
        <v>51</v>
      </c>
      <c r="I28" t="s">
        <v>52</v>
      </c>
      <c r="J28">
        <v>183.3</v>
      </c>
      <c r="K28">
        <v>167</v>
      </c>
      <c r="L28">
        <v>2300</v>
      </c>
      <c r="M28">
        <v>1141978</v>
      </c>
      <c r="N28">
        <v>1303337.25</v>
      </c>
      <c r="P28" t="s">
        <v>53</v>
      </c>
      <c r="Q28" t="s">
        <v>54</v>
      </c>
      <c r="R28" t="s">
        <v>55</v>
      </c>
      <c r="V28" t="s">
        <v>56</v>
      </c>
    </row>
    <row r="29" spans="1:22" x14ac:dyDescent="0.25">
      <c r="A29" t="s">
        <v>47</v>
      </c>
      <c r="B29" t="s">
        <v>11</v>
      </c>
      <c r="C29" t="s">
        <v>48</v>
      </c>
      <c r="D29" t="s">
        <v>80</v>
      </c>
      <c r="E29">
        <v>0</v>
      </c>
      <c r="F29">
        <v>887</v>
      </c>
      <c r="G29" t="s">
        <v>75</v>
      </c>
      <c r="H29" t="s">
        <v>51</v>
      </c>
      <c r="I29" t="s">
        <v>52</v>
      </c>
      <c r="J29">
        <v>183.3</v>
      </c>
      <c r="K29">
        <v>167</v>
      </c>
      <c r="L29">
        <v>2300</v>
      </c>
      <c r="M29">
        <v>946463</v>
      </c>
      <c r="N29">
        <v>1136760.31</v>
      </c>
      <c r="P29" t="s">
        <v>53</v>
      </c>
      <c r="Q29" t="s">
        <v>54</v>
      </c>
      <c r="R29" t="s">
        <v>55</v>
      </c>
      <c r="V29" t="s">
        <v>56</v>
      </c>
    </row>
    <row r="30" spans="1:22" x14ac:dyDescent="0.25">
      <c r="A30" t="s">
        <v>47</v>
      </c>
      <c r="B30" t="s">
        <v>11</v>
      </c>
      <c r="C30" t="s">
        <v>48</v>
      </c>
      <c r="D30" t="s">
        <v>80</v>
      </c>
      <c r="E30">
        <v>0</v>
      </c>
      <c r="F30">
        <v>887</v>
      </c>
      <c r="G30" t="s">
        <v>72</v>
      </c>
      <c r="H30" t="s">
        <v>51</v>
      </c>
      <c r="I30" t="s">
        <v>52</v>
      </c>
      <c r="J30">
        <v>183.3</v>
      </c>
      <c r="K30">
        <v>167</v>
      </c>
      <c r="L30">
        <v>2300</v>
      </c>
      <c r="M30">
        <v>1062099</v>
      </c>
      <c r="N30">
        <v>1265248.8600000001</v>
      </c>
      <c r="P30" t="s">
        <v>53</v>
      </c>
      <c r="Q30" t="s">
        <v>54</v>
      </c>
      <c r="R30" t="s">
        <v>55</v>
      </c>
      <c r="V30" t="s">
        <v>56</v>
      </c>
    </row>
    <row r="31" spans="1:22" x14ac:dyDescent="0.25">
      <c r="A31" t="s">
        <v>47</v>
      </c>
      <c r="B31" t="s">
        <v>11</v>
      </c>
      <c r="C31" t="s">
        <v>48</v>
      </c>
      <c r="D31" t="s">
        <v>81</v>
      </c>
      <c r="E31">
        <v>0</v>
      </c>
      <c r="F31">
        <v>889</v>
      </c>
      <c r="G31" t="s">
        <v>59</v>
      </c>
      <c r="H31" t="s">
        <v>51</v>
      </c>
      <c r="I31" t="s">
        <v>52</v>
      </c>
      <c r="J31">
        <v>625.1</v>
      </c>
      <c r="K31">
        <v>581</v>
      </c>
      <c r="L31">
        <v>7000</v>
      </c>
      <c r="M31">
        <v>4006250</v>
      </c>
      <c r="N31">
        <v>4585909.8499999996</v>
      </c>
      <c r="P31" t="s">
        <v>53</v>
      </c>
      <c r="Q31" t="s">
        <v>54</v>
      </c>
      <c r="R31" t="s">
        <v>55</v>
      </c>
      <c r="V31" t="s">
        <v>56</v>
      </c>
    </row>
    <row r="32" spans="1:22" x14ac:dyDescent="0.25">
      <c r="A32" t="s">
        <v>47</v>
      </c>
      <c r="B32" t="s">
        <v>11</v>
      </c>
      <c r="C32" t="s">
        <v>48</v>
      </c>
      <c r="D32" t="s">
        <v>81</v>
      </c>
      <c r="E32">
        <v>0</v>
      </c>
      <c r="F32">
        <v>889</v>
      </c>
      <c r="G32" t="s">
        <v>61</v>
      </c>
      <c r="H32" t="s">
        <v>51</v>
      </c>
      <c r="I32" t="s">
        <v>52</v>
      </c>
      <c r="J32">
        <v>634.5</v>
      </c>
      <c r="K32">
        <v>586</v>
      </c>
      <c r="L32">
        <v>6200</v>
      </c>
      <c r="M32">
        <v>3813122</v>
      </c>
      <c r="N32">
        <v>4034452.18</v>
      </c>
      <c r="P32" t="s">
        <v>53</v>
      </c>
      <c r="Q32" t="s">
        <v>54</v>
      </c>
      <c r="R32" t="s">
        <v>55</v>
      </c>
      <c r="V32" t="s">
        <v>56</v>
      </c>
    </row>
    <row r="33" spans="1:22" x14ac:dyDescent="0.25">
      <c r="A33" t="s">
        <v>47</v>
      </c>
      <c r="B33" t="s">
        <v>11</v>
      </c>
      <c r="C33" t="s">
        <v>48</v>
      </c>
      <c r="D33" t="s">
        <v>81</v>
      </c>
      <c r="E33">
        <v>0</v>
      </c>
      <c r="F33">
        <v>889</v>
      </c>
      <c r="G33" t="s">
        <v>62</v>
      </c>
      <c r="H33" t="s">
        <v>51</v>
      </c>
      <c r="I33" t="s">
        <v>52</v>
      </c>
      <c r="J33">
        <v>634.5</v>
      </c>
      <c r="K33">
        <v>608</v>
      </c>
      <c r="L33">
        <v>6800</v>
      </c>
      <c r="M33">
        <v>4466135</v>
      </c>
      <c r="N33">
        <v>5083287</v>
      </c>
      <c r="P33" t="s">
        <v>53</v>
      </c>
      <c r="Q33" t="s">
        <v>54</v>
      </c>
      <c r="R33" t="s">
        <v>55</v>
      </c>
      <c r="V33" t="s">
        <v>56</v>
      </c>
    </row>
    <row r="34" spans="1:22" x14ac:dyDescent="0.25">
      <c r="A34" t="s">
        <v>82</v>
      </c>
      <c r="B34" t="s">
        <v>11</v>
      </c>
      <c r="C34" t="s">
        <v>48</v>
      </c>
      <c r="D34" t="s">
        <v>83</v>
      </c>
      <c r="E34">
        <v>0</v>
      </c>
      <c r="F34">
        <v>891</v>
      </c>
      <c r="G34" t="s">
        <v>59</v>
      </c>
      <c r="H34" t="s">
        <v>84</v>
      </c>
      <c r="I34" t="s">
        <v>52</v>
      </c>
      <c r="J34">
        <v>46</v>
      </c>
      <c r="K34">
        <v>45.6</v>
      </c>
      <c r="L34">
        <v>0</v>
      </c>
      <c r="M34">
        <v>0</v>
      </c>
      <c r="N34">
        <v>0</v>
      </c>
      <c r="P34" t="s">
        <v>53</v>
      </c>
      <c r="Q34" t="s">
        <v>54</v>
      </c>
      <c r="R34" t="s">
        <v>70</v>
      </c>
      <c r="S34">
        <v>2012</v>
      </c>
      <c r="V34" t="s">
        <v>56</v>
      </c>
    </row>
    <row r="35" spans="1:22" x14ac:dyDescent="0.25">
      <c r="A35" t="s">
        <v>82</v>
      </c>
      <c r="B35" t="s">
        <v>11</v>
      </c>
      <c r="C35" t="s">
        <v>48</v>
      </c>
      <c r="D35" t="s">
        <v>83</v>
      </c>
      <c r="E35">
        <v>0</v>
      </c>
      <c r="F35">
        <v>891</v>
      </c>
      <c r="G35" t="s">
        <v>61</v>
      </c>
      <c r="H35" t="s">
        <v>84</v>
      </c>
      <c r="I35" t="s">
        <v>52</v>
      </c>
      <c r="J35">
        <v>46</v>
      </c>
      <c r="K35">
        <v>45.6</v>
      </c>
      <c r="L35">
        <v>0</v>
      </c>
      <c r="M35">
        <v>0</v>
      </c>
      <c r="N35">
        <v>0</v>
      </c>
      <c r="P35" t="s">
        <v>53</v>
      </c>
      <c r="Q35" t="s">
        <v>54</v>
      </c>
      <c r="R35" t="s">
        <v>70</v>
      </c>
      <c r="S35">
        <v>2012</v>
      </c>
      <c r="V35" t="s">
        <v>56</v>
      </c>
    </row>
    <row r="36" spans="1:22" x14ac:dyDescent="0.25">
      <c r="A36" t="s">
        <v>82</v>
      </c>
      <c r="B36" t="s">
        <v>11</v>
      </c>
      <c r="C36" t="s">
        <v>48</v>
      </c>
      <c r="D36" t="s">
        <v>83</v>
      </c>
      <c r="E36">
        <v>0</v>
      </c>
      <c r="F36">
        <v>891</v>
      </c>
      <c r="G36" t="s">
        <v>62</v>
      </c>
      <c r="H36" t="s">
        <v>84</v>
      </c>
      <c r="I36" t="s">
        <v>52</v>
      </c>
      <c r="J36">
        <v>46</v>
      </c>
      <c r="K36">
        <v>45.6</v>
      </c>
      <c r="L36">
        <v>0</v>
      </c>
      <c r="M36">
        <v>0</v>
      </c>
      <c r="N36">
        <v>0</v>
      </c>
      <c r="P36" t="s">
        <v>53</v>
      </c>
      <c r="Q36" t="s">
        <v>54</v>
      </c>
      <c r="R36" t="s">
        <v>70</v>
      </c>
      <c r="S36">
        <v>2012</v>
      </c>
      <c r="V36" t="s">
        <v>56</v>
      </c>
    </row>
    <row r="37" spans="1:22" x14ac:dyDescent="0.25">
      <c r="A37" t="s">
        <v>82</v>
      </c>
      <c r="B37" t="s">
        <v>11</v>
      </c>
      <c r="C37" t="s">
        <v>48</v>
      </c>
      <c r="D37" t="s">
        <v>83</v>
      </c>
      <c r="E37">
        <v>0</v>
      </c>
      <c r="F37">
        <v>891</v>
      </c>
      <c r="G37" t="s">
        <v>68</v>
      </c>
      <c r="H37" t="s">
        <v>84</v>
      </c>
      <c r="I37" t="s">
        <v>52</v>
      </c>
      <c r="J37">
        <v>46</v>
      </c>
      <c r="K37">
        <v>45.6</v>
      </c>
      <c r="L37">
        <v>0</v>
      </c>
      <c r="M37">
        <v>0</v>
      </c>
      <c r="N37">
        <v>0</v>
      </c>
      <c r="P37" t="s">
        <v>53</v>
      </c>
      <c r="Q37" t="s">
        <v>54</v>
      </c>
      <c r="R37" t="s">
        <v>70</v>
      </c>
      <c r="S37">
        <v>2012</v>
      </c>
      <c r="V37" t="s">
        <v>56</v>
      </c>
    </row>
    <row r="38" spans="1:22" x14ac:dyDescent="0.25">
      <c r="A38" t="s">
        <v>82</v>
      </c>
      <c r="B38" t="s">
        <v>11</v>
      </c>
      <c r="C38" t="s">
        <v>48</v>
      </c>
      <c r="D38" t="s">
        <v>83</v>
      </c>
      <c r="E38">
        <v>0</v>
      </c>
      <c r="F38">
        <v>891</v>
      </c>
      <c r="G38" t="s">
        <v>75</v>
      </c>
      <c r="H38" t="s">
        <v>84</v>
      </c>
      <c r="I38" t="s">
        <v>52</v>
      </c>
      <c r="J38">
        <v>46</v>
      </c>
      <c r="K38">
        <v>45.6</v>
      </c>
      <c r="L38">
        <v>0</v>
      </c>
      <c r="M38">
        <v>0</v>
      </c>
      <c r="N38">
        <v>0</v>
      </c>
      <c r="P38" t="s">
        <v>53</v>
      </c>
      <c r="Q38" t="s">
        <v>54</v>
      </c>
      <c r="R38" t="s">
        <v>70</v>
      </c>
      <c r="S38">
        <v>2012</v>
      </c>
      <c r="V38" t="s">
        <v>56</v>
      </c>
    </row>
    <row r="39" spans="1:22" x14ac:dyDescent="0.25">
      <c r="A39" t="s">
        <v>47</v>
      </c>
      <c r="B39" t="s">
        <v>11</v>
      </c>
      <c r="C39" t="s">
        <v>48</v>
      </c>
      <c r="D39" t="s">
        <v>83</v>
      </c>
      <c r="E39">
        <v>0</v>
      </c>
      <c r="F39">
        <v>891</v>
      </c>
      <c r="G39" t="s">
        <v>72</v>
      </c>
      <c r="H39" t="s">
        <v>51</v>
      </c>
      <c r="I39" t="s">
        <v>52</v>
      </c>
      <c r="J39">
        <v>488</v>
      </c>
      <c r="K39">
        <v>428</v>
      </c>
      <c r="L39">
        <v>5760</v>
      </c>
      <c r="M39">
        <v>2697723.98</v>
      </c>
      <c r="N39">
        <v>3456597.84</v>
      </c>
      <c r="P39" t="s">
        <v>53</v>
      </c>
      <c r="Q39" t="s">
        <v>54</v>
      </c>
      <c r="R39" t="s">
        <v>55</v>
      </c>
      <c r="V39" t="s">
        <v>56</v>
      </c>
    </row>
    <row r="40" spans="1:22" x14ac:dyDescent="0.25">
      <c r="A40" t="s">
        <v>47</v>
      </c>
      <c r="B40" t="s">
        <v>11</v>
      </c>
      <c r="C40" t="s">
        <v>48</v>
      </c>
      <c r="D40" t="s">
        <v>85</v>
      </c>
      <c r="E40">
        <v>0</v>
      </c>
      <c r="F40">
        <v>892</v>
      </c>
      <c r="G40" t="s">
        <v>59</v>
      </c>
      <c r="H40" t="s">
        <v>51</v>
      </c>
      <c r="I40" t="s">
        <v>52</v>
      </c>
      <c r="J40">
        <v>75</v>
      </c>
      <c r="K40">
        <v>68</v>
      </c>
      <c r="L40">
        <v>940</v>
      </c>
      <c r="M40">
        <v>473292</v>
      </c>
      <c r="N40">
        <v>551163.81000000006</v>
      </c>
      <c r="P40" t="s">
        <v>53</v>
      </c>
      <c r="Q40" t="s">
        <v>54</v>
      </c>
      <c r="R40" t="s">
        <v>55</v>
      </c>
      <c r="V40" t="s">
        <v>56</v>
      </c>
    </row>
    <row r="41" spans="1:22" x14ac:dyDescent="0.25">
      <c r="A41" t="s">
        <v>47</v>
      </c>
      <c r="B41" t="s">
        <v>11</v>
      </c>
      <c r="C41" t="s">
        <v>48</v>
      </c>
      <c r="D41" t="s">
        <v>85</v>
      </c>
      <c r="E41">
        <v>0</v>
      </c>
      <c r="F41">
        <v>892</v>
      </c>
      <c r="G41" t="s">
        <v>61</v>
      </c>
      <c r="H41" t="s">
        <v>51</v>
      </c>
      <c r="I41" t="s">
        <v>52</v>
      </c>
      <c r="J41">
        <v>231.3</v>
      </c>
      <c r="K41">
        <v>217</v>
      </c>
      <c r="L41">
        <v>3000</v>
      </c>
      <c r="M41">
        <v>1671440</v>
      </c>
      <c r="N41">
        <v>1919519.3</v>
      </c>
      <c r="P41" t="s">
        <v>53</v>
      </c>
      <c r="Q41" t="s">
        <v>54</v>
      </c>
      <c r="R41" t="s">
        <v>55</v>
      </c>
      <c r="V41" t="s">
        <v>56</v>
      </c>
    </row>
    <row r="42" spans="1:22" x14ac:dyDescent="0.25">
      <c r="A42" t="s">
        <v>47</v>
      </c>
      <c r="B42" t="s">
        <v>11</v>
      </c>
      <c r="C42" t="s">
        <v>48</v>
      </c>
      <c r="D42" t="s">
        <v>86</v>
      </c>
      <c r="E42">
        <v>0</v>
      </c>
      <c r="F42">
        <v>898</v>
      </c>
      <c r="G42" t="s">
        <v>68</v>
      </c>
      <c r="H42" t="s">
        <v>51</v>
      </c>
      <c r="I42" t="s">
        <v>52</v>
      </c>
      <c r="J42">
        <v>112.5</v>
      </c>
      <c r="K42">
        <v>88</v>
      </c>
      <c r="L42">
        <v>1230</v>
      </c>
      <c r="M42">
        <v>579146</v>
      </c>
      <c r="N42">
        <v>671755.66</v>
      </c>
      <c r="P42" t="s">
        <v>53</v>
      </c>
      <c r="Q42" t="s">
        <v>54</v>
      </c>
      <c r="R42" t="s">
        <v>55</v>
      </c>
      <c r="V42" t="s">
        <v>56</v>
      </c>
    </row>
    <row r="43" spans="1:22" x14ac:dyDescent="0.25">
      <c r="A43" t="s">
        <v>47</v>
      </c>
      <c r="B43" t="s">
        <v>11</v>
      </c>
      <c r="C43" t="s">
        <v>48</v>
      </c>
      <c r="D43" t="s">
        <v>86</v>
      </c>
      <c r="E43">
        <v>0</v>
      </c>
      <c r="F43">
        <v>898</v>
      </c>
      <c r="G43" t="s">
        <v>75</v>
      </c>
      <c r="H43" t="s">
        <v>51</v>
      </c>
      <c r="I43" t="s">
        <v>52</v>
      </c>
      <c r="J43">
        <v>387.6</v>
      </c>
      <c r="K43">
        <v>368</v>
      </c>
      <c r="L43">
        <v>4020</v>
      </c>
      <c r="M43">
        <v>2165371</v>
      </c>
      <c r="N43">
        <v>2306777.15</v>
      </c>
      <c r="P43" t="s">
        <v>53</v>
      </c>
      <c r="Q43" t="s">
        <v>54</v>
      </c>
      <c r="R43" t="s">
        <v>55</v>
      </c>
      <c r="V43" t="s">
        <v>56</v>
      </c>
    </row>
    <row r="44" spans="1:22" x14ac:dyDescent="0.25">
      <c r="A44" t="s">
        <v>47</v>
      </c>
      <c r="B44" t="s">
        <v>11</v>
      </c>
      <c r="C44" t="s">
        <v>48</v>
      </c>
      <c r="D44" t="s">
        <v>87</v>
      </c>
      <c r="E44">
        <v>0</v>
      </c>
      <c r="F44">
        <v>963</v>
      </c>
      <c r="G44" t="s">
        <v>59</v>
      </c>
      <c r="H44" t="s">
        <v>88</v>
      </c>
      <c r="I44" t="s">
        <v>52</v>
      </c>
      <c r="J44">
        <v>90.2</v>
      </c>
      <c r="K44">
        <v>73</v>
      </c>
      <c r="L44">
        <v>882</v>
      </c>
      <c r="M44">
        <v>132669</v>
      </c>
      <c r="N44">
        <v>191066.28</v>
      </c>
      <c r="P44" t="s">
        <v>60</v>
      </c>
      <c r="Q44" t="s">
        <v>54</v>
      </c>
      <c r="R44" t="s">
        <v>55</v>
      </c>
      <c r="V44" t="s">
        <v>56</v>
      </c>
    </row>
    <row r="45" spans="1:22" x14ac:dyDescent="0.25">
      <c r="A45" t="s">
        <v>47</v>
      </c>
      <c r="B45" t="s">
        <v>11</v>
      </c>
      <c r="C45" t="s">
        <v>48</v>
      </c>
      <c r="D45" t="s">
        <v>87</v>
      </c>
      <c r="E45">
        <v>0</v>
      </c>
      <c r="F45">
        <v>963</v>
      </c>
      <c r="G45" t="s">
        <v>61</v>
      </c>
      <c r="H45" t="s">
        <v>88</v>
      </c>
      <c r="I45" t="s">
        <v>52</v>
      </c>
      <c r="J45">
        <v>90.2</v>
      </c>
      <c r="K45">
        <v>65</v>
      </c>
      <c r="L45">
        <v>882</v>
      </c>
      <c r="M45">
        <v>128817</v>
      </c>
      <c r="N45">
        <v>184371.61</v>
      </c>
      <c r="P45" t="s">
        <v>60</v>
      </c>
      <c r="Q45" t="s">
        <v>54</v>
      </c>
      <c r="R45" t="s">
        <v>55</v>
      </c>
      <c r="V45" t="s">
        <v>56</v>
      </c>
    </row>
    <row r="46" spans="1:22" x14ac:dyDescent="0.25">
      <c r="A46" t="s">
        <v>47</v>
      </c>
      <c r="B46" t="s">
        <v>11</v>
      </c>
      <c r="C46" t="s">
        <v>48</v>
      </c>
      <c r="D46" t="s">
        <v>87</v>
      </c>
      <c r="E46">
        <v>0</v>
      </c>
      <c r="F46">
        <v>963</v>
      </c>
      <c r="G46" t="s">
        <v>62</v>
      </c>
      <c r="H46" t="s">
        <v>88</v>
      </c>
      <c r="I46" t="s">
        <v>52</v>
      </c>
      <c r="J46">
        <v>207.3</v>
      </c>
      <c r="K46">
        <v>188</v>
      </c>
      <c r="L46">
        <v>1900</v>
      </c>
      <c r="M46">
        <v>815252</v>
      </c>
      <c r="N46">
        <v>1028024.63</v>
      </c>
      <c r="P46" t="s">
        <v>60</v>
      </c>
      <c r="Q46" t="s">
        <v>54</v>
      </c>
      <c r="R46" t="s">
        <v>55</v>
      </c>
      <c r="V46" t="s">
        <v>56</v>
      </c>
    </row>
    <row r="47" spans="1:22" x14ac:dyDescent="0.25">
      <c r="A47" t="s">
        <v>47</v>
      </c>
      <c r="B47" t="s">
        <v>11</v>
      </c>
      <c r="C47" t="s">
        <v>48</v>
      </c>
      <c r="D47" t="s">
        <v>87</v>
      </c>
      <c r="E47">
        <v>0</v>
      </c>
      <c r="F47">
        <v>963</v>
      </c>
      <c r="G47" t="s">
        <v>68</v>
      </c>
      <c r="H47" t="s">
        <v>88</v>
      </c>
      <c r="I47" t="s">
        <v>52</v>
      </c>
      <c r="J47">
        <v>280</v>
      </c>
      <c r="K47">
        <v>208</v>
      </c>
      <c r="L47">
        <v>2100</v>
      </c>
      <c r="M47">
        <v>876946</v>
      </c>
      <c r="N47">
        <v>1014952.71</v>
      </c>
      <c r="P47" t="s">
        <v>60</v>
      </c>
      <c r="Q47" t="s">
        <v>54</v>
      </c>
      <c r="R47" t="s">
        <v>55</v>
      </c>
      <c r="V47" t="s">
        <v>56</v>
      </c>
    </row>
    <row r="48" spans="1:22" x14ac:dyDescent="0.25">
      <c r="A48" t="s">
        <v>47</v>
      </c>
      <c r="B48" t="s">
        <v>11</v>
      </c>
      <c r="C48" t="s">
        <v>48</v>
      </c>
      <c r="D48" t="s">
        <v>89</v>
      </c>
      <c r="E48">
        <v>0</v>
      </c>
      <c r="F48">
        <v>976</v>
      </c>
      <c r="G48" t="s">
        <v>59</v>
      </c>
      <c r="H48" t="s">
        <v>88</v>
      </c>
      <c r="I48" t="s">
        <v>52</v>
      </c>
      <c r="J48">
        <v>33</v>
      </c>
      <c r="K48">
        <v>40</v>
      </c>
      <c r="L48">
        <v>1502.5</v>
      </c>
      <c r="M48">
        <v>234852</v>
      </c>
      <c r="N48">
        <v>349878.62</v>
      </c>
      <c r="P48" t="s">
        <v>60</v>
      </c>
      <c r="Q48" t="s">
        <v>54</v>
      </c>
      <c r="R48" t="s">
        <v>55</v>
      </c>
      <c r="V48" t="s">
        <v>56</v>
      </c>
    </row>
    <row r="49" spans="1:22" x14ac:dyDescent="0.25">
      <c r="A49" t="s">
        <v>47</v>
      </c>
      <c r="B49" t="s">
        <v>11</v>
      </c>
      <c r="C49" t="s">
        <v>48</v>
      </c>
      <c r="D49" t="s">
        <v>89</v>
      </c>
      <c r="E49">
        <v>0</v>
      </c>
      <c r="F49">
        <v>976</v>
      </c>
      <c r="G49" t="s">
        <v>61</v>
      </c>
      <c r="H49" t="s">
        <v>88</v>
      </c>
      <c r="I49" t="s">
        <v>52</v>
      </c>
      <c r="J49">
        <v>33</v>
      </c>
      <c r="K49">
        <v>40</v>
      </c>
      <c r="L49">
        <v>1502.5</v>
      </c>
      <c r="M49">
        <v>236940</v>
      </c>
      <c r="N49">
        <v>352989.28</v>
      </c>
      <c r="P49" t="s">
        <v>60</v>
      </c>
      <c r="Q49" t="s">
        <v>54</v>
      </c>
      <c r="R49" t="s">
        <v>55</v>
      </c>
      <c r="V49" t="s">
        <v>56</v>
      </c>
    </row>
    <row r="50" spans="1:22" x14ac:dyDescent="0.25">
      <c r="A50" t="s">
        <v>47</v>
      </c>
      <c r="B50" t="s">
        <v>11</v>
      </c>
      <c r="C50" t="s">
        <v>48</v>
      </c>
      <c r="D50" t="s">
        <v>89</v>
      </c>
      <c r="E50">
        <v>0</v>
      </c>
      <c r="F50">
        <v>976</v>
      </c>
      <c r="G50" t="s">
        <v>62</v>
      </c>
      <c r="H50" t="s">
        <v>88</v>
      </c>
      <c r="I50" t="s">
        <v>52</v>
      </c>
      <c r="J50">
        <v>33</v>
      </c>
      <c r="K50">
        <v>40</v>
      </c>
      <c r="L50">
        <v>1502.5</v>
      </c>
      <c r="M50">
        <v>239901</v>
      </c>
      <c r="N50">
        <v>357400.53</v>
      </c>
      <c r="P50" t="s">
        <v>60</v>
      </c>
      <c r="Q50" t="s">
        <v>54</v>
      </c>
      <c r="R50" t="s">
        <v>55</v>
      </c>
      <c r="V50" t="s">
        <v>56</v>
      </c>
    </row>
    <row r="51" spans="1:22" x14ac:dyDescent="0.25">
      <c r="A51" t="s">
        <v>47</v>
      </c>
      <c r="B51" t="s">
        <v>11</v>
      </c>
      <c r="C51" t="s">
        <v>48</v>
      </c>
      <c r="D51" t="s">
        <v>89</v>
      </c>
      <c r="E51">
        <v>0</v>
      </c>
      <c r="F51">
        <v>976</v>
      </c>
      <c r="G51" t="s">
        <v>68</v>
      </c>
      <c r="H51" t="s">
        <v>88</v>
      </c>
      <c r="I51" t="s">
        <v>52</v>
      </c>
      <c r="J51">
        <v>173</v>
      </c>
      <c r="K51">
        <v>170</v>
      </c>
      <c r="L51">
        <v>3000</v>
      </c>
      <c r="M51">
        <v>1018376</v>
      </c>
      <c r="N51">
        <v>1517159.68</v>
      </c>
      <c r="P51" t="s">
        <v>60</v>
      </c>
      <c r="Q51" t="s">
        <v>54</v>
      </c>
      <c r="R51" t="s">
        <v>55</v>
      </c>
      <c r="V51" t="s">
        <v>56</v>
      </c>
    </row>
    <row r="52" spans="1:22" x14ac:dyDescent="0.25">
      <c r="A52" t="s">
        <v>47</v>
      </c>
      <c r="B52" t="s">
        <v>12</v>
      </c>
      <c r="C52" t="s">
        <v>90</v>
      </c>
      <c r="D52" t="s">
        <v>91</v>
      </c>
      <c r="E52">
        <v>0</v>
      </c>
      <c r="F52">
        <v>981</v>
      </c>
      <c r="G52" t="s">
        <v>62</v>
      </c>
      <c r="H52" t="s">
        <v>51</v>
      </c>
      <c r="I52" t="s">
        <v>52</v>
      </c>
      <c r="J52">
        <v>124.9</v>
      </c>
      <c r="K52">
        <v>124.9</v>
      </c>
      <c r="L52">
        <v>1129.3499999999999</v>
      </c>
      <c r="M52">
        <v>222948</v>
      </c>
      <c r="N52">
        <v>252907.5</v>
      </c>
      <c r="P52" t="s">
        <v>53</v>
      </c>
      <c r="Q52" t="s">
        <v>54</v>
      </c>
      <c r="R52" t="s">
        <v>70</v>
      </c>
      <c r="S52">
        <v>2012</v>
      </c>
      <c r="V52" t="s">
        <v>56</v>
      </c>
    </row>
    <row r="53" spans="1:22" x14ac:dyDescent="0.25">
      <c r="A53" t="s">
        <v>47</v>
      </c>
      <c r="B53" t="s">
        <v>12</v>
      </c>
      <c r="C53" t="s">
        <v>90</v>
      </c>
      <c r="D53" t="s">
        <v>91</v>
      </c>
      <c r="E53">
        <v>0</v>
      </c>
      <c r="F53">
        <v>981</v>
      </c>
      <c r="G53" t="s">
        <v>92</v>
      </c>
      <c r="H53" t="s">
        <v>51</v>
      </c>
      <c r="I53" t="s">
        <v>52</v>
      </c>
      <c r="J53">
        <v>100</v>
      </c>
      <c r="L53">
        <v>904.2</v>
      </c>
      <c r="M53">
        <v>0</v>
      </c>
      <c r="N53">
        <v>0</v>
      </c>
      <c r="P53" t="s">
        <v>53</v>
      </c>
      <c r="Q53" t="s">
        <v>54</v>
      </c>
      <c r="R53" t="s">
        <v>70</v>
      </c>
      <c r="S53">
        <v>2012</v>
      </c>
      <c r="V53" t="s">
        <v>56</v>
      </c>
    </row>
    <row r="54" spans="1:22" x14ac:dyDescent="0.25">
      <c r="A54" t="s">
        <v>47</v>
      </c>
      <c r="B54" t="s">
        <v>12</v>
      </c>
      <c r="C54" t="s">
        <v>90</v>
      </c>
      <c r="D54" t="s">
        <v>91</v>
      </c>
      <c r="E54">
        <v>0</v>
      </c>
      <c r="F54">
        <v>981</v>
      </c>
      <c r="G54" t="s">
        <v>68</v>
      </c>
      <c r="H54" t="s">
        <v>51</v>
      </c>
      <c r="I54" t="s">
        <v>52</v>
      </c>
      <c r="J54">
        <v>209.4</v>
      </c>
      <c r="K54">
        <v>209.4</v>
      </c>
      <c r="L54">
        <v>1893.4</v>
      </c>
      <c r="M54">
        <v>312471</v>
      </c>
      <c r="N54">
        <v>354460.51</v>
      </c>
      <c r="P54" t="s">
        <v>53</v>
      </c>
      <c r="Q54" t="s">
        <v>54</v>
      </c>
      <c r="R54" t="s">
        <v>70</v>
      </c>
      <c r="S54">
        <v>2012</v>
      </c>
      <c r="V54" t="s">
        <v>56</v>
      </c>
    </row>
    <row r="55" spans="1:22" x14ac:dyDescent="0.25">
      <c r="A55" t="s">
        <v>47</v>
      </c>
      <c r="B55" t="s">
        <v>12</v>
      </c>
      <c r="C55" t="s">
        <v>90</v>
      </c>
      <c r="D55" t="s">
        <v>91</v>
      </c>
      <c r="E55">
        <v>0</v>
      </c>
      <c r="F55">
        <v>981</v>
      </c>
      <c r="G55" t="s">
        <v>93</v>
      </c>
      <c r="H55" t="s">
        <v>51</v>
      </c>
      <c r="I55" t="s">
        <v>52</v>
      </c>
      <c r="J55">
        <v>179.5</v>
      </c>
      <c r="L55">
        <v>1623.04</v>
      </c>
      <c r="M55">
        <v>0</v>
      </c>
      <c r="N55">
        <v>0</v>
      </c>
      <c r="P55" t="s">
        <v>53</v>
      </c>
      <c r="Q55" t="s">
        <v>54</v>
      </c>
      <c r="R55" t="s">
        <v>70</v>
      </c>
      <c r="S55">
        <v>2012</v>
      </c>
      <c r="V55" t="s">
        <v>56</v>
      </c>
    </row>
    <row r="56" spans="1:22" x14ac:dyDescent="0.25">
      <c r="A56" t="s">
        <v>47</v>
      </c>
      <c r="B56" t="s">
        <v>12</v>
      </c>
      <c r="C56" t="s">
        <v>90</v>
      </c>
      <c r="D56" t="s">
        <v>94</v>
      </c>
      <c r="E56">
        <v>1</v>
      </c>
      <c r="F56">
        <v>983</v>
      </c>
      <c r="G56" t="s">
        <v>59</v>
      </c>
      <c r="H56" t="s">
        <v>51</v>
      </c>
      <c r="I56" t="s">
        <v>52</v>
      </c>
      <c r="J56">
        <v>217.3</v>
      </c>
      <c r="K56">
        <v>200.5</v>
      </c>
      <c r="L56">
        <v>2800</v>
      </c>
      <c r="M56">
        <v>1062734</v>
      </c>
      <c r="N56">
        <v>1097245.42</v>
      </c>
      <c r="P56" t="s">
        <v>60</v>
      </c>
      <c r="Q56" t="s">
        <v>54</v>
      </c>
      <c r="R56" t="s">
        <v>55</v>
      </c>
      <c r="V56" t="s">
        <v>56</v>
      </c>
    </row>
    <row r="57" spans="1:22" x14ac:dyDescent="0.25">
      <c r="A57" t="s">
        <v>47</v>
      </c>
      <c r="B57" t="s">
        <v>12</v>
      </c>
      <c r="C57" t="s">
        <v>90</v>
      </c>
      <c r="D57" t="s">
        <v>94</v>
      </c>
      <c r="E57">
        <v>1</v>
      </c>
      <c r="F57">
        <v>983</v>
      </c>
      <c r="G57" t="s">
        <v>61</v>
      </c>
      <c r="H57" t="s">
        <v>51</v>
      </c>
      <c r="I57" t="s">
        <v>52</v>
      </c>
      <c r="J57">
        <v>217.3</v>
      </c>
      <c r="K57">
        <v>200.5</v>
      </c>
      <c r="L57">
        <v>2800</v>
      </c>
      <c r="M57">
        <v>838206</v>
      </c>
      <c r="N57">
        <v>888028.82</v>
      </c>
      <c r="P57" t="s">
        <v>60</v>
      </c>
      <c r="Q57" t="s">
        <v>54</v>
      </c>
      <c r="R57" t="s">
        <v>55</v>
      </c>
      <c r="V57" t="s">
        <v>56</v>
      </c>
    </row>
    <row r="58" spans="1:22" x14ac:dyDescent="0.25">
      <c r="A58" t="s">
        <v>47</v>
      </c>
      <c r="B58" t="s">
        <v>12</v>
      </c>
      <c r="C58" t="s">
        <v>90</v>
      </c>
      <c r="D58" t="s">
        <v>94</v>
      </c>
      <c r="E58">
        <v>1</v>
      </c>
      <c r="F58">
        <v>983</v>
      </c>
      <c r="G58" t="s">
        <v>62</v>
      </c>
      <c r="H58" t="s">
        <v>51</v>
      </c>
      <c r="I58" t="s">
        <v>52</v>
      </c>
      <c r="J58">
        <v>217.3</v>
      </c>
      <c r="K58">
        <v>200.5</v>
      </c>
      <c r="L58">
        <v>2800</v>
      </c>
      <c r="M58">
        <v>1078953</v>
      </c>
      <c r="N58">
        <v>1162468.8500000001</v>
      </c>
      <c r="P58" t="s">
        <v>60</v>
      </c>
      <c r="Q58" t="s">
        <v>54</v>
      </c>
      <c r="R58" t="s">
        <v>55</v>
      </c>
      <c r="V58" t="s">
        <v>56</v>
      </c>
    </row>
    <row r="59" spans="1:22" x14ac:dyDescent="0.25">
      <c r="A59" t="s">
        <v>47</v>
      </c>
      <c r="B59" t="s">
        <v>12</v>
      </c>
      <c r="C59" t="s">
        <v>90</v>
      </c>
      <c r="D59" t="s">
        <v>94</v>
      </c>
      <c r="E59">
        <v>1</v>
      </c>
      <c r="F59">
        <v>983</v>
      </c>
      <c r="G59" t="s">
        <v>68</v>
      </c>
      <c r="H59" t="s">
        <v>51</v>
      </c>
      <c r="I59" t="s">
        <v>52</v>
      </c>
      <c r="J59">
        <v>217.3</v>
      </c>
      <c r="K59">
        <v>200.5</v>
      </c>
      <c r="L59">
        <v>2800</v>
      </c>
      <c r="M59">
        <v>956638</v>
      </c>
      <c r="N59">
        <v>1006310.16</v>
      </c>
      <c r="P59" t="s">
        <v>60</v>
      </c>
      <c r="Q59" t="s">
        <v>54</v>
      </c>
      <c r="R59" t="s">
        <v>55</v>
      </c>
      <c r="V59" t="s">
        <v>56</v>
      </c>
    </row>
    <row r="60" spans="1:22" x14ac:dyDescent="0.25">
      <c r="A60" t="s">
        <v>47</v>
      </c>
      <c r="B60" t="s">
        <v>12</v>
      </c>
      <c r="C60" t="s">
        <v>90</v>
      </c>
      <c r="D60" t="s">
        <v>94</v>
      </c>
      <c r="E60">
        <v>1</v>
      </c>
      <c r="F60">
        <v>983</v>
      </c>
      <c r="G60" t="s">
        <v>75</v>
      </c>
      <c r="H60" t="s">
        <v>51</v>
      </c>
      <c r="I60" t="s">
        <v>52</v>
      </c>
      <c r="J60">
        <v>217.3</v>
      </c>
      <c r="K60">
        <v>200.5</v>
      </c>
      <c r="L60">
        <v>2800</v>
      </c>
      <c r="M60">
        <v>1000001</v>
      </c>
      <c r="N60">
        <v>1055641.3400000001</v>
      </c>
      <c r="P60" t="s">
        <v>60</v>
      </c>
      <c r="Q60" t="s">
        <v>54</v>
      </c>
      <c r="R60" t="s">
        <v>55</v>
      </c>
      <c r="V60" t="s">
        <v>56</v>
      </c>
    </row>
    <row r="61" spans="1:22" x14ac:dyDescent="0.25">
      <c r="A61" t="s">
        <v>47</v>
      </c>
      <c r="B61" t="s">
        <v>12</v>
      </c>
      <c r="C61" t="s">
        <v>90</v>
      </c>
      <c r="D61" t="s">
        <v>94</v>
      </c>
      <c r="E61">
        <v>1</v>
      </c>
      <c r="F61">
        <v>983</v>
      </c>
      <c r="G61" t="s">
        <v>72</v>
      </c>
      <c r="H61" t="s">
        <v>51</v>
      </c>
      <c r="I61" t="s">
        <v>52</v>
      </c>
      <c r="J61">
        <v>217.3</v>
      </c>
      <c r="K61">
        <v>200.5</v>
      </c>
      <c r="L61">
        <v>2800</v>
      </c>
      <c r="M61">
        <v>1009085</v>
      </c>
      <c r="N61">
        <v>1061380.68</v>
      </c>
      <c r="P61" t="s">
        <v>60</v>
      </c>
      <c r="Q61" t="s">
        <v>54</v>
      </c>
      <c r="R61" t="s">
        <v>55</v>
      </c>
      <c r="V61" t="s">
        <v>56</v>
      </c>
    </row>
    <row r="62" spans="1:22" x14ac:dyDescent="0.25">
      <c r="A62" t="s">
        <v>47</v>
      </c>
      <c r="B62" t="s">
        <v>12</v>
      </c>
      <c r="C62" t="s">
        <v>90</v>
      </c>
      <c r="D62" t="s">
        <v>95</v>
      </c>
      <c r="E62">
        <v>0</v>
      </c>
      <c r="F62">
        <v>988</v>
      </c>
      <c r="G62" t="s">
        <v>59</v>
      </c>
      <c r="H62" t="s">
        <v>88</v>
      </c>
      <c r="I62" t="s">
        <v>52</v>
      </c>
      <c r="J62">
        <v>152.5</v>
      </c>
      <c r="K62">
        <v>145</v>
      </c>
      <c r="L62">
        <v>1391</v>
      </c>
      <c r="M62">
        <v>104798</v>
      </c>
      <c r="N62">
        <v>112051.47</v>
      </c>
      <c r="P62" t="s">
        <v>60</v>
      </c>
      <c r="Q62" t="s">
        <v>54</v>
      </c>
      <c r="R62" t="s">
        <v>55</v>
      </c>
      <c r="S62">
        <v>2015</v>
      </c>
      <c r="V62" t="s">
        <v>56</v>
      </c>
    </row>
    <row r="63" spans="1:22" x14ac:dyDescent="0.25">
      <c r="A63" t="s">
        <v>47</v>
      </c>
      <c r="B63" t="s">
        <v>12</v>
      </c>
      <c r="C63" t="s">
        <v>90</v>
      </c>
      <c r="D63" t="s">
        <v>95</v>
      </c>
      <c r="E63">
        <v>0</v>
      </c>
      <c r="F63">
        <v>988</v>
      </c>
      <c r="G63" t="s">
        <v>61</v>
      </c>
      <c r="H63" t="s">
        <v>88</v>
      </c>
      <c r="I63" t="s">
        <v>52</v>
      </c>
      <c r="J63">
        <v>152.5</v>
      </c>
      <c r="K63">
        <v>145</v>
      </c>
      <c r="L63">
        <v>1391</v>
      </c>
      <c r="M63">
        <v>158142</v>
      </c>
      <c r="N63">
        <v>177550.88</v>
      </c>
      <c r="P63" t="s">
        <v>60</v>
      </c>
      <c r="Q63" t="s">
        <v>54</v>
      </c>
      <c r="R63" t="s">
        <v>55</v>
      </c>
      <c r="S63">
        <v>2015</v>
      </c>
      <c r="V63" t="s">
        <v>56</v>
      </c>
    </row>
    <row r="64" spans="1:22" x14ac:dyDescent="0.25">
      <c r="A64" t="s">
        <v>47</v>
      </c>
      <c r="B64" t="s">
        <v>12</v>
      </c>
      <c r="C64" t="s">
        <v>90</v>
      </c>
      <c r="D64" t="s">
        <v>95</v>
      </c>
      <c r="E64">
        <v>0</v>
      </c>
      <c r="F64">
        <v>988</v>
      </c>
      <c r="G64" t="s">
        <v>62</v>
      </c>
      <c r="H64" t="s">
        <v>88</v>
      </c>
      <c r="I64" t="s">
        <v>52</v>
      </c>
      <c r="J64">
        <v>215.4</v>
      </c>
      <c r="K64">
        <v>200</v>
      </c>
      <c r="L64">
        <v>1844</v>
      </c>
      <c r="M64">
        <v>579170</v>
      </c>
      <c r="N64">
        <v>698855.79</v>
      </c>
      <c r="P64" t="s">
        <v>60</v>
      </c>
      <c r="Q64" t="s">
        <v>54</v>
      </c>
      <c r="R64" t="s">
        <v>55</v>
      </c>
      <c r="S64">
        <v>2015</v>
      </c>
      <c r="V64" t="s">
        <v>56</v>
      </c>
    </row>
    <row r="65" spans="1:22" x14ac:dyDescent="0.25">
      <c r="A65" t="s">
        <v>47</v>
      </c>
      <c r="B65" t="s">
        <v>12</v>
      </c>
      <c r="C65" t="s">
        <v>90</v>
      </c>
      <c r="D65" t="s">
        <v>95</v>
      </c>
      <c r="E65">
        <v>0</v>
      </c>
      <c r="F65">
        <v>988</v>
      </c>
      <c r="G65" t="s">
        <v>68</v>
      </c>
      <c r="H65" t="s">
        <v>51</v>
      </c>
      <c r="I65" t="s">
        <v>52</v>
      </c>
      <c r="J65">
        <v>579.70000000000005</v>
      </c>
      <c r="K65">
        <v>500</v>
      </c>
      <c r="L65">
        <v>4990</v>
      </c>
      <c r="M65">
        <v>1975008</v>
      </c>
      <c r="N65">
        <v>1984281.58</v>
      </c>
      <c r="P65" t="s">
        <v>60</v>
      </c>
      <c r="Q65" t="s">
        <v>54</v>
      </c>
      <c r="R65" t="s">
        <v>55</v>
      </c>
      <c r="S65">
        <v>2015</v>
      </c>
      <c r="V65" t="s">
        <v>56</v>
      </c>
    </row>
    <row r="66" spans="1:22" x14ac:dyDescent="0.25">
      <c r="A66" t="s">
        <v>82</v>
      </c>
      <c r="B66" t="s">
        <v>12</v>
      </c>
      <c r="C66" t="s">
        <v>90</v>
      </c>
      <c r="D66" t="s">
        <v>96</v>
      </c>
      <c r="E66">
        <v>0</v>
      </c>
      <c r="F66">
        <v>990</v>
      </c>
      <c r="G66" t="s">
        <v>62</v>
      </c>
      <c r="H66" t="s">
        <v>97</v>
      </c>
      <c r="I66" t="s">
        <v>52</v>
      </c>
      <c r="J66">
        <v>43.8</v>
      </c>
      <c r="K66">
        <v>35</v>
      </c>
      <c r="L66">
        <v>0</v>
      </c>
      <c r="M66">
        <v>0</v>
      </c>
      <c r="N66">
        <v>0</v>
      </c>
      <c r="P66" t="s">
        <v>60</v>
      </c>
      <c r="Q66" t="s">
        <v>54</v>
      </c>
      <c r="R66" t="s">
        <v>55</v>
      </c>
      <c r="V66" t="s">
        <v>56</v>
      </c>
    </row>
    <row r="67" spans="1:22" x14ac:dyDescent="0.25">
      <c r="A67" t="s">
        <v>82</v>
      </c>
      <c r="B67" t="s">
        <v>12</v>
      </c>
      <c r="C67" t="s">
        <v>90</v>
      </c>
      <c r="D67" t="s">
        <v>96</v>
      </c>
      <c r="E67">
        <v>0</v>
      </c>
      <c r="F67">
        <v>990</v>
      </c>
      <c r="G67" t="s">
        <v>68</v>
      </c>
      <c r="H67" t="s">
        <v>97</v>
      </c>
      <c r="I67" t="s">
        <v>52</v>
      </c>
      <c r="J67">
        <v>43.8</v>
      </c>
      <c r="K67">
        <v>35</v>
      </c>
      <c r="L67">
        <v>0</v>
      </c>
      <c r="M67">
        <v>0</v>
      </c>
      <c r="N67">
        <v>0</v>
      </c>
      <c r="P67" t="s">
        <v>60</v>
      </c>
      <c r="Q67" t="s">
        <v>54</v>
      </c>
      <c r="R67" t="s">
        <v>55</v>
      </c>
      <c r="V67" t="s">
        <v>56</v>
      </c>
    </row>
    <row r="68" spans="1:22" x14ac:dyDescent="0.25">
      <c r="A68" t="s">
        <v>47</v>
      </c>
      <c r="B68" t="s">
        <v>12</v>
      </c>
      <c r="C68" t="s">
        <v>90</v>
      </c>
      <c r="D68" t="s">
        <v>96</v>
      </c>
      <c r="E68">
        <v>0</v>
      </c>
      <c r="F68">
        <v>990</v>
      </c>
      <c r="G68" t="s">
        <v>75</v>
      </c>
      <c r="H68" t="s">
        <v>88</v>
      </c>
      <c r="I68" t="s">
        <v>52</v>
      </c>
      <c r="J68">
        <v>113.5</v>
      </c>
      <c r="K68">
        <v>106</v>
      </c>
      <c r="L68">
        <v>1017</v>
      </c>
      <c r="M68">
        <v>560054</v>
      </c>
      <c r="N68">
        <v>619907.07999999996</v>
      </c>
      <c r="P68" t="s">
        <v>60</v>
      </c>
      <c r="Q68" t="s">
        <v>54</v>
      </c>
      <c r="R68" t="s">
        <v>55</v>
      </c>
      <c r="V68" t="s">
        <v>56</v>
      </c>
    </row>
    <row r="69" spans="1:22" x14ac:dyDescent="0.25">
      <c r="A69" t="s">
        <v>47</v>
      </c>
      <c r="B69" t="s">
        <v>12</v>
      </c>
      <c r="C69" t="s">
        <v>90</v>
      </c>
      <c r="D69" t="s">
        <v>96</v>
      </c>
      <c r="E69">
        <v>0</v>
      </c>
      <c r="F69">
        <v>990</v>
      </c>
      <c r="G69" t="s">
        <v>72</v>
      </c>
      <c r="H69" t="s">
        <v>88</v>
      </c>
      <c r="I69" t="s">
        <v>52</v>
      </c>
      <c r="J69">
        <v>113.6</v>
      </c>
      <c r="K69">
        <v>106</v>
      </c>
      <c r="L69">
        <v>1017</v>
      </c>
      <c r="M69">
        <v>553345</v>
      </c>
      <c r="N69">
        <v>605682</v>
      </c>
      <c r="P69" t="s">
        <v>60</v>
      </c>
      <c r="Q69" t="s">
        <v>54</v>
      </c>
      <c r="R69" t="s">
        <v>55</v>
      </c>
      <c r="V69" t="s">
        <v>56</v>
      </c>
    </row>
    <row r="70" spans="1:22" x14ac:dyDescent="0.25">
      <c r="A70" t="s">
        <v>47</v>
      </c>
      <c r="B70" t="s">
        <v>12</v>
      </c>
      <c r="C70" t="s">
        <v>90</v>
      </c>
      <c r="D70" t="s">
        <v>96</v>
      </c>
      <c r="E70">
        <v>0</v>
      </c>
      <c r="F70">
        <v>990</v>
      </c>
      <c r="G70" t="s">
        <v>50</v>
      </c>
      <c r="H70" t="s">
        <v>88</v>
      </c>
      <c r="I70" t="s">
        <v>52</v>
      </c>
      <c r="J70">
        <v>470.9</v>
      </c>
      <c r="K70">
        <v>435</v>
      </c>
      <c r="L70">
        <v>4123</v>
      </c>
      <c r="M70">
        <v>2588041</v>
      </c>
      <c r="N70">
        <v>2948839.14</v>
      </c>
      <c r="P70" t="s">
        <v>60</v>
      </c>
      <c r="Q70" t="s">
        <v>54</v>
      </c>
      <c r="R70" t="s">
        <v>55</v>
      </c>
      <c r="V70" t="s">
        <v>56</v>
      </c>
    </row>
    <row r="71" spans="1:22" x14ac:dyDescent="0.25">
      <c r="A71" t="s">
        <v>82</v>
      </c>
      <c r="B71" t="s">
        <v>12</v>
      </c>
      <c r="C71" t="s">
        <v>90</v>
      </c>
      <c r="D71" t="s">
        <v>98</v>
      </c>
      <c r="E71">
        <v>0</v>
      </c>
      <c r="F71">
        <v>991</v>
      </c>
      <c r="G71" t="s">
        <v>61</v>
      </c>
      <c r="H71" t="s">
        <v>97</v>
      </c>
      <c r="I71" t="s">
        <v>52</v>
      </c>
      <c r="J71">
        <v>46</v>
      </c>
      <c r="K71">
        <v>39</v>
      </c>
      <c r="L71">
        <v>524</v>
      </c>
      <c r="M71">
        <v>1483.77</v>
      </c>
      <c r="N71">
        <v>1588.26</v>
      </c>
      <c r="P71" t="s">
        <v>60</v>
      </c>
      <c r="Q71" t="s">
        <v>54</v>
      </c>
      <c r="R71" t="s">
        <v>55</v>
      </c>
      <c r="S71">
        <v>2016</v>
      </c>
      <c r="V71" t="s">
        <v>56</v>
      </c>
    </row>
    <row r="72" spans="1:22" x14ac:dyDescent="0.25">
      <c r="A72" t="s">
        <v>47</v>
      </c>
      <c r="B72" t="s">
        <v>12</v>
      </c>
      <c r="C72" t="s">
        <v>90</v>
      </c>
      <c r="D72" t="s">
        <v>98</v>
      </c>
      <c r="E72">
        <v>0</v>
      </c>
      <c r="F72">
        <v>991</v>
      </c>
      <c r="G72" t="s">
        <v>62</v>
      </c>
      <c r="H72" t="s">
        <v>88</v>
      </c>
      <c r="I72" t="s">
        <v>52</v>
      </c>
      <c r="J72">
        <v>50</v>
      </c>
      <c r="K72">
        <v>40</v>
      </c>
      <c r="L72">
        <v>524</v>
      </c>
      <c r="M72">
        <v>7378</v>
      </c>
      <c r="N72">
        <v>11411.4</v>
      </c>
      <c r="P72" t="s">
        <v>60</v>
      </c>
      <c r="Q72" t="s">
        <v>54</v>
      </c>
      <c r="R72" t="s">
        <v>55</v>
      </c>
      <c r="S72">
        <v>2016</v>
      </c>
      <c r="V72" t="s">
        <v>56</v>
      </c>
    </row>
    <row r="73" spans="1:22" x14ac:dyDescent="0.25">
      <c r="A73" t="s">
        <v>47</v>
      </c>
      <c r="B73" t="s">
        <v>12</v>
      </c>
      <c r="C73" t="s">
        <v>90</v>
      </c>
      <c r="D73" t="s">
        <v>98</v>
      </c>
      <c r="E73">
        <v>0</v>
      </c>
      <c r="F73">
        <v>991</v>
      </c>
      <c r="G73" t="s">
        <v>68</v>
      </c>
      <c r="H73" t="s">
        <v>88</v>
      </c>
      <c r="I73" t="s">
        <v>52</v>
      </c>
      <c r="J73">
        <v>69</v>
      </c>
      <c r="K73">
        <v>56</v>
      </c>
      <c r="L73">
        <v>741</v>
      </c>
      <c r="M73">
        <v>41873</v>
      </c>
      <c r="N73">
        <v>54659.49</v>
      </c>
      <c r="P73" t="s">
        <v>60</v>
      </c>
      <c r="Q73" t="s">
        <v>54</v>
      </c>
      <c r="R73" t="s">
        <v>55</v>
      </c>
      <c r="S73">
        <v>2016</v>
      </c>
      <c r="V73" t="s">
        <v>56</v>
      </c>
    </row>
    <row r="74" spans="1:22" x14ac:dyDescent="0.25">
      <c r="A74" t="s">
        <v>47</v>
      </c>
      <c r="B74" t="s">
        <v>12</v>
      </c>
      <c r="C74" t="s">
        <v>90</v>
      </c>
      <c r="D74" t="s">
        <v>98</v>
      </c>
      <c r="E74">
        <v>0</v>
      </c>
      <c r="F74">
        <v>991</v>
      </c>
      <c r="G74" t="s">
        <v>75</v>
      </c>
      <c r="H74" t="s">
        <v>88</v>
      </c>
      <c r="I74" t="s">
        <v>52</v>
      </c>
      <c r="J74">
        <v>69</v>
      </c>
      <c r="K74">
        <v>62</v>
      </c>
      <c r="L74">
        <v>741</v>
      </c>
      <c r="M74">
        <v>95582</v>
      </c>
      <c r="N74">
        <v>100938.38</v>
      </c>
      <c r="P74" t="s">
        <v>60</v>
      </c>
      <c r="Q74" t="s">
        <v>54</v>
      </c>
      <c r="R74" t="s">
        <v>55</v>
      </c>
      <c r="S74">
        <v>2016</v>
      </c>
      <c r="V74" t="s">
        <v>56</v>
      </c>
    </row>
    <row r="75" spans="1:22" x14ac:dyDescent="0.25">
      <c r="A75" t="s">
        <v>47</v>
      </c>
      <c r="B75" t="s">
        <v>12</v>
      </c>
      <c r="C75" t="s">
        <v>90</v>
      </c>
      <c r="D75" t="s">
        <v>98</v>
      </c>
      <c r="E75">
        <v>0</v>
      </c>
      <c r="F75">
        <v>991</v>
      </c>
      <c r="G75" t="s">
        <v>72</v>
      </c>
      <c r="H75" t="s">
        <v>88</v>
      </c>
      <c r="I75" t="s">
        <v>52</v>
      </c>
      <c r="J75">
        <v>113.6</v>
      </c>
      <c r="K75">
        <v>99</v>
      </c>
      <c r="L75">
        <v>1017</v>
      </c>
      <c r="M75">
        <v>172334</v>
      </c>
      <c r="N75">
        <v>174666.36</v>
      </c>
      <c r="P75" t="s">
        <v>60</v>
      </c>
      <c r="Q75" t="s">
        <v>54</v>
      </c>
      <c r="R75" t="s">
        <v>55</v>
      </c>
      <c r="S75">
        <v>2016</v>
      </c>
      <c r="V75" t="s">
        <v>56</v>
      </c>
    </row>
    <row r="76" spans="1:22" x14ac:dyDescent="0.25">
      <c r="A76" t="s">
        <v>82</v>
      </c>
      <c r="B76" t="s">
        <v>12</v>
      </c>
      <c r="C76" t="s">
        <v>90</v>
      </c>
      <c r="D76" t="s">
        <v>98</v>
      </c>
      <c r="E76">
        <v>0</v>
      </c>
      <c r="F76">
        <v>991</v>
      </c>
      <c r="G76" t="s">
        <v>99</v>
      </c>
      <c r="H76" t="s">
        <v>97</v>
      </c>
      <c r="I76" t="s">
        <v>52</v>
      </c>
      <c r="J76">
        <v>46</v>
      </c>
      <c r="K76">
        <v>39</v>
      </c>
      <c r="L76">
        <v>524</v>
      </c>
      <c r="M76">
        <v>1483.77</v>
      </c>
      <c r="N76">
        <v>1588.26</v>
      </c>
      <c r="P76" t="s">
        <v>60</v>
      </c>
      <c r="Q76" t="s">
        <v>54</v>
      </c>
      <c r="R76" t="s">
        <v>55</v>
      </c>
      <c r="S76">
        <v>2016</v>
      </c>
      <c r="V76" t="s">
        <v>56</v>
      </c>
    </row>
    <row r="77" spans="1:22" x14ac:dyDescent="0.25">
      <c r="A77" t="s">
        <v>47</v>
      </c>
      <c r="B77" t="s">
        <v>12</v>
      </c>
      <c r="C77" t="s">
        <v>90</v>
      </c>
      <c r="D77" t="s">
        <v>100</v>
      </c>
      <c r="E77">
        <v>0</v>
      </c>
      <c r="F77">
        <v>994</v>
      </c>
      <c r="G77" t="s">
        <v>68</v>
      </c>
      <c r="H77" t="s">
        <v>88</v>
      </c>
      <c r="I77" t="s">
        <v>52</v>
      </c>
      <c r="J77">
        <v>670.9</v>
      </c>
      <c r="K77">
        <v>529.6</v>
      </c>
      <c r="L77">
        <v>5550</v>
      </c>
      <c r="M77">
        <v>3111650</v>
      </c>
      <c r="N77">
        <v>3431412.23</v>
      </c>
      <c r="P77" t="s">
        <v>60</v>
      </c>
      <c r="Q77" t="s">
        <v>54</v>
      </c>
      <c r="R77" t="s">
        <v>55</v>
      </c>
      <c r="V77" t="s">
        <v>56</v>
      </c>
    </row>
    <row r="78" spans="1:22" x14ac:dyDescent="0.25">
      <c r="A78" t="s">
        <v>47</v>
      </c>
      <c r="B78" t="s">
        <v>12</v>
      </c>
      <c r="C78" t="s">
        <v>90</v>
      </c>
      <c r="D78" t="s">
        <v>100</v>
      </c>
      <c r="E78">
        <v>0</v>
      </c>
      <c r="F78">
        <v>994</v>
      </c>
      <c r="G78" t="s">
        <v>99</v>
      </c>
      <c r="H78" t="s">
        <v>88</v>
      </c>
      <c r="I78" t="s">
        <v>52</v>
      </c>
      <c r="J78">
        <v>281.60000000000002</v>
      </c>
      <c r="K78">
        <v>222.5</v>
      </c>
      <c r="L78">
        <v>2200</v>
      </c>
      <c r="M78">
        <v>1469922</v>
      </c>
      <c r="N78">
        <v>1587046.71</v>
      </c>
      <c r="P78" t="s">
        <v>60</v>
      </c>
      <c r="Q78" t="s">
        <v>54</v>
      </c>
      <c r="R78" t="s">
        <v>55</v>
      </c>
      <c r="V78" t="s">
        <v>56</v>
      </c>
    </row>
    <row r="79" spans="1:22" x14ac:dyDescent="0.25">
      <c r="A79" t="s">
        <v>47</v>
      </c>
      <c r="B79" t="s">
        <v>12</v>
      </c>
      <c r="C79" t="s">
        <v>90</v>
      </c>
      <c r="D79" t="s">
        <v>100</v>
      </c>
      <c r="E79">
        <v>0</v>
      </c>
      <c r="F79">
        <v>994</v>
      </c>
      <c r="G79" t="s">
        <v>101</v>
      </c>
      <c r="H79" t="s">
        <v>88</v>
      </c>
      <c r="I79" t="s">
        <v>52</v>
      </c>
      <c r="J79">
        <v>523.29999999999995</v>
      </c>
      <c r="K79">
        <v>421.8</v>
      </c>
      <c r="L79">
        <v>4144</v>
      </c>
      <c r="M79">
        <v>2370417</v>
      </c>
      <c r="N79">
        <v>2443005.64</v>
      </c>
      <c r="P79" t="s">
        <v>60</v>
      </c>
      <c r="Q79" t="s">
        <v>54</v>
      </c>
      <c r="R79" t="s">
        <v>55</v>
      </c>
      <c r="V79" t="s">
        <v>56</v>
      </c>
    </row>
    <row r="80" spans="1:22" x14ac:dyDescent="0.25">
      <c r="A80" t="s">
        <v>47</v>
      </c>
      <c r="B80" t="s">
        <v>12</v>
      </c>
      <c r="C80" t="s">
        <v>90</v>
      </c>
      <c r="D80" t="s">
        <v>100</v>
      </c>
      <c r="E80">
        <v>0</v>
      </c>
      <c r="F80">
        <v>994</v>
      </c>
      <c r="G80" t="s">
        <v>102</v>
      </c>
      <c r="H80" t="s">
        <v>88</v>
      </c>
      <c r="I80" t="s">
        <v>52</v>
      </c>
      <c r="J80">
        <v>670.9</v>
      </c>
      <c r="K80">
        <v>527.6</v>
      </c>
      <c r="L80">
        <v>5540</v>
      </c>
      <c r="M80">
        <v>2688809</v>
      </c>
      <c r="N80">
        <v>2770283.69</v>
      </c>
      <c r="P80" t="s">
        <v>60</v>
      </c>
      <c r="Q80" t="s">
        <v>54</v>
      </c>
      <c r="R80" t="s">
        <v>55</v>
      </c>
      <c r="V80" t="s">
        <v>56</v>
      </c>
    </row>
    <row r="81" spans="1:22" x14ac:dyDescent="0.25">
      <c r="A81" t="s">
        <v>47</v>
      </c>
      <c r="B81" t="s">
        <v>12</v>
      </c>
      <c r="C81" t="s">
        <v>90</v>
      </c>
      <c r="D81" t="s">
        <v>103</v>
      </c>
      <c r="E81">
        <v>0</v>
      </c>
      <c r="F81">
        <v>995</v>
      </c>
      <c r="G81" t="s">
        <v>50</v>
      </c>
      <c r="H81" t="s">
        <v>88</v>
      </c>
      <c r="I81" t="s">
        <v>52</v>
      </c>
      <c r="J81">
        <v>190.4</v>
      </c>
      <c r="K81">
        <v>160</v>
      </c>
      <c r="L81">
        <v>5012</v>
      </c>
      <c r="M81">
        <v>625145</v>
      </c>
      <c r="N81">
        <v>903058.48</v>
      </c>
      <c r="P81" t="s">
        <v>60</v>
      </c>
      <c r="Q81" t="s">
        <v>54</v>
      </c>
      <c r="R81" t="s">
        <v>55</v>
      </c>
      <c r="V81" t="s">
        <v>56</v>
      </c>
    </row>
    <row r="82" spans="1:22" x14ac:dyDescent="0.25">
      <c r="A82" t="s">
        <v>47</v>
      </c>
      <c r="B82" t="s">
        <v>12</v>
      </c>
      <c r="C82" t="s">
        <v>90</v>
      </c>
      <c r="D82" t="s">
        <v>103</v>
      </c>
      <c r="E82">
        <v>0</v>
      </c>
      <c r="F82">
        <v>995</v>
      </c>
      <c r="G82" t="s">
        <v>57</v>
      </c>
      <c r="H82" t="s">
        <v>88</v>
      </c>
      <c r="I82" t="s">
        <v>52</v>
      </c>
      <c r="J82">
        <v>413.1</v>
      </c>
      <c r="K82">
        <v>320</v>
      </c>
      <c r="L82">
        <v>5012</v>
      </c>
      <c r="M82">
        <v>1172895</v>
      </c>
      <c r="N82">
        <v>1543806.88</v>
      </c>
      <c r="P82" t="s">
        <v>60</v>
      </c>
      <c r="Q82" t="s">
        <v>54</v>
      </c>
      <c r="R82" t="s">
        <v>55</v>
      </c>
      <c r="V82" t="s">
        <v>56</v>
      </c>
    </row>
    <row r="83" spans="1:22" x14ac:dyDescent="0.25">
      <c r="A83" t="s">
        <v>47</v>
      </c>
      <c r="B83" t="s">
        <v>12</v>
      </c>
      <c r="C83" t="s">
        <v>90</v>
      </c>
      <c r="D83" t="s">
        <v>104</v>
      </c>
      <c r="E83">
        <v>0</v>
      </c>
      <c r="F83">
        <v>997</v>
      </c>
      <c r="G83" t="s">
        <v>105</v>
      </c>
      <c r="H83" t="s">
        <v>51</v>
      </c>
      <c r="I83" t="s">
        <v>52</v>
      </c>
      <c r="J83">
        <v>540</v>
      </c>
      <c r="K83">
        <v>469</v>
      </c>
      <c r="L83">
        <v>5200</v>
      </c>
      <c r="M83">
        <v>2341016</v>
      </c>
      <c r="N83">
        <v>2415242.56</v>
      </c>
      <c r="P83" t="s">
        <v>60</v>
      </c>
      <c r="Q83" t="s">
        <v>54</v>
      </c>
      <c r="R83" t="s">
        <v>55</v>
      </c>
      <c r="V83" t="s">
        <v>56</v>
      </c>
    </row>
    <row r="84" spans="1:22" x14ac:dyDescent="0.25">
      <c r="A84" t="s">
        <v>47</v>
      </c>
      <c r="B84" t="s">
        <v>12</v>
      </c>
      <c r="C84" t="s">
        <v>90</v>
      </c>
      <c r="D84" t="s">
        <v>106</v>
      </c>
      <c r="E84">
        <v>0</v>
      </c>
      <c r="F84">
        <v>1001</v>
      </c>
      <c r="G84" t="s">
        <v>59</v>
      </c>
      <c r="H84" t="s">
        <v>88</v>
      </c>
      <c r="I84" t="s">
        <v>52</v>
      </c>
      <c r="J84">
        <v>531</v>
      </c>
      <c r="K84">
        <v>500</v>
      </c>
      <c r="L84">
        <v>5300</v>
      </c>
      <c r="M84">
        <v>2499922</v>
      </c>
      <c r="N84">
        <v>2722055.3</v>
      </c>
      <c r="P84" t="s">
        <v>60</v>
      </c>
      <c r="Q84" t="s">
        <v>54</v>
      </c>
      <c r="R84" t="s">
        <v>55</v>
      </c>
      <c r="V84" t="s">
        <v>56</v>
      </c>
    </row>
    <row r="85" spans="1:22" x14ac:dyDescent="0.25">
      <c r="A85" t="s">
        <v>47</v>
      </c>
      <c r="B85" t="s">
        <v>12</v>
      </c>
      <c r="C85" t="s">
        <v>90</v>
      </c>
      <c r="D85" t="s">
        <v>106</v>
      </c>
      <c r="E85">
        <v>0</v>
      </c>
      <c r="F85">
        <v>1001</v>
      </c>
      <c r="G85" t="s">
        <v>61</v>
      </c>
      <c r="H85" t="s">
        <v>88</v>
      </c>
      <c r="I85" t="s">
        <v>52</v>
      </c>
      <c r="J85">
        <v>531</v>
      </c>
      <c r="K85">
        <v>495</v>
      </c>
      <c r="L85">
        <v>5300</v>
      </c>
      <c r="M85">
        <v>2241972</v>
      </c>
      <c r="N85">
        <v>2452517.94</v>
      </c>
      <c r="P85" t="s">
        <v>60</v>
      </c>
      <c r="Q85" t="s">
        <v>54</v>
      </c>
      <c r="R85" t="s">
        <v>55</v>
      </c>
      <c r="V85" t="s">
        <v>56</v>
      </c>
    </row>
    <row r="86" spans="1:22" x14ac:dyDescent="0.25">
      <c r="A86" t="s">
        <v>107</v>
      </c>
      <c r="B86" t="s">
        <v>12</v>
      </c>
      <c r="C86" t="s">
        <v>90</v>
      </c>
      <c r="D86" t="s">
        <v>108</v>
      </c>
      <c r="E86">
        <v>0</v>
      </c>
      <c r="F86">
        <v>1004</v>
      </c>
      <c r="G86" t="s">
        <v>109</v>
      </c>
      <c r="H86" t="s">
        <v>88</v>
      </c>
      <c r="I86" t="s">
        <v>52</v>
      </c>
      <c r="J86">
        <v>236.5</v>
      </c>
      <c r="K86">
        <v>570.6</v>
      </c>
      <c r="L86">
        <v>0</v>
      </c>
      <c r="M86">
        <v>0</v>
      </c>
      <c r="N86">
        <v>0</v>
      </c>
      <c r="P86" t="s">
        <v>60</v>
      </c>
      <c r="Q86" t="s">
        <v>54</v>
      </c>
      <c r="R86" t="s">
        <v>110</v>
      </c>
      <c r="U86" t="s">
        <v>111</v>
      </c>
      <c r="V86" t="s">
        <v>56</v>
      </c>
    </row>
    <row r="87" spans="1:22" x14ac:dyDescent="0.25">
      <c r="A87" t="s">
        <v>107</v>
      </c>
      <c r="B87" t="s">
        <v>12</v>
      </c>
      <c r="C87" t="s">
        <v>90</v>
      </c>
      <c r="D87" t="s">
        <v>108</v>
      </c>
      <c r="E87">
        <v>0</v>
      </c>
      <c r="F87">
        <v>1004</v>
      </c>
      <c r="G87" t="s">
        <v>112</v>
      </c>
      <c r="H87" t="s">
        <v>88</v>
      </c>
      <c r="I87" t="s">
        <v>52</v>
      </c>
      <c r="J87">
        <v>236.5</v>
      </c>
      <c r="L87">
        <v>0</v>
      </c>
      <c r="M87">
        <v>0</v>
      </c>
      <c r="N87">
        <v>0</v>
      </c>
      <c r="P87" t="s">
        <v>60</v>
      </c>
      <c r="Q87" t="s">
        <v>54</v>
      </c>
      <c r="R87" t="s">
        <v>110</v>
      </c>
      <c r="U87" t="s">
        <v>111</v>
      </c>
      <c r="V87" t="s">
        <v>56</v>
      </c>
    </row>
    <row r="88" spans="1:22" x14ac:dyDescent="0.25">
      <c r="A88" t="s">
        <v>107</v>
      </c>
      <c r="B88" t="s">
        <v>12</v>
      </c>
      <c r="C88" t="s">
        <v>90</v>
      </c>
      <c r="D88" t="s">
        <v>108</v>
      </c>
      <c r="E88">
        <v>0</v>
      </c>
      <c r="F88">
        <v>1004</v>
      </c>
      <c r="G88" t="s">
        <v>52</v>
      </c>
      <c r="H88" t="s">
        <v>88</v>
      </c>
      <c r="I88" t="s">
        <v>52</v>
      </c>
      <c r="J88">
        <v>331.5</v>
      </c>
      <c r="L88">
        <v>0</v>
      </c>
      <c r="M88">
        <v>0</v>
      </c>
      <c r="N88">
        <v>0</v>
      </c>
      <c r="P88" t="s">
        <v>60</v>
      </c>
      <c r="Q88" t="s">
        <v>54</v>
      </c>
      <c r="R88" t="s">
        <v>110</v>
      </c>
      <c r="U88" t="s">
        <v>111</v>
      </c>
      <c r="V88" t="s">
        <v>56</v>
      </c>
    </row>
    <row r="89" spans="1:22" x14ac:dyDescent="0.25">
      <c r="A89" t="s">
        <v>64</v>
      </c>
      <c r="B89" t="s">
        <v>12</v>
      </c>
      <c r="C89" t="s">
        <v>90</v>
      </c>
      <c r="D89" t="s">
        <v>113</v>
      </c>
      <c r="E89">
        <v>0</v>
      </c>
      <c r="F89">
        <v>1007</v>
      </c>
      <c r="G89" t="s">
        <v>59</v>
      </c>
      <c r="H89" t="s">
        <v>66</v>
      </c>
      <c r="I89" t="s">
        <v>67</v>
      </c>
      <c r="J89">
        <v>50</v>
      </c>
      <c r="K89">
        <v>46</v>
      </c>
      <c r="L89">
        <v>833.9</v>
      </c>
      <c r="M89">
        <v>125078.2</v>
      </c>
      <c r="N89">
        <v>58670.53</v>
      </c>
      <c r="P89" t="s">
        <v>60</v>
      </c>
      <c r="Q89" t="s">
        <v>54</v>
      </c>
      <c r="R89" t="s">
        <v>55</v>
      </c>
      <c r="V89" t="s">
        <v>56</v>
      </c>
    </row>
    <row r="90" spans="1:22" x14ac:dyDescent="0.25">
      <c r="A90" t="s">
        <v>64</v>
      </c>
      <c r="B90" t="s">
        <v>12</v>
      </c>
      <c r="C90" t="s">
        <v>90</v>
      </c>
      <c r="D90" t="s">
        <v>113</v>
      </c>
      <c r="E90">
        <v>0</v>
      </c>
      <c r="F90">
        <v>1007</v>
      </c>
      <c r="G90" t="s">
        <v>61</v>
      </c>
      <c r="H90" t="s">
        <v>66</v>
      </c>
      <c r="I90" t="s">
        <v>67</v>
      </c>
      <c r="J90">
        <v>50</v>
      </c>
      <c r="K90">
        <v>46</v>
      </c>
      <c r="L90">
        <v>833.9</v>
      </c>
      <c r="M90">
        <v>125078.2</v>
      </c>
      <c r="N90">
        <v>58670.53</v>
      </c>
      <c r="P90" t="s">
        <v>60</v>
      </c>
      <c r="Q90" t="s">
        <v>54</v>
      </c>
      <c r="R90" t="s">
        <v>55</v>
      </c>
      <c r="V90" t="s">
        <v>56</v>
      </c>
    </row>
    <row r="91" spans="1:22" x14ac:dyDescent="0.25">
      <c r="A91" t="s">
        <v>64</v>
      </c>
      <c r="B91" t="s">
        <v>12</v>
      </c>
      <c r="C91" t="s">
        <v>90</v>
      </c>
      <c r="D91" t="s">
        <v>113</v>
      </c>
      <c r="E91">
        <v>0</v>
      </c>
      <c r="F91">
        <v>1007</v>
      </c>
      <c r="G91" t="s">
        <v>62</v>
      </c>
      <c r="H91" t="s">
        <v>66</v>
      </c>
      <c r="I91" t="s">
        <v>67</v>
      </c>
      <c r="J91">
        <v>76</v>
      </c>
      <c r="K91">
        <v>64.400000000000006</v>
      </c>
      <c r="L91">
        <v>833.9</v>
      </c>
      <c r="M91">
        <v>190118.87</v>
      </c>
      <c r="N91">
        <v>89179.21</v>
      </c>
      <c r="P91" t="s">
        <v>60</v>
      </c>
      <c r="Q91" t="s">
        <v>54</v>
      </c>
      <c r="R91" t="s">
        <v>55</v>
      </c>
      <c r="V91" t="s">
        <v>56</v>
      </c>
    </row>
    <row r="92" spans="1:22" x14ac:dyDescent="0.25">
      <c r="A92" t="s">
        <v>64</v>
      </c>
      <c r="B92" t="s">
        <v>12</v>
      </c>
      <c r="C92" t="s">
        <v>90</v>
      </c>
      <c r="D92" t="s">
        <v>113</v>
      </c>
      <c r="E92">
        <v>0</v>
      </c>
      <c r="F92">
        <v>1007</v>
      </c>
      <c r="G92" t="s">
        <v>68</v>
      </c>
      <c r="H92" t="s">
        <v>66</v>
      </c>
      <c r="I92" t="s">
        <v>67</v>
      </c>
      <c r="J92">
        <v>76</v>
      </c>
      <c r="K92">
        <v>64.400000000000006</v>
      </c>
      <c r="L92">
        <v>833.9</v>
      </c>
      <c r="M92">
        <v>190118.87</v>
      </c>
      <c r="N92">
        <v>89179.21</v>
      </c>
      <c r="P92" t="s">
        <v>60</v>
      </c>
      <c r="Q92" t="s">
        <v>54</v>
      </c>
      <c r="R92" t="s">
        <v>55</v>
      </c>
      <c r="V92" t="s">
        <v>56</v>
      </c>
    </row>
    <row r="93" spans="1:22" x14ac:dyDescent="0.25">
      <c r="A93" t="s">
        <v>64</v>
      </c>
      <c r="B93" t="s">
        <v>12</v>
      </c>
      <c r="C93" t="s">
        <v>90</v>
      </c>
      <c r="D93" t="s">
        <v>113</v>
      </c>
      <c r="E93">
        <v>0</v>
      </c>
      <c r="F93">
        <v>1007</v>
      </c>
      <c r="G93" t="s">
        <v>75</v>
      </c>
      <c r="H93" t="s">
        <v>66</v>
      </c>
      <c r="I93" t="s">
        <v>67</v>
      </c>
      <c r="J93">
        <v>76</v>
      </c>
      <c r="K93">
        <v>64.400000000000006</v>
      </c>
      <c r="L93">
        <v>833.9</v>
      </c>
      <c r="M93">
        <v>190118.87</v>
      </c>
      <c r="N93">
        <v>89179.21</v>
      </c>
      <c r="P93" t="s">
        <v>60</v>
      </c>
      <c r="Q93" t="s">
        <v>54</v>
      </c>
      <c r="R93" t="s">
        <v>55</v>
      </c>
      <c r="V93" t="s">
        <v>56</v>
      </c>
    </row>
    <row r="94" spans="1:22" x14ac:dyDescent="0.25">
      <c r="A94" t="s">
        <v>47</v>
      </c>
      <c r="B94" t="s">
        <v>12</v>
      </c>
      <c r="C94" t="s">
        <v>90</v>
      </c>
      <c r="D94" t="s">
        <v>114</v>
      </c>
      <c r="E94">
        <v>0</v>
      </c>
      <c r="F94">
        <v>1008</v>
      </c>
      <c r="G94" t="s">
        <v>59</v>
      </c>
      <c r="H94" t="s">
        <v>88</v>
      </c>
      <c r="I94" t="s">
        <v>52</v>
      </c>
      <c r="J94">
        <v>150</v>
      </c>
      <c r="K94">
        <v>140</v>
      </c>
      <c r="L94">
        <v>1460</v>
      </c>
      <c r="M94">
        <v>374</v>
      </c>
      <c r="N94">
        <v>600.25</v>
      </c>
      <c r="P94" t="s">
        <v>60</v>
      </c>
      <c r="Q94" t="s">
        <v>54</v>
      </c>
      <c r="R94" t="s">
        <v>70</v>
      </c>
      <c r="S94">
        <v>2012</v>
      </c>
      <c r="V94" t="s">
        <v>56</v>
      </c>
    </row>
    <row r="95" spans="1:22" x14ac:dyDescent="0.25">
      <c r="A95" t="s">
        <v>47</v>
      </c>
      <c r="B95" t="s">
        <v>12</v>
      </c>
      <c r="C95" t="s">
        <v>90</v>
      </c>
      <c r="D95" t="s">
        <v>114</v>
      </c>
      <c r="E95">
        <v>0</v>
      </c>
      <c r="F95">
        <v>1008</v>
      </c>
      <c r="G95" t="s">
        <v>61</v>
      </c>
      <c r="H95" t="s">
        <v>88</v>
      </c>
      <c r="I95" t="s">
        <v>52</v>
      </c>
      <c r="J95">
        <v>150</v>
      </c>
      <c r="K95">
        <v>140</v>
      </c>
      <c r="L95">
        <v>1470</v>
      </c>
      <c r="M95">
        <v>160455</v>
      </c>
      <c r="N95">
        <v>185322.3</v>
      </c>
      <c r="P95" t="s">
        <v>60</v>
      </c>
      <c r="Q95" t="s">
        <v>54</v>
      </c>
      <c r="R95" t="s">
        <v>55</v>
      </c>
      <c r="V95" t="s">
        <v>56</v>
      </c>
    </row>
    <row r="96" spans="1:22" x14ac:dyDescent="0.25">
      <c r="A96" t="s">
        <v>47</v>
      </c>
      <c r="B96" t="s">
        <v>12</v>
      </c>
      <c r="C96" t="s">
        <v>90</v>
      </c>
      <c r="D96" t="s">
        <v>114</v>
      </c>
      <c r="E96">
        <v>0</v>
      </c>
      <c r="F96">
        <v>1008</v>
      </c>
      <c r="G96" t="s">
        <v>62</v>
      </c>
      <c r="H96" t="s">
        <v>88</v>
      </c>
      <c r="I96" t="s">
        <v>52</v>
      </c>
      <c r="J96">
        <v>150</v>
      </c>
      <c r="K96">
        <v>140</v>
      </c>
      <c r="L96">
        <v>1460</v>
      </c>
      <c r="M96">
        <v>201.14</v>
      </c>
      <c r="N96">
        <v>285.22000000000003</v>
      </c>
      <c r="P96" t="s">
        <v>60</v>
      </c>
      <c r="Q96" t="s">
        <v>54</v>
      </c>
      <c r="R96" t="s">
        <v>70</v>
      </c>
      <c r="S96">
        <v>2012</v>
      </c>
      <c r="V96" t="s">
        <v>56</v>
      </c>
    </row>
    <row r="97" spans="1:22" x14ac:dyDescent="0.25">
      <c r="A97" t="s">
        <v>47</v>
      </c>
      <c r="B97" t="s">
        <v>12</v>
      </c>
      <c r="C97" t="s">
        <v>90</v>
      </c>
      <c r="D97" t="s">
        <v>114</v>
      </c>
      <c r="E97">
        <v>0</v>
      </c>
      <c r="F97">
        <v>1008</v>
      </c>
      <c r="G97" t="s">
        <v>68</v>
      </c>
      <c r="H97" t="s">
        <v>88</v>
      </c>
      <c r="I97" t="s">
        <v>52</v>
      </c>
      <c r="J97">
        <v>150</v>
      </c>
      <c r="K97">
        <v>140</v>
      </c>
      <c r="L97">
        <v>1470</v>
      </c>
      <c r="M97">
        <v>83844</v>
      </c>
      <c r="N97">
        <v>104913.09</v>
      </c>
      <c r="P97" t="s">
        <v>60</v>
      </c>
      <c r="Q97" t="s">
        <v>54</v>
      </c>
      <c r="R97" t="s">
        <v>55</v>
      </c>
      <c r="V97" t="s">
        <v>56</v>
      </c>
    </row>
    <row r="98" spans="1:22" x14ac:dyDescent="0.25">
      <c r="A98" t="s">
        <v>47</v>
      </c>
      <c r="B98" t="s">
        <v>12</v>
      </c>
      <c r="C98" t="s">
        <v>90</v>
      </c>
      <c r="D98" t="s">
        <v>115</v>
      </c>
      <c r="E98">
        <v>0</v>
      </c>
      <c r="F98">
        <v>1010</v>
      </c>
      <c r="G98" t="s">
        <v>59</v>
      </c>
      <c r="H98" t="s">
        <v>88</v>
      </c>
      <c r="I98" t="s">
        <v>52</v>
      </c>
      <c r="J98">
        <v>112.5</v>
      </c>
      <c r="K98">
        <v>85</v>
      </c>
      <c r="L98">
        <v>0</v>
      </c>
      <c r="M98">
        <v>288917</v>
      </c>
      <c r="N98">
        <v>260050.7</v>
      </c>
      <c r="P98" t="s">
        <v>60</v>
      </c>
      <c r="Q98" t="s">
        <v>54</v>
      </c>
      <c r="R98" t="s">
        <v>55</v>
      </c>
      <c r="V98" t="s">
        <v>56</v>
      </c>
    </row>
    <row r="99" spans="1:22" x14ac:dyDescent="0.25">
      <c r="A99" t="s">
        <v>47</v>
      </c>
      <c r="B99" t="s">
        <v>12</v>
      </c>
      <c r="C99" t="s">
        <v>90</v>
      </c>
      <c r="D99" t="s">
        <v>115</v>
      </c>
      <c r="E99">
        <v>0</v>
      </c>
      <c r="F99">
        <v>1010</v>
      </c>
      <c r="G99" t="s">
        <v>116</v>
      </c>
      <c r="H99" t="s">
        <v>88</v>
      </c>
      <c r="I99" t="s">
        <v>52</v>
      </c>
      <c r="J99">
        <v>192</v>
      </c>
      <c r="K99">
        <v>189</v>
      </c>
      <c r="L99">
        <v>0</v>
      </c>
      <c r="M99">
        <v>607789.4</v>
      </c>
      <c r="N99">
        <v>547123.31000000006</v>
      </c>
      <c r="P99" t="s">
        <v>60</v>
      </c>
      <c r="Q99" t="s">
        <v>54</v>
      </c>
      <c r="R99" t="s">
        <v>55</v>
      </c>
      <c r="V99" t="s">
        <v>56</v>
      </c>
    </row>
    <row r="100" spans="1:22" x14ac:dyDescent="0.25">
      <c r="A100" t="s">
        <v>47</v>
      </c>
      <c r="B100" t="s">
        <v>12</v>
      </c>
      <c r="C100" t="s">
        <v>90</v>
      </c>
      <c r="D100" t="s">
        <v>117</v>
      </c>
      <c r="E100">
        <v>0</v>
      </c>
      <c r="F100">
        <v>1010</v>
      </c>
      <c r="G100" t="s">
        <v>61</v>
      </c>
      <c r="H100" t="s">
        <v>88</v>
      </c>
      <c r="I100" t="s">
        <v>52</v>
      </c>
      <c r="J100">
        <v>112.5</v>
      </c>
      <c r="K100">
        <v>85</v>
      </c>
      <c r="L100">
        <v>1000</v>
      </c>
      <c r="M100">
        <v>204428</v>
      </c>
      <c r="N100">
        <v>217970.61</v>
      </c>
      <c r="P100" t="s">
        <v>60</v>
      </c>
      <c r="Q100" t="s">
        <v>54</v>
      </c>
      <c r="R100" t="s">
        <v>55</v>
      </c>
      <c r="S100">
        <v>2015</v>
      </c>
      <c r="V100" t="s">
        <v>56</v>
      </c>
    </row>
    <row r="101" spans="1:22" x14ac:dyDescent="0.25">
      <c r="A101" t="s">
        <v>47</v>
      </c>
      <c r="B101" t="s">
        <v>12</v>
      </c>
      <c r="C101" t="s">
        <v>90</v>
      </c>
      <c r="D101" t="s">
        <v>117</v>
      </c>
      <c r="E101">
        <v>0</v>
      </c>
      <c r="F101">
        <v>1010</v>
      </c>
      <c r="G101" t="s">
        <v>62</v>
      </c>
      <c r="H101" t="s">
        <v>88</v>
      </c>
      <c r="I101" t="s">
        <v>52</v>
      </c>
      <c r="J101">
        <v>123.2</v>
      </c>
      <c r="K101">
        <v>85</v>
      </c>
      <c r="L101">
        <v>1000</v>
      </c>
      <c r="M101">
        <v>160152</v>
      </c>
      <c r="N101">
        <v>174913.52</v>
      </c>
      <c r="P101" t="s">
        <v>60</v>
      </c>
      <c r="Q101" t="s">
        <v>54</v>
      </c>
      <c r="R101" t="s">
        <v>55</v>
      </c>
      <c r="S101">
        <v>2015</v>
      </c>
      <c r="V101" t="s">
        <v>56</v>
      </c>
    </row>
    <row r="102" spans="1:22" x14ac:dyDescent="0.25">
      <c r="A102" t="s">
        <v>47</v>
      </c>
      <c r="B102" t="s">
        <v>12</v>
      </c>
      <c r="C102" t="s">
        <v>90</v>
      </c>
      <c r="D102" t="s">
        <v>117</v>
      </c>
      <c r="E102">
        <v>0</v>
      </c>
      <c r="F102">
        <v>1010</v>
      </c>
      <c r="G102" t="s">
        <v>68</v>
      </c>
      <c r="H102" t="s">
        <v>88</v>
      </c>
      <c r="I102" t="s">
        <v>52</v>
      </c>
      <c r="J102">
        <v>112.5</v>
      </c>
      <c r="K102">
        <v>85</v>
      </c>
      <c r="L102">
        <v>1000</v>
      </c>
      <c r="M102">
        <v>212569</v>
      </c>
      <c r="N102">
        <v>230640.7</v>
      </c>
      <c r="P102" t="s">
        <v>60</v>
      </c>
      <c r="Q102" t="s">
        <v>54</v>
      </c>
      <c r="R102" t="s">
        <v>55</v>
      </c>
      <c r="S102">
        <v>2015</v>
      </c>
      <c r="V102" t="s">
        <v>56</v>
      </c>
    </row>
    <row r="103" spans="1:22" x14ac:dyDescent="0.25">
      <c r="A103" t="s">
        <v>47</v>
      </c>
      <c r="B103" t="s">
        <v>12</v>
      </c>
      <c r="C103" t="s">
        <v>90</v>
      </c>
      <c r="D103" t="s">
        <v>117</v>
      </c>
      <c r="E103">
        <v>0</v>
      </c>
      <c r="F103">
        <v>1010</v>
      </c>
      <c r="G103" t="s">
        <v>75</v>
      </c>
      <c r="H103" t="s">
        <v>88</v>
      </c>
      <c r="I103" t="s">
        <v>52</v>
      </c>
      <c r="J103">
        <v>125</v>
      </c>
      <c r="K103">
        <v>95</v>
      </c>
      <c r="L103">
        <v>1150</v>
      </c>
      <c r="M103">
        <v>45380</v>
      </c>
      <c r="N103">
        <v>45049.49</v>
      </c>
      <c r="P103" t="s">
        <v>60</v>
      </c>
      <c r="Q103" t="s">
        <v>54</v>
      </c>
      <c r="R103" t="s">
        <v>55</v>
      </c>
      <c r="S103">
        <v>2015</v>
      </c>
      <c r="V103" t="s">
        <v>56</v>
      </c>
    </row>
    <row r="104" spans="1:22" x14ac:dyDescent="0.25">
      <c r="A104" t="s">
        <v>47</v>
      </c>
      <c r="B104" t="s">
        <v>12</v>
      </c>
      <c r="C104" t="s">
        <v>90</v>
      </c>
      <c r="D104" t="s">
        <v>117</v>
      </c>
      <c r="E104">
        <v>0</v>
      </c>
      <c r="F104">
        <v>1010</v>
      </c>
      <c r="G104" t="s">
        <v>72</v>
      </c>
      <c r="H104" t="s">
        <v>88</v>
      </c>
      <c r="I104" t="s">
        <v>52</v>
      </c>
      <c r="J104">
        <v>387</v>
      </c>
      <c r="K104">
        <v>318</v>
      </c>
      <c r="L104">
        <v>3700</v>
      </c>
      <c r="M104">
        <v>986313</v>
      </c>
      <c r="N104">
        <v>1082057.27</v>
      </c>
      <c r="P104" t="s">
        <v>60</v>
      </c>
      <c r="Q104" t="s">
        <v>54</v>
      </c>
      <c r="R104" t="s">
        <v>55</v>
      </c>
      <c r="S104">
        <v>2015</v>
      </c>
      <c r="V104" t="s">
        <v>56</v>
      </c>
    </row>
    <row r="105" spans="1:22" x14ac:dyDescent="0.25">
      <c r="A105" t="s">
        <v>47</v>
      </c>
      <c r="B105" t="s">
        <v>12</v>
      </c>
      <c r="C105" t="s">
        <v>90</v>
      </c>
      <c r="D105" t="s">
        <v>118</v>
      </c>
      <c r="E105">
        <v>0</v>
      </c>
      <c r="F105">
        <v>1012</v>
      </c>
      <c r="G105" t="s">
        <v>61</v>
      </c>
      <c r="H105" t="s">
        <v>88</v>
      </c>
      <c r="I105" t="s">
        <v>52</v>
      </c>
      <c r="J105">
        <v>103.7</v>
      </c>
      <c r="K105">
        <v>90</v>
      </c>
      <c r="L105">
        <v>2735.2</v>
      </c>
      <c r="M105">
        <v>215126</v>
      </c>
      <c r="N105">
        <v>297669.13</v>
      </c>
      <c r="P105" t="s">
        <v>60</v>
      </c>
      <c r="Q105" t="s">
        <v>54</v>
      </c>
      <c r="R105" t="s">
        <v>55</v>
      </c>
      <c r="V105" t="s">
        <v>56</v>
      </c>
    </row>
    <row r="106" spans="1:22" x14ac:dyDescent="0.25">
      <c r="A106" t="s">
        <v>47</v>
      </c>
      <c r="B106" t="s">
        <v>12</v>
      </c>
      <c r="C106" t="s">
        <v>90</v>
      </c>
      <c r="D106" t="s">
        <v>118</v>
      </c>
      <c r="E106">
        <v>0</v>
      </c>
      <c r="F106">
        <v>1012</v>
      </c>
      <c r="G106" t="s">
        <v>62</v>
      </c>
      <c r="H106" t="s">
        <v>88</v>
      </c>
      <c r="I106" t="s">
        <v>52</v>
      </c>
      <c r="J106">
        <v>265.2</v>
      </c>
      <c r="K106">
        <v>270</v>
      </c>
      <c r="L106">
        <v>3781</v>
      </c>
      <c r="M106">
        <v>1478186</v>
      </c>
      <c r="N106">
        <v>1863457.04</v>
      </c>
      <c r="P106" t="s">
        <v>60</v>
      </c>
      <c r="Q106" t="s">
        <v>54</v>
      </c>
      <c r="R106" t="s">
        <v>55</v>
      </c>
      <c r="V106" t="s">
        <v>56</v>
      </c>
    </row>
    <row r="107" spans="1:22" x14ac:dyDescent="0.25">
      <c r="A107" t="s">
        <v>64</v>
      </c>
      <c r="B107" t="s">
        <v>15</v>
      </c>
      <c r="C107" t="s">
        <v>119</v>
      </c>
      <c r="D107" t="s">
        <v>120</v>
      </c>
      <c r="E107">
        <v>0</v>
      </c>
      <c r="F107">
        <v>1016</v>
      </c>
      <c r="G107" t="s">
        <v>59</v>
      </c>
      <c r="H107" t="s">
        <v>66</v>
      </c>
      <c r="I107" t="s">
        <v>67</v>
      </c>
      <c r="J107">
        <v>28.8</v>
      </c>
      <c r="K107">
        <v>20</v>
      </c>
      <c r="L107">
        <v>341.1</v>
      </c>
      <c r="M107">
        <v>3401.28</v>
      </c>
      <c r="N107">
        <v>2653.72</v>
      </c>
      <c r="P107" t="s">
        <v>60</v>
      </c>
      <c r="Q107" t="s">
        <v>54</v>
      </c>
      <c r="R107" t="s">
        <v>55</v>
      </c>
      <c r="V107" t="s">
        <v>56</v>
      </c>
    </row>
    <row r="108" spans="1:22" x14ac:dyDescent="0.25">
      <c r="A108" t="s">
        <v>64</v>
      </c>
      <c r="B108" t="s">
        <v>15</v>
      </c>
      <c r="C108" t="s">
        <v>119</v>
      </c>
      <c r="D108" t="s">
        <v>120</v>
      </c>
      <c r="E108">
        <v>0</v>
      </c>
      <c r="F108">
        <v>1016</v>
      </c>
      <c r="G108" t="s">
        <v>61</v>
      </c>
      <c r="H108" t="s">
        <v>66</v>
      </c>
      <c r="I108" t="s">
        <v>67</v>
      </c>
      <c r="J108">
        <v>28.8</v>
      </c>
      <c r="K108">
        <v>20</v>
      </c>
      <c r="L108">
        <v>341.1</v>
      </c>
      <c r="M108">
        <v>3401.28</v>
      </c>
      <c r="N108">
        <v>2653.72</v>
      </c>
      <c r="P108" t="s">
        <v>60</v>
      </c>
      <c r="Q108" t="s">
        <v>54</v>
      </c>
      <c r="R108" t="s">
        <v>55</v>
      </c>
      <c r="V108" t="s">
        <v>56</v>
      </c>
    </row>
    <row r="109" spans="1:22" x14ac:dyDescent="0.25">
      <c r="A109" t="s">
        <v>64</v>
      </c>
      <c r="B109" t="s">
        <v>15</v>
      </c>
      <c r="C109" t="s">
        <v>119</v>
      </c>
      <c r="D109" t="s">
        <v>120</v>
      </c>
      <c r="E109">
        <v>0</v>
      </c>
      <c r="F109">
        <v>1016</v>
      </c>
      <c r="G109" t="s">
        <v>62</v>
      </c>
      <c r="H109" t="s">
        <v>66</v>
      </c>
      <c r="I109" t="s">
        <v>67</v>
      </c>
      <c r="J109">
        <v>28.8</v>
      </c>
      <c r="K109">
        <v>20</v>
      </c>
      <c r="L109">
        <v>341.1</v>
      </c>
      <c r="M109">
        <v>3401.28</v>
      </c>
      <c r="N109">
        <v>2653.72</v>
      </c>
      <c r="P109" t="s">
        <v>60</v>
      </c>
      <c r="Q109" t="s">
        <v>54</v>
      </c>
      <c r="R109" t="s">
        <v>55</v>
      </c>
      <c r="V109" t="s">
        <v>56</v>
      </c>
    </row>
    <row r="110" spans="1:22" x14ac:dyDescent="0.25">
      <c r="A110" t="s">
        <v>64</v>
      </c>
      <c r="B110" t="s">
        <v>15</v>
      </c>
      <c r="C110" t="s">
        <v>119</v>
      </c>
      <c r="D110" t="s">
        <v>120</v>
      </c>
      <c r="E110">
        <v>0</v>
      </c>
      <c r="F110">
        <v>1016</v>
      </c>
      <c r="G110" t="s">
        <v>72</v>
      </c>
      <c r="H110" t="s">
        <v>66</v>
      </c>
      <c r="I110" t="s">
        <v>67</v>
      </c>
      <c r="J110">
        <v>28.8</v>
      </c>
      <c r="K110">
        <v>20</v>
      </c>
      <c r="L110">
        <v>341.1</v>
      </c>
      <c r="M110">
        <v>3401.28</v>
      </c>
      <c r="N110">
        <v>2653.72</v>
      </c>
      <c r="P110" t="s">
        <v>60</v>
      </c>
      <c r="Q110" t="s">
        <v>54</v>
      </c>
      <c r="R110" t="s">
        <v>55</v>
      </c>
      <c r="V110" t="s">
        <v>56</v>
      </c>
    </row>
    <row r="111" spans="1:22" x14ac:dyDescent="0.25">
      <c r="A111" t="s">
        <v>64</v>
      </c>
      <c r="B111" t="s">
        <v>15</v>
      </c>
      <c r="C111" t="s">
        <v>119</v>
      </c>
      <c r="D111" t="s">
        <v>120</v>
      </c>
      <c r="E111">
        <v>0</v>
      </c>
      <c r="F111">
        <v>1016</v>
      </c>
      <c r="G111" t="s">
        <v>50</v>
      </c>
      <c r="H111" t="s">
        <v>66</v>
      </c>
      <c r="I111" t="s">
        <v>67</v>
      </c>
      <c r="J111">
        <v>28.8</v>
      </c>
      <c r="K111">
        <v>20</v>
      </c>
      <c r="L111">
        <v>341.1</v>
      </c>
      <c r="M111">
        <v>3401.28</v>
      </c>
      <c r="N111">
        <v>2653.72</v>
      </c>
      <c r="P111" t="s">
        <v>60</v>
      </c>
      <c r="Q111" t="s">
        <v>54</v>
      </c>
      <c r="R111" t="s">
        <v>55</v>
      </c>
      <c r="V111" t="s">
        <v>56</v>
      </c>
    </row>
    <row r="112" spans="1:22" x14ac:dyDescent="0.25">
      <c r="A112" t="s">
        <v>64</v>
      </c>
      <c r="B112" t="s">
        <v>15</v>
      </c>
      <c r="C112" t="s">
        <v>119</v>
      </c>
      <c r="D112" t="s">
        <v>120</v>
      </c>
      <c r="E112">
        <v>0</v>
      </c>
      <c r="F112">
        <v>1016</v>
      </c>
      <c r="G112" t="s">
        <v>57</v>
      </c>
      <c r="H112" t="s">
        <v>66</v>
      </c>
      <c r="I112" t="s">
        <v>67</v>
      </c>
      <c r="J112">
        <v>28.8</v>
      </c>
      <c r="K112">
        <v>20</v>
      </c>
      <c r="L112">
        <v>341.1</v>
      </c>
      <c r="M112">
        <v>3401.28</v>
      </c>
      <c r="N112">
        <v>2653.72</v>
      </c>
      <c r="P112" t="s">
        <v>60</v>
      </c>
      <c r="Q112" t="s">
        <v>54</v>
      </c>
      <c r="R112" t="s">
        <v>55</v>
      </c>
      <c r="V112" t="s">
        <v>56</v>
      </c>
    </row>
    <row r="113" spans="1:22" x14ac:dyDescent="0.25">
      <c r="A113" t="s">
        <v>64</v>
      </c>
      <c r="B113" t="s">
        <v>15</v>
      </c>
      <c r="C113" t="s">
        <v>119</v>
      </c>
      <c r="D113" t="s">
        <v>120</v>
      </c>
      <c r="E113">
        <v>0</v>
      </c>
      <c r="F113">
        <v>1016</v>
      </c>
      <c r="G113" t="s">
        <v>121</v>
      </c>
      <c r="H113" t="s">
        <v>66</v>
      </c>
      <c r="I113" t="s">
        <v>67</v>
      </c>
      <c r="J113">
        <v>73</v>
      </c>
      <c r="K113">
        <v>65</v>
      </c>
      <c r="L113">
        <v>341.1</v>
      </c>
      <c r="M113">
        <v>8621.31</v>
      </c>
      <c r="N113">
        <v>6726.45</v>
      </c>
      <c r="P113" t="s">
        <v>60</v>
      </c>
      <c r="Q113" t="s">
        <v>54</v>
      </c>
      <c r="R113" t="s">
        <v>55</v>
      </c>
      <c r="V113" t="s">
        <v>56</v>
      </c>
    </row>
    <row r="114" spans="1:22" x14ac:dyDescent="0.25">
      <c r="A114" t="s">
        <v>47</v>
      </c>
      <c r="B114" t="s">
        <v>12</v>
      </c>
      <c r="C114" t="s">
        <v>90</v>
      </c>
      <c r="D114" t="s">
        <v>122</v>
      </c>
      <c r="E114">
        <v>1</v>
      </c>
      <c r="F114">
        <v>1040</v>
      </c>
      <c r="G114" t="s">
        <v>59</v>
      </c>
      <c r="H114" t="s">
        <v>88</v>
      </c>
      <c r="I114" t="s">
        <v>52</v>
      </c>
      <c r="J114">
        <v>33</v>
      </c>
      <c r="K114">
        <v>34.700000000000003</v>
      </c>
      <c r="L114">
        <v>399</v>
      </c>
      <c r="M114">
        <v>7788</v>
      </c>
      <c r="N114">
        <v>11918.23</v>
      </c>
      <c r="P114" t="s">
        <v>60</v>
      </c>
      <c r="Q114" t="s">
        <v>54</v>
      </c>
      <c r="R114" t="s">
        <v>55</v>
      </c>
      <c r="V114" t="s">
        <v>56</v>
      </c>
    </row>
    <row r="115" spans="1:22" x14ac:dyDescent="0.25">
      <c r="A115" t="s">
        <v>47</v>
      </c>
      <c r="B115" t="s">
        <v>12</v>
      </c>
      <c r="C115" t="s">
        <v>90</v>
      </c>
      <c r="D115" t="s">
        <v>122</v>
      </c>
      <c r="E115">
        <v>1</v>
      </c>
      <c r="F115">
        <v>1040</v>
      </c>
      <c r="G115" t="s">
        <v>61</v>
      </c>
      <c r="H115" t="s">
        <v>88</v>
      </c>
      <c r="I115" t="s">
        <v>52</v>
      </c>
      <c r="J115">
        <v>60.9</v>
      </c>
      <c r="K115">
        <v>65</v>
      </c>
      <c r="L115">
        <v>729</v>
      </c>
      <c r="M115">
        <v>16161</v>
      </c>
      <c r="N115">
        <v>23269.62</v>
      </c>
      <c r="P115" t="s">
        <v>60</v>
      </c>
      <c r="Q115" t="s">
        <v>54</v>
      </c>
      <c r="R115" t="s">
        <v>55</v>
      </c>
      <c r="V115" t="s">
        <v>56</v>
      </c>
    </row>
    <row r="116" spans="1:22" x14ac:dyDescent="0.25">
      <c r="A116" t="s">
        <v>47</v>
      </c>
      <c r="B116" t="s">
        <v>12</v>
      </c>
      <c r="C116" t="s">
        <v>90</v>
      </c>
      <c r="D116" t="s">
        <v>123</v>
      </c>
      <c r="E116">
        <v>0</v>
      </c>
      <c r="F116">
        <v>1043</v>
      </c>
      <c r="G116" t="s">
        <v>59</v>
      </c>
      <c r="H116" t="s">
        <v>88</v>
      </c>
      <c r="I116" t="s">
        <v>52</v>
      </c>
      <c r="J116">
        <v>116.6</v>
      </c>
      <c r="K116">
        <v>117</v>
      </c>
      <c r="L116">
        <v>1500</v>
      </c>
      <c r="M116">
        <v>266162</v>
      </c>
      <c r="N116">
        <v>298208.74</v>
      </c>
      <c r="P116" t="s">
        <v>60</v>
      </c>
      <c r="Q116" t="s">
        <v>54</v>
      </c>
      <c r="R116" t="s">
        <v>55</v>
      </c>
      <c r="V116" t="s">
        <v>56</v>
      </c>
    </row>
    <row r="117" spans="1:22" x14ac:dyDescent="0.25">
      <c r="A117" t="s">
        <v>47</v>
      </c>
      <c r="B117" t="s">
        <v>12</v>
      </c>
      <c r="C117" t="s">
        <v>90</v>
      </c>
      <c r="D117" t="s">
        <v>123</v>
      </c>
      <c r="E117">
        <v>0</v>
      </c>
      <c r="F117">
        <v>1043</v>
      </c>
      <c r="G117" t="s">
        <v>61</v>
      </c>
      <c r="H117" t="s">
        <v>88</v>
      </c>
      <c r="I117" t="s">
        <v>52</v>
      </c>
      <c r="J117">
        <v>116.6</v>
      </c>
      <c r="K117">
        <v>120</v>
      </c>
      <c r="L117">
        <v>1500</v>
      </c>
      <c r="M117">
        <v>221560</v>
      </c>
      <c r="N117">
        <v>246215.74</v>
      </c>
      <c r="P117" t="s">
        <v>60</v>
      </c>
      <c r="Q117" t="s">
        <v>54</v>
      </c>
      <c r="R117" t="s">
        <v>55</v>
      </c>
      <c r="V117" t="s">
        <v>56</v>
      </c>
    </row>
    <row r="118" spans="1:22" x14ac:dyDescent="0.25">
      <c r="A118" t="s">
        <v>47</v>
      </c>
      <c r="B118" t="s">
        <v>13</v>
      </c>
      <c r="C118" t="s">
        <v>124</v>
      </c>
      <c r="D118" t="s">
        <v>125</v>
      </c>
      <c r="E118">
        <v>0</v>
      </c>
      <c r="F118">
        <v>1353</v>
      </c>
      <c r="G118" t="s">
        <v>59</v>
      </c>
      <c r="H118" t="s">
        <v>88</v>
      </c>
      <c r="I118" t="s">
        <v>52</v>
      </c>
      <c r="J118">
        <v>280.5</v>
      </c>
      <c r="K118">
        <v>260</v>
      </c>
      <c r="L118">
        <v>2512</v>
      </c>
      <c r="M118">
        <v>739540</v>
      </c>
      <c r="N118">
        <v>789828.09</v>
      </c>
      <c r="P118" t="s">
        <v>60</v>
      </c>
      <c r="Q118" t="s">
        <v>54</v>
      </c>
      <c r="R118" t="s">
        <v>55</v>
      </c>
      <c r="S118">
        <v>2015</v>
      </c>
      <c r="V118" t="s">
        <v>56</v>
      </c>
    </row>
    <row r="119" spans="1:22" x14ac:dyDescent="0.25">
      <c r="A119" t="s">
        <v>47</v>
      </c>
      <c r="B119" t="s">
        <v>13</v>
      </c>
      <c r="C119" t="s">
        <v>124</v>
      </c>
      <c r="D119" t="s">
        <v>125</v>
      </c>
      <c r="E119">
        <v>0</v>
      </c>
      <c r="F119">
        <v>1353</v>
      </c>
      <c r="G119" t="s">
        <v>61</v>
      </c>
      <c r="H119" t="s">
        <v>88</v>
      </c>
      <c r="I119" t="s">
        <v>52</v>
      </c>
      <c r="J119">
        <v>816.3</v>
      </c>
      <c r="K119">
        <v>800</v>
      </c>
      <c r="L119">
        <v>8556</v>
      </c>
      <c r="M119">
        <v>1921804</v>
      </c>
      <c r="N119">
        <v>1923487.9</v>
      </c>
      <c r="P119" t="s">
        <v>60</v>
      </c>
      <c r="Q119" t="s">
        <v>54</v>
      </c>
      <c r="R119" t="s">
        <v>55</v>
      </c>
      <c r="S119">
        <v>2015</v>
      </c>
      <c r="V119" t="s">
        <v>56</v>
      </c>
    </row>
    <row r="120" spans="1:22" x14ac:dyDescent="0.25">
      <c r="A120" t="s">
        <v>47</v>
      </c>
      <c r="B120" t="s">
        <v>13</v>
      </c>
      <c r="C120" t="s">
        <v>124</v>
      </c>
      <c r="D120" t="s">
        <v>126</v>
      </c>
      <c r="E120">
        <v>0</v>
      </c>
      <c r="F120">
        <v>1355</v>
      </c>
      <c r="G120" t="s">
        <v>59</v>
      </c>
      <c r="H120" t="s">
        <v>88</v>
      </c>
      <c r="I120" t="s">
        <v>52</v>
      </c>
      <c r="J120">
        <v>113.6</v>
      </c>
      <c r="K120">
        <v>106</v>
      </c>
      <c r="L120">
        <v>1386</v>
      </c>
      <c r="M120">
        <v>324035</v>
      </c>
      <c r="N120">
        <v>423631.45</v>
      </c>
      <c r="P120" t="s">
        <v>60</v>
      </c>
      <c r="Q120" t="s">
        <v>54</v>
      </c>
      <c r="R120" t="s">
        <v>55</v>
      </c>
      <c r="V120" t="s">
        <v>56</v>
      </c>
    </row>
    <row r="121" spans="1:22" x14ac:dyDescent="0.25">
      <c r="A121" t="s">
        <v>47</v>
      </c>
      <c r="B121" t="s">
        <v>13</v>
      </c>
      <c r="C121" t="s">
        <v>124</v>
      </c>
      <c r="D121" t="s">
        <v>126</v>
      </c>
      <c r="E121">
        <v>0</v>
      </c>
      <c r="F121">
        <v>1355</v>
      </c>
      <c r="G121" t="s">
        <v>61</v>
      </c>
      <c r="H121" t="s">
        <v>88</v>
      </c>
      <c r="I121" t="s">
        <v>52</v>
      </c>
      <c r="J121">
        <v>179.5</v>
      </c>
      <c r="K121">
        <v>166</v>
      </c>
      <c r="L121">
        <v>2050</v>
      </c>
      <c r="M121">
        <v>721085</v>
      </c>
      <c r="N121">
        <v>883357.9</v>
      </c>
      <c r="P121" t="s">
        <v>60</v>
      </c>
      <c r="Q121" t="s">
        <v>54</v>
      </c>
      <c r="R121" t="s">
        <v>55</v>
      </c>
      <c r="V121" t="s">
        <v>56</v>
      </c>
    </row>
    <row r="122" spans="1:22" x14ac:dyDescent="0.25">
      <c r="A122" t="s">
        <v>47</v>
      </c>
      <c r="B122" t="s">
        <v>13</v>
      </c>
      <c r="C122" t="s">
        <v>124</v>
      </c>
      <c r="D122" t="s">
        <v>126</v>
      </c>
      <c r="E122">
        <v>0</v>
      </c>
      <c r="F122">
        <v>1355</v>
      </c>
      <c r="G122" t="s">
        <v>62</v>
      </c>
      <c r="H122" t="s">
        <v>88</v>
      </c>
      <c r="I122" t="s">
        <v>52</v>
      </c>
      <c r="J122">
        <v>464</v>
      </c>
      <c r="K122">
        <v>412</v>
      </c>
      <c r="L122">
        <v>5000</v>
      </c>
      <c r="M122">
        <v>1323503</v>
      </c>
      <c r="N122">
        <v>1600461.44</v>
      </c>
      <c r="P122" t="s">
        <v>60</v>
      </c>
      <c r="Q122" t="s">
        <v>54</v>
      </c>
      <c r="R122" t="s">
        <v>55</v>
      </c>
      <c r="V122" t="s">
        <v>56</v>
      </c>
    </row>
    <row r="123" spans="1:22" x14ac:dyDescent="0.25">
      <c r="A123" t="s">
        <v>47</v>
      </c>
      <c r="B123" t="s">
        <v>13</v>
      </c>
      <c r="C123" t="s">
        <v>124</v>
      </c>
      <c r="D123" t="s">
        <v>127</v>
      </c>
      <c r="E123">
        <v>0</v>
      </c>
      <c r="F123">
        <v>1356</v>
      </c>
      <c r="G123" t="s">
        <v>59</v>
      </c>
      <c r="H123" t="s">
        <v>88</v>
      </c>
      <c r="I123" t="s">
        <v>52</v>
      </c>
      <c r="J123">
        <v>556.9</v>
      </c>
      <c r="K123">
        <v>479</v>
      </c>
      <c r="L123">
        <v>5500</v>
      </c>
      <c r="M123">
        <v>3166600</v>
      </c>
      <c r="N123">
        <v>3404014.88</v>
      </c>
      <c r="P123" t="s">
        <v>60</v>
      </c>
      <c r="Q123" t="s">
        <v>54</v>
      </c>
      <c r="R123" t="s">
        <v>55</v>
      </c>
      <c r="V123" t="s">
        <v>56</v>
      </c>
    </row>
    <row r="124" spans="1:22" x14ac:dyDescent="0.25">
      <c r="A124" t="s">
        <v>47</v>
      </c>
      <c r="B124" t="s">
        <v>13</v>
      </c>
      <c r="C124" t="s">
        <v>124</v>
      </c>
      <c r="D124" t="s">
        <v>127</v>
      </c>
      <c r="E124">
        <v>0</v>
      </c>
      <c r="F124">
        <v>1356</v>
      </c>
      <c r="G124" t="s">
        <v>61</v>
      </c>
      <c r="H124" t="s">
        <v>88</v>
      </c>
      <c r="I124" t="s">
        <v>52</v>
      </c>
      <c r="J124">
        <v>556.29999999999995</v>
      </c>
      <c r="K124">
        <v>495</v>
      </c>
      <c r="L124">
        <v>5520</v>
      </c>
      <c r="M124">
        <v>3052544</v>
      </c>
      <c r="N124">
        <v>3064186.08</v>
      </c>
      <c r="P124" t="s">
        <v>60</v>
      </c>
      <c r="Q124" t="s">
        <v>54</v>
      </c>
      <c r="R124" t="s">
        <v>55</v>
      </c>
      <c r="V124" t="s">
        <v>56</v>
      </c>
    </row>
    <row r="125" spans="1:22" x14ac:dyDescent="0.25">
      <c r="A125" t="s">
        <v>47</v>
      </c>
      <c r="B125" t="s">
        <v>13</v>
      </c>
      <c r="C125" t="s">
        <v>124</v>
      </c>
      <c r="D125" t="s">
        <v>127</v>
      </c>
      <c r="E125">
        <v>0</v>
      </c>
      <c r="F125">
        <v>1356</v>
      </c>
      <c r="G125" t="s">
        <v>62</v>
      </c>
      <c r="H125" t="s">
        <v>88</v>
      </c>
      <c r="I125" t="s">
        <v>52</v>
      </c>
      <c r="J125">
        <v>556.5</v>
      </c>
      <c r="K125">
        <v>489</v>
      </c>
      <c r="L125">
        <v>5700</v>
      </c>
      <c r="M125">
        <v>3302452</v>
      </c>
      <c r="N125">
        <v>3376634.63</v>
      </c>
      <c r="P125" t="s">
        <v>60</v>
      </c>
      <c r="Q125" t="s">
        <v>54</v>
      </c>
      <c r="R125" t="s">
        <v>55</v>
      </c>
      <c r="V125" t="s">
        <v>56</v>
      </c>
    </row>
    <row r="126" spans="1:22" x14ac:dyDescent="0.25">
      <c r="A126" t="s">
        <v>47</v>
      </c>
      <c r="B126" t="s">
        <v>13</v>
      </c>
      <c r="C126" t="s">
        <v>124</v>
      </c>
      <c r="D126" t="s">
        <v>127</v>
      </c>
      <c r="E126">
        <v>0</v>
      </c>
      <c r="F126">
        <v>1356</v>
      </c>
      <c r="G126" t="s">
        <v>68</v>
      </c>
      <c r="H126" t="s">
        <v>88</v>
      </c>
      <c r="I126" t="s">
        <v>52</v>
      </c>
      <c r="J126">
        <v>556.20000000000005</v>
      </c>
      <c r="K126">
        <v>469</v>
      </c>
      <c r="L126">
        <v>5500</v>
      </c>
      <c r="M126">
        <v>2653566</v>
      </c>
      <c r="N126">
        <v>2620828.23</v>
      </c>
      <c r="P126" t="s">
        <v>60</v>
      </c>
      <c r="Q126" t="s">
        <v>54</v>
      </c>
      <c r="R126" t="s">
        <v>55</v>
      </c>
      <c r="V126" t="s">
        <v>56</v>
      </c>
    </row>
    <row r="127" spans="1:22" x14ac:dyDescent="0.25">
      <c r="A127" t="s">
        <v>47</v>
      </c>
      <c r="B127" t="s">
        <v>13</v>
      </c>
      <c r="C127" t="s">
        <v>124</v>
      </c>
      <c r="D127" t="s">
        <v>128</v>
      </c>
      <c r="E127">
        <v>0</v>
      </c>
      <c r="F127">
        <v>1357</v>
      </c>
      <c r="G127" t="s">
        <v>62</v>
      </c>
      <c r="H127" t="s">
        <v>88</v>
      </c>
      <c r="I127" t="s">
        <v>52</v>
      </c>
      <c r="J127">
        <v>75</v>
      </c>
      <c r="K127">
        <v>68</v>
      </c>
      <c r="L127">
        <v>1074</v>
      </c>
      <c r="M127">
        <v>270773</v>
      </c>
      <c r="N127">
        <v>364944.96</v>
      </c>
      <c r="P127" t="s">
        <v>60</v>
      </c>
      <c r="Q127" t="s">
        <v>54</v>
      </c>
      <c r="R127" t="s">
        <v>55</v>
      </c>
      <c r="S127">
        <v>2015</v>
      </c>
      <c r="V127" t="s">
        <v>56</v>
      </c>
    </row>
    <row r="128" spans="1:22" x14ac:dyDescent="0.25">
      <c r="A128" t="s">
        <v>47</v>
      </c>
      <c r="B128" t="s">
        <v>13</v>
      </c>
      <c r="C128" t="s">
        <v>124</v>
      </c>
      <c r="D128" t="s">
        <v>128</v>
      </c>
      <c r="E128">
        <v>0</v>
      </c>
      <c r="F128">
        <v>1357</v>
      </c>
      <c r="G128" t="s">
        <v>68</v>
      </c>
      <c r="H128" t="s">
        <v>88</v>
      </c>
      <c r="I128" t="s">
        <v>52</v>
      </c>
      <c r="J128">
        <v>113.6</v>
      </c>
      <c r="K128">
        <v>95</v>
      </c>
      <c r="L128">
        <v>1386</v>
      </c>
      <c r="M128">
        <v>635500</v>
      </c>
      <c r="N128">
        <v>642898.28</v>
      </c>
      <c r="P128" t="s">
        <v>60</v>
      </c>
      <c r="Q128" t="s">
        <v>54</v>
      </c>
      <c r="R128" t="s">
        <v>55</v>
      </c>
      <c r="S128">
        <v>2015</v>
      </c>
      <c r="V128" t="s">
        <v>56</v>
      </c>
    </row>
    <row r="129" spans="1:22" x14ac:dyDescent="0.25">
      <c r="A129" t="s">
        <v>47</v>
      </c>
      <c r="B129" t="s">
        <v>13</v>
      </c>
      <c r="C129" t="s">
        <v>124</v>
      </c>
      <c r="D129" t="s">
        <v>129</v>
      </c>
      <c r="E129">
        <v>0</v>
      </c>
      <c r="F129">
        <v>1361</v>
      </c>
      <c r="G129" t="s">
        <v>62</v>
      </c>
      <c r="H129" t="s">
        <v>88</v>
      </c>
      <c r="I129" t="s">
        <v>52</v>
      </c>
      <c r="J129">
        <v>75</v>
      </c>
      <c r="K129">
        <v>71</v>
      </c>
      <c r="L129">
        <v>0</v>
      </c>
      <c r="M129">
        <v>0</v>
      </c>
      <c r="N129">
        <v>0</v>
      </c>
      <c r="P129" t="s">
        <v>60</v>
      </c>
      <c r="Q129" t="s">
        <v>54</v>
      </c>
      <c r="R129" t="s">
        <v>130</v>
      </c>
      <c r="S129">
        <v>2013</v>
      </c>
      <c r="V129" t="s">
        <v>56</v>
      </c>
    </row>
    <row r="130" spans="1:22" x14ac:dyDescent="0.25">
      <c r="A130" t="s">
        <v>47</v>
      </c>
      <c r="B130" t="s">
        <v>13</v>
      </c>
      <c r="C130" t="s">
        <v>124</v>
      </c>
      <c r="D130" t="s">
        <v>131</v>
      </c>
      <c r="E130">
        <v>0</v>
      </c>
      <c r="F130">
        <v>1363</v>
      </c>
      <c r="G130" t="s">
        <v>68</v>
      </c>
      <c r="H130" t="s">
        <v>88</v>
      </c>
      <c r="I130" t="s">
        <v>52</v>
      </c>
      <c r="J130">
        <v>163.19999999999999</v>
      </c>
      <c r="K130">
        <v>155</v>
      </c>
      <c r="L130">
        <v>1870</v>
      </c>
      <c r="M130">
        <v>653072</v>
      </c>
      <c r="N130">
        <v>713829.33</v>
      </c>
      <c r="P130" t="s">
        <v>60</v>
      </c>
      <c r="Q130" t="s">
        <v>54</v>
      </c>
      <c r="R130" t="s">
        <v>55</v>
      </c>
      <c r="S130">
        <v>2016</v>
      </c>
      <c r="V130" t="s">
        <v>56</v>
      </c>
    </row>
    <row r="131" spans="1:22" x14ac:dyDescent="0.25">
      <c r="A131" t="s">
        <v>47</v>
      </c>
      <c r="B131" t="s">
        <v>13</v>
      </c>
      <c r="C131" t="s">
        <v>124</v>
      </c>
      <c r="D131" t="s">
        <v>131</v>
      </c>
      <c r="E131">
        <v>0</v>
      </c>
      <c r="F131">
        <v>1363</v>
      </c>
      <c r="G131" t="s">
        <v>75</v>
      </c>
      <c r="H131" t="s">
        <v>88</v>
      </c>
      <c r="I131" t="s">
        <v>52</v>
      </c>
      <c r="J131">
        <v>209.4</v>
      </c>
      <c r="K131">
        <v>168</v>
      </c>
      <c r="L131">
        <v>2030</v>
      </c>
      <c r="M131">
        <v>928589</v>
      </c>
      <c r="N131">
        <v>1047827.85</v>
      </c>
      <c r="P131" t="s">
        <v>60</v>
      </c>
      <c r="Q131" t="s">
        <v>54</v>
      </c>
      <c r="R131" t="s">
        <v>55</v>
      </c>
      <c r="S131">
        <v>2016</v>
      </c>
      <c r="V131" t="s">
        <v>56</v>
      </c>
    </row>
    <row r="132" spans="1:22" x14ac:dyDescent="0.25">
      <c r="A132" t="s">
        <v>47</v>
      </c>
      <c r="B132" t="s">
        <v>13</v>
      </c>
      <c r="C132" t="s">
        <v>124</v>
      </c>
      <c r="D132" t="s">
        <v>131</v>
      </c>
      <c r="E132">
        <v>0</v>
      </c>
      <c r="F132">
        <v>1363</v>
      </c>
      <c r="G132" t="s">
        <v>72</v>
      </c>
      <c r="H132" t="s">
        <v>88</v>
      </c>
      <c r="I132" t="s">
        <v>52</v>
      </c>
      <c r="J132">
        <v>272</v>
      </c>
      <c r="K132">
        <v>240</v>
      </c>
      <c r="L132">
        <v>2600</v>
      </c>
      <c r="M132">
        <v>1084657</v>
      </c>
      <c r="N132">
        <v>1166710.55</v>
      </c>
      <c r="P132" t="s">
        <v>60</v>
      </c>
      <c r="Q132" t="s">
        <v>54</v>
      </c>
      <c r="R132" t="s">
        <v>55</v>
      </c>
      <c r="S132">
        <v>2016</v>
      </c>
      <c r="V132" t="s">
        <v>56</v>
      </c>
    </row>
    <row r="133" spans="1:22" x14ac:dyDescent="0.25">
      <c r="A133" t="s">
        <v>132</v>
      </c>
      <c r="B133" t="s">
        <v>13</v>
      </c>
      <c r="C133" t="s">
        <v>124</v>
      </c>
      <c r="D133" t="s">
        <v>131</v>
      </c>
      <c r="E133">
        <v>0</v>
      </c>
      <c r="F133">
        <v>1363</v>
      </c>
      <c r="G133" t="s">
        <v>50</v>
      </c>
      <c r="H133" t="s">
        <v>66</v>
      </c>
      <c r="I133" t="s">
        <v>67</v>
      </c>
      <c r="J133">
        <v>690</v>
      </c>
      <c r="K133">
        <v>640</v>
      </c>
      <c r="L133">
        <v>0</v>
      </c>
      <c r="M133">
        <v>0</v>
      </c>
      <c r="N133">
        <v>0</v>
      </c>
      <c r="P133" t="s">
        <v>60</v>
      </c>
      <c r="Q133" t="s">
        <v>54</v>
      </c>
      <c r="R133" t="s">
        <v>133</v>
      </c>
      <c r="V133" t="s">
        <v>56</v>
      </c>
    </row>
    <row r="134" spans="1:22" x14ac:dyDescent="0.25">
      <c r="A134" t="s">
        <v>47</v>
      </c>
      <c r="B134" t="s">
        <v>13</v>
      </c>
      <c r="C134" t="s">
        <v>124</v>
      </c>
      <c r="D134" t="s">
        <v>134</v>
      </c>
      <c r="E134">
        <v>0</v>
      </c>
      <c r="F134">
        <v>1364</v>
      </c>
      <c r="G134" t="s">
        <v>59</v>
      </c>
      <c r="H134" t="s">
        <v>88</v>
      </c>
      <c r="I134" t="s">
        <v>52</v>
      </c>
      <c r="J134">
        <v>355.5</v>
      </c>
      <c r="K134">
        <v>303</v>
      </c>
      <c r="L134">
        <v>3300</v>
      </c>
      <c r="M134">
        <v>2016171</v>
      </c>
      <c r="N134">
        <v>1979832.56</v>
      </c>
      <c r="P134" t="s">
        <v>60</v>
      </c>
      <c r="Q134" t="s">
        <v>54</v>
      </c>
      <c r="R134" t="s">
        <v>55</v>
      </c>
      <c r="V134" t="s">
        <v>56</v>
      </c>
    </row>
    <row r="135" spans="1:22" x14ac:dyDescent="0.25">
      <c r="A135" t="s">
        <v>47</v>
      </c>
      <c r="B135" t="s">
        <v>13</v>
      </c>
      <c r="C135" t="s">
        <v>124</v>
      </c>
      <c r="D135" t="s">
        <v>134</v>
      </c>
      <c r="E135">
        <v>0</v>
      </c>
      <c r="F135">
        <v>1364</v>
      </c>
      <c r="G135" t="s">
        <v>61</v>
      </c>
      <c r="H135" t="s">
        <v>88</v>
      </c>
      <c r="I135" t="s">
        <v>52</v>
      </c>
      <c r="J135">
        <v>355.5</v>
      </c>
      <c r="K135">
        <v>301</v>
      </c>
      <c r="L135">
        <v>3500</v>
      </c>
      <c r="M135">
        <v>1452212</v>
      </c>
      <c r="N135">
        <v>1568577.2</v>
      </c>
      <c r="P135" t="s">
        <v>60</v>
      </c>
      <c r="Q135" t="s">
        <v>54</v>
      </c>
      <c r="R135" t="s">
        <v>55</v>
      </c>
      <c r="V135" t="s">
        <v>56</v>
      </c>
    </row>
    <row r="136" spans="1:22" x14ac:dyDescent="0.25">
      <c r="A136" t="s">
        <v>47</v>
      </c>
      <c r="B136" t="s">
        <v>13</v>
      </c>
      <c r="C136" t="s">
        <v>124</v>
      </c>
      <c r="D136" t="s">
        <v>134</v>
      </c>
      <c r="E136">
        <v>0</v>
      </c>
      <c r="F136">
        <v>1364</v>
      </c>
      <c r="G136" t="s">
        <v>62</v>
      </c>
      <c r="H136" t="s">
        <v>88</v>
      </c>
      <c r="I136" t="s">
        <v>52</v>
      </c>
      <c r="J136">
        <v>462.6</v>
      </c>
      <c r="K136">
        <v>391</v>
      </c>
      <c r="L136">
        <v>4400</v>
      </c>
      <c r="M136">
        <v>2611560</v>
      </c>
      <c r="N136">
        <v>2781590.32</v>
      </c>
      <c r="P136" t="s">
        <v>60</v>
      </c>
      <c r="Q136" t="s">
        <v>54</v>
      </c>
      <c r="R136" t="s">
        <v>55</v>
      </c>
      <c r="V136" t="s">
        <v>56</v>
      </c>
    </row>
    <row r="137" spans="1:22" x14ac:dyDescent="0.25">
      <c r="A137" t="s">
        <v>47</v>
      </c>
      <c r="B137" t="s">
        <v>13</v>
      </c>
      <c r="C137" t="s">
        <v>124</v>
      </c>
      <c r="D137" t="s">
        <v>134</v>
      </c>
      <c r="E137">
        <v>0</v>
      </c>
      <c r="F137">
        <v>1364</v>
      </c>
      <c r="G137" t="s">
        <v>68</v>
      </c>
      <c r="H137" t="s">
        <v>88</v>
      </c>
      <c r="I137" t="s">
        <v>52</v>
      </c>
      <c r="J137">
        <v>543.6</v>
      </c>
      <c r="K137">
        <v>477</v>
      </c>
      <c r="L137">
        <v>5500</v>
      </c>
      <c r="M137">
        <v>2281218</v>
      </c>
      <c r="N137">
        <v>2464352.94</v>
      </c>
      <c r="P137" t="s">
        <v>60</v>
      </c>
      <c r="Q137" t="s">
        <v>54</v>
      </c>
      <c r="R137" t="s">
        <v>55</v>
      </c>
      <c r="V137" t="s">
        <v>56</v>
      </c>
    </row>
    <row r="138" spans="1:22" x14ac:dyDescent="0.25">
      <c r="A138" t="s">
        <v>47</v>
      </c>
      <c r="B138" t="s">
        <v>13</v>
      </c>
      <c r="C138" t="s">
        <v>124</v>
      </c>
      <c r="D138" t="s">
        <v>135</v>
      </c>
      <c r="E138">
        <v>0</v>
      </c>
      <c r="F138">
        <v>1374</v>
      </c>
      <c r="G138" t="s">
        <v>59</v>
      </c>
      <c r="H138" t="s">
        <v>88</v>
      </c>
      <c r="I138" t="s">
        <v>52</v>
      </c>
      <c r="J138">
        <v>163.19999999999999</v>
      </c>
      <c r="K138">
        <v>138.6</v>
      </c>
      <c r="L138">
        <v>5352</v>
      </c>
      <c r="M138">
        <v>945877</v>
      </c>
      <c r="N138">
        <v>1130840.49</v>
      </c>
      <c r="P138" t="s">
        <v>60</v>
      </c>
      <c r="Q138" t="s">
        <v>54</v>
      </c>
      <c r="R138" t="s">
        <v>55</v>
      </c>
      <c r="V138" t="s">
        <v>56</v>
      </c>
    </row>
    <row r="139" spans="1:22" x14ac:dyDescent="0.25">
      <c r="A139" t="s">
        <v>47</v>
      </c>
      <c r="B139" t="s">
        <v>13</v>
      </c>
      <c r="C139" t="s">
        <v>124</v>
      </c>
      <c r="D139" t="s">
        <v>135</v>
      </c>
      <c r="E139">
        <v>0</v>
      </c>
      <c r="F139">
        <v>1374</v>
      </c>
      <c r="G139" t="s">
        <v>61</v>
      </c>
      <c r="H139" t="s">
        <v>88</v>
      </c>
      <c r="I139" t="s">
        <v>52</v>
      </c>
      <c r="J139">
        <v>282.10000000000002</v>
      </c>
      <c r="K139">
        <v>262.7</v>
      </c>
      <c r="L139">
        <v>6377</v>
      </c>
      <c r="M139">
        <v>1454503</v>
      </c>
      <c r="N139">
        <v>1704918.34</v>
      </c>
      <c r="P139" t="s">
        <v>60</v>
      </c>
      <c r="Q139" t="s">
        <v>54</v>
      </c>
      <c r="R139" t="s">
        <v>55</v>
      </c>
      <c r="V139" t="s">
        <v>56</v>
      </c>
    </row>
    <row r="140" spans="1:22" x14ac:dyDescent="0.25">
      <c r="A140" t="s">
        <v>47</v>
      </c>
      <c r="B140" t="s">
        <v>13</v>
      </c>
      <c r="C140" t="s">
        <v>124</v>
      </c>
      <c r="D140" t="s">
        <v>136</v>
      </c>
      <c r="E140">
        <v>0</v>
      </c>
      <c r="F140">
        <v>1378</v>
      </c>
      <c r="G140" t="s">
        <v>59</v>
      </c>
      <c r="H140" t="s">
        <v>88</v>
      </c>
      <c r="I140" t="s">
        <v>52</v>
      </c>
      <c r="J140">
        <v>704</v>
      </c>
      <c r="K140">
        <v>628</v>
      </c>
      <c r="L140">
        <v>9287</v>
      </c>
      <c r="M140">
        <v>4659632</v>
      </c>
      <c r="N140">
        <v>5177339.17</v>
      </c>
      <c r="P140" t="s">
        <v>60</v>
      </c>
      <c r="Q140" t="s">
        <v>54</v>
      </c>
      <c r="R140" t="s">
        <v>55</v>
      </c>
      <c r="V140" t="s">
        <v>56</v>
      </c>
    </row>
    <row r="141" spans="1:22" x14ac:dyDescent="0.25">
      <c r="A141" t="s">
        <v>47</v>
      </c>
      <c r="B141" t="s">
        <v>13</v>
      </c>
      <c r="C141" t="s">
        <v>124</v>
      </c>
      <c r="D141" t="s">
        <v>136</v>
      </c>
      <c r="E141">
        <v>0</v>
      </c>
      <c r="F141">
        <v>1378</v>
      </c>
      <c r="G141" t="s">
        <v>61</v>
      </c>
      <c r="H141" t="s">
        <v>88</v>
      </c>
      <c r="I141" t="s">
        <v>52</v>
      </c>
      <c r="J141">
        <v>704</v>
      </c>
      <c r="K141">
        <v>602</v>
      </c>
      <c r="L141">
        <v>8069</v>
      </c>
      <c r="M141">
        <v>4150591</v>
      </c>
      <c r="N141">
        <v>4597430.4400000004</v>
      </c>
      <c r="P141" t="s">
        <v>60</v>
      </c>
      <c r="Q141" t="s">
        <v>54</v>
      </c>
      <c r="R141" t="s">
        <v>55</v>
      </c>
      <c r="V141" t="s">
        <v>56</v>
      </c>
    </row>
    <row r="142" spans="1:22" x14ac:dyDescent="0.25">
      <c r="A142" t="s">
        <v>47</v>
      </c>
      <c r="B142" t="s">
        <v>13</v>
      </c>
      <c r="C142" t="s">
        <v>124</v>
      </c>
      <c r="D142" t="s">
        <v>136</v>
      </c>
      <c r="E142">
        <v>0</v>
      </c>
      <c r="F142">
        <v>1378</v>
      </c>
      <c r="G142" t="s">
        <v>62</v>
      </c>
      <c r="H142" t="s">
        <v>88</v>
      </c>
      <c r="I142" t="s">
        <v>52</v>
      </c>
      <c r="J142">
        <v>1150.2</v>
      </c>
      <c r="K142">
        <v>971</v>
      </c>
      <c r="L142">
        <v>14771</v>
      </c>
      <c r="M142">
        <v>5841722</v>
      </c>
      <c r="N142">
        <v>6594647.0099999998</v>
      </c>
      <c r="P142" t="s">
        <v>60</v>
      </c>
      <c r="Q142" t="s">
        <v>54</v>
      </c>
      <c r="R142" t="s">
        <v>55</v>
      </c>
      <c r="V142" t="s">
        <v>56</v>
      </c>
    </row>
    <row r="143" spans="1:22" x14ac:dyDescent="0.25">
      <c r="A143" t="s">
        <v>47</v>
      </c>
      <c r="B143" t="s">
        <v>13</v>
      </c>
      <c r="C143" t="s">
        <v>124</v>
      </c>
      <c r="D143" t="s">
        <v>137</v>
      </c>
      <c r="E143">
        <v>0</v>
      </c>
      <c r="F143">
        <v>1379</v>
      </c>
      <c r="G143" t="s">
        <v>59</v>
      </c>
      <c r="H143" t="s">
        <v>88</v>
      </c>
      <c r="I143" t="s">
        <v>52</v>
      </c>
      <c r="J143">
        <v>175</v>
      </c>
      <c r="K143">
        <v>134</v>
      </c>
      <c r="L143">
        <v>2145</v>
      </c>
      <c r="M143">
        <v>610324</v>
      </c>
      <c r="N143">
        <v>664578.29</v>
      </c>
      <c r="P143" t="s">
        <v>60</v>
      </c>
      <c r="Q143" t="s">
        <v>54</v>
      </c>
      <c r="R143" t="s">
        <v>55</v>
      </c>
      <c r="V143" t="s">
        <v>56</v>
      </c>
    </row>
    <row r="144" spans="1:22" x14ac:dyDescent="0.25">
      <c r="A144" t="s">
        <v>47</v>
      </c>
      <c r="B144" t="s">
        <v>13</v>
      </c>
      <c r="C144" t="s">
        <v>124</v>
      </c>
      <c r="D144" t="s">
        <v>137</v>
      </c>
      <c r="E144">
        <v>0</v>
      </c>
      <c r="F144">
        <v>1379</v>
      </c>
      <c r="G144" t="s">
        <v>138</v>
      </c>
      <c r="H144" t="s">
        <v>88</v>
      </c>
      <c r="I144" t="s">
        <v>52</v>
      </c>
      <c r="J144">
        <v>175</v>
      </c>
      <c r="K144">
        <v>124</v>
      </c>
      <c r="L144">
        <v>0</v>
      </c>
      <c r="M144">
        <v>0</v>
      </c>
      <c r="N144">
        <v>0</v>
      </c>
      <c r="P144" t="s">
        <v>60</v>
      </c>
      <c r="Q144" t="s">
        <v>54</v>
      </c>
      <c r="R144" t="s">
        <v>139</v>
      </c>
      <c r="V144" t="s">
        <v>56</v>
      </c>
    </row>
    <row r="145" spans="1:22" x14ac:dyDescent="0.25">
      <c r="A145" t="s">
        <v>47</v>
      </c>
      <c r="B145" t="s">
        <v>13</v>
      </c>
      <c r="C145" t="s">
        <v>124</v>
      </c>
      <c r="D145" t="s">
        <v>137</v>
      </c>
      <c r="E145">
        <v>0</v>
      </c>
      <c r="F145">
        <v>1379</v>
      </c>
      <c r="G145" t="s">
        <v>61</v>
      </c>
      <c r="H145" t="s">
        <v>88</v>
      </c>
      <c r="I145" t="s">
        <v>52</v>
      </c>
      <c r="J145">
        <v>175</v>
      </c>
      <c r="K145">
        <v>134</v>
      </c>
      <c r="L145">
        <v>2316</v>
      </c>
      <c r="M145">
        <v>816023</v>
      </c>
      <c r="N145">
        <v>901877.92</v>
      </c>
      <c r="P145" t="s">
        <v>60</v>
      </c>
      <c r="Q145" t="s">
        <v>54</v>
      </c>
      <c r="R145" t="s">
        <v>55</v>
      </c>
      <c r="V145" t="s">
        <v>56</v>
      </c>
    </row>
    <row r="146" spans="1:22" x14ac:dyDescent="0.25">
      <c r="A146" t="s">
        <v>47</v>
      </c>
      <c r="B146" t="s">
        <v>13</v>
      </c>
      <c r="C146" t="s">
        <v>124</v>
      </c>
      <c r="D146" t="s">
        <v>137</v>
      </c>
      <c r="E146">
        <v>0</v>
      </c>
      <c r="F146">
        <v>1379</v>
      </c>
      <c r="G146" t="s">
        <v>62</v>
      </c>
      <c r="H146" t="s">
        <v>88</v>
      </c>
      <c r="I146" t="s">
        <v>52</v>
      </c>
      <c r="J146">
        <v>175</v>
      </c>
      <c r="K146">
        <v>134</v>
      </c>
      <c r="L146">
        <v>2296</v>
      </c>
      <c r="M146">
        <v>740269</v>
      </c>
      <c r="N146">
        <v>804449.75</v>
      </c>
      <c r="P146" t="s">
        <v>60</v>
      </c>
      <c r="Q146" t="s">
        <v>54</v>
      </c>
      <c r="R146" t="s">
        <v>55</v>
      </c>
      <c r="V146" t="s">
        <v>56</v>
      </c>
    </row>
    <row r="147" spans="1:22" x14ac:dyDescent="0.25">
      <c r="A147" t="s">
        <v>47</v>
      </c>
      <c r="B147" t="s">
        <v>13</v>
      </c>
      <c r="C147" t="s">
        <v>124</v>
      </c>
      <c r="D147" t="s">
        <v>137</v>
      </c>
      <c r="E147">
        <v>0</v>
      </c>
      <c r="F147">
        <v>1379</v>
      </c>
      <c r="G147" t="s">
        <v>68</v>
      </c>
      <c r="H147" t="s">
        <v>88</v>
      </c>
      <c r="I147" t="s">
        <v>52</v>
      </c>
      <c r="J147">
        <v>175</v>
      </c>
      <c r="K147">
        <v>134</v>
      </c>
      <c r="L147">
        <v>2112</v>
      </c>
      <c r="M147">
        <v>733202</v>
      </c>
      <c r="N147">
        <v>799798.18</v>
      </c>
      <c r="P147" t="s">
        <v>60</v>
      </c>
      <c r="Q147" t="s">
        <v>54</v>
      </c>
      <c r="R147" t="s">
        <v>55</v>
      </c>
      <c r="V147" t="s">
        <v>56</v>
      </c>
    </row>
    <row r="148" spans="1:22" x14ac:dyDescent="0.25">
      <c r="A148" t="s">
        <v>47</v>
      </c>
      <c r="B148" t="s">
        <v>13</v>
      </c>
      <c r="C148" t="s">
        <v>124</v>
      </c>
      <c r="D148" t="s">
        <v>137</v>
      </c>
      <c r="E148">
        <v>0</v>
      </c>
      <c r="F148">
        <v>1379</v>
      </c>
      <c r="G148" t="s">
        <v>75</v>
      </c>
      <c r="H148" t="s">
        <v>88</v>
      </c>
      <c r="I148" t="s">
        <v>52</v>
      </c>
      <c r="J148">
        <v>175</v>
      </c>
      <c r="K148">
        <v>134</v>
      </c>
      <c r="L148">
        <v>2284</v>
      </c>
      <c r="M148">
        <v>875394</v>
      </c>
      <c r="N148">
        <v>951580.22</v>
      </c>
      <c r="P148" t="s">
        <v>60</v>
      </c>
      <c r="Q148" t="s">
        <v>54</v>
      </c>
      <c r="R148" t="s">
        <v>55</v>
      </c>
      <c r="V148" t="s">
        <v>56</v>
      </c>
    </row>
    <row r="149" spans="1:22" x14ac:dyDescent="0.25">
      <c r="A149" t="s">
        <v>47</v>
      </c>
      <c r="B149" t="s">
        <v>13</v>
      </c>
      <c r="C149" t="s">
        <v>124</v>
      </c>
      <c r="D149" t="s">
        <v>137</v>
      </c>
      <c r="E149">
        <v>0</v>
      </c>
      <c r="F149">
        <v>1379</v>
      </c>
      <c r="G149" t="s">
        <v>72</v>
      </c>
      <c r="H149" t="s">
        <v>88</v>
      </c>
      <c r="I149" t="s">
        <v>52</v>
      </c>
      <c r="J149">
        <v>175</v>
      </c>
      <c r="K149">
        <v>134</v>
      </c>
      <c r="L149">
        <v>1972</v>
      </c>
      <c r="M149">
        <v>755444</v>
      </c>
      <c r="N149">
        <v>881385.67</v>
      </c>
      <c r="P149" t="s">
        <v>60</v>
      </c>
      <c r="Q149" t="s">
        <v>54</v>
      </c>
      <c r="R149" t="s">
        <v>55</v>
      </c>
      <c r="V149" t="s">
        <v>56</v>
      </c>
    </row>
    <row r="150" spans="1:22" x14ac:dyDescent="0.25">
      <c r="A150" t="s">
        <v>47</v>
      </c>
      <c r="B150" t="s">
        <v>13</v>
      </c>
      <c r="C150" t="s">
        <v>124</v>
      </c>
      <c r="D150" t="s">
        <v>137</v>
      </c>
      <c r="E150">
        <v>0</v>
      </c>
      <c r="F150">
        <v>1379</v>
      </c>
      <c r="G150" t="s">
        <v>50</v>
      </c>
      <c r="H150" t="s">
        <v>88</v>
      </c>
      <c r="I150" t="s">
        <v>52</v>
      </c>
      <c r="J150">
        <v>175</v>
      </c>
      <c r="K150">
        <v>134</v>
      </c>
      <c r="L150">
        <v>2589</v>
      </c>
      <c r="M150">
        <v>869734</v>
      </c>
      <c r="N150">
        <v>979846.45</v>
      </c>
      <c r="P150" t="s">
        <v>60</v>
      </c>
      <c r="Q150" t="s">
        <v>54</v>
      </c>
      <c r="R150" t="s">
        <v>55</v>
      </c>
      <c r="V150" t="s">
        <v>56</v>
      </c>
    </row>
    <row r="151" spans="1:22" x14ac:dyDescent="0.25">
      <c r="A151" t="s">
        <v>47</v>
      </c>
      <c r="B151" t="s">
        <v>13</v>
      </c>
      <c r="C151" t="s">
        <v>124</v>
      </c>
      <c r="D151" t="s">
        <v>137</v>
      </c>
      <c r="E151">
        <v>0</v>
      </c>
      <c r="F151">
        <v>1379</v>
      </c>
      <c r="G151" t="s">
        <v>57</v>
      </c>
      <c r="H151" t="s">
        <v>88</v>
      </c>
      <c r="I151" t="s">
        <v>52</v>
      </c>
      <c r="J151">
        <v>175</v>
      </c>
      <c r="K151">
        <v>134</v>
      </c>
      <c r="L151">
        <v>2663</v>
      </c>
      <c r="M151">
        <v>774828</v>
      </c>
      <c r="N151">
        <v>911543.79</v>
      </c>
      <c r="P151" t="s">
        <v>60</v>
      </c>
      <c r="Q151" t="s">
        <v>54</v>
      </c>
      <c r="R151" t="s">
        <v>55</v>
      </c>
      <c r="V151" t="s">
        <v>56</v>
      </c>
    </row>
    <row r="152" spans="1:22" x14ac:dyDescent="0.25">
      <c r="A152" t="s">
        <v>47</v>
      </c>
      <c r="B152" t="s">
        <v>13</v>
      </c>
      <c r="C152" t="s">
        <v>124</v>
      </c>
      <c r="D152" t="s">
        <v>137</v>
      </c>
      <c r="E152">
        <v>0</v>
      </c>
      <c r="F152">
        <v>1379</v>
      </c>
      <c r="G152" t="s">
        <v>121</v>
      </c>
      <c r="H152" t="s">
        <v>88</v>
      </c>
      <c r="I152" t="s">
        <v>52</v>
      </c>
      <c r="J152">
        <v>175</v>
      </c>
      <c r="K152">
        <v>134</v>
      </c>
      <c r="L152">
        <v>2782</v>
      </c>
      <c r="M152">
        <v>800251</v>
      </c>
      <c r="N152">
        <v>927620.91</v>
      </c>
      <c r="P152" t="s">
        <v>60</v>
      </c>
      <c r="Q152" t="s">
        <v>54</v>
      </c>
      <c r="R152" t="s">
        <v>55</v>
      </c>
      <c r="V152" t="s">
        <v>56</v>
      </c>
    </row>
    <row r="153" spans="1:22" x14ac:dyDescent="0.25">
      <c r="A153" t="s">
        <v>47</v>
      </c>
      <c r="B153" t="s">
        <v>13</v>
      </c>
      <c r="C153" t="s">
        <v>124</v>
      </c>
      <c r="D153" t="s">
        <v>140</v>
      </c>
      <c r="E153">
        <v>0</v>
      </c>
      <c r="F153">
        <v>1381</v>
      </c>
      <c r="G153" t="s">
        <v>59</v>
      </c>
      <c r="H153" t="s">
        <v>88</v>
      </c>
      <c r="I153" t="s">
        <v>52</v>
      </c>
      <c r="J153">
        <v>205</v>
      </c>
      <c r="K153">
        <v>150</v>
      </c>
      <c r="L153">
        <v>1905</v>
      </c>
      <c r="M153">
        <v>990131</v>
      </c>
      <c r="N153">
        <v>1130194.95</v>
      </c>
      <c r="P153" t="s">
        <v>60</v>
      </c>
      <c r="Q153" t="s">
        <v>54</v>
      </c>
      <c r="R153" t="s">
        <v>55</v>
      </c>
      <c r="V153" t="s">
        <v>56</v>
      </c>
    </row>
    <row r="154" spans="1:22" x14ac:dyDescent="0.25">
      <c r="A154" t="s">
        <v>47</v>
      </c>
      <c r="B154" t="s">
        <v>13</v>
      </c>
      <c r="C154" t="s">
        <v>124</v>
      </c>
      <c r="D154" t="s">
        <v>140</v>
      </c>
      <c r="E154">
        <v>0</v>
      </c>
      <c r="F154">
        <v>1381</v>
      </c>
      <c r="G154" t="s">
        <v>61</v>
      </c>
      <c r="H154" t="s">
        <v>88</v>
      </c>
      <c r="I154" t="s">
        <v>52</v>
      </c>
      <c r="J154">
        <v>205</v>
      </c>
      <c r="K154">
        <v>138</v>
      </c>
      <c r="L154">
        <v>1777</v>
      </c>
      <c r="M154">
        <v>989552</v>
      </c>
      <c r="N154">
        <v>1220389.3500000001</v>
      </c>
      <c r="P154" t="s">
        <v>60</v>
      </c>
      <c r="Q154" t="s">
        <v>54</v>
      </c>
      <c r="R154" t="s">
        <v>55</v>
      </c>
      <c r="V154" t="s">
        <v>56</v>
      </c>
    </row>
    <row r="155" spans="1:22" x14ac:dyDescent="0.25">
      <c r="A155" t="s">
        <v>47</v>
      </c>
      <c r="B155" t="s">
        <v>13</v>
      </c>
      <c r="C155" t="s">
        <v>124</v>
      </c>
      <c r="D155" t="s">
        <v>140</v>
      </c>
      <c r="E155">
        <v>0</v>
      </c>
      <c r="F155">
        <v>1381</v>
      </c>
      <c r="G155" t="s">
        <v>62</v>
      </c>
      <c r="H155" t="s">
        <v>88</v>
      </c>
      <c r="I155" t="s">
        <v>52</v>
      </c>
      <c r="J155">
        <v>192</v>
      </c>
      <c r="K155">
        <v>155</v>
      </c>
      <c r="L155">
        <v>2329</v>
      </c>
      <c r="M155">
        <v>1137523</v>
      </c>
      <c r="N155">
        <v>1293599.96</v>
      </c>
      <c r="P155" t="s">
        <v>60</v>
      </c>
      <c r="Q155" t="s">
        <v>54</v>
      </c>
      <c r="R155" t="s">
        <v>55</v>
      </c>
      <c r="V155" t="s">
        <v>56</v>
      </c>
    </row>
    <row r="156" spans="1:22" x14ac:dyDescent="0.25">
      <c r="A156" t="s">
        <v>47</v>
      </c>
      <c r="B156" t="s">
        <v>13</v>
      </c>
      <c r="C156" t="s">
        <v>124</v>
      </c>
      <c r="D156" t="s">
        <v>141</v>
      </c>
      <c r="E156">
        <v>0</v>
      </c>
      <c r="F156">
        <v>1382</v>
      </c>
      <c r="G156" t="s">
        <v>59</v>
      </c>
      <c r="H156" t="s">
        <v>88</v>
      </c>
      <c r="I156" t="s">
        <v>52</v>
      </c>
      <c r="J156">
        <v>200</v>
      </c>
      <c r="K156">
        <v>153</v>
      </c>
      <c r="L156">
        <v>1976</v>
      </c>
      <c r="M156">
        <v>916605</v>
      </c>
      <c r="N156">
        <v>1100801.02</v>
      </c>
      <c r="P156" t="s">
        <v>60</v>
      </c>
      <c r="Q156" t="s">
        <v>54</v>
      </c>
      <c r="R156" t="s">
        <v>55</v>
      </c>
      <c r="V156" t="s">
        <v>56</v>
      </c>
    </row>
    <row r="157" spans="1:22" x14ac:dyDescent="0.25">
      <c r="A157" t="s">
        <v>47</v>
      </c>
      <c r="B157" t="s">
        <v>13</v>
      </c>
      <c r="C157" t="s">
        <v>124</v>
      </c>
      <c r="D157" t="s">
        <v>141</v>
      </c>
      <c r="E157">
        <v>0</v>
      </c>
      <c r="F157">
        <v>1382</v>
      </c>
      <c r="G157" t="s">
        <v>61</v>
      </c>
      <c r="H157" t="s">
        <v>88</v>
      </c>
      <c r="I157" t="s">
        <v>52</v>
      </c>
      <c r="J157">
        <v>205</v>
      </c>
      <c r="K157">
        <v>159</v>
      </c>
      <c r="L157">
        <v>1983</v>
      </c>
      <c r="M157">
        <v>949084</v>
      </c>
      <c r="N157">
        <v>1168801.28</v>
      </c>
      <c r="P157" t="s">
        <v>60</v>
      </c>
      <c r="Q157" t="s">
        <v>54</v>
      </c>
      <c r="R157" t="s">
        <v>55</v>
      </c>
      <c r="V157" t="s">
        <v>56</v>
      </c>
    </row>
    <row r="158" spans="1:22" x14ac:dyDescent="0.25">
      <c r="A158" t="s">
        <v>47</v>
      </c>
      <c r="B158" t="s">
        <v>13</v>
      </c>
      <c r="C158" t="s">
        <v>124</v>
      </c>
      <c r="D158" t="s">
        <v>142</v>
      </c>
      <c r="E158">
        <v>0</v>
      </c>
      <c r="F158">
        <v>1383</v>
      </c>
      <c r="G158" t="s">
        <v>59</v>
      </c>
      <c r="H158" t="s">
        <v>88</v>
      </c>
      <c r="I158" t="s">
        <v>52</v>
      </c>
      <c r="J158">
        <v>96</v>
      </c>
      <c r="K158">
        <v>65</v>
      </c>
      <c r="L158">
        <v>837</v>
      </c>
      <c r="M158">
        <v>9245</v>
      </c>
      <c r="N158">
        <v>34413.5</v>
      </c>
      <c r="P158" t="s">
        <v>60</v>
      </c>
      <c r="Q158" t="s">
        <v>54</v>
      </c>
      <c r="R158" t="s">
        <v>55</v>
      </c>
      <c r="V158" t="s">
        <v>56</v>
      </c>
    </row>
    <row r="159" spans="1:22" x14ac:dyDescent="0.25">
      <c r="A159" t="s">
        <v>47</v>
      </c>
      <c r="B159" t="s">
        <v>13</v>
      </c>
      <c r="C159" t="s">
        <v>124</v>
      </c>
      <c r="D159" t="s">
        <v>143</v>
      </c>
      <c r="E159">
        <v>1</v>
      </c>
      <c r="F159">
        <v>1384</v>
      </c>
      <c r="G159" t="s">
        <v>59</v>
      </c>
      <c r="H159" t="s">
        <v>88</v>
      </c>
      <c r="I159" t="s">
        <v>52</v>
      </c>
      <c r="J159">
        <v>113.6</v>
      </c>
      <c r="K159">
        <v>116</v>
      </c>
      <c r="L159">
        <v>1381</v>
      </c>
      <c r="M159">
        <v>586816</v>
      </c>
      <c r="N159">
        <v>579922.41</v>
      </c>
      <c r="P159" t="s">
        <v>60</v>
      </c>
      <c r="Q159" t="s">
        <v>54</v>
      </c>
      <c r="R159" t="s">
        <v>55</v>
      </c>
      <c r="V159" t="s">
        <v>56</v>
      </c>
    </row>
    <row r="160" spans="1:22" x14ac:dyDescent="0.25">
      <c r="A160" t="s">
        <v>47</v>
      </c>
      <c r="B160" t="s">
        <v>13</v>
      </c>
      <c r="C160" t="s">
        <v>124</v>
      </c>
      <c r="D160" t="s">
        <v>143</v>
      </c>
      <c r="E160">
        <v>1</v>
      </c>
      <c r="F160">
        <v>1384</v>
      </c>
      <c r="G160" t="s">
        <v>61</v>
      </c>
      <c r="H160" t="s">
        <v>88</v>
      </c>
      <c r="I160" t="s">
        <v>52</v>
      </c>
      <c r="J160">
        <v>230.4</v>
      </c>
      <c r="K160">
        <v>225</v>
      </c>
      <c r="L160">
        <v>2418</v>
      </c>
      <c r="M160">
        <v>876069</v>
      </c>
      <c r="N160">
        <v>838203.76</v>
      </c>
      <c r="P160" t="s">
        <v>60</v>
      </c>
      <c r="Q160" t="s">
        <v>54</v>
      </c>
      <c r="R160" t="s">
        <v>55</v>
      </c>
      <c r="V160" t="s">
        <v>56</v>
      </c>
    </row>
    <row r="161" spans="1:22" x14ac:dyDescent="0.25">
      <c r="A161" t="s">
        <v>47</v>
      </c>
      <c r="B161" t="s">
        <v>13</v>
      </c>
      <c r="C161" t="s">
        <v>124</v>
      </c>
      <c r="D161" t="s">
        <v>144</v>
      </c>
      <c r="E161">
        <v>0</v>
      </c>
      <c r="F161">
        <v>1385</v>
      </c>
      <c r="G161" t="s">
        <v>59</v>
      </c>
      <c r="H161" t="s">
        <v>88</v>
      </c>
      <c r="I161" t="s">
        <v>52</v>
      </c>
      <c r="J161">
        <v>27</v>
      </c>
      <c r="K161">
        <v>23</v>
      </c>
      <c r="L161">
        <v>312.5</v>
      </c>
      <c r="M161">
        <v>6138</v>
      </c>
      <c r="N161">
        <v>7246.06</v>
      </c>
      <c r="P161" t="s">
        <v>60</v>
      </c>
      <c r="Q161" t="s">
        <v>54</v>
      </c>
      <c r="R161" t="s">
        <v>55</v>
      </c>
      <c r="V161" t="s">
        <v>56</v>
      </c>
    </row>
    <row r="162" spans="1:22" x14ac:dyDescent="0.25">
      <c r="A162" t="s">
        <v>47</v>
      </c>
      <c r="B162" t="s">
        <v>13</v>
      </c>
      <c r="C162" t="s">
        <v>124</v>
      </c>
      <c r="D162" t="s">
        <v>144</v>
      </c>
      <c r="E162">
        <v>0</v>
      </c>
      <c r="F162">
        <v>1385</v>
      </c>
      <c r="G162" t="s">
        <v>61</v>
      </c>
      <c r="H162" t="s">
        <v>88</v>
      </c>
      <c r="I162" t="s">
        <v>52</v>
      </c>
      <c r="J162">
        <v>27</v>
      </c>
      <c r="K162">
        <v>23</v>
      </c>
      <c r="L162">
        <v>315.3</v>
      </c>
      <c r="M162">
        <v>5914</v>
      </c>
      <c r="N162">
        <v>6929.42</v>
      </c>
      <c r="P162" t="s">
        <v>60</v>
      </c>
      <c r="Q162" t="s">
        <v>54</v>
      </c>
      <c r="R162" t="s">
        <v>55</v>
      </c>
      <c r="V162" t="s">
        <v>56</v>
      </c>
    </row>
    <row r="163" spans="1:22" x14ac:dyDescent="0.25">
      <c r="A163" t="s">
        <v>47</v>
      </c>
      <c r="B163" t="s">
        <v>13</v>
      </c>
      <c r="C163" t="s">
        <v>124</v>
      </c>
      <c r="D163" t="s">
        <v>144</v>
      </c>
      <c r="E163">
        <v>0</v>
      </c>
      <c r="F163">
        <v>1385</v>
      </c>
      <c r="G163" t="s">
        <v>62</v>
      </c>
      <c r="H163" t="s">
        <v>88</v>
      </c>
      <c r="I163" t="s">
        <v>52</v>
      </c>
      <c r="J163">
        <v>81</v>
      </c>
      <c r="K163">
        <v>74</v>
      </c>
      <c r="L163">
        <v>944</v>
      </c>
      <c r="M163">
        <v>117904</v>
      </c>
      <c r="N163">
        <v>134670.01</v>
      </c>
      <c r="P163" t="s">
        <v>60</v>
      </c>
      <c r="Q163" t="s">
        <v>54</v>
      </c>
      <c r="R163" t="s">
        <v>55</v>
      </c>
      <c r="V163" t="s">
        <v>56</v>
      </c>
    </row>
    <row r="164" spans="1:22" x14ac:dyDescent="0.25">
      <c r="A164" t="s">
        <v>47</v>
      </c>
      <c r="B164" t="s">
        <v>13</v>
      </c>
      <c r="C164" t="s">
        <v>124</v>
      </c>
      <c r="D164" t="s">
        <v>144</v>
      </c>
      <c r="E164">
        <v>0</v>
      </c>
      <c r="F164">
        <v>1385</v>
      </c>
      <c r="G164" t="s">
        <v>68</v>
      </c>
      <c r="H164" t="s">
        <v>88</v>
      </c>
      <c r="I164" t="s">
        <v>52</v>
      </c>
      <c r="J164">
        <v>81</v>
      </c>
      <c r="K164">
        <v>75</v>
      </c>
      <c r="L164">
        <v>985</v>
      </c>
      <c r="M164">
        <v>106757</v>
      </c>
      <c r="N164">
        <v>122403.21</v>
      </c>
      <c r="P164" t="s">
        <v>60</v>
      </c>
      <c r="Q164" t="s">
        <v>54</v>
      </c>
      <c r="R164" t="s">
        <v>55</v>
      </c>
      <c r="V164" t="s">
        <v>56</v>
      </c>
    </row>
    <row r="165" spans="1:22" x14ac:dyDescent="0.25">
      <c r="A165" t="s">
        <v>82</v>
      </c>
      <c r="B165" t="s">
        <v>14</v>
      </c>
      <c r="C165" t="s">
        <v>145</v>
      </c>
      <c r="D165" t="s">
        <v>146</v>
      </c>
      <c r="E165">
        <v>0</v>
      </c>
      <c r="F165">
        <v>1695</v>
      </c>
      <c r="G165" t="s">
        <v>59</v>
      </c>
      <c r="H165" t="s">
        <v>66</v>
      </c>
      <c r="I165" t="s">
        <v>52</v>
      </c>
      <c r="J165">
        <v>69</v>
      </c>
      <c r="K165">
        <v>54</v>
      </c>
      <c r="L165">
        <v>0</v>
      </c>
      <c r="M165">
        <v>0</v>
      </c>
      <c r="N165">
        <v>0</v>
      </c>
      <c r="P165" t="s">
        <v>60</v>
      </c>
      <c r="Q165" t="s">
        <v>54</v>
      </c>
      <c r="R165" t="s">
        <v>139</v>
      </c>
      <c r="V165" t="s">
        <v>56</v>
      </c>
    </row>
    <row r="166" spans="1:22" x14ac:dyDescent="0.25">
      <c r="A166" t="s">
        <v>82</v>
      </c>
      <c r="B166" t="s">
        <v>14</v>
      </c>
      <c r="C166" t="s">
        <v>145</v>
      </c>
      <c r="D166" t="s">
        <v>146</v>
      </c>
      <c r="E166">
        <v>0</v>
      </c>
      <c r="F166">
        <v>1695</v>
      </c>
      <c r="G166" t="s">
        <v>61</v>
      </c>
      <c r="H166" t="s">
        <v>66</v>
      </c>
      <c r="I166" t="s">
        <v>52</v>
      </c>
      <c r="J166">
        <v>69</v>
      </c>
      <c r="K166">
        <v>65</v>
      </c>
      <c r="L166">
        <v>0</v>
      </c>
      <c r="M166">
        <v>0</v>
      </c>
      <c r="N166">
        <v>0</v>
      </c>
      <c r="P166" t="s">
        <v>60</v>
      </c>
      <c r="Q166" t="s">
        <v>54</v>
      </c>
      <c r="R166" t="s">
        <v>139</v>
      </c>
      <c r="V166" t="s">
        <v>56</v>
      </c>
    </row>
    <row r="167" spans="1:22" x14ac:dyDescent="0.25">
      <c r="A167" t="s">
        <v>82</v>
      </c>
      <c r="B167" t="s">
        <v>14</v>
      </c>
      <c r="C167" t="s">
        <v>145</v>
      </c>
      <c r="D167" t="s">
        <v>146</v>
      </c>
      <c r="E167">
        <v>0</v>
      </c>
      <c r="F167">
        <v>1695</v>
      </c>
      <c r="G167" t="s">
        <v>62</v>
      </c>
      <c r="H167" t="s">
        <v>66</v>
      </c>
      <c r="I167" t="s">
        <v>52</v>
      </c>
      <c r="J167">
        <v>69</v>
      </c>
      <c r="K167">
        <v>68</v>
      </c>
      <c r="L167">
        <v>0</v>
      </c>
      <c r="M167">
        <v>0</v>
      </c>
      <c r="N167">
        <v>0</v>
      </c>
      <c r="P167" t="s">
        <v>60</v>
      </c>
      <c r="Q167" t="s">
        <v>54</v>
      </c>
      <c r="R167" t="s">
        <v>139</v>
      </c>
      <c r="V167" t="s">
        <v>56</v>
      </c>
    </row>
    <row r="168" spans="1:22" x14ac:dyDescent="0.25">
      <c r="A168" t="s">
        <v>47</v>
      </c>
      <c r="B168" t="s">
        <v>14</v>
      </c>
      <c r="C168" t="s">
        <v>145</v>
      </c>
      <c r="D168" t="s">
        <v>146</v>
      </c>
      <c r="E168">
        <v>0</v>
      </c>
      <c r="F168">
        <v>1695</v>
      </c>
      <c r="G168" t="s">
        <v>68</v>
      </c>
      <c r="H168" t="s">
        <v>51</v>
      </c>
      <c r="I168" t="s">
        <v>52</v>
      </c>
      <c r="J168">
        <v>156.30000000000001</v>
      </c>
      <c r="K168">
        <v>156</v>
      </c>
      <c r="L168">
        <v>1969</v>
      </c>
      <c r="M168">
        <v>724265.17</v>
      </c>
      <c r="N168">
        <v>780702.28</v>
      </c>
      <c r="P168" t="s">
        <v>60</v>
      </c>
      <c r="Q168" t="s">
        <v>54</v>
      </c>
      <c r="R168" t="s">
        <v>55</v>
      </c>
      <c r="V168" t="s">
        <v>56</v>
      </c>
    </row>
    <row r="169" spans="1:22" x14ac:dyDescent="0.25">
      <c r="A169" t="s">
        <v>47</v>
      </c>
      <c r="B169" t="s">
        <v>14</v>
      </c>
      <c r="C169" t="s">
        <v>145</v>
      </c>
      <c r="D169" t="s">
        <v>146</v>
      </c>
      <c r="E169">
        <v>0</v>
      </c>
      <c r="F169">
        <v>1695</v>
      </c>
      <c r="G169" t="s">
        <v>75</v>
      </c>
      <c r="H169" t="s">
        <v>51</v>
      </c>
      <c r="I169" t="s">
        <v>52</v>
      </c>
      <c r="J169">
        <v>156.30000000000001</v>
      </c>
      <c r="K169">
        <v>156</v>
      </c>
      <c r="L169">
        <v>1915</v>
      </c>
      <c r="M169">
        <v>840060.83</v>
      </c>
      <c r="N169">
        <v>918422.16</v>
      </c>
      <c r="P169" t="s">
        <v>60</v>
      </c>
      <c r="Q169" t="s">
        <v>54</v>
      </c>
      <c r="R169" t="s">
        <v>55</v>
      </c>
      <c r="V169" t="s">
        <v>56</v>
      </c>
    </row>
    <row r="170" spans="1:22" x14ac:dyDescent="0.25">
      <c r="A170" t="s">
        <v>47</v>
      </c>
      <c r="B170" t="s">
        <v>14</v>
      </c>
      <c r="C170" t="s">
        <v>145</v>
      </c>
      <c r="D170" t="s">
        <v>147</v>
      </c>
      <c r="E170">
        <v>0</v>
      </c>
      <c r="F170">
        <v>1702</v>
      </c>
      <c r="G170" t="s">
        <v>116</v>
      </c>
      <c r="H170" t="s">
        <v>51</v>
      </c>
      <c r="I170" t="s">
        <v>52</v>
      </c>
      <c r="J170">
        <v>136</v>
      </c>
      <c r="K170">
        <v>255</v>
      </c>
      <c r="L170">
        <v>3400</v>
      </c>
      <c r="M170">
        <v>1140753</v>
      </c>
      <c r="N170">
        <v>1280888.01</v>
      </c>
      <c r="P170" t="s">
        <v>60</v>
      </c>
      <c r="Q170" t="s">
        <v>54</v>
      </c>
      <c r="R170" t="s">
        <v>55</v>
      </c>
      <c r="V170" t="s">
        <v>56</v>
      </c>
    </row>
    <row r="171" spans="1:22" x14ac:dyDescent="0.25">
      <c r="A171" t="s">
        <v>47</v>
      </c>
      <c r="B171" t="s">
        <v>14</v>
      </c>
      <c r="C171" t="s">
        <v>145</v>
      </c>
      <c r="D171" t="s">
        <v>147</v>
      </c>
      <c r="E171">
        <v>0</v>
      </c>
      <c r="F171">
        <v>1702</v>
      </c>
      <c r="G171" t="s">
        <v>148</v>
      </c>
      <c r="H171" t="s">
        <v>51</v>
      </c>
      <c r="I171" t="s">
        <v>52</v>
      </c>
      <c r="J171">
        <v>136</v>
      </c>
      <c r="L171">
        <v>3400</v>
      </c>
      <c r="M171">
        <v>0</v>
      </c>
      <c r="N171">
        <v>0</v>
      </c>
      <c r="P171" t="s">
        <v>60</v>
      </c>
      <c r="Q171" t="s">
        <v>54</v>
      </c>
      <c r="R171" t="s">
        <v>55</v>
      </c>
      <c r="V171" t="s">
        <v>56</v>
      </c>
    </row>
    <row r="172" spans="1:22" x14ac:dyDescent="0.25">
      <c r="A172" t="s">
        <v>47</v>
      </c>
      <c r="B172" t="s">
        <v>14</v>
      </c>
      <c r="C172" t="s">
        <v>145</v>
      </c>
      <c r="D172" t="s">
        <v>147</v>
      </c>
      <c r="E172">
        <v>0</v>
      </c>
      <c r="F172">
        <v>1702</v>
      </c>
      <c r="G172" t="s">
        <v>149</v>
      </c>
      <c r="H172" t="s">
        <v>51</v>
      </c>
      <c r="I172" t="s">
        <v>52</v>
      </c>
      <c r="J172">
        <v>136</v>
      </c>
      <c r="K172">
        <v>260</v>
      </c>
      <c r="L172">
        <v>3100</v>
      </c>
      <c r="M172">
        <v>1059264</v>
      </c>
      <c r="N172">
        <v>1189388.55</v>
      </c>
      <c r="P172" t="s">
        <v>60</v>
      </c>
      <c r="Q172" t="s">
        <v>54</v>
      </c>
      <c r="R172" t="s">
        <v>55</v>
      </c>
      <c r="V172" t="s">
        <v>56</v>
      </c>
    </row>
    <row r="173" spans="1:22" x14ac:dyDescent="0.25">
      <c r="A173" t="s">
        <v>47</v>
      </c>
      <c r="B173" t="s">
        <v>14</v>
      </c>
      <c r="C173" t="s">
        <v>145</v>
      </c>
      <c r="D173" t="s">
        <v>147</v>
      </c>
      <c r="E173">
        <v>0</v>
      </c>
      <c r="F173">
        <v>1702</v>
      </c>
      <c r="G173" t="s">
        <v>150</v>
      </c>
      <c r="H173" t="s">
        <v>51</v>
      </c>
      <c r="I173" t="s">
        <v>52</v>
      </c>
      <c r="J173">
        <v>136</v>
      </c>
      <c r="L173">
        <v>3100</v>
      </c>
      <c r="M173">
        <v>0</v>
      </c>
      <c r="N173">
        <v>0</v>
      </c>
      <c r="P173" t="s">
        <v>60</v>
      </c>
      <c r="Q173" t="s">
        <v>54</v>
      </c>
      <c r="R173" t="s">
        <v>55</v>
      </c>
      <c r="V173" t="s">
        <v>56</v>
      </c>
    </row>
    <row r="174" spans="1:22" x14ac:dyDescent="0.25">
      <c r="A174" t="s">
        <v>82</v>
      </c>
      <c r="B174" t="s">
        <v>14</v>
      </c>
      <c r="C174" t="s">
        <v>145</v>
      </c>
      <c r="D174" t="s">
        <v>147</v>
      </c>
      <c r="E174">
        <v>0</v>
      </c>
      <c r="F174">
        <v>1702</v>
      </c>
      <c r="G174" t="s">
        <v>62</v>
      </c>
      <c r="H174" t="s">
        <v>66</v>
      </c>
      <c r="I174" t="s">
        <v>52</v>
      </c>
      <c r="J174">
        <v>692.5</v>
      </c>
      <c r="K174">
        <v>638</v>
      </c>
      <c r="L174">
        <v>10856.4</v>
      </c>
      <c r="M174">
        <v>42821</v>
      </c>
      <c r="N174">
        <v>48081.32</v>
      </c>
      <c r="P174" t="s">
        <v>60</v>
      </c>
      <c r="Q174" t="s">
        <v>54</v>
      </c>
      <c r="R174" t="s">
        <v>55</v>
      </c>
      <c r="V174" t="s">
        <v>56</v>
      </c>
    </row>
    <row r="175" spans="1:22" x14ac:dyDescent="0.25">
      <c r="A175" t="s">
        <v>82</v>
      </c>
      <c r="B175" t="s">
        <v>14</v>
      </c>
      <c r="C175" t="s">
        <v>145</v>
      </c>
      <c r="D175" t="s">
        <v>147</v>
      </c>
      <c r="E175">
        <v>0</v>
      </c>
      <c r="F175">
        <v>1702</v>
      </c>
      <c r="G175" t="s">
        <v>68</v>
      </c>
      <c r="H175" t="s">
        <v>66</v>
      </c>
      <c r="I175" t="s">
        <v>52</v>
      </c>
      <c r="J175">
        <v>709.8</v>
      </c>
      <c r="K175">
        <v>638</v>
      </c>
      <c r="L175">
        <v>11475.5</v>
      </c>
      <c r="M175">
        <v>39235</v>
      </c>
      <c r="N175">
        <v>44054.8</v>
      </c>
      <c r="P175" t="s">
        <v>60</v>
      </c>
      <c r="Q175" t="s">
        <v>54</v>
      </c>
      <c r="R175" t="s">
        <v>55</v>
      </c>
      <c r="V175" t="s">
        <v>56</v>
      </c>
    </row>
    <row r="176" spans="1:22" x14ac:dyDescent="0.25">
      <c r="A176" t="s">
        <v>47</v>
      </c>
      <c r="B176" t="s">
        <v>14</v>
      </c>
      <c r="C176" t="s">
        <v>145</v>
      </c>
      <c r="D176" t="s">
        <v>151</v>
      </c>
      <c r="E176">
        <v>0</v>
      </c>
      <c r="F176">
        <v>1710</v>
      </c>
      <c r="G176" t="s">
        <v>59</v>
      </c>
      <c r="H176" t="s">
        <v>51</v>
      </c>
      <c r="I176" t="s">
        <v>52</v>
      </c>
      <c r="J176">
        <v>265.2</v>
      </c>
      <c r="K176">
        <v>260</v>
      </c>
      <c r="L176">
        <v>3237</v>
      </c>
      <c r="M176">
        <v>1703016</v>
      </c>
      <c r="N176">
        <v>1866382.76</v>
      </c>
      <c r="P176" t="s">
        <v>60</v>
      </c>
      <c r="Q176" t="s">
        <v>54</v>
      </c>
      <c r="R176" t="s">
        <v>55</v>
      </c>
      <c r="V176" t="s">
        <v>56</v>
      </c>
    </row>
    <row r="177" spans="1:22" x14ac:dyDescent="0.25">
      <c r="A177" t="s">
        <v>47</v>
      </c>
      <c r="B177" t="s">
        <v>14</v>
      </c>
      <c r="C177" t="s">
        <v>145</v>
      </c>
      <c r="D177" t="s">
        <v>151</v>
      </c>
      <c r="E177">
        <v>0</v>
      </c>
      <c r="F177">
        <v>1710</v>
      </c>
      <c r="G177" t="s">
        <v>61</v>
      </c>
      <c r="H177" t="s">
        <v>51</v>
      </c>
      <c r="I177" t="s">
        <v>52</v>
      </c>
      <c r="J177">
        <v>403.9</v>
      </c>
      <c r="K177">
        <v>355</v>
      </c>
      <c r="L177">
        <v>4270</v>
      </c>
      <c r="M177">
        <v>1044206</v>
      </c>
      <c r="N177">
        <v>1144724.19</v>
      </c>
      <c r="P177" t="s">
        <v>60</v>
      </c>
      <c r="Q177" t="s">
        <v>54</v>
      </c>
      <c r="R177" t="s">
        <v>55</v>
      </c>
      <c r="V177" t="s">
        <v>56</v>
      </c>
    </row>
    <row r="178" spans="1:22" x14ac:dyDescent="0.25">
      <c r="A178" t="s">
        <v>47</v>
      </c>
      <c r="B178" t="s">
        <v>14</v>
      </c>
      <c r="C178" t="s">
        <v>145</v>
      </c>
      <c r="D178" t="s">
        <v>151</v>
      </c>
      <c r="E178">
        <v>0</v>
      </c>
      <c r="F178">
        <v>1710</v>
      </c>
      <c r="G178" t="s">
        <v>62</v>
      </c>
      <c r="H178" t="s">
        <v>51</v>
      </c>
      <c r="I178" t="s">
        <v>52</v>
      </c>
      <c r="J178">
        <v>916.8</v>
      </c>
      <c r="K178">
        <v>825</v>
      </c>
      <c r="L178">
        <v>9909.7000000000007</v>
      </c>
      <c r="M178">
        <v>5004127</v>
      </c>
      <c r="N178">
        <v>5638067.2999999998</v>
      </c>
      <c r="P178" t="s">
        <v>60</v>
      </c>
      <c r="Q178" t="s">
        <v>54</v>
      </c>
      <c r="R178" t="s">
        <v>55</v>
      </c>
      <c r="V178" t="s">
        <v>56</v>
      </c>
    </row>
    <row r="179" spans="1:22" x14ac:dyDescent="0.25">
      <c r="A179" t="s">
        <v>47</v>
      </c>
      <c r="B179" t="s">
        <v>14</v>
      </c>
      <c r="C179" t="s">
        <v>145</v>
      </c>
      <c r="D179" t="s">
        <v>152</v>
      </c>
      <c r="E179">
        <v>0</v>
      </c>
      <c r="F179">
        <v>1720</v>
      </c>
      <c r="G179" t="s">
        <v>50</v>
      </c>
      <c r="H179" t="s">
        <v>51</v>
      </c>
      <c r="I179" t="s">
        <v>52</v>
      </c>
      <c r="J179">
        <v>156.30000000000001</v>
      </c>
      <c r="K179">
        <v>155</v>
      </c>
      <c r="L179">
        <v>2825</v>
      </c>
      <c r="M179">
        <v>767421</v>
      </c>
      <c r="N179">
        <v>776996.03</v>
      </c>
      <c r="P179" t="s">
        <v>60</v>
      </c>
      <c r="Q179" t="s">
        <v>54</v>
      </c>
      <c r="R179" t="s">
        <v>55</v>
      </c>
      <c r="V179" t="s">
        <v>56</v>
      </c>
    </row>
    <row r="180" spans="1:22" x14ac:dyDescent="0.25">
      <c r="A180" t="s">
        <v>47</v>
      </c>
      <c r="B180" t="s">
        <v>14</v>
      </c>
      <c r="C180" t="s">
        <v>145</v>
      </c>
      <c r="D180" t="s">
        <v>152</v>
      </c>
      <c r="E180">
        <v>0</v>
      </c>
      <c r="F180">
        <v>1720</v>
      </c>
      <c r="G180" t="s">
        <v>57</v>
      </c>
      <c r="H180" t="s">
        <v>51</v>
      </c>
      <c r="I180" t="s">
        <v>52</v>
      </c>
      <c r="J180">
        <v>156.30000000000001</v>
      </c>
      <c r="K180">
        <v>155</v>
      </c>
      <c r="L180">
        <v>2825</v>
      </c>
      <c r="M180">
        <v>798319</v>
      </c>
      <c r="N180">
        <v>877199.59</v>
      </c>
      <c r="P180" t="s">
        <v>60</v>
      </c>
      <c r="Q180" t="s">
        <v>54</v>
      </c>
      <c r="R180" t="s">
        <v>55</v>
      </c>
      <c r="V180" t="s">
        <v>56</v>
      </c>
    </row>
    <row r="181" spans="1:22" x14ac:dyDescent="0.25">
      <c r="A181" t="s">
        <v>47</v>
      </c>
      <c r="B181" t="s">
        <v>14</v>
      </c>
      <c r="C181" t="s">
        <v>145</v>
      </c>
      <c r="D181" t="s">
        <v>153</v>
      </c>
      <c r="E181">
        <v>0</v>
      </c>
      <c r="F181">
        <v>1723</v>
      </c>
      <c r="G181" t="s">
        <v>59</v>
      </c>
      <c r="H181" t="s">
        <v>51</v>
      </c>
      <c r="I181" t="s">
        <v>52</v>
      </c>
      <c r="J181">
        <v>106.3</v>
      </c>
      <c r="K181">
        <v>100</v>
      </c>
      <c r="L181">
        <v>1408</v>
      </c>
      <c r="M181">
        <v>463460</v>
      </c>
      <c r="N181">
        <v>546009.34</v>
      </c>
      <c r="P181" t="s">
        <v>60</v>
      </c>
      <c r="Q181" t="s">
        <v>54</v>
      </c>
      <c r="R181" t="s">
        <v>55</v>
      </c>
      <c r="V181" t="s">
        <v>56</v>
      </c>
    </row>
    <row r="182" spans="1:22" x14ac:dyDescent="0.25">
      <c r="A182" t="s">
        <v>47</v>
      </c>
      <c r="B182" t="s">
        <v>14</v>
      </c>
      <c r="C182" t="s">
        <v>145</v>
      </c>
      <c r="D182" t="s">
        <v>153</v>
      </c>
      <c r="E182">
        <v>0</v>
      </c>
      <c r="F182">
        <v>1723</v>
      </c>
      <c r="G182" t="s">
        <v>61</v>
      </c>
      <c r="H182" t="s">
        <v>51</v>
      </c>
      <c r="I182" t="s">
        <v>52</v>
      </c>
      <c r="J182">
        <v>106.3</v>
      </c>
      <c r="K182">
        <v>101</v>
      </c>
      <c r="L182">
        <v>1326</v>
      </c>
      <c r="M182">
        <v>396274</v>
      </c>
      <c r="N182">
        <v>489546.45</v>
      </c>
      <c r="P182" t="s">
        <v>60</v>
      </c>
      <c r="Q182" t="s">
        <v>54</v>
      </c>
      <c r="R182" t="s">
        <v>55</v>
      </c>
      <c r="V182" t="s">
        <v>56</v>
      </c>
    </row>
    <row r="183" spans="1:22" x14ac:dyDescent="0.25">
      <c r="A183" t="s">
        <v>47</v>
      </c>
      <c r="B183" t="s">
        <v>14</v>
      </c>
      <c r="C183" t="s">
        <v>145</v>
      </c>
      <c r="D183" t="s">
        <v>153</v>
      </c>
      <c r="E183">
        <v>0</v>
      </c>
      <c r="F183">
        <v>1723</v>
      </c>
      <c r="G183" t="s">
        <v>62</v>
      </c>
      <c r="H183" t="s">
        <v>51</v>
      </c>
      <c r="I183" t="s">
        <v>52</v>
      </c>
      <c r="J183">
        <v>132.80000000000001</v>
      </c>
      <c r="K183">
        <v>124</v>
      </c>
      <c r="L183">
        <v>1563</v>
      </c>
      <c r="M183">
        <v>484325</v>
      </c>
      <c r="N183">
        <v>570009.99</v>
      </c>
      <c r="P183" t="s">
        <v>60</v>
      </c>
      <c r="Q183" t="s">
        <v>54</v>
      </c>
      <c r="R183" t="s">
        <v>55</v>
      </c>
      <c r="V183" t="s">
        <v>56</v>
      </c>
    </row>
    <row r="184" spans="1:22" x14ac:dyDescent="0.25">
      <c r="A184" t="s">
        <v>82</v>
      </c>
      <c r="B184" t="s">
        <v>14</v>
      </c>
      <c r="C184" t="s">
        <v>145</v>
      </c>
      <c r="D184" t="s">
        <v>154</v>
      </c>
      <c r="E184">
        <v>0</v>
      </c>
      <c r="F184">
        <v>1726</v>
      </c>
      <c r="G184" t="s">
        <v>155</v>
      </c>
      <c r="H184" t="s">
        <v>66</v>
      </c>
      <c r="I184" t="s">
        <v>52</v>
      </c>
      <c r="J184">
        <v>135</v>
      </c>
      <c r="K184">
        <v>100</v>
      </c>
      <c r="L184">
        <v>0</v>
      </c>
      <c r="M184">
        <v>0</v>
      </c>
      <c r="N184">
        <v>0</v>
      </c>
      <c r="P184" t="s">
        <v>60</v>
      </c>
      <c r="Q184" t="s">
        <v>54</v>
      </c>
      <c r="R184" t="s">
        <v>139</v>
      </c>
      <c r="S184">
        <v>2013</v>
      </c>
      <c r="V184" t="s">
        <v>56</v>
      </c>
    </row>
    <row r="185" spans="1:22" x14ac:dyDescent="0.25">
      <c r="A185" t="s">
        <v>82</v>
      </c>
      <c r="B185" t="s">
        <v>14</v>
      </c>
      <c r="C185" t="s">
        <v>145</v>
      </c>
      <c r="D185" t="s">
        <v>154</v>
      </c>
      <c r="E185">
        <v>0</v>
      </c>
      <c r="F185">
        <v>1726</v>
      </c>
      <c r="G185" t="s">
        <v>156</v>
      </c>
      <c r="H185" t="s">
        <v>66</v>
      </c>
      <c r="I185" t="s">
        <v>52</v>
      </c>
      <c r="J185">
        <v>135</v>
      </c>
      <c r="K185">
        <v>130</v>
      </c>
      <c r="L185">
        <v>0</v>
      </c>
      <c r="M185">
        <v>0</v>
      </c>
      <c r="N185">
        <v>0</v>
      </c>
      <c r="P185" t="s">
        <v>60</v>
      </c>
      <c r="Q185" t="s">
        <v>54</v>
      </c>
      <c r="R185" t="s">
        <v>139</v>
      </c>
      <c r="S185">
        <v>2013</v>
      </c>
      <c r="V185" t="s">
        <v>56</v>
      </c>
    </row>
    <row r="186" spans="1:22" x14ac:dyDescent="0.25">
      <c r="A186" t="s">
        <v>47</v>
      </c>
      <c r="B186" t="s">
        <v>14</v>
      </c>
      <c r="C186" t="s">
        <v>145</v>
      </c>
      <c r="D186" t="s">
        <v>157</v>
      </c>
      <c r="E186">
        <v>0</v>
      </c>
      <c r="F186">
        <v>1731</v>
      </c>
      <c r="G186" t="s">
        <v>59</v>
      </c>
      <c r="H186" t="s">
        <v>88</v>
      </c>
      <c r="I186" t="s">
        <v>52</v>
      </c>
      <c r="J186">
        <v>121</v>
      </c>
      <c r="K186">
        <v>95</v>
      </c>
      <c r="L186">
        <v>1100</v>
      </c>
      <c r="M186">
        <v>74022</v>
      </c>
      <c r="N186">
        <v>106544.95</v>
      </c>
      <c r="P186" t="s">
        <v>60</v>
      </c>
      <c r="Q186" t="s">
        <v>54</v>
      </c>
      <c r="R186" t="s">
        <v>55</v>
      </c>
      <c r="V186" t="s">
        <v>56</v>
      </c>
    </row>
    <row r="187" spans="1:22" x14ac:dyDescent="0.25">
      <c r="A187" t="s">
        <v>47</v>
      </c>
      <c r="B187" t="s">
        <v>14</v>
      </c>
      <c r="C187" t="s">
        <v>145</v>
      </c>
      <c r="D187" t="s">
        <v>158</v>
      </c>
      <c r="E187">
        <v>0</v>
      </c>
      <c r="F187">
        <v>1733</v>
      </c>
      <c r="G187" t="s">
        <v>59</v>
      </c>
      <c r="H187" t="s">
        <v>51</v>
      </c>
      <c r="I187" t="s">
        <v>52</v>
      </c>
      <c r="J187">
        <v>817.2</v>
      </c>
      <c r="K187">
        <v>668</v>
      </c>
      <c r="L187">
        <v>8550</v>
      </c>
      <c r="M187">
        <v>4016699</v>
      </c>
      <c r="N187">
        <v>4367982.5999999996</v>
      </c>
      <c r="P187" t="s">
        <v>60</v>
      </c>
      <c r="Q187" t="s">
        <v>54</v>
      </c>
      <c r="R187" t="s">
        <v>55</v>
      </c>
      <c r="V187" t="s">
        <v>56</v>
      </c>
    </row>
    <row r="188" spans="1:22" x14ac:dyDescent="0.25">
      <c r="A188" t="s">
        <v>47</v>
      </c>
      <c r="B188" t="s">
        <v>14</v>
      </c>
      <c r="C188" t="s">
        <v>145</v>
      </c>
      <c r="D188" t="s">
        <v>158</v>
      </c>
      <c r="E188">
        <v>0</v>
      </c>
      <c r="F188">
        <v>1733</v>
      </c>
      <c r="G188" t="s">
        <v>61</v>
      </c>
      <c r="H188" t="s">
        <v>51</v>
      </c>
      <c r="I188" t="s">
        <v>52</v>
      </c>
      <c r="J188">
        <v>822.6</v>
      </c>
      <c r="K188">
        <v>748</v>
      </c>
      <c r="L188">
        <v>8500</v>
      </c>
      <c r="M188">
        <v>3553478</v>
      </c>
      <c r="N188">
        <v>3918026.62</v>
      </c>
      <c r="P188" t="s">
        <v>60</v>
      </c>
      <c r="Q188" t="s">
        <v>54</v>
      </c>
      <c r="R188" t="s">
        <v>55</v>
      </c>
      <c r="V188" t="s">
        <v>56</v>
      </c>
    </row>
    <row r="189" spans="1:22" x14ac:dyDescent="0.25">
      <c r="A189" t="s">
        <v>47</v>
      </c>
      <c r="B189" t="s">
        <v>14</v>
      </c>
      <c r="C189" t="s">
        <v>145</v>
      </c>
      <c r="D189" t="s">
        <v>158</v>
      </c>
      <c r="E189">
        <v>0</v>
      </c>
      <c r="F189">
        <v>1733</v>
      </c>
      <c r="G189" t="s">
        <v>62</v>
      </c>
      <c r="H189" t="s">
        <v>51</v>
      </c>
      <c r="I189" t="s">
        <v>52</v>
      </c>
      <c r="J189">
        <v>822.6</v>
      </c>
      <c r="K189">
        <v>752</v>
      </c>
      <c r="L189">
        <v>7425</v>
      </c>
      <c r="M189">
        <v>4779576</v>
      </c>
      <c r="N189">
        <v>4914097.83</v>
      </c>
      <c r="P189" t="s">
        <v>60</v>
      </c>
      <c r="Q189" t="s">
        <v>54</v>
      </c>
      <c r="R189" t="s">
        <v>55</v>
      </c>
      <c r="V189" t="s">
        <v>56</v>
      </c>
    </row>
    <row r="190" spans="1:22" x14ac:dyDescent="0.25">
      <c r="A190" t="s">
        <v>47</v>
      </c>
      <c r="B190" t="s">
        <v>14</v>
      </c>
      <c r="C190" t="s">
        <v>145</v>
      </c>
      <c r="D190" t="s">
        <v>158</v>
      </c>
      <c r="E190">
        <v>0</v>
      </c>
      <c r="F190">
        <v>1733</v>
      </c>
      <c r="G190" t="s">
        <v>68</v>
      </c>
      <c r="H190" t="s">
        <v>51</v>
      </c>
      <c r="I190" t="s">
        <v>52</v>
      </c>
      <c r="J190">
        <v>817.2</v>
      </c>
      <c r="K190">
        <v>762</v>
      </c>
      <c r="L190">
        <v>7425</v>
      </c>
      <c r="M190">
        <v>3175319</v>
      </c>
      <c r="N190">
        <v>3438752.32</v>
      </c>
      <c r="P190" t="s">
        <v>60</v>
      </c>
      <c r="Q190" t="s">
        <v>54</v>
      </c>
      <c r="R190" t="s">
        <v>55</v>
      </c>
      <c r="V190" t="s">
        <v>56</v>
      </c>
    </row>
    <row r="191" spans="1:22" x14ac:dyDescent="0.25">
      <c r="A191" t="s">
        <v>82</v>
      </c>
      <c r="B191" t="s">
        <v>14</v>
      </c>
      <c r="C191" t="s">
        <v>145</v>
      </c>
      <c r="D191" t="s">
        <v>159</v>
      </c>
      <c r="E191">
        <v>0</v>
      </c>
      <c r="F191">
        <v>1740</v>
      </c>
      <c r="G191" t="s">
        <v>59</v>
      </c>
      <c r="H191" t="s">
        <v>66</v>
      </c>
      <c r="I191" t="s">
        <v>52</v>
      </c>
      <c r="J191">
        <v>282.60000000000002</v>
      </c>
      <c r="K191">
        <v>234</v>
      </c>
      <c r="L191">
        <v>0</v>
      </c>
      <c r="M191">
        <v>0</v>
      </c>
      <c r="N191">
        <v>0</v>
      </c>
      <c r="P191" t="s">
        <v>60</v>
      </c>
      <c r="Q191" t="s">
        <v>54</v>
      </c>
      <c r="R191" t="s">
        <v>55</v>
      </c>
      <c r="V191" t="s">
        <v>56</v>
      </c>
    </row>
    <row r="192" spans="1:22" x14ac:dyDescent="0.25">
      <c r="A192" t="s">
        <v>47</v>
      </c>
      <c r="B192" t="s">
        <v>14</v>
      </c>
      <c r="C192" t="s">
        <v>145</v>
      </c>
      <c r="D192" t="s">
        <v>159</v>
      </c>
      <c r="E192">
        <v>0</v>
      </c>
      <c r="F192">
        <v>1740</v>
      </c>
      <c r="G192" t="s">
        <v>61</v>
      </c>
      <c r="H192" t="s">
        <v>51</v>
      </c>
      <c r="I192" t="s">
        <v>52</v>
      </c>
      <c r="J192">
        <v>292.5</v>
      </c>
      <c r="K192">
        <v>251</v>
      </c>
      <c r="L192">
        <v>3000</v>
      </c>
      <c r="M192">
        <v>852740</v>
      </c>
      <c r="N192">
        <v>991269.5</v>
      </c>
      <c r="P192" t="s">
        <v>60</v>
      </c>
      <c r="Q192" t="s">
        <v>54</v>
      </c>
      <c r="R192" t="s">
        <v>55</v>
      </c>
      <c r="V192" t="s">
        <v>56</v>
      </c>
    </row>
    <row r="193" spans="1:22" x14ac:dyDescent="0.25">
      <c r="A193" t="s">
        <v>47</v>
      </c>
      <c r="B193" t="s">
        <v>14</v>
      </c>
      <c r="C193" t="s">
        <v>145</v>
      </c>
      <c r="D193" t="s">
        <v>159</v>
      </c>
      <c r="E193">
        <v>0</v>
      </c>
      <c r="F193">
        <v>1740</v>
      </c>
      <c r="G193" t="s">
        <v>62</v>
      </c>
      <c r="H193" t="s">
        <v>51</v>
      </c>
      <c r="I193" t="s">
        <v>52</v>
      </c>
      <c r="J193">
        <v>358.1</v>
      </c>
      <c r="K193">
        <v>276</v>
      </c>
      <c r="L193">
        <v>3600</v>
      </c>
      <c r="M193">
        <v>1398055</v>
      </c>
      <c r="N193">
        <v>1332962.3999999999</v>
      </c>
      <c r="P193" t="s">
        <v>60</v>
      </c>
      <c r="Q193" t="s">
        <v>54</v>
      </c>
      <c r="R193" t="s">
        <v>55</v>
      </c>
      <c r="V193" t="s">
        <v>56</v>
      </c>
    </row>
    <row r="194" spans="1:22" x14ac:dyDescent="0.25">
      <c r="A194" t="s">
        <v>47</v>
      </c>
      <c r="B194" t="s">
        <v>14</v>
      </c>
      <c r="C194" t="s">
        <v>145</v>
      </c>
      <c r="D194" t="s">
        <v>160</v>
      </c>
      <c r="E194">
        <v>0</v>
      </c>
      <c r="F194">
        <v>1743</v>
      </c>
      <c r="G194" t="s">
        <v>59</v>
      </c>
      <c r="H194" t="s">
        <v>51</v>
      </c>
      <c r="I194" t="s">
        <v>52</v>
      </c>
      <c r="J194">
        <v>168.7</v>
      </c>
      <c r="K194">
        <v>152</v>
      </c>
      <c r="L194">
        <v>2340</v>
      </c>
      <c r="M194">
        <v>622646</v>
      </c>
      <c r="N194">
        <v>745747.16</v>
      </c>
      <c r="P194" t="s">
        <v>60</v>
      </c>
      <c r="Q194" t="s">
        <v>54</v>
      </c>
      <c r="R194" t="s">
        <v>55</v>
      </c>
      <c r="V194" t="s">
        <v>56</v>
      </c>
    </row>
    <row r="195" spans="1:22" x14ac:dyDescent="0.25">
      <c r="A195" t="s">
        <v>47</v>
      </c>
      <c r="B195" t="s">
        <v>14</v>
      </c>
      <c r="C195" t="s">
        <v>145</v>
      </c>
      <c r="D195" t="s">
        <v>160</v>
      </c>
      <c r="E195">
        <v>0</v>
      </c>
      <c r="F195">
        <v>1743</v>
      </c>
      <c r="G195" t="s">
        <v>61</v>
      </c>
      <c r="H195" t="s">
        <v>51</v>
      </c>
      <c r="I195" t="s">
        <v>52</v>
      </c>
      <c r="J195">
        <v>156.19999999999999</v>
      </c>
      <c r="K195">
        <v>153</v>
      </c>
      <c r="L195">
        <v>2310</v>
      </c>
      <c r="M195">
        <v>600722</v>
      </c>
      <c r="N195">
        <v>789746.44</v>
      </c>
      <c r="P195" t="s">
        <v>60</v>
      </c>
      <c r="Q195" t="s">
        <v>54</v>
      </c>
      <c r="R195" t="s">
        <v>55</v>
      </c>
      <c r="V195" t="s">
        <v>56</v>
      </c>
    </row>
    <row r="196" spans="1:22" x14ac:dyDescent="0.25">
      <c r="A196" t="s">
        <v>47</v>
      </c>
      <c r="B196" t="s">
        <v>14</v>
      </c>
      <c r="C196" t="s">
        <v>145</v>
      </c>
      <c r="D196" t="s">
        <v>160</v>
      </c>
      <c r="E196">
        <v>0</v>
      </c>
      <c r="F196">
        <v>1743</v>
      </c>
      <c r="G196" t="s">
        <v>62</v>
      </c>
      <c r="H196" t="s">
        <v>51</v>
      </c>
      <c r="I196" t="s">
        <v>52</v>
      </c>
      <c r="J196">
        <v>156.19999999999999</v>
      </c>
      <c r="K196">
        <v>165</v>
      </c>
      <c r="L196">
        <v>2210</v>
      </c>
      <c r="M196">
        <v>582429</v>
      </c>
      <c r="N196">
        <v>745039.87</v>
      </c>
      <c r="P196" t="s">
        <v>60</v>
      </c>
      <c r="Q196" t="s">
        <v>54</v>
      </c>
      <c r="R196" t="s">
        <v>55</v>
      </c>
      <c r="V196" t="s">
        <v>56</v>
      </c>
    </row>
    <row r="197" spans="1:22" x14ac:dyDescent="0.25">
      <c r="A197" t="s">
        <v>47</v>
      </c>
      <c r="B197" t="s">
        <v>14</v>
      </c>
      <c r="C197" t="s">
        <v>145</v>
      </c>
      <c r="D197" t="s">
        <v>160</v>
      </c>
      <c r="E197">
        <v>0</v>
      </c>
      <c r="F197">
        <v>1743</v>
      </c>
      <c r="G197" t="s">
        <v>68</v>
      </c>
      <c r="H197" t="s">
        <v>51</v>
      </c>
      <c r="I197" t="s">
        <v>52</v>
      </c>
      <c r="J197">
        <v>168.7</v>
      </c>
      <c r="K197">
        <v>147</v>
      </c>
      <c r="L197">
        <v>2150</v>
      </c>
      <c r="M197">
        <v>664430</v>
      </c>
      <c r="N197">
        <v>787877.23</v>
      </c>
      <c r="P197" t="s">
        <v>60</v>
      </c>
      <c r="Q197" t="s">
        <v>54</v>
      </c>
      <c r="R197" t="s">
        <v>55</v>
      </c>
      <c r="V197" t="s">
        <v>56</v>
      </c>
    </row>
    <row r="198" spans="1:22" x14ac:dyDescent="0.25">
      <c r="A198" t="s">
        <v>47</v>
      </c>
      <c r="B198" t="s">
        <v>14</v>
      </c>
      <c r="C198" t="s">
        <v>145</v>
      </c>
      <c r="D198" t="s">
        <v>160</v>
      </c>
      <c r="E198">
        <v>0</v>
      </c>
      <c r="F198">
        <v>1743</v>
      </c>
      <c r="G198" t="s">
        <v>72</v>
      </c>
      <c r="H198" t="s">
        <v>51</v>
      </c>
      <c r="I198" t="s">
        <v>52</v>
      </c>
      <c r="J198">
        <v>352.7</v>
      </c>
      <c r="K198">
        <v>307</v>
      </c>
      <c r="L198">
        <v>3800</v>
      </c>
      <c r="M198">
        <v>934545</v>
      </c>
      <c r="N198">
        <v>1003023.69</v>
      </c>
      <c r="P198" t="s">
        <v>60</v>
      </c>
      <c r="Q198" t="s">
        <v>54</v>
      </c>
      <c r="R198" t="s">
        <v>55</v>
      </c>
      <c r="V198" t="s">
        <v>56</v>
      </c>
    </row>
    <row r="199" spans="1:22" x14ac:dyDescent="0.25">
      <c r="A199" t="s">
        <v>47</v>
      </c>
      <c r="B199" t="s">
        <v>14</v>
      </c>
      <c r="C199" t="s">
        <v>145</v>
      </c>
      <c r="D199" t="s">
        <v>160</v>
      </c>
      <c r="E199">
        <v>0</v>
      </c>
      <c r="F199">
        <v>1743</v>
      </c>
      <c r="G199" t="s">
        <v>50</v>
      </c>
      <c r="H199" t="s">
        <v>51</v>
      </c>
      <c r="I199" t="s">
        <v>52</v>
      </c>
      <c r="J199">
        <v>544.5</v>
      </c>
      <c r="K199">
        <v>450</v>
      </c>
      <c r="L199">
        <v>5500</v>
      </c>
      <c r="M199">
        <v>2023951</v>
      </c>
      <c r="N199">
        <v>2254987.48</v>
      </c>
      <c r="P199" t="s">
        <v>60</v>
      </c>
      <c r="Q199" t="s">
        <v>54</v>
      </c>
      <c r="R199" t="s">
        <v>55</v>
      </c>
      <c r="V199" t="s">
        <v>56</v>
      </c>
    </row>
    <row r="200" spans="1:22" x14ac:dyDescent="0.25">
      <c r="A200" t="s">
        <v>47</v>
      </c>
      <c r="B200" t="s">
        <v>14</v>
      </c>
      <c r="C200" t="s">
        <v>145</v>
      </c>
      <c r="D200" t="s">
        <v>161</v>
      </c>
      <c r="E200">
        <v>0</v>
      </c>
      <c r="F200">
        <v>1745</v>
      </c>
      <c r="G200" t="s">
        <v>50</v>
      </c>
      <c r="H200" t="s">
        <v>51</v>
      </c>
      <c r="I200" t="s">
        <v>52</v>
      </c>
      <c r="J200">
        <v>120</v>
      </c>
      <c r="K200">
        <v>111</v>
      </c>
      <c r="L200">
        <v>3400</v>
      </c>
      <c r="M200">
        <v>606542</v>
      </c>
      <c r="N200">
        <v>684712.14</v>
      </c>
      <c r="P200" t="s">
        <v>60</v>
      </c>
      <c r="Q200" t="s">
        <v>54</v>
      </c>
      <c r="R200" t="s">
        <v>55</v>
      </c>
      <c r="V200" t="s">
        <v>56</v>
      </c>
    </row>
    <row r="201" spans="1:22" x14ac:dyDescent="0.25">
      <c r="A201" t="s">
        <v>47</v>
      </c>
      <c r="B201" t="s">
        <v>14</v>
      </c>
      <c r="C201" t="s">
        <v>145</v>
      </c>
      <c r="D201" t="s">
        <v>161</v>
      </c>
      <c r="E201">
        <v>0</v>
      </c>
      <c r="F201">
        <v>1745</v>
      </c>
      <c r="G201" t="s">
        <v>57</v>
      </c>
      <c r="H201" t="s">
        <v>51</v>
      </c>
      <c r="I201" t="s">
        <v>52</v>
      </c>
      <c r="J201">
        <v>120</v>
      </c>
      <c r="K201">
        <v>78</v>
      </c>
      <c r="L201">
        <v>3400</v>
      </c>
      <c r="M201">
        <v>29506</v>
      </c>
      <c r="N201">
        <v>33308.69</v>
      </c>
      <c r="P201" t="s">
        <v>60</v>
      </c>
      <c r="Q201" t="s">
        <v>54</v>
      </c>
      <c r="R201" t="s">
        <v>55</v>
      </c>
      <c r="V201" t="s">
        <v>56</v>
      </c>
    </row>
    <row r="202" spans="1:22" x14ac:dyDescent="0.25">
      <c r="A202" t="s">
        <v>47</v>
      </c>
      <c r="B202" t="s">
        <v>14</v>
      </c>
      <c r="C202" t="s">
        <v>145</v>
      </c>
      <c r="D202" t="s">
        <v>161</v>
      </c>
      <c r="E202">
        <v>0</v>
      </c>
      <c r="F202">
        <v>1745</v>
      </c>
      <c r="G202" t="s">
        <v>121</v>
      </c>
      <c r="H202" t="s">
        <v>51</v>
      </c>
      <c r="I202" t="s">
        <v>52</v>
      </c>
      <c r="J202">
        <v>535.5</v>
      </c>
      <c r="K202">
        <v>524</v>
      </c>
      <c r="L202">
        <v>6000</v>
      </c>
      <c r="M202">
        <v>2818894</v>
      </c>
      <c r="N202">
        <v>3182188.46</v>
      </c>
      <c r="P202" t="s">
        <v>60</v>
      </c>
      <c r="Q202" t="s">
        <v>54</v>
      </c>
      <c r="R202" t="s">
        <v>55</v>
      </c>
      <c r="V202" t="s">
        <v>56</v>
      </c>
    </row>
    <row r="203" spans="1:22" x14ac:dyDescent="0.25">
      <c r="A203" t="s">
        <v>47</v>
      </c>
      <c r="B203" t="s">
        <v>14</v>
      </c>
      <c r="C203" t="s">
        <v>145</v>
      </c>
      <c r="D203" t="s">
        <v>162</v>
      </c>
      <c r="E203">
        <v>0</v>
      </c>
      <c r="F203">
        <v>1769</v>
      </c>
      <c r="G203" t="s">
        <v>75</v>
      </c>
      <c r="H203" t="s">
        <v>51</v>
      </c>
      <c r="I203" t="s">
        <v>52</v>
      </c>
      <c r="J203">
        <v>90</v>
      </c>
      <c r="K203">
        <v>55</v>
      </c>
      <c r="L203">
        <v>1009</v>
      </c>
      <c r="M203">
        <v>305157</v>
      </c>
      <c r="N203">
        <v>382626.04</v>
      </c>
      <c r="P203" t="s">
        <v>60</v>
      </c>
      <c r="Q203" t="s">
        <v>54</v>
      </c>
      <c r="R203" t="s">
        <v>55</v>
      </c>
      <c r="S203">
        <v>2017</v>
      </c>
      <c r="V203" t="s">
        <v>56</v>
      </c>
    </row>
    <row r="204" spans="1:22" x14ac:dyDescent="0.25">
      <c r="A204" t="s">
        <v>47</v>
      </c>
      <c r="B204" t="s">
        <v>14</v>
      </c>
      <c r="C204" t="s">
        <v>145</v>
      </c>
      <c r="D204" t="s">
        <v>162</v>
      </c>
      <c r="E204">
        <v>0</v>
      </c>
      <c r="F204">
        <v>1769</v>
      </c>
      <c r="G204" t="s">
        <v>72</v>
      </c>
      <c r="H204" t="s">
        <v>51</v>
      </c>
      <c r="I204" t="s">
        <v>52</v>
      </c>
      <c r="J204">
        <v>90</v>
      </c>
      <c r="K204">
        <v>55</v>
      </c>
      <c r="L204">
        <v>1069</v>
      </c>
      <c r="M204">
        <v>313400</v>
      </c>
      <c r="N204">
        <v>400392.96000000002</v>
      </c>
      <c r="P204" t="s">
        <v>60</v>
      </c>
      <c r="Q204" t="s">
        <v>54</v>
      </c>
      <c r="R204" t="s">
        <v>55</v>
      </c>
      <c r="S204">
        <v>2017</v>
      </c>
      <c r="V204" t="s">
        <v>56</v>
      </c>
    </row>
    <row r="205" spans="1:22" x14ac:dyDescent="0.25">
      <c r="A205" t="s">
        <v>47</v>
      </c>
      <c r="B205" t="s">
        <v>14</v>
      </c>
      <c r="C205" t="s">
        <v>145</v>
      </c>
      <c r="D205" t="s">
        <v>162</v>
      </c>
      <c r="E205">
        <v>0</v>
      </c>
      <c r="F205">
        <v>1769</v>
      </c>
      <c r="G205" t="s">
        <v>50</v>
      </c>
      <c r="H205" t="s">
        <v>51</v>
      </c>
      <c r="I205" t="s">
        <v>52</v>
      </c>
      <c r="J205">
        <v>90</v>
      </c>
      <c r="K205">
        <v>78</v>
      </c>
      <c r="L205">
        <v>1102</v>
      </c>
      <c r="M205">
        <v>365674</v>
      </c>
      <c r="N205">
        <v>466700.12</v>
      </c>
      <c r="P205" t="s">
        <v>60</v>
      </c>
      <c r="Q205" t="s">
        <v>54</v>
      </c>
      <c r="R205" t="s">
        <v>55</v>
      </c>
      <c r="S205">
        <v>2017</v>
      </c>
      <c r="V205" t="s">
        <v>56</v>
      </c>
    </row>
    <row r="206" spans="1:22" x14ac:dyDescent="0.25">
      <c r="A206" t="s">
        <v>47</v>
      </c>
      <c r="B206" t="s">
        <v>14</v>
      </c>
      <c r="C206" t="s">
        <v>145</v>
      </c>
      <c r="D206" t="s">
        <v>162</v>
      </c>
      <c r="E206">
        <v>0</v>
      </c>
      <c r="F206">
        <v>1769</v>
      </c>
      <c r="G206" t="s">
        <v>57</v>
      </c>
      <c r="H206" t="s">
        <v>51</v>
      </c>
      <c r="I206" t="s">
        <v>52</v>
      </c>
      <c r="J206">
        <v>90</v>
      </c>
      <c r="K206">
        <v>78</v>
      </c>
      <c r="L206">
        <v>1070</v>
      </c>
      <c r="M206">
        <v>448990</v>
      </c>
      <c r="N206">
        <v>595922.68999999994</v>
      </c>
      <c r="P206" t="s">
        <v>60</v>
      </c>
      <c r="Q206" t="s">
        <v>54</v>
      </c>
      <c r="R206" t="s">
        <v>55</v>
      </c>
      <c r="S206">
        <v>2017</v>
      </c>
      <c r="V206" t="s">
        <v>56</v>
      </c>
    </row>
    <row r="207" spans="1:22" x14ac:dyDescent="0.25">
      <c r="A207" t="s">
        <v>47</v>
      </c>
      <c r="B207" t="s">
        <v>14</v>
      </c>
      <c r="C207" t="s">
        <v>145</v>
      </c>
      <c r="D207" t="s">
        <v>162</v>
      </c>
      <c r="E207">
        <v>0</v>
      </c>
      <c r="F207">
        <v>1769</v>
      </c>
      <c r="G207" t="s">
        <v>121</v>
      </c>
      <c r="H207" t="s">
        <v>51</v>
      </c>
      <c r="I207" t="s">
        <v>52</v>
      </c>
      <c r="J207">
        <v>90</v>
      </c>
      <c r="K207">
        <v>78</v>
      </c>
      <c r="L207">
        <v>1070</v>
      </c>
      <c r="M207">
        <v>467279</v>
      </c>
      <c r="N207">
        <v>618728.41</v>
      </c>
      <c r="P207" t="s">
        <v>60</v>
      </c>
      <c r="Q207" t="s">
        <v>54</v>
      </c>
      <c r="R207" t="s">
        <v>55</v>
      </c>
      <c r="S207">
        <v>2017</v>
      </c>
      <c r="V207" t="s">
        <v>56</v>
      </c>
    </row>
    <row r="208" spans="1:22" x14ac:dyDescent="0.25">
      <c r="A208" t="s">
        <v>82</v>
      </c>
      <c r="B208" t="s">
        <v>14</v>
      </c>
      <c r="C208" t="s">
        <v>145</v>
      </c>
      <c r="D208" t="s">
        <v>163</v>
      </c>
      <c r="E208">
        <v>0</v>
      </c>
      <c r="F208">
        <v>1822</v>
      </c>
      <c r="G208" t="s">
        <v>72</v>
      </c>
      <c r="H208" t="s">
        <v>66</v>
      </c>
      <c r="I208" t="s">
        <v>52</v>
      </c>
      <c r="J208">
        <v>50</v>
      </c>
      <c r="K208">
        <v>50</v>
      </c>
      <c r="L208">
        <v>0</v>
      </c>
      <c r="M208">
        <v>0</v>
      </c>
      <c r="N208">
        <v>0</v>
      </c>
      <c r="P208" t="s">
        <v>60</v>
      </c>
      <c r="Q208" t="s">
        <v>164</v>
      </c>
      <c r="R208" t="s">
        <v>139</v>
      </c>
      <c r="V208" t="s">
        <v>56</v>
      </c>
    </row>
    <row r="209" spans="1:22" x14ac:dyDescent="0.25">
      <c r="A209" t="s">
        <v>82</v>
      </c>
      <c r="B209" t="s">
        <v>14</v>
      </c>
      <c r="C209" t="s">
        <v>145</v>
      </c>
      <c r="D209" t="s">
        <v>163</v>
      </c>
      <c r="E209">
        <v>0</v>
      </c>
      <c r="F209">
        <v>1822</v>
      </c>
      <c r="G209" t="s">
        <v>50</v>
      </c>
      <c r="H209" t="s">
        <v>66</v>
      </c>
      <c r="I209" t="s">
        <v>52</v>
      </c>
      <c r="J209">
        <v>60</v>
      </c>
      <c r="K209">
        <v>60</v>
      </c>
      <c r="L209">
        <v>0</v>
      </c>
      <c r="M209">
        <v>0</v>
      </c>
      <c r="N209">
        <v>0</v>
      </c>
      <c r="P209" t="s">
        <v>60</v>
      </c>
      <c r="Q209" t="s">
        <v>164</v>
      </c>
      <c r="R209" t="s">
        <v>139</v>
      </c>
      <c r="V209" t="s">
        <v>56</v>
      </c>
    </row>
    <row r="210" spans="1:22" x14ac:dyDescent="0.25">
      <c r="A210" t="s">
        <v>47</v>
      </c>
      <c r="B210" t="s">
        <v>14</v>
      </c>
      <c r="C210" t="s">
        <v>145</v>
      </c>
      <c r="D210" t="s">
        <v>165</v>
      </c>
      <c r="E210">
        <v>0</v>
      </c>
      <c r="F210">
        <v>1825</v>
      </c>
      <c r="G210" t="s">
        <v>62</v>
      </c>
      <c r="H210" t="s">
        <v>88</v>
      </c>
      <c r="I210" t="s">
        <v>52</v>
      </c>
      <c r="J210">
        <v>80</v>
      </c>
      <c r="K210">
        <v>66.3</v>
      </c>
      <c r="L210">
        <v>1151</v>
      </c>
      <c r="M210">
        <v>235415</v>
      </c>
      <c r="N210">
        <v>261490.71</v>
      </c>
      <c r="P210" t="s">
        <v>60</v>
      </c>
      <c r="Q210" t="s">
        <v>54</v>
      </c>
      <c r="R210" t="s">
        <v>55</v>
      </c>
      <c r="V210" t="s">
        <v>56</v>
      </c>
    </row>
    <row r="211" spans="1:22" x14ac:dyDescent="0.25">
      <c r="A211" t="s">
        <v>47</v>
      </c>
      <c r="B211" t="s">
        <v>14</v>
      </c>
      <c r="C211" t="s">
        <v>145</v>
      </c>
      <c r="D211" t="s">
        <v>166</v>
      </c>
      <c r="E211">
        <v>0</v>
      </c>
      <c r="F211">
        <v>1830</v>
      </c>
      <c r="G211" t="s">
        <v>75</v>
      </c>
      <c r="H211" t="s">
        <v>88</v>
      </c>
      <c r="I211" t="s">
        <v>52</v>
      </c>
      <c r="J211">
        <v>29.3</v>
      </c>
      <c r="K211">
        <v>27</v>
      </c>
      <c r="L211">
        <v>430</v>
      </c>
      <c r="M211">
        <v>10616</v>
      </c>
      <c r="N211">
        <v>16791.080000000002</v>
      </c>
      <c r="P211" t="s">
        <v>60</v>
      </c>
      <c r="Q211" t="s">
        <v>54</v>
      </c>
      <c r="R211" t="s">
        <v>55</v>
      </c>
      <c r="V211" t="s">
        <v>56</v>
      </c>
    </row>
    <row r="212" spans="1:22" x14ac:dyDescent="0.25">
      <c r="A212" t="s">
        <v>47</v>
      </c>
      <c r="B212" t="s">
        <v>14</v>
      </c>
      <c r="C212" t="s">
        <v>145</v>
      </c>
      <c r="D212" t="s">
        <v>167</v>
      </c>
      <c r="E212">
        <v>0</v>
      </c>
      <c r="F212">
        <v>1831</v>
      </c>
      <c r="G212" t="s">
        <v>59</v>
      </c>
      <c r="H212" t="s">
        <v>51</v>
      </c>
      <c r="I212" t="s">
        <v>52</v>
      </c>
      <c r="J212">
        <v>44</v>
      </c>
      <c r="K212">
        <v>35</v>
      </c>
      <c r="L212">
        <v>509</v>
      </c>
      <c r="M212">
        <v>46888</v>
      </c>
      <c r="N212">
        <v>67916.5</v>
      </c>
      <c r="P212" t="s">
        <v>60</v>
      </c>
      <c r="Q212" t="s">
        <v>54</v>
      </c>
      <c r="R212" t="s">
        <v>55</v>
      </c>
      <c r="V212" t="s">
        <v>56</v>
      </c>
    </row>
    <row r="213" spans="1:22" x14ac:dyDescent="0.25">
      <c r="A213" t="s">
        <v>47</v>
      </c>
      <c r="B213" t="s">
        <v>14</v>
      </c>
      <c r="C213" t="s">
        <v>145</v>
      </c>
      <c r="D213" t="s">
        <v>167</v>
      </c>
      <c r="E213">
        <v>0</v>
      </c>
      <c r="F213">
        <v>1831</v>
      </c>
      <c r="G213" t="s">
        <v>61</v>
      </c>
      <c r="H213" t="s">
        <v>51</v>
      </c>
      <c r="I213" t="s">
        <v>52</v>
      </c>
      <c r="J213">
        <v>44</v>
      </c>
      <c r="K213">
        <v>35.1</v>
      </c>
      <c r="L213">
        <v>522</v>
      </c>
      <c r="M213">
        <v>42760</v>
      </c>
      <c r="N213">
        <v>81750.149999999994</v>
      </c>
      <c r="P213" t="s">
        <v>60</v>
      </c>
      <c r="Q213" t="s">
        <v>54</v>
      </c>
      <c r="R213" t="s">
        <v>55</v>
      </c>
      <c r="V213" t="s">
        <v>56</v>
      </c>
    </row>
    <row r="214" spans="1:22" x14ac:dyDescent="0.25">
      <c r="A214" t="s">
        <v>47</v>
      </c>
      <c r="B214" t="s">
        <v>14</v>
      </c>
      <c r="C214" t="s">
        <v>145</v>
      </c>
      <c r="D214" t="s">
        <v>167</v>
      </c>
      <c r="E214">
        <v>0</v>
      </c>
      <c r="F214">
        <v>1831</v>
      </c>
      <c r="G214" t="s">
        <v>62</v>
      </c>
      <c r="H214" t="s">
        <v>51</v>
      </c>
      <c r="I214" t="s">
        <v>52</v>
      </c>
      <c r="J214">
        <v>47</v>
      </c>
      <c r="K214">
        <v>35.5</v>
      </c>
      <c r="L214">
        <v>522</v>
      </c>
      <c r="M214">
        <v>88103</v>
      </c>
      <c r="N214">
        <v>132567.07999999999</v>
      </c>
      <c r="P214" t="s">
        <v>60</v>
      </c>
      <c r="Q214" t="s">
        <v>54</v>
      </c>
      <c r="R214" t="s">
        <v>55</v>
      </c>
      <c r="V214" t="s">
        <v>56</v>
      </c>
    </row>
    <row r="215" spans="1:22" x14ac:dyDescent="0.25">
      <c r="A215" t="s">
        <v>47</v>
      </c>
      <c r="B215" t="s">
        <v>14</v>
      </c>
      <c r="C215" t="s">
        <v>145</v>
      </c>
      <c r="D215" t="s">
        <v>167</v>
      </c>
      <c r="E215">
        <v>0</v>
      </c>
      <c r="F215">
        <v>1831</v>
      </c>
      <c r="G215" t="s">
        <v>68</v>
      </c>
      <c r="H215" t="s">
        <v>51</v>
      </c>
      <c r="I215" t="s">
        <v>52</v>
      </c>
      <c r="J215">
        <v>80</v>
      </c>
      <c r="K215">
        <v>64.099999999999994</v>
      </c>
      <c r="L215">
        <v>807</v>
      </c>
      <c r="M215">
        <v>274314</v>
      </c>
      <c r="N215">
        <v>372970.56</v>
      </c>
      <c r="P215" t="s">
        <v>60</v>
      </c>
      <c r="Q215" t="s">
        <v>54</v>
      </c>
      <c r="R215" t="s">
        <v>55</v>
      </c>
      <c r="V215" t="s">
        <v>56</v>
      </c>
    </row>
    <row r="216" spans="1:22" x14ac:dyDescent="0.25">
      <c r="A216" t="s">
        <v>47</v>
      </c>
      <c r="B216" t="s">
        <v>14</v>
      </c>
      <c r="C216" t="s">
        <v>145</v>
      </c>
      <c r="D216" t="s">
        <v>167</v>
      </c>
      <c r="E216">
        <v>0</v>
      </c>
      <c r="F216">
        <v>1831</v>
      </c>
      <c r="G216" t="s">
        <v>75</v>
      </c>
      <c r="H216" t="s">
        <v>51</v>
      </c>
      <c r="I216" t="s">
        <v>52</v>
      </c>
      <c r="J216">
        <v>80</v>
      </c>
      <c r="K216">
        <v>63.4</v>
      </c>
      <c r="L216">
        <v>807</v>
      </c>
      <c r="M216">
        <v>126217</v>
      </c>
      <c r="N216">
        <v>183100.99</v>
      </c>
      <c r="P216" t="s">
        <v>60</v>
      </c>
      <c r="Q216" t="s">
        <v>54</v>
      </c>
      <c r="R216" t="s">
        <v>55</v>
      </c>
      <c r="V216" t="s">
        <v>56</v>
      </c>
    </row>
    <row r="217" spans="1:22" x14ac:dyDescent="0.25">
      <c r="A217" t="s">
        <v>47</v>
      </c>
      <c r="B217" t="s">
        <v>14</v>
      </c>
      <c r="C217" t="s">
        <v>145</v>
      </c>
      <c r="D217" t="s">
        <v>167</v>
      </c>
      <c r="E217">
        <v>0</v>
      </c>
      <c r="F217">
        <v>1831</v>
      </c>
      <c r="G217" t="s">
        <v>72</v>
      </c>
      <c r="H217" t="s">
        <v>51</v>
      </c>
      <c r="I217" t="s">
        <v>52</v>
      </c>
      <c r="J217">
        <v>80</v>
      </c>
      <c r="K217">
        <v>65.8</v>
      </c>
      <c r="L217">
        <v>807</v>
      </c>
      <c r="M217">
        <v>328676</v>
      </c>
      <c r="N217">
        <v>499712.72</v>
      </c>
      <c r="P217" t="s">
        <v>60</v>
      </c>
      <c r="Q217" t="s">
        <v>54</v>
      </c>
      <c r="R217" t="s">
        <v>55</v>
      </c>
      <c r="V217" t="s">
        <v>56</v>
      </c>
    </row>
    <row r="218" spans="1:22" x14ac:dyDescent="0.25">
      <c r="A218" t="s">
        <v>47</v>
      </c>
      <c r="B218" t="s">
        <v>14</v>
      </c>
      <c r="C218" t="s">
        <v>145</v>
      </c>
      <c r="D218" t="s">
        <v>168</v>
      </c>
      <c r="E218">
        <v>0</v>
      </c>
      <c r="F218">
        <v>1832</v>
      </c>
      <c r="G218" t="s">
        <v>59</v>
      </c>
      <c r="H218" t="s">
        <v>51</v>
      </c>
      <c r="I218" t="s">
        <v>52</v>
      </c>
      <c r="J218">
        <v>154.69999999999999</v>
      </c>
      <c r="K218">
        <v>154.6</v>
      </c>
      <c r="L218">
        <v>1668</v>
      </c>
      <c r="M218">
        <v>686306</v>
      </c>
      <c r="N218">
        <v>878016.31</v>
      </c>
      <c r="P218" t="s">
        <v>60</v>
      </c>
      <c r="Q218" t="s">
        <v>54</v>
      </c>
      <c r="R218" t="s">
        <v>55</v>
      </c>
      <c r="V218" t="s">
        <v>56</v>
      </c>
    </row>
    <row r="219" spans="1:22" x14ac:dyDescent="0.25">
      <c r="A219" t="s">
        <v>47</v>
      </c>
      <c r="B219" t="s">
        <v>14</v>
      </c>
      <c r="C219" t="s">
        <v>145</v>
      </c>
      <c r="D219" t="s">
        <v>169</v>
      </c>
      <c r="E219">
        <v>0</v>
      </c>
      <c r="F219">
        <v>1843</v>
      </c>
      <c r="G219" t="s">
        <v>62</v>
      </c>
      <c r="H219" t="s">
        <v>51</v>
      </c>
      <c r="I219" t="s">
        <v>52</v>
      </c>
      <c r="J219">
        <v>44</v>
      </c>
      <c r="K219">
        <v>41</v>
      </c>
      <c r="L219">
        <v>517</v>
      </c>
      <c r="M219">
        <v>285911</v>
      </c>
      <c r="N219">
        <v>377496.1</v>
      </c>
      <c r="P219" t="s">
        <v>60</v>
      </c>
      <c r="Q219" t="s">
        <v>54</v>
      </c>
      <c r="R219" t="s">
        <v>55</v>
      </c>
      <c r="V219" t="s">
        <v>56</v>
      </c>
    </row>
    <row r="220" spans="1:22" x14ac:dyDescent="0.25">
      <c r="A220" t="s">
        <v>82</v>
      </c>
      <c r="B220" t="s">
        <v>14</v>
      </c>
      <c r="C220" t="s">
        <v>145</v>
      </c>
      <c r="D220" t="s">
        <v>170</v>
      </c>
      <c r="E220">
        <v>0</v>
      </c>
      <c r="F220">
        <v>1866</v>
      </c>
      <c r="G220" t="s">
        <v>50</v>
      </c>
      <c r="H220" t="s">
        <v>66</v>
      </c>
      <c r="I220" t="s">
        <v>52</v>
      </c>
      <c r="J220">
        <v>32</v>
      </c>
      <c r="K220">
        <v>32</v>
      </c>
      <c r="L220">
        <v>468.16</v>
      </c>
      <c r="M220">
        <v>62932</v>
      </c>
      <c r="N220">
        <v>136521.70000000001</v>
      </c>
      <c r="P220" t="s">
        <v>60</v>
      </c>
      <c r="Q220" t="s">
        <v>54</v>
      </c>
      <c r="R220" t="s">
        <v>55</v>
      </c>
      <c r="V220" t="s">
        <v>56</v>
      </c>
    </row>
    <row r="221" spans="1:22" x14ac:dyDescent="0.25">
      <c r="A221" t="s">
        <v>47</v>
      </c>
      <c r="B221" t="s">
        <v>15</v>
      </c>
      <c r="C221" t="s">
        <v>119</v>
      </c>
      <c r="D221" t="s">
        <v>171</v>
      </c>
      <c r="E221">
        <v>0</v>
      </c>
      <c r="F221">
        <v>2706</v>
      </c>
      <c r="G221" t="s">
        <v>59</v>
      </c>
      <c r="H221" t="s">
        <v>88</v>
      </c>
      <c r="I221" t="s">
        <v>52</v>
      </c>
      <c r="J221">
        <v>206.6</v>
      </c>
      <c r="K221">
        <v>191</v>
      </c>
      <c r="L221">
        <v>2596</v>
      </c>
      <c r="M221">
        <v>874638</v>
      </c>
      <c r="N221">
        <v>936004.65</v>
      </c>
      <c r="P221" t="s">
        <v>60</v>
      </c>
      <c r="Q221" t="s">
        <v>54</v>
      </c>
      <c r="R221" t="s">
        <v>55</v>
      </c>
      <c r="V221" t="s">
        <v>56</v>
      </c>
    </row>
    <row r="222" spans="1:22" x14ac:dyDescent="0.25">
      <c r="A222" t="s">
        <v>47</v>
      </c>
      <c r="B222" t="s">
        <v>15</v>
      </c>
      <c r="C222" t="s">
        <v>119</v>
      </c>
      <c r="D222" t="s">
        <v>171</v>
      </c>
      <c r="E222">
        <v>0</v>
      </c>
      <c r="F222">
        <v>2706</v>
      </c>
      <c r="G222" t="s">
        <v>61</v>
      </c>
      <c r="H222" t="s">
        <v>88</v>
      </c>
      <c r="I222" t="s">
        <v>52</v>
      </c>
      <c r="J222">
        <v>207</v>
      </c>
      <c r="K222">
        <v>185</v>
      </c>
      <c r="L222">
        <v>2326</v>
      </c>
      <c r="M222">
        <v>936098</v>
      </c>
      <c r="N222">
        <v>1051485.42</v>
      </c>
      <c r="P222" t="s">
        <v>60</v>
      </c>
      <c r="Q222" t="s">
        <v>54</v>
      </c>
      <c r="R222" t="s">
        <v>55</v>
      </c>
      <c r="V222" t="s">
        <v>56</v>
      </c>
    </row>
    <row r="223" spans="1:22" x14ac:dyDescent="0.25">
      <c r="A223" t="s">
        <v>47</v>
      </c>
      <c r="B223" t="s">
        <v>15</v>
      </c>
      <c r="C223" t="s">
        <v>119</v>
      </c>
      <c r="D223" t="s">
        <v>172</v>
      </c>
      <c r="E223">
        <v>0</v>
      </c>
      <c r="F223">
        <v>2708</v>
      </c>
      <c r="G223" t="s">
        <v>75</v>
      </c>
      <c r="H223" t="s">
        <v>88</v>
      </c>
      <c r="I223" t="s">
        <v>52</v>
      </c>
      <c r="J223">
        <v>140.6</v>
      </c>
      <c r="K223">
        <v>144</v>
      </c>
      <c r="L223">
        <v>1643</v>
      </c>
      <c r="M223">
        <v>192573</v>
      </c>
      <c r="N223">
        <v>170492.33</v>
      </c>
      <c r="P223" t="s">
        <v>60</v>
      </c>
      <c r="Q223" t="s">
        <v>54</v>
      </c>
      <c r="R223" t="s">
        <v>70</v>
      </c>
      <c r="S223">
        <v>2012</v>
      </c>
      <c r="V223" t="s">
        <v>56</v>
      </c>
    </row>
    <row r="224" spans="1:22" x14ac:dyDescent="0.25">
      <c r="A224" t="s">
        <v>47</v>
      </c>
      <c r="B224" t="s">
        <v>15</v>
      </c>
      <c r="C224" t="s">
        <v>119</v>
      </c>
      <c r="D224" t="s">
        <v>172</v>
      </c>
      <c r="E224">
        <v>0</v>
      </c>
      <c r="F224">
        <v>2708</v>
      </c>
      <c r="G224" t="s">
        <v>72</v>
      </c>
      <c r="H224" t="s">
        <v>88</v>
      </c>
      <c r="I224" t="s">
        <v>52</v>
      </c>
      <c r="J224">
        <v>187.9</v>
      </c>
      <c r="K224">
        <v>172</v>
      </c>
      <c r="L224">
        <v>0</v>
      </c>
      <c r="M224">
        <v>280767</v>
      </c>
      <c r="N224">
        <v>306408.5</v>
      </c>
      <c r="P224" t="s">
        <v>60</v>
      </c>
      <c r="Q224" t="s">
        <v>54</v>
      </c>
      <c r="R224" t="s">
        <v>70</v>
      </c>
      <c r="S224">
        <v>2012</v>
      </c>
      <c r="V224" t="s">
        <v>56</v>
      </c>
    </row>
    <row r="225" spans="1:22" x14ac:dyDescent="0.25">
      <c r="A225" t="s">
        <v>47</v>
      </c>
      <c r="B225" t="s">
        <v>15</v>
      </c>
      <c r="C225" t="s">
        <v>119</v>
      </c>
      <c r="D225" t="s">
        <v>173</v>
      </c>
      <c r="E225">
        <v>0</v>
      </c>
      <c r="F225">
        <v>2709</v>
      </c>
      <c r="G225" t="s">
        <v>59</v>
      </c>
      <c r="H225" t="s">
        <v>88</v>
      </c>
      <c r="I225" t="s">
        <v>52</v>
      </c>
      <c r="J225">
        <v>75</v>
      </c>
      <c r="K225">
        <v>74</v>
      </c>
      <c r="L225">
        <v>919</v>
      </c>
      <c r="M225">
        <v>90603</v>
      </c>
      <c r="N225">
        <v>107836.05</v>
      </c>
      <c r="P225" t="s">
        <v>60</v>
      </c>
      <c r="Q225" t="s">
        <v>54</v>
      </c>
      <c r="R225" t="s">
        <v>70</v>
      </c>
      <c r="S225">
        <v>2012</v>
      </c>
      <c r="V225" t="s">
        <v>56</v>
      </c>
    </row>
    <row r="226" spans="1:22" x14ac:dyDescent="0.25">
      <c r="A226" t="s">
        <v>47</v>
      </c>
      <c r="B226" t="s">
        <v>15</v>
      </c>
      <c r="C226" t="s">
        <v>119</v>
      </c>
      <c r="D226" t="s">
        <v>173</v>
      </c>
      <c r="E226">
        <v>0</v>
      </c>
      <c r="F226">
        <v>2709</v>
      </c>
      <c r="G226" t="s">
        <v>61</v>
      </c>
      <c r="H226" t="s">
        <v>88</v>
      </c>
      <c r="I226" t="s">
        <v>52</v>
      </c>
      <c r="J226">
        <v>75</v>
      </c>
      <c r="K226">
        <v>68</v>
      </c>
      <c r="L226">
        <v>1191</v>
      </c>
      <c r="M226">
        <v>3290</v>
      </c>
      <c r="N226">
        <v>8269.0499999999993</v>
      </c>
      <c r="P226" t="s">
        <v>60</v>
      </c>
      <c r="Q226" t="s">
        <v>54</v>
      </c>
      <c r="R226" t="s">
        <v>70</v>
      </c>
      <c r="S226">
        <v>2012</v>
      </c>
      <c r="V226" t="s">
        <v>56</v>
      </c>
    </row>
    <row r="227" spans="1:22" x14ac:dyDescent="0.25">
      <c r="A227" t="s">
        <v>47</v>
      </c>
      <c r="B227" t="s">
        <v>15</v>
      </c>
      <c r="C227" t="s">
        <v>119</v>
      </c>
      <c r="D227" t="s">
        <v>173</v>
      </c>
      <c r="E227">
        <v>0</v>
      </c>
      <c r="F227">
        <v>2709</v>
      </c>
      <c r="G227" t="s">
        <v>62</v>
      </c>
      <c r="H227" t="s">
        <v>88</v>
      </c>
      <c r="I227" t="s">
        <v>52</v>
      </c>
      <c r="J227">
        <v>252.4</v>
      </c>
      <c r="K227">
        <v>240</v>
      </c>
      <c r="L227">
        <v>3226</v>
      </c>
      <c r="M227">
        <v>735442</v>
      </c>
      <c r="N227">
        <v>732064.43</v>
      </c>
      <c r="P227" t="s">
        <v>60</v>
      </c>
      <c r="Q227" t="s">
        <v>54</v>
      </c>
      <c r="R227" t="s">
        <v>70</v>
      </c>
      <c r="S227">
        <v>2012</v>
      </c>
      <c r="V227" t="s">
        <v>56</v>
      </c>
    </row>
    <row r="228" spans="1:22" x14ac:dyDescent="0.25">
      <c r="A228" t="s">
        <v>47</v>
      </c>
      <c r="B228" t="s">
        <v>15</v>
      </c>
      <c r="C228" t="s">
        <v>119</v>
      </c>
      <c r="D228" t="s">
        <v>174</v>
      </c>
      <c r="E228">
        <v>0</v>
      </c>
      <c r="F228">
        <v>2712</v>
      </c>
      <c r="G228" t="s">
        <v>59</v>
      </c>
      <c r="H228" t="s">
        <v>88</v>
      </c>
      <c r="I228" t="s">
        <v>52</v>
      </c>
      <c r="J228">
        <v>410.8</v>
      </c>
      <c r="K228">
        <v>379</v>
      </c>
      <c r="L228">
        <v>4722</v>
      </c>
      <c r="M228">
        <v>2025215</v>
      </c>
      <c r="N228">
        <v>1974126.28</v>
      </c>
      <c r="P228" t="s">
        <v>60</v>
      </c>
      <c r="Q228" t="s">
        <v>54</v>
      </c>
      <c r="R228" t="s">
        <v>55</v>
      </c>
      <c r="V228" t="s">
        <v>56</v>
      </c>
    </row>
    <row r="229" spans="1:22" x14ac:dyDescent="0.25">
      <c r="A229" t="s">
        <v>47</v>
      </c>
      <c r="B229" t="s">
        <v>15</v>
      </c>
      <c r="C229" t="s">
        <v>119</v>
      </c>
      <c r="D229" t="s">
        <v>174</v>
      </c>
      <c r="E229">
        <v>0</v>
      </c>
      <c r="F229">
        <v>2712</v>
      </c>
      <c r="G229" t="s">
        <v>61</v>
      </c>
      <c r="H229" t="s">
        <v>88</v>
      </c>
      <c r="I229" t="s">
        <v>52</v>
      </c>
      <c r="J229">
        <v>657</v>
      </c>
      <c r="K229">
        <v>659</v>
      </c>
      <c r="L229">
        <v>7212</v>
      </c>
      <c r="M229">
        <v>4151161</v>
      </c>
      <c r="N229">
        <v>3940324.7</v>
      </c>
      <c r="P229" t="s">
        <v>60</v>
      </c>
      <c r="Q229" t="s">
        <v>54</v>
      </c>
      <c r="R229" t="s">
        <v>55</v>
      </c>
      <c r="V229" t="s">
        <v>56</v>
      </c>
    </row>
    <row r="230" spans="1:22" x14ac:dyDescent="0.25">
      <c r="A230" t="s">
        <v>47</v>
      </c>
      <c r="B230" t="s">
        <v>15</v>
      </c>
      <c r="C230" t="s">
        <v>119</v>
      </c>
      <c r="D230" t="s">
        <v>174</v>
      </c>
      <c r="E230">
        <v>0</v>
      </c>
      <c r="F230">
        <v>2712</v>
      </c>
      <c r="G230" t="s">
        <v>62</v>
      </c>
      <c r="H230" t="s">
        <v>88</v>
      </c>
      <c r="I230" t="s">
        <v>52</v>
      </c>
      <c r="J230">
        <v>745.2</v>
      </c>
      <c r="K230">
        <v>696</v>
      </c>
      <c r="L230">
        <v>8522</v>
      </c>
      <c r="M230">
        <v>3685146</v>
      </c>
      <c r="N230">
        <v>3917371.27</v>
      </c>
      <c r="P230" t="s">
        <v>60</v>
      </c>
      <c r="Q230" t="s">
        <v>54</v>
      </c>
      <c r="R230" t="s">
        <v>55</v>
      </c>
      <c r="V230" t="s">
        <v>56</v>
      </c>
    </row>
    <row r="231" spans="1:22" x14ac:dyDescent="0.25">
      <c r="A231" t="s">
        <v>47</v>
      </c>
      <c r="B231" t="s">
        <v>15</v>
      </c>
      <c r="C231" t="s">
        <v>119</v>
      </c>
      <c r="D231" t="s">
        <v>174</v>
      </c>
      <c r="E231">
        <v>0</v>
      </c>
      <c r="F231">
        <v>2712</v>
      </c>
      <c r="G231" t="s">
        <v>68</v>
      </c>
      <c r="H231" t="s">
        <v>88</v>
      </c>
      <c r="I231" t="s">
        <v>52</v>
      </c>
      <c r="J231">
        <v>745.2</v>
      </c>
      <c r="K231">
        <v>698</v>
      </c>
      <c r="L231">
        <v>9000</v>
      </c>
      <c r="M231">
        <v>4101466</v>
      </c>
      <c r="N231">
        <v>4723355.43</v>
      </c>
      <c r="P231" t="s">
        <v>60</v>
      </c>
      <c r="Q231" t="s">
        <v>54</v>
      </c>
      <c r="R231" t="s">
        <v>55</v>
      </c>
      <c r="V231" t="s">
        <v>56</v>
      </c>
    </row>
    <row r="232" spans="1:22" x14ac:dyDescent="0.25">
      <c r="A232" t="s">
        <v>47</v>
      </c>
      <c r="B232" t="s">
        <v>15</v>
      </c>
      <c r="C232" t="s">
        <v>119</v>
      </c>
      <c r="D232" t="s">
        <v>175</v>
      </c>
      <c r="E232">
        <v>0</v>
      </c>
      <c r="F232">
        <v>2713</v>
      </c>
      <c r="G232" t="s">
        <v>59</v>
      </c>
      <c r="H232" t="s">
        <v>88</v>
      </c>
      <c r="I232" t="s">
        <v>52</v>
      </c>
      <c r="J232">
        <v>112.5</v>
      </c>
      <c r="K232">
        <v>97</v>
      </c>
      <c r="L232">
        <v>1400</v>
      </c>
      <c r="M232">
        <v>157924</v>
      </c>
      <c r="N232">
        <v>199026.32</v>
      </c>
      <c r="P232" t="s">
        <v>60</v>
      </c>
      <c r="Q232" t="s">
        <v>54</v>
      </c>
      <c r="R232" t="s">
        <v>55</v>
      </c>
      <c r="S232">
        <v>2013</v>
      </c>
      <c r="V232" t="s">
        <v>56</v>
      </c>
    </row>
    <row r="233" spans="1:22" x14ac:dyDescent="0.25">
      <c r="A233" t="s">
        <v>47</v>
      </c>
      <c r="B233" t="s">
        <v>15</v>
      </c>
      <c r="C233" t="s">
        <v>119</v>
      </c>
      <c r="D233" t="s">
        <v>175</v>
      </c>
      <c r="E233">
        <v>0</v>
      </c>
      <c r="F233">
        <v>2713</v>
      </c>
      <c r="G233" t="s">
        <v>61</v>
      </c>
      <c r="H233" t="s">
        <v>88</v>
      </c>
      <c r="I233" t="s">
        <v>52</v>
      </c>
      <c r="J233">
        <v>112.5</v>
      </c>
      <c r="K233">
        <v>90</v>
      </c>
      <c r="L233">
        <v>1400</v>
      </c>
      <c r="M233">
        <v>147802</v>
      </c>
      <c r="N233">
        <v>183978.16</v>
      </c>
      <c r="P233" t="s">
        <v>60</v>
      </c>
      <c r="Q233" t="s">
        <v>54</v>
      </c>
      <c r="R233" t="s">
        <v>55</v>
      </c>
      <c r="S233">
        <v>2013</v>
      </c>
      <c r="V233" t="s">
        <v>56</v>
      </c>
    </row>
    <row r="234" spans="1:22" x14ac:dyDescent="0.25">
      <c r="A234" t="s">
        <v>47</v>
      </c>
      <c r="B234" t="s">
        <v>15</v>
      </c>
      <c r="C234" t="s">
        <v>119</v>
      </c>
      <c r="D234" t="s">
        <v>175</v>
      </c>
      <c r="E234">
        <v>0</v>
      </c>
      <c r="F234">
        <v>2713</v>
      </c>
      <c r="G234" t="s">
        <v>62</v>
      </c>
      <c r="H234" t="s">
        <v>88</v>
      </c>
      <c r="I234" t="s">
        <v>52</v>
      </c>
      <c r="J234">
        <v>446.6</v>
      </c>
      <c r="K234">
        <v>366</v>
      </c>
      <c r="L234">
        <v>4962</v>
      </c>
      <c r="M234">
        <v>976131</v>
      </c>
      <c r="N234">
        <v>1136468.48</v>
      </c>
      <c r="P234" t="s">
        <v>60</v>
      </c>
      <c r="Q234" t="s">
        <v>54</v>
      </c>
      <c r="R234" t="s">
        <v>55</v>
      </c>
      <c r="S234">
        <v>2013</v>
      </c>
      <c r="V234" t="s">
        <v>56</v>
      </c>
    </row>
    <row r="235" spans="1:22" x14ac:dyDescent="0.25">
      <c r="A235" t="s">
        <v>132</v>
      </c>
      <c r="B235" t="s">
        <v>15</v>
      </c>
      <c r="C235" t="s">
        <v>119</v>
      </c>
      <c r="D235" t="s">
        <v>175</v>
      </c>
      <c r="E235">
        <v>0</v>
      </c>
      <c r="F235">
        <v>2713</v>
      </c>
      <c r="G235" t="s">
        <v>176</v>
      </c>
      <c r="H235" t="s">
        <v>66</v>
      </c>
      <c r="I235" t="s">
        <v>67</v>
      </c>
      <c r="J235">
        <v>263</v>
      </c>
      <c r="K235">
        <v>263</v>
      </c>
      <c r="L235">
        <v>0</v>
      </c>
      <c r="M235">
        <v>0</v>
      </c>
      <c r="N235">
        <v>0</v>
      </c>
      <c r="P235" t="s">
        <v>60</v>
      </c>
      <c r="Q235" t="s">
        <v>54</v>
      </c>
      <c r="R235" t="s">
        <v>177</v>
      </c>
      <c r="V235" t="s">
        <v>56</v>
      </c>
    </row>
    <row r="236" spans="1:22" x14ac:dyDescent="0.25">
      <c r="A236" t="s">
        <v>132</v>
      </c>
      <c r="B236" t="s">
        <v>15</v>
      </c>
      <c r="C236" t="s">
        <v>119</v>
      </c>
      <c r="D236" t="s">
        <v>175</v>
      </c>
      <c r="E236">
        <v>0</v>
      </c>
      <c r="F236">
        <v>2713</v>
      </c>
      <c r="G236" t="s">
        <v>109</v>
      </c>
      <c r="H236" t="s">
        <v>66</v>
      </c>
      <c r="I236" t="s">
        <v>67</v>
      </c>
      <c r="J236">
        <v>181</v>
      </c>
      <c r="K236">
        <v>181</v>
      </c>
      <c r="L236">
        <v>0</v>
      </c>
      <c r="M236">
        <v>0</v>
      </c>
      <c r="N236">
        <v>0</v>
      </c>
      <c r="P236" t="s">
        <v>60</v>
      </c>
      <c r="Q236" t="s">
        <v>54</v>
      </c>
      <c r="R236" t="s">
        <v>177</v>
      </c>
      <c r="V236" t="s">
        <v>56</v>
      </c>
    </row>
    <row r="237" spans="1:22" x14ac:dyDescent="0.25">
      <c r="A237" t="s">
        <v>132</v>
      </c>
      <c r="B237" t="s">
        <v>15</v>
      </c>
      <c r="C237" t="s">
        <v>119</v>
      </c>
      <c r="D237" t="s">
        <v>175</v>
      </c>
      <c r="E237">
        <v>0</v>
      </c>
      <c r="F237">
        <v>2713</v>
      </c>
      <c r="G237" t="s">
        <v>112</v>
      </c>
      <c r="H237" t="s">
        <v>66</v>
      </c>
      <c r="I237" t="s">
        <v>67</v>
      </c>
      <c r="J237">
        <v>181</v>
      </c>
      <c r="K237">
        <v>181</v>
      </c>
      <c r="L237">
        <v>0</v>
      </c>
      <c r="M237">
        <v>0</v>
      </c>
      <c r="N237">
        <v>0</v>
      </c>
      <c r="P237" t="s">
        <v>60</v>
      </c>
      <c r="Q237" t="s">
        <v>54</v>
      </c>
      <c r="R237" t="s">
        <v>177</v>
      </c>
      <c r="V237" t="s">
        <v>56</v>
      </c>
    </row>
    <row r="238" spans="1:22" x14ac:dyDescent="0.25">
      <c r="A238" t="s">
        <v>47</v>
      </c>
      <c r="B238" t="s">
        <v>15</v>
      </c>
      <c r="C238" t="s">
        <v>119</v>
      </c>
      <c r="D238" t="s">
        <v>178</v>
      </c>
      <c r="E238">
        <v>0</v>
      </c>
      <c r="F238">
        <v>2718</v>
      </c>
      <c r="G238" t="s">
        <v>59</v>
      </c>
      <c r="H238" t="s">
        <v>88</v>
      </c>
      <c r="I238" t="s">
        <v>52</v>
      </c>
      <c r="J238">
        <v>165</v>
      </c>
      <c r="K238">
        <v>162</v>
      </c>
      <c r="L238">
        <v>2141</v>
      </c>
      <c r="M238">
        <v>100069</v>
      </c>
      <c r="N238">
        <v>124154.17</v>
      </c>
      <c r="P238" t="s">
        <v>60</v>
      </c>
      <c r="Q238" t="s">
        <v>54</v>
      </c>
      <c r="R238" t="s">
        <v>55</v>
      </c>
      <c r="V238" t="s">
        <v>56</v>
      </c>
    </row>
    <row r="239" spans="1:22" x14ac:dyDescent="0.25">
      <c r="A239" t="s">
        <v>47</v>
      </c>
      <c r="B239" t="s">
        <v>15</v>
      </c>
      <c r="C239" t="s">
        <v>119</v>
      </c>
      <c r="D239" t="s">
        <v>178</v>
      </c>
      <c r="E239">
        <v>0</v>
      </c>
      <c r="F239">
        <v>2718</v>
      </c>
      <c r="G239" t="s">
        <v>61</v>
      </c>
      <c r="H239" t="s">
        <v>88</v>
      </c>
      <c r="I239" t="s">
        <v>52</v>
      </c>
      <c r="J239">
        <v>165</v>
      </c>
      <c r="K239">
        <v>162</v>
      </c>
      <c r="L239">
        <v>2408</v>
      </c>
      <c r="M239">
        <v>78152</v>
      </c>
      <c r="N239">
        <v>101240.55</v>
      </c>
      <c r="P239" t="s">
        <v>60</v>
      </c>
      <c r="Q239" t="s">
        <v>54</v>
      </c>
      <c r="R239" t="s">
        <v>55</v>
      </c>
      <c r="V239" t="s">
        <v>56</v>
      </c>
    </row>
    <row r="240" spans="1:22" x14ac:dyDescent="0.25">
      <c r="A240" t="s">
        <v>47</v>
      </c>
      <c r="B240" t="s">
        <v>15</v>
      </c>
      <c r="C240" t="s">
        <v>119</v>
      </c>
      <c r="D240" t="s">
        <v>178</v>
      </c>
      <c r="E240">
        <v>0</v>
      </c>
      <c r="F240">
        <v>2718</v>
      </c>
      <c r="G240" t="s">
        <v>62</v>
      </c>
      <c r="H240" t="s">
        <v>88</v>
      </c>
      <c r="I240" t="s">
        <v>52</v>
      </c>
      <c r="J240">
        <v>275</v>
      </c>
      <c r="K240">
        <v>261</v>
      </c>
      <c r="L240">
        <v>3316</v>
      </c>
      <c r="M240">
        <v>606229</v>
      </c>
      <c r="N240">
        <v>617719.55000000005</v>
      </c>
      <c r="P240" t="s">
        <v>60</v>
      </c>
      <c r="Q240" t="s">
        <v>54</v>
      </c>
      <c r="R240" t="s">
        <v>55</v>
      </c>
      <c r="V240" t="s">
        <v>56</v>
      </c>
    </row>
    <row r="241" spans="1:22" x14ac:dyDescent="0.25">
      <c r="A241" t="s">
        <v>47</v>
      </c>
      <c r="B241" t="s">
        <v>15</v>
      </c>
      <c r="C241" t="s">
        <v>119</v>
      </c>
      <c r="D241" t="s">
        <v>178</v>
      </c>
      <c r="E241">
        <v>0</v>
      </c>
      <c r="F241">
        <v>2718</v>
      </c>
      <c r="G241" t="s">
        <v>68</v>
      </c>
      <c r="H241" t="s">
        <v>88</v>
      </c>
      <c r="I241" t="s">
        <v>52</v>
      </c>
      <c r="J241">
        <v>275</v>
      </c>
      <c r="K241">
        <v>276</v>
      </c>
      <c r="L241">
        <v>4151</v>
      </c>
      <c r="M241">
        <v>777282</v>
      </c>
      <c r="N241">
        <v>786439.79</v>
      </c>
      <c r="P241" t="s">
        <v>60</v>
      </c>
      <c r="Q241" t="s">
        <v>54</v>
      </c>
      <c r="R241" t="s">
        <v>55</v>
      </c>
      <c r="V241" t="s">
        <v>56</v>
      </c>
    </row>
    <row r="242" spans="1:22" x14ac:dyDescent="0.25">
      <c r="A242" t="s">
        <v>47</v>
      </c>
      <c r="B242" t="s">
        <v>15</v>
      </c>
      <c r="C242" t="s">
        <v>119</v>
      </c>
      <c r="D242" t="s">
        <v>178</v>
      </c>
      <c r="E242">
        <v>0</v>
      </c>
      <c r="F242">
        <v>2718</v>
      </c>
      <c r="G242" t="s">
        <v>75</v>
      </c>
      <c r="H242" t="s">
        <v>88</v>
      </c>
      <c r="I242" t="s">
        <v>52</v>
      </c>
      <c r="J242">
        <v>275</v>
      </c>
      <c r="K242">
        <v>266</v>
      </c>
      <c r="L242">
        <v>3997</v>
      </c>
      <c r="M242">
        <v>386992</v>
      </c>
      <c r="N242">
        <v>442920.89</v>
      </c>
      <c r="P242" t="s">
        <v>60</v>
      </c>
      <c r="Q242" t="s">
        <v>54</v>
      </c>
      <c r="R242" t="s">
        <v>55</v>
      </c>
      <c r="V242" t="s">
        <v>56</v>
      </c>
    </row>
    <row r="243" spans="1:22" x14ac:dyDescent="0.25">
      <c r="A243" t="s">
        <v>47</v>
      </c>
      <c r="B243" t="s">
        <v>15</v>
      </c>
      <c r="C243" t="s">
        <v>119</v>
      </c>
      <c r="D243" t="s">
        <v>179</v>
      </c>
      <c r="E243">
        <v>0</v>
      </c>
      <c r="F243">
        <v>2720</v>
      </c>
      <c r="G243" t="s">
        <v>75</v>
      </c>
      <c r="H243" t="s">
        <v>88</v>
      </c>
      <c r="I243" t="s">
        <v>52</v>
      </c>
      <c r="J243">
        <v>125</v>
      </c>
      <c r="K243">
        <v>128</v>
      </c>
      <c r="L243">
        <v>1624</v>
      </c>
      <c r="M243">
        <v>146714</v>
      </c>
      <c r="N243">
        <v>157810.67000000001</v>
      </c>
      <c r="P243" t="s">
        <v>60</v>
      </c>
      <c r="Q243" t="s">
        <v>54</v>
      </c>
      <c r="R243" t="s">
        <v>55</v>
      </c>
      <c r="S243">
        <v>2013</v>
      </c>
      <c r="V243" t="s">
        <v>56</v>
      </c>
    </row>
    <row r="244" spans="1:22" x14ac:dyDescent="0.25">
      <c r="A244" t="s">
        <v>47</v>
      </c>
      <c r="B244" t="s">
        <v>15</v>
      </c>
      <c r="C244" t="s">
        <v>119</v>
      </c>
      <c r="D244" t="s">
        <v>179</v>
      </c>
      <c r="E244">
        <v>0</v>
      </c>
      <c r="F244">
        <v>2720</v>
      </c>
      <c r="G244" t="s">
        <v>72</v>
      </c>
      <c r="H244" t="s">
        <v>88</v>
      </c>
      <c r="I244" t="s">
        <v>52</v>
      </c>
      <c r="J244">
        <v>125</v>
      </c>
      <c r="K244">
        <v>128</v>
      </c>
      <c r="L244">
        <v>1637</v>
      </c>
      <c r="M244">
        <v>73215</v>
      </c>
      <c r="N244">
        <v>84758.75</v>
      </c>
      <c r="P244" t="s">
        <v>60</v>
      </c>
      <c r="Q244" t="s">
        <v>54</v>
      </c>
      <c r="R244" t="s">
        <v>55</v>
      </c>
      <c r="S244">
        <v>2013</v>
      </c>
      <c r="V244" t="s">
        <v>56</v>
      </c>
    </row>
    <row r="245" spans="1:22" x14ac:dyDescent="0.25">
      <c r="A245" t="s">
        <v>64</v>
      </c>
      <c r="B245" t="s">
        <v>15</v>
      </c>
      <c r="C245" t="s">
        <v>119</v>
      </c>
      <c r="D245" t="s">
        <v>179</v>
      </c>
      <c r="E245">
        <v>0</v>
      </c>
      <c r="F245">
        <v>2720</v>
      </c>
      <c r="G245" t="s">
        <v>180</v>
      </c>
      <c r="H245" t="s">
        <v>66</v>
      </c>
      <c r="I245" t="s">
        <v>67</v>
      </c>
      <c r="J245">
        <v>185.3</v>
      </c>
      <c r="K245">
        <v>165</v>
      </c>
      <c r="L245">
        <v>1396.44</v>
      </c>
      <c r="M245">
        <v>1117330.31</v>
      </c>
      <c r="N245">
        <v>467142.63</v>
      </c>
      <c r="P245" t="s">
        <v>60</v>
      </c>
      <c r="Q245" t="s">
        <v>54</v>
      </c>
      <c r="R245" t="s">
        <v>55</v>
      </c>
      <c r="V245" t="s">
        <v>56</v>
      </c>
    </row>
    <row r="246" spans="1:22" x14ac:dyDescent="0.25">
      <c r="A246" t="s">
        <v>64</v>
      </c>
      <c r="B246" t="s">
        <v>15</v>
      </c>
      <c r="C246" t="s">
        <v>119</v>
      </c>
      <c r="D246" t="s">
        <v>179</v>
      </c>
      <c r="E246">
        <v>0</v>
      </c>
      <c r="F246">
        <v>2720</v>
      </c>
      <c r="G246" t="s">
        <v>181</v>
      </c>
      <c r="H246" t="s">
        <v>66</v>
      </c>
      <c r="I246" t="s">
        <v>67</v>
      </c>
      <c r="J246">
        <v>185.3</v>
      </c>
      <c r="K246">
        <v>165</v>
      </c>
      <c r="L246">
        <v>1396.44</v>
      </c>
      <c r="M246">
        <v>1117330.31</v>
      </c>
      <c r="N246">
        <v>467142.63</v>
      </c>
      <c r="P246" t="s">
        <v>60</v>
      </c>
      <c r="Q246" t="s">
        <v>54</v>
      </c>
      <c r="R246" t="s">
        <v>55</v>
      </c>
      <c r="V246" t="s">
        <v>56</v>
      </c>
    </row>
    <row r="247" spans="1:22" x14ac:dyDescent="0.25">
      <c r="A247" t="s">
        <v>64</v>
      </c>
      <c r="B247" t="s">
        <v>15</v>
      </c>
      <c r="C247" t="s">
        <v>119</v>
      </c>
      <c r="D247" t="s">
        <v>179</v>
      </c>
      <c r="E247">
        <v>0</v>
      </c>
      <c r="F247">
        <v>2720</v>
      </c>
      <c r="G247" t="s">
        <v>182</v>
      </c>
      <c r="H247" t="s">
        <v>66</v>
      </c>
      <c r="I247" t="s">
        <v>67</v>
      </c>
      <c r="J247">
        <v>320.5</v>
      </c>
      <c r="K247">
        <v>290</v>
      </c>
      <c r="L247">
        <v>2415.3200000000002</v>
      </c>
      <c r="M247">
        <v>1932565.38</v>
      </c>
      <c r="N247">
        <v>807982.8</v>
      </c>
      <c r="P247" t="s">
        <v>60</v>
      </c>
      <c r="Q247" t="s">
        <v>54</v>
      </c>
      <c r="R247" t="s">
        <v>55</v>
      </c>
      <c r="V247" t="s">
        <v>56</v>
      </c>
    </row>
    <row r="248" spans="1:22" x14ac:dyDescent="0.25">
      <c r="A248" t="s">
        <v>47</v>
      </c>
      <c r="B248" t="s">
        <v>15</v>
      </c>
      <c r="C248" t="s">
        <v>119</v>
      </c>
      <c r="D248" t="s">
        <v>183</v>
      </c>
      <c r="E248">
        <v>0</v>
      </c>
      <c r="F248">
        <v>2721</v>
      </c>
      <c r="G248" t="s">
        <v>75</v>
      </c>
      <c r="H248" t="s">
        <v>88</v>
      </c>
      <c r="I248" t="s">
        <v>52</v>
      </c>
      <c r="J248">
        <v>570.9</v>
      </c>
      <c r="K248">
        <v>552</v>
      </c>
      <c r="L248">
        <v>6080</v>
      </c>
      <c r="M248">
        <v>1144368</v>
      </c>
      <c r="N248">
        <v>1192272.1299999999</v>
      </c>
      <c r="P248" t="s">
        <v>60</v>
      </c>
      <c r="Q248" t="s">
        <v>54</v>
      </c>
      <c r="R248" t="s">
        <v>55</v>
      </c>
      <c r="V248" t="s">
        <v>56</v>
      </c>
    </row>
    <row r="249" spans="1:22" x14ac:dyDescent="0.25">
      <c r="A249" t="s">
        <v>107</v>
      </c>
      <c r="B249" t="s">
        <v>15</v>
      </c>
      <c r="C249" t="s">
        <v>119</v>
      </c>
      <c r="D249" t="s">
        <v>183</v>
      </c>
      <c r="E249">
        <v>0</v>
      </c>
      <c r="F249">
        <v>2721</v>
      </c>
      <c r="G249" t="s">
        <v>72</v>
      </c>
      <c r="H249" t="s">
        <v>88</v>
      </c>
      <c r="I249" t="s">
        <v>52</v>
      </c>
      <c r="J249">
        <v>909.5</v>
      </c>
      <c r="K249">
        <v>825</v>
      </c>
      <c r="L249">
        <v>7850</v>
      </c>
      <c r="M249">
        <v>37401</v>
      </c>
      <c r="N249">
        <v>165484.85</v>
      </c>
      <c r="P249" t="s">
        <v>60</v>
      </c>
      <c r="Q249" t="s">
        <v>54</v>
      </c>
      <c r="R249" t="s">
        <v>55</v>
      </c>
      <c r="U249" t="s">
        <v>111</v>
      </c>
      <c r="V249" t="s">
        <v>56</v>
      </c>
    </row>
    <row r="250" spans="1:22" x14ac:dyDescent="0.25">
      <c r="A250" t="s">
        <v>47</v>
      </c>
      <c r="B250" t="s">
        <v>15</v>
      </c>
      <c r="C250" t="s">
        <v>119</v>
      </c>
      <c r="D250" t="s">
        <v>184</v>
      </c>
      <c r="E250">
        <v>0</v>
      </c>
      <c r="F250">
        <v>2723</v>
      </c>
      <c r="G250" t="s">
        <v>59</v>
      </c>
      <c r="H250" t="s">
        <v>88</v>
      </c>
      <c r="I250" t="s">
        <v>52</v>
      </c>
      <c r="J250">
        <v>70</v>
      </c>
      <c r="K250">
        <v>67</v>
      </c>
      <c r="L250">
        <v>0</v>
      </c>
      <c r="M250">
        <v>0</v>
      </c>
      <c r="N250">
        <v>0</v>
      </c>
      <c r="P250" t="s">
        <v>60</v>
      </c>
      <c r="Q250" t="s">
        <v>54</v>
      </c>
      <c r="R250" t="s">
        <v>70</v>
      </c>
      <c r="S250">
        <v>2012</v>
      </c>
      <c r="V250" t="s">
        <v>56</v>
      </c>
    </row>
    <row r="251" spans="1:22" x14ac:dyDescent="0.25">
      <c r="A251" t="s">
        <v>47</v>
      </c>
      <c r="B251" t="s">
        <v>15</v>
      </c>
      <c r="C251" t="s">
        <v>119</v>
      </c>
      <c r="D251" t="s">
        <v>184</v>
      </c>
      <c r="E251">
        <v>0</v>
      </c>
      <c r="F251">
        <v>2723</v>
      </c>
      <c r="G251" t="s">
        <v>61</v>
      </c>
      <c r="H251" t="s">
        <v>88</v>
      </c>
      <c r="I251" t="s">
        <v>52</v>
      </c>
      <c r="J251">
        <v>70</v>
      </c>
      <c r="K251">
        <v>67</v>
      </c>
      <c r="L251">
        <v>0</v>
      </c>
      <c r="M251">
        <v>0</v>
      </c>
      <c r="N251">
        <v>0</v>
      </c>
      <c r="P251" t="s">
        <v>60</v>
      </c>
      <c r="Q251" t="s">
        <v>54</v>
      </c>
      <c r="R251" t="s">
        <v>70</v>
      </c>
      <c r="S251">
        <v>2012</v>
      </c>
      <c r="V251" t="s">
        <v>56</v>
      </c>
    </row>
    <row r="252" spans="1:22" x14ac:dyDescent="0.25">
      <c r="A252" t="s">
        <v>47</v>
      </c>
      <c r="B252" t="s">
        <v>15</v>
      </c>
      <c r="C252" t="s">
        <v>119</v>
      </c>
      <c r="D252" t="s">
        <v>184</v>
      </c>
      <c r="E252">
        <v>0</v>
      </c>
      <c r="F252">
        <v>2723</v>
      </c>
      <c r="G252" t="s">
        <v>62</v>
      </c>
      <c r="H252" t="s">
        <v>88</v>
      </c>
      <c r="I252" t="s">
        <v>52</v>
      </c>
      <c r="J252">
        <v>150</v>
      </c>
      <c r="K252">
        <v>142</v>
      </c>
      <c r="L252">
        <v>0</v>
      </c>
      <c r="M252">
        <v>0</v>
      </c>
      <c r="N252">
        <v>0</v>
      </c>
      <c r="P252" t="s">
        <v>60</v>
      </c>
      <c r="Q252" t="s">
        <v>54</v>
      </c>
      <c r="R252" t="s">
        <v>70</v>
      </c>
      <c r="S252">
        <v>2012</v>
      </c>
      <c r="V252" t="s">
        <v>56</v>
      </c>
    </row>
    <row r="253" spans="1:22" x14ac:dyDescent="0.25">
      <c r="A253" t="s">
        <v>185</v>
      </c>
      <c r="B253" t="s">
        <v>15</v>
      </c>
      <c r="C253" t="s">
        <v>119</v>
      </c>
      <c r="D253" t="s">
        <v>184</v>
      </c>
      <c r="E253">
        <v>0</v>
      </c>
      <c r="F253">
        <v>2723</v>
      </c>
      <c r="G253" t="s">
        <v>186</v>
      </c>
      <c r="H253" t="s">
        <v>66</v>
      </c>
      <c r="I253" t="s">
        <v>67</v>
      </c>
      <c r="J253">
        <v>185.3</v>
      </c>
      <c r="K253">
        <v>165</v>
      </c>
      <c r="L253">
        <v>1396.44</v>
      </c>
      <c r="M253">
        <v>36218.36</v>
      </c>
      <c r="N253">
        <v>12706.54</v>
      </c>
      <c r="P253" t="s">
        <v>60</v>
      </c>
      <c r="Q253" t="s">
        <v>54</v>
      </c>
      <c r="R253" t="s">
        <v>55</v>
      </c>
      <c r="U253" t="s">
        <v>111</v>
      </c>
      <c r="V253" t="s">
        <v>56</v>
      </c>
    </row>
    <row r="254" spans="1:22" x14ac:dyDescent="0.25">
      <c r="A254" t="s">
        <v>185</v>
      </c>
      <c r="B254" t="s">
        <v>15</v>
      </c>
      <c r="C254" t="s">
        <v>119</v>
      </c>
      <c r="D254" t="s">
        <v>184</v>
      </c>
      <c r="E254">
        <v>0</v>
      </c>
      <c r="F254">
        <v>2723</v>
      </c>
      <c r="G254" t="s">
        <v>187</v>
      </c>
      <c r="H254" t="s">
        <v>66</v>
      </c>
      <c r="I254" t="s">
        <v>67</v>
      </c>
      <c r="J254">
        <v>185.3</v>
      </c>
      <c r="K254">
        <v>165</v>
      </c>
      <c r="L254">
        <v>1396.44</v>
      </c>
      <c r="M254">
        <v>36218.36</v>
      </c>
      <c r="N254">
        <v>12706.54</v>
      </c>
      <c r="P254" t="s">
        <v>60</v>
      </c>
      <c r="Q254" t="s">
        <v>54</v>
      </c>
      <c r="R254" t="s">
        <v>55</v>
      </c>
      <c r="U254" t="s">
        <v>111</v>
      </c>
      <c r="V254" t="s">
        <v>56</v>
      </c>
    </row>
    <row r="255" spans="1:22" x14ac:dyDescent="0.25">
      <c r="A255" t="s">
        <v>185</v>
      </c>
      <c r="B255" t="s">
        <v>15</v>
      </c>
      <c r="C255" t="s">
        <v>119</v>
      </c>
      <c r="D255" t="s">
        <v>184</v>
      </c>
      <c r="E255">
        <v>0</v>
      </c>
      <c r="F255">
        <v>2723</v>
      </c>
      <c r="G255" t="s">
        <v>188</v>
      </c>
      <c r="H255" t="s">
        <v>66</v>
      </c>
      <c r="I255" t="s">
        <v>67</v>
      </c>
      <c r="J255">
        <v>320.5</v>
      </c>
      <c r="K255">
        <v>290</v>
      </c>
      <c r="L255">
        <v>2415.3200000000002</v>
      </c>
      <c r="M255">
        <v>62644.28</v>
      </c>
      <c r="N255">
        <v>21977.59</v>
      </c>
      <c r="P255" t="s">
        <v>60</v>
      </c>
      <c r="Q255" t="s">
        <v>54</v>
      </c>
      <c r="R255" t="s">
        <v>55</v>
      </c>
      <c r="U255" t="s">
        <v>111</v>
      </c>
      <c r="V255" t="s">
        <v>56</v>
      </c>
    </row>
    <row r="256" spans="1:22" x14ac:dyDescent="0.25">
      <c r="A256" t="s">
        <v>47</v>
      </c>
      <c r="B256" t="s">
        <v>15</v>
      </c>
      <c r="C256" t="s">
        <v>119</v>
      </c>
      <c r="D256" t="s">
        <v>189</v>
      </c>
      <c r="E256">
        <v>0</v>
      </c>
      <c r="F256">
        <v>2727</v>
      </c>
      <c r="G256" t="s">
        <v>59</v>
      </c>
      <c r="H256" t="s">
        <v>88</v>
      </c>
      <c r="I256" t="s">
        <v>52</v>
      </c>
      <c r="J256">
        <v>350</v>
      </c>
      <c r="K256">
        <v>380</v>
      </c>
      <c r="L256">
        <v>4756</v>
      </c>
      <c r="M256">
        <v>1078626</v>
      </c>
      <c r="N256">
        <v>1136963.69</v>
      </c>
      <c r="P256" t="s">
        <v>60</v>
      </c>
      <c r="Q256" t="s">
        <v>54</v>
      </c>
      <c r="R256" t="s">
        <v>55</v>
      </c>
      <c r="V256" t="s">
        <v>56</v>
      </c>
    </row>
    <row r="257" spans="1:22" x14ac:dyDescent="0.25">
      <c r="A257" t="s">
        <v>47</v>
      </c>
      <c r="B257" t="s">
        <v>15</v>
      </c>
      <c r="C257" t="s">
        <v>119</v>
      </c>
      <c r="D257" t="s">
        <v>189</v>
      </c>
      <c r="E257">
        <v>0</v>
      </c>
      <c r="F257">
        <v>2727</v>
      </c>
      <c r="G257" t="s">
        <v>61</v>
      </c>
      <c r="H257" t="s">
        <v>88</v>
      </c>
      <c r="I257" t="s">
        <v>52</v>
      </c>
      <c r="J257">
        <v>350</v>
      </c>
      <c r="K257">
        <v>380</v>
      </c>
      <c r="L257">
        <v>4542</v>
      </c>
      <c r="M257">
        <v>1370510</v>
      </c>
      <c r="N257">
        <v>1441203.37</v>
      </c>
      <c r="P257" t="s">
        <v>60</v>
      </c>
      <c r="Q257" t="s">
        <v>54</v>
      </c>
      <c r="R257" t="s">
        <v>55</v>
      </c>
      <c r="V257" t="s">
        <v>56</v>
      </c>
    </row>
    <row r="258" spans="1:22" x14ac:dyDescent="0.25">
      <c r="A258" t="s">
        <v>47</v>
      </c>
      <c r="B258" t="s">
        <v>15</v>
      </c>
      <c r="C258" t="s">
        <v>119</v>
      </c>
      <c r="D258" t="s">
        <v>189</v>
      </c>
      <c r="E258">
        <v>0</v>
      </c>
      <c r="F258">
        <v>2727</v>
      </c>
      <c r="G258" t="s">
        <v>62</v>
      </c>
      <c r="H258" t="s">
        <v>88</v>
      </c>
      <c r="I258" t="s">
        <v>52</v>
      </c>
      <c r="J258">
        <v>648</v>
      </c>
      <c r="K258">
        <v>658</v>
      </c>
      <c r="L258">
        <v>7506</v>
      </c>
      <c r="M258">
        <v>3263260</v>
      </c>
      <c r="N258">
        <v>3376930.26</v>
      </c>
      <c r="P258" t="s">
        <v>60</v>
      </c>
      <c r="Q258" t="s">
        <v>54</v>
      </c>
      <c r="R258" t="s">
        <v>55</v>
      </c>
      <c r="V258" t="s">
        <v>56</v>
      </c>
    </row>
    <row r="259" spans="1:22" x14ac:dyDescent="0.25">
      <c r="A259" t="s">
        <v>47</v>
      </c>
      <c r="B259" t="s">
        <v>15</v>
      </c>
      <c r="C259" t="s">
        <v>119</v>
      </c>
      <c r="D259" t="s">
        <v>189</v>
      </c>
      <c r="E259">
        <v>0</v>
      </c>
      <c r="F259">
        <v>2727</v>
      </c>
      <c r="G259" t="s">
        <v>68</v>
      </c>
      <c r="H259" t="s">
        <v>88</v>
      </c>
      <c r="I259" t="s">
        <v>52</v>
      </c>
      <c r="J259">
        <v>648</v>
      </c>
      <c r="K259">
        <v>660</v>
      </c>
      <c r="L259">
        <v>7486</v>
      </c>
      <c r="M259">
        <v>3902223</v>
      </c>
      <c r="N259">
        <v>3907518.19</v>
      </c>
      <c r="P259" t="s">
        <v>60</v>
      </c>
      <c r="Q259" t="s">
        <v>54</v>
      </c>
      <c r="R259" t="s">
        <v>55</v>
      </c>
      <c r="V259" t="s">
        <v>56</v>
      </c>
    </row>
    <row r="260" spans="1:22" x14ac:dyDescent="0.25">
      <c r="A260" t="s">
        <v>47</v>
      </c>
      <c r="B260" t="s">
        <v>15</v>
      </c>
      <c r="C260" t="s">
        <v>119</v>
      </c>
      <c r="D260" t="s">
        <v>190</v>
      </c>
      <c r="E260">
        <v>0</v>
      </c>
      <c r="F260">
        <v>2732</v>
      </c>
      <c r="G260" t="s">
        <v>68</v>
      </c>
      <c r="H260" t="s">
        <v>88</v>
      </c>
      <c r="I260" t="s">
        <v>52</v>
      </c>
      <c r="J260">
        <v>100</v>
      </c>
      <c r="K260">
        <v>94</v>
      </c>
      <c r="L260">
        <v>1547</v>
      </c>
      <c r="M260">
        <v>26139</v>
      </c>
      <c r="N260">
        <v>34718.879999999997</v>
      </c>
      <c r="P260" t="s">
        <v>60</v>
      </c>
      <c r="Q260" t="s">
        <v>54</v>
      </c>
      <c r="R260" t="s">
        <v>55</v>
      </c>
      <c r="S260">
        <v>2013</v>
      </c>
      <c r="V260" t="s">
        <v>56</v>
      </c>
    </row>
    <row r="261" spans="1:22" x14ac:dyDescent="0.25">
      <c r="A261" t="s">
        <v>47</v>
      </c>
      <c r="B261" t="s">
        <v>15</v>
      </c>
      <c r="C261" t="s">
        <v>119</v>
      </c>
      <c r="D261" t="s">
        <v>190</v>
      </c>
      <c r="E261">
        <v>0</v>
      </c>
      <c r="F261">
        <v>2732</v>
      </c>
      <c r="G261" t="s">
        <v>75</v>
      </c>
      <c r="H261" t="s">
        <v>88</v>
      </c>
      <c r="I261" t="s">
        <v>52</v>
      </c>
      <c r="J261">
        <v>100</v>
      </c>
      <c r="K261">
        <v>94</v>
      </c>
      <c r="L261">
        <v>1256</v>
      </c>
      <c r="M261">
        <v>23562</v>
      </c>
      <c r="N261">
        <v>32353.26</v>
      </c>
      <c r="P261" t="s">
        <v>60</v>
      </c>
      <c r="Q261" t="s">
        <v>54</v>
      </c>
      <c r="R261" t="s">
        <v>55</v>
      </c>
      <c r="S261">
        <v>2013</v>
      </c>
      <c r="V261" t="s">
        <v>56</v>
      </c>
    </row>
    <row r="262" spans="1:22" x14ac:dyDescent="0.25">
      <c r="A262" t="s">
        <v>47</v>
      </c>
      <c r="B262" t="s">
        <v>15</v>
      </c>
      <c r="C262" t="s">
        <v>119</v>
      </c>
      <c r="D262" t="s">
        <v>190</v>
      </c>
      <c r="E262">
        <v>0</v>
      </c>
      <c r="F262">
        <v>2732</v>
      </c>
      <c r="G262" t="s">
        <v>72</v>
      </c>
      <c r="H262" t="s">
        <v>88</v>
      </c>
      <c r="I262" t="s">
        <v>52</v>
      </c>
      <c r="J262">
        <v>133</v>
      </c>
      <c r="K262">
        <v>133</v>
      </c>
      <c r="L262">
        <v>1628</v>
      </c>
      <c r="M262">
        <v>45321</v>
      </c>
      <c r="N262">
        <v>60631.48</v>
      </c>
      <c r="P262" t="s">
        <v>60</v>
      </c>
      <c r="Q262" t="s">
        <v>54</v>
      </c>
      <c r="R262" t="s">
        <v>55</v>
      </c>
      <c r="S262">
        <v>2013</v>
      </c>
      <c r="V262" t="s">
        <v>56</v>
      </c>
    </row>
    <row r="263" spans="1:22" x14ac:dyDescent="0.25">
      <c r="A263" t="s">
        <v>47</v>
      </c>
      <c r="B263" t="s">
        <v>15</v>
      </c>
      <c r="C263" t="s">
        <v>119</v>
      </c>
      <c r="D263" t="s">
        <v>190</v>
      </c>
      <c r="E263">
        <v>0</v>
      </c>
      <c r="F263">
        <v>2732</v>
      </c>
      <c r="G263" t="s">
        <v>50</v>
      </c>
      <c r="H263" t="s">
        <v>88</v>
      </c>
      <c r="I263" t="s">
        <v>52</v>
      </c>
      <c r="J263">
        <v>133</v>
      </c>
      <c r="K263">
        <v>133</v>
      </c>
      <c r="L263">
        <v>1728</v>
      </c>
      <c r="M263">
        <v>61489</v>
      </c>
      <c r="N263">
        <v>74602.14</v>
      </c>
      <c r="P263" t="s">
        <v>60</v>
      </c>
      <c r="Q263" t="s">
        <v>54</v>
      </c>
      <c r="R263" t="s">
        <v>55</v>
      </c>
      <c r="S263">
        <v>2013</v>
      </c>
      <c r="V263" t="s">
        <v>56</v>
      </c>
    </row>
    <row r="264" spans="1:22" x14ac:dyDescent="0.25">
      <c r="A264" t="s">
        <v>47</v>
      </c>
      <c r="B264" t="s">
        <v>16</v>
      </c>
      <c r="C264" t="s">
        <v>191</v>
      </c>
      <c r="D264" t="s">
        <v>192</v>
      </c>
      <c r="E264">
        <v>0</v>
      </c>
      <c r="F264">
        <v>3393</v>
      </c>
      <c r="G264" t="s">
        <v>59</v>
      </c>
      <c r="H264" t="s">
        <v>51</v>
      </c>
      <c r="I264" t="s">
        <v>52</v>
      </c>
      <c r="J264">
        <v>330</v>
      </c>
      <c r="K264">
        <v>247</v>
      </c>
      <c r="L264">
        <v>3575</v>
      </c>
      <c r="M264">
        <v>1309882</v>
      </c>
      <c r="N264">
        <v>1441763.34</v>
      </c>
      <c r="P264" t="s">
        <v>60</v>
      </c>
      <c r="Q264" t="s">
        <v>54</v>
      </c>
      <c r="R264" t="s">
        <v>55</v>
      </c>
      <c r="V264" t="s">
        <v>56</v>
      </c>
    </row>
    <row r="265" spans="1:22" x14ac:dyDescent="0.25">
      <c r="A265" t="s">
        <v>47</v>
      </c>
      <c r="B265" t="s">
        <v>16</v>
      </c>
      <c r="C265" t="s">
        <v>191</v>
      </c>
      <c r="D265" t="s">
        <v>192</v>
      </c>
      <c r="E265">
        <v>0</v>
      </c>
      <c r="F265">
        <v>3393</v>
      </c>
      <c r="G265" t="s">
        <v>61</v>
      </c>
      <c r="H265" t="s">
        <v>51</v>
      </c>
      <c r="I265" t="s">
        <v>52</v>
      </c>
      <c r="J265">
        <v>330</v>
      </c>
      <c r="K265">
        <v>247</v>
      </c>
      <c r="L265">
        <v>4189</v>
      </c>
      <c r="M265">
        <v>1562436</v>
      </c>
      <c r="N265">
        <v>1663506.29</v>
      </c>
      <c r="P265" t="s">
        <v>60</v>
      </c>
      <c r="Q265" t="s">
        <v>54</v>
      </c>
      <c r="R265" t="s">
        <v>55</v>
      </c>
      <c r="V265" t="s">
        <v>56</v>
      </c>
    </row>
    <row r="266" spans="1:22" x14ac:dyDescent="0.25">
      <c r="A266" t="s">
        <v>47</v>
      </c>
      <c r="B266" t="s">
        <v>16</v>
      </c>
      <c r="C266" t="s">
        <v>191</v>
      </c>
      <c r="D266" t="s">
        <v>192</v>
      </c>
      <c r="E266">
        <v>0</v>
      </c>
      <c r="F266">
        <v>3393</v>
      </c>
      <c r="G266" t="s">
        <v>62</v>
      </c>
      <c r="H266" t="s">
        <v>51</v>
      </c>
      <c r="I266" t="s">
        <v>52</v>
      </c>
      <c r="J266">
        <v>330</v>
      </c>
      <c r="K266">
        <v>247</v>
      </c>
      <c r="L266">
        <v>4070</v>
      </c>
      <c r="M266">
        <v>1226608</v>
      </c>
      <c r="N266">
        <v>1328069.73</v>
      </c>
      <c r="P266" t="s">
        <v>60</v>
      </c>
      <c r="Q266" t="s">
        <v>54</v>
      </c>
      <c r="R266" t="s">
        <v>55</v>
      </c>
      <c r="V266" t="s">
        <v>56</v>
      </c>
    </row>
    <row r="267" spans="1:22" x14ac:dyDescent="0.25">
      <c r="A267" t="s">
        <v>47</v>
      </c>
      <c r="B267" t="s">
        <v>16</v>
      </c>
      <c r="C267" t="s">
        <v>191</v>
      </c>
      <c r="D267" t="s">
        <v>193</v>
      </c>
      <c r="E267">
        <v>0</v>
      </c>
      <c r="F267">
        <v>3396</v>
      </c>
      <c r="G267" t="s">
        <v>59</v>
      </c>
      <c r="H267" t="s">
        <v>88</v>
      </c>
      <c r="I267" t="s">
        <v>52</v>
      </c>
      <c r="J267">
        <v>950</v>
      </c>
      <c r="K267">
        <v>870</v>
      </c>
      <c r="L267">
        <v>12604</v>
      </c>
      <c r="M267">
        <v>1933223</v>
      </c>
      <c r="N267">
        <v>1922962.5</v>
      </c>
      <c r="P267" t="s">
        <v>60</v>
      </c>
      <c r="Q267" t="s">
        <v>54</v>
      </c>
      <c r="R267" t="s">
        <v>55</v>
      </c>
      <c r="V267" t="s">
        <v>56</v>
      </c>
    </row>
    <row r="268" spans="1:22" x14ac:dyDescent="0.25">
      <c r="A268" t="s">
        <v>47</v>
      </c>
      <c r="B268" t="s">
        <v>16</v>
      </c>
      <c r="C268" t="s">
        <v>191</v>
      </c>
      <c r="D268" t="s">
        <v>194</v>
      </c>
      <c r="E268">
        <v>0</v>
      </c>
      <c r="F268">
        <v>3399</v>
      </c>
      <c r="G268" t="s">
        <v>59</v>
      </c>
      <c r="H268" t="s">
        <v>88</v>
      </c>
      <c r="I268" t="s">
        <v>52</v>
      </c>
      <c r="J268">
        <v>1300</v>
      </c>
      <c r="K268">
        <v>1239</v>
      </c>
      <c r="L268">
        <v>15208</v>
      </c>
      <c r="M268">
        <v>7056171</v>
      </c>
      <c r="N268">
        <v>7569448.2599999998</v>
      </c>
      <c r="P268" t="s">
        <v>60</v>
      </c>
      <c r="Q268" t="s">
        <v>54</v>
      </c>
      <c r="R268" t="s">
        <v>55</v>
      </c>
      <c r="V268" t="s">
        <v>56</v>
      </c>
    </row>
    <row r="269" spans="1:22" x14ac:dyDescent="0.25">
      <c r="A269" t="s">
        <v>47</v>
      </c>
      <c r="B269" t="s">
        <v>16</v>
      </c>
      <c r="C269" t="s">
        <v>191</v>
      </c>
      <c r="D269" t="s">
        <v>194</v>
      </c>
      <c r="E269">
        <v>0</v>
      </c>
      <c r="F269">
        <v>3399</v>
      </c>
      <c r="G269" t="s">
        <v>61</v>
      </c>
      <c r="H269" t="s">
        <v>88</v>
      </c>
      <c r="I269" t="s">
        <v>52</v>
      </c>
      <c r="J269">
        <v>1300</v>
      </c>
      <c r="K269">
        <v>1231</v>
      </c>
      <c r="L269">
        <v>16100</v>
      </c>
      <c r="M269">
        <v>7393725</v>
      </c>
      <c r="N269">
        <v>7912376.6200000001</v>
      </c>
      <c r="P269" t="s">
        <v>60</v>
      </c>
      <c r="Q269" t="s">
        <v>54</v>
      </c>
      <c r="R269" t="s">
        <v>55</v>
      </c>
      <c r="V269" t="s">
        <v>56</v>
      </c>
    </row>
    <row r="270" spans="1:22" x14ac:dyDescent="0.25">
      <c r="A270" t="s">
        <v>47</v>
      </c>
      <c r="B270" t="s">
        <v>16</v>
      </c>
      <c r="C270" t="s">
        <v>191</v>
      </c>
      <c r="D270" t="s">
        <v>195</v>
      </c>
      <c r="E270">
        <v>0</v>
      </c>
      <c r="F270">
        <v>3403</v>
      </c>
      <c r="G270" t="s">
        <v>59</v>
      </c>
      <c r="H270" t="s">
        <v>51</v>
      </c>
      <c r="I270" t="s">
        <v>52</v>
      </c>
      <c r="J270">
        <v>300</v>
      </c>
      <c r="K270">
        <v>225</v>
      </c>
      <c r="L270">
        <v>4456</v>
      </c>
      <c r="M270">
        <v>1575798</v>
      </c>
      <c r="N270">
        <v>1767672.56</v>
      </c>
      <c r="P270" t="s">
        <v>60</v>
      </c>
      <c r="Q270" t="s">
        <v>54</v>
      </c>
      <c r="R270" t="s">
        <v>55</v>
      </c>
      <c r="V270" t="s">
        <v>56</v>
      </c>
    </row>
    <row r="271" spans="1:22" x14ac:dyDescent="0.25">
      <c r="A271" t="s">
        <v>47</v>
      </c>
      <c r="B271" t="s">
        <v>16</v>
      </c>
      <c r="C271" t="s">
        <v>191</v>
      </c>
      <c r="D271" t="s">
        <v>195</v>
      </c>
      <c r="E271">
        <v>0</v>
      </c>
      <c r="F271">
        <v>3403</v>
      </c>
      <c r="G271" t="s">
        <v>61</v>
      </c>
      <c r="H271" t="s">
        <v>51</v>
      </c>
      <c r="I271" t="s">
        <v>52</v>
      </c>
      <c r="J271">
        <v>300</v>
      </c>
      <c r="K271">
        <v>225</v>
      </c>
      <c r="L271">
        <v>3717</v>
      </c>
      <c r="M271">
        <v>1610464</v>
      </c>
      <c r="N271">
        <v>1806356.14</v>
      </c>
      <c r="P271" t="s">
        <v>60</v>
      </c>
      <c r="Q271" t="s">
        <v>54</v>
      </c>
      <c r="R271" t="s">
        <v>55</v>
      </c>
      <c r="V271" t="s">
        <v>56</v>
      </c>
    </row>
    <row r="272" spans="1:22" x14ac:dyDescent="0.25">
      <c r="A272" t="s">
        <v>47</v>
      </c>
      <c r="B272" t="s">
        <v>16</v>
      </c>
      <c r="C272" t="s">
        <v>191</v>
      </c>
      <c r="D272" t="s">
        <v>195</v>
      </c>
      <c r="E272">
        <v>0</v>
      </c>
      <c r="F272">
        <v>3403</v>
      </c>
      <c r="G272" t="s">
        <v>62</v>
      </c>
      <c r="H272" t="s">
        <v>51</v>
      </c>
      <c r="I272" t="s">
        <v>52</v>
      </c>
      <c r="J272">
        <v>327.60000000000002</v>
      </c>
      <c r="K272">
        <v>263</v>
      </c>
      <c r="L272">
        <v>4712</v>
      </c>
      <c r="M272">
        <v>1531131</v>
      </c>
      <c r="N272">
        <v>1692465.63</v>
      </c>
      <c r="P272" t="s">
        <v>60</v>
      </c>
      <c r="Q272" t="s">
        <v>54</v>
      </c>
      <c r="R272" t="s">
        <v>55</v>
      </c>
      <c r="V272" t="s">
        <v>56</v>
      </c>
    </row>
    <row r="273" spans="1:22" x14ac:dyDescent="0.25">
      <c r="A273" t="s">
        <v>47</v>
      </c>
      <c r="B273" t="s">
        <v>16</v>
      </c>
      <c r="C273" t="s">
        <v>191</v>
      </c>
      <c r="D273" t="s">
        <v>195</v>
      </c>
      <c r="E273">
        <v>0</v>
      </c>
      <c r="F273">
        <v>3403</v>
      </c>
      <c r="G273" t="s">
        <v>68</v>
      </c>
      <c r="H273" t="s">
        <v>51</v>
      </c>
      <c r="I273" t="s">
        <v>52</v>
      </c>
      <c r="J273">
        <v>327.60000000000002</v>
      </c>
      <c r="K273">
        <v>263</v>
      </c>
      <c r="L273">
        <v>4433</v>
      </c>
      <c r="M273">
        <v>1795396</v>
      </c>
      <c r="N273">
        <v>1960856.4</v>
      </c>
      <c r="P273" t="s">
        <v>60</v>
      </c>
      <c r="Q273" t="s">
        <v>54</v>
      </c>
      <c r="R273" t="s">
        <v>55</v>
      </c>
      <c r="V273" t="s">
        <v>56</v>
      </c>
    </row>
    <row r="274" spans="1:22" x14ac:dyDescent="0.25">
      <c r="A274" t="s">
        <v>47</v>
      </c>
      <c r="B274" t="s">
        <v>16</v>
      </c>
      <c r="C274" t="s">
        <v>191</v>
      </c>
      <c r="D274" t="s">
        <v>196</v>
      </c>
      <c r="E274">
        <v>0</v>
      </c>
      <c r="F274">
        <v>3405</v>
      </c>
      <c r="G274" t="s">
        <v>59</v>
      </c>
      <c r="H274" t="s">
        <v>88</v>
      </c>
      <c r="I274" t="s">
        <v>52</v>
      </c>
      <c r="J274">
        <v>200</v>
      </c>
      <c r="K274">
        <v>176</v>
      </c>
      <c r="L274">
        <v>3128</v>
      </c>
      <c r="M274">
        <v>164295</v>
      </c>
      <c r="N274">
        <v>199194.89</v>
      </c>
      <c r="P274" t="s">
        <v>60</v>
      </c>
      <c r="Q274" t="s">
        <v>54</v>
      </c>
      <c r="R274" t="s">
        <v>70</v>
      </c>
      <c r="S274">
        <v>2012</v>
      </c>
      <c r="V274" t="s">
        <v>56</v>
      </c>
    </row>
    <row r="275" spans="1:22" x14ac:dyDescent="0.25">
      <c r="A275" t="s">
        <v>47</v>
      </c>
      <c r="B275" t="s">
        <v>16</v>
      </c>
      <c r="C275" t="s">
        <v>191</v>
      </c>
      <c r="D275" t="s">
        <v>196</v>
      </c>
      <c r="E275">
        <v>0</v>
      </c>
      <c r="F275">
        <v>3405</v>
      </c>
      <c r="G275" t="s">
        <v>61</v>
      </c>
      <c r="H275" t="s">
        <v>88</v>
      </c>
      <c r="I275" t="s">
        <v>52</v>
      </c>
      <c r="J275">
        <v>200</v>
      </c>
      <c r="K275">
        <v>176</v>
      </c>
      <c r="L275">
        <v>3180</v>
      </c>
      <c r="M275">
        <v>235754</v>
      </c>
      <c r="N275">
        <v>281149.71000000002</v>
      </c>
      <c r="P275" t="s">
        <v>60</v>
      </c>
      <c r="Q275" t="s">
        <v>54</v>
      </c>
      <c r="R275" t="s">
        <v>70</v>
      </c>
      <c r="S275">
        <v>2012</v>
      </c>
      <c r="V275" t="s">
        <v>56</v>
      </c>
    </row>
    <row r="276" spans="1:22" x14ac:dyDescent="0.25">
      <c r="A276" t="s">
        <v>47</v>
      </c>
      <c r="B276" t="s">
        <v>16</v>
      </c>
      <c r="C276" t="s">
        <v>191</v>
      </c>
      <c r="D276" t="s">
        <v>196</v>
      </c>
      <c r="E276">
        <v>0</v>
      </c>
      <c r="F276">
        <v>3405</v>
      </c>
      <c r="G276" t="s">
        <v>62</v>
      </c>
      <c r="H276" t="s">
        <v>88</v>
      </c>
      <c r="I276" t="s">
        <v>52</v>
      </c>
      <c r="J276">
        <v>200</v>
      </c>
      <c r="K276">
        <v>176</v>
      </c>
      <c r="L276">
        <v>3008</v>
      </c>
      <c r="M276">
        <v>153536</v>
      </c>
      <c r="N276">
        <v>175813.29</v>
      </c>
      <c r="P276" t="s">
        <v>60</v>
      </c>
      <c r="Q276" t="s">
        <v>54</v>
      </c>
      <c r="R276" t="s">
        <v>55</v>
      </c>
      <c r="S276">
        <v>2015</v>
      </c>
      <c r="V276" t="s">
        <v>56</v>
      </c>
    </row>
    <row r="277" spans="1:22" x14ac:dyDescent="0.25">
      <c r="A277" t="s">
        <v>47</v>
      </c>
      <c r="B277" t="s">
        <v>16</v>
      </c>
      <c r="C277" t="s">
        <v>191</v>
      </c>
      <c r="D277" t="s">
        <v>196</v>
      </c>
      <c r="E277">
        <v>0</v>
      </c>
      <c r="F277">
        <v>3405</v>
      </c>
      <c r="G277" t="s">
        <v>68</v>
      </c>
      <c r="H277" t="s">
        <v>88</v>
      </c>
      <c r="I277" t="s">
        <v>52</v>
      </c>
      <c r="J277">
        <v>200</v>
      </c>
      <c r="K277">
        <v>176</v>
      </c>
      <c r="L277">
        <v>2997</v>
      </c>
      <c r="M277">
        <v>9311</v>
      </c>
      <c r="N277">
        <v>17612.47</v>
      </c>
      <c r="P277" t="s">
        <v>60</v>
      </c>
      <c r="Q277" t="s">
        <v>54</v>
      </c>
      <c r="R277" t="s">
        <v>55</v>
      </c>
      <c r="S277">
        <v>2015</v>
      </c>
      <c r="V277" t="s">
        <v>56</v>
      </c>
    </row>
    <row r="278" spans="1:22" x14ac:dyDescent="0.25">
      <c r="A278" t="s">
        <v>185</v>
      </c>
      <c r="B278" t="s">
        <v>16</v>
      </c>
      <c r="C278" t="s">
        <v>191</v>
      </c>
      <c r="D278" t="s">
        <v>196</v>
      </c>
      <c r="E278">
        <v>0</v>
      </c>
      <c r="F278">
        <v>3405</v>
      </c>
      <c r="G278" t="s">
        <v>197</v>
      </c>
      <c r="H278" t="s">
        <v>66</v>
      </c>
      <c r="I278" t="s">
        <v>67</v>
      </c>
      <c r="J278">
        <v>191.3</v>
      </c>
      <c r="K278">
        <v>165</v>
      </c>
      <c r="L278">
        <v>2224</v>
      </c>
      <c r="M278">
        <v>663466.36</v>
      </c>
      <c r="N278">
        <v>282076.69</v>
      </c>
      <c r="P278" t="s">
        <v>60</v>
      </c>
      <c r="Q278" t="s">
        <v>54</v>
      </c>
      <c r="R278" t="s">
        <v>55</v>
      </c>
      <c r="U278" t="s">
        <v>111</v>
      </c>
      <c r="V278" t="s">
        <v>56</v>
      </c>
    </row>
    <row r="279" spans="1:22" x14ac:dyDescent="0.25">
      <c r="A279" t="s">
        <v>185</v>
      </c>
      <c r="B279" t="s">
        <v>16</v>
      </c>
      <c r="C279" t="s">
        <v>191</v>
      </c>
      <c r="D279" t="s">
        <v>196</v>
      </c>
      <c r="E279">
        <v>0</v>
      </c>
      <c r="F279">
        <v>3405</v>
      </c>
      <c r="G279" t="s">
        <v>198</v>
      </c>
      <c r="H279" t="s">
        <v>66</v>
      </c>
      <c r="I279" t="s">
        <v>67</v>
      </c>
      <c r="J279">
        <v>191.3</v>
      </c>
      <c r="K279">
        <v>165</v>
      </c>
      <c r="L279">
        <v>2224</v>
      </c>
      <c r="M279">
        <v>663466.36</v>
      </c>
      <c r="N279">
        <v>282076.69</v>
      </c>
      <c r="P279" t="s">
        <v>60</v>
      </c>
      <c r="Q279" t="s">
        <v>54</v>
      </c>
      <c r="R279" t="s">
        <v>55</v>
      </c>
      <c r="U279" t="s">
        <v>111</v>
      </c>
      <c r="V279" t="s">
        <v>56</v>
      </c>
    </row>
    <row r="280" spans="1:22" x14ac:dyDescent="0.25">
      <c r="A280" t="s">
        <v>185</v>
      </c>
      <c r="B280" t="s">
        <v>16</v>
      </c>
      <c r="C280" t="s">
        <v>191</v>
      </c>
      <c r="D280" t="s">
        <v>196</v>
      </c>
      <c r="E280">
        <v>0</v>
      </c>
      <c r="F280">
        <v>3405</v>
      </c>
      <c r="G280" t="s">
        <v>199</v>
      </c>
      <c r="H280" t="s">
        <v>66</v>
      </c>
      <c r="I280" t="s">
        <v>67</v>
      </c>
      <c r="J280">
        <v>191.3</v>
      </c>
      <c r="K280">
        <v>165</v>
      </c>
      <c r="L280">
        <v>2224</v>
      </c>
      <c r="M280">
        <v>663466.36</v>
      </c>
      <c r="N280">
        <v>282076.69</v>
      </c>
      <c r="P280" t="s">
        <v>60</v>
      </c>
      <c r="Q280" t="s">
        <v>54</v>
      </c>
      <c r="R280" t="s">
        <v>55</v>
      </c>
      <c r="U280" t="s">
        <v>111</v>
      </c>
      <c r="V280" t="s">
        <v>56</v>
      </c>
    </row>
    <row r="281" spans="1:22" x14ac:dyDescent="0.25">
      <c r="A281" t="s">
        <v>185</v>
      </c>
      <c r="B281" t="s">
        <v>16</v>
      </c>
      <c r="C281" t="s">
        <v>191</v>
      </c>
      <c r="D281" t="s">
        <v>196</v>
      </c>
      <c r="E281">
        <v>0</v>
      </c>
      <c r="F281">
        <v>3405</v>
      </c>
      <c r="G281" t="s">
        <v>200</v>
      </c>
      <c r="H281" t="s">
        <v>66</v>
      </c>
      <c r="I281" t="s">
        <v>67</v>
      </c>
      <c r="J281">
        <v>423</v>
      </c>
      <c r="K281">
        <v>383</v>
      </c>
      <c r="L281">
        <v>2224</v>
      </c>
      <c r="M281">
        <v>1467047.93</v>
      </c>
      <c r="N281">
        <v>623724.19999999995</v>
      </c>
      <c r="P281" t="s">
        <v>60</v>
      </c>
      <c r="Q281" t="s">
        <v>54</v>
      </c>
      <c r="R281" t="s">
        <v>55</v>
      </c>
      <c r="U281" t="s">
        <v>111</v>
      </c>
      <c r="V281" t="s">
        <v>56</v>
      </c>
    </row>
    <row r="282" spans="1:22" x14ac:dyDescent="0.25">
      <c r="A282" t="s">
        <v>47</v>
      </c>
      <c r="B282" t="s">
        <v>16</v>
      </c>
      <c r="C282" t="s">
        <v>191</v>
      </c>
      <c r="D282" t="s">
        <v>201</v>
      </c>
      <c r="E282">
        <v>0</v>
      </c>
      <c r="F282">
        <v>3406</v>
      </c>
      <c r="G282" t="s">
        <v>59</v>
      </c>
      <c r="H282" t="s">
        <v>51</v>
      </c>
      <c r="I282" t="s">
        <v>52</v>
      </c>
      <c r="J282">
        <v>125</v>
      </c>
      <c r="K282">
        <v>107</v>
      </c>
      <c r="L282">
        <v>2289</v>
      </c>
      <c r="M282">
        <v>355014</v>
      </c>
      <c r="N282">
        <v>524118.9</v>
      </c>
      <c r="P282" t="s">
        <v>60</v>
      </c>
      <c r="Q282" t="s">
        <v>164</v>
      </c>
      <c r="R282" t="s">
        <v>55</v>
      </c>
      <c r="S282">
        <v>2017</v>
      </c>
      <c r="V282" t="s">
        <v>56</v>
      </c>
    </row>
    <row r="283" spans="1:22" x14ac:dyDescent="0.25">
      <c r="A283" t="s">
        <v>47</v>
      </c>
      <c r="B283" t="s">
        <v>16</v>
      </c>
      <c r="C283" t="s">
        <v>191</v>
      </c>
      <c r="D283" t="s">
        <v>201</v>
      </c>
      <c r="E283">
        <v>0</v>
      </c>
      <c r="F283">
        <v>3406</v>
      </c>
      <c r="G283" t="s">
        <v>138</v>
      </c>
      <c r="H283" t="s">
        <v>51</v>
      </c>
      <c r="I283" t="s">
        <v>52</v>
      </c>
      <c r="J283">
        <v>172.8</v>
      </c>
      <c r="K283">
        <v>141</v>
      </c>
      <c r="L283">
        <v>1917</v>
      </c>
      <c r="M283">
        <v>151813</v>
      </c>
      <c r="N283">
        <v>176788.71</v>
      </c>
      <c r="P283" t="s">
        <v>60</v>
      </c>
      <c r="Q283" t="s">
        <v>164</v>
      </c>
      <c r="R283" t="s">
        <v>55</v>
      </c>
      <c r="S283">
        <v>2015</v>
      </c>
      <c r="V283" t="s">
        <v>56</v>
      </c>
    </row>
    <row r="284" spans="1:22" x14ac:dyDescent="0.25">
      <c r="A284" t="s">
        <v>47</v>
      </c>
      <c r="B284" t="s">
        <v>16</v>
      </c>
      <c r="C284" t="s">
        <v>191</v>
      </c>
      <c r="D284" t="s">
        <v>201</v>
      </c>
      <c r="E284">
        <v>0</v>
      </c>
      <c r="F284">
        <v>3406</v>
      </c>
      <c r="G284" t="s">
        <v>61</v>
      </c>
      <c r="H284" t="s">
        <v>51</v>
      </c>
      <c r="I284" t="s">
        <v>52</v>
      </c>
      <c r="J284">
        <v>125</v>
      </c>
      <c r="K284">
        <v>107</v>
      </c>
      <c r="L284">
        <v>2244</v>
      </c>
      <c r="M284">
        <v>439282</v>
      </c>
      <c r="N284">
        <v>665475.03</v>
      </c>
      <c r="P284" t="s">
        <v>60</v>
      </c>
      <c r="Q284" t="s">
        <v>164</v>
      </c>
      <c r="R284" t="s">
        <v>55</v>
      </c>
      <c r="S284">
        <v>2017</v>
      </c>
      <c r="V284" t="s">
        <v>56</v>
      </c>
    </row>
    <row r="285" spans="1:22" x14ac:dyDescent="0.25">
      <c r="A285" t="s">
        <v>47</v>
      </c>
      <c r="B285" t="s">
        <v>16</v>
      </c>
      <c r="C285" t="s">
        <v>191</v>
      </c>
      <c r="D285" t="s">
        <v>201</v>
      </c>
      <c r="E285">
        <v>0</v>
      </c>
      <c r="F285">
        <v>3406</v>
      </c>
      <c r="G285" t="s">
        <v>62</v>
      </c>
      <c r="H285" t="s">
        <v>51</v>
      </c>
      <c r="I285" t="s">
        <v>52</v>
      </c>
      <c r="J285">
        <v>125</v>
      </c>
      <c r="K285">
        <v>107</v>
      </c>
      <c r="L285">
        <v>1591</v>
      </c>
      <c r="M285">
        <v>483710</v>
      </c>
      <c r="N285">
        <v>728246.7</v>
      </c>
      <c r="P285" t="s">
        <v>60</v>
      </c>
      <c r="Q285" t="s">
        <v>164</v>
      </c>
      <c r="R285" t="s">
        <v>55</v>
      </c>
      <c r="S285">
        <v>2017</v>
      </c>
      <c r="V285" t="s">
        <v>56</v>
      </c>
    </row>
    <row r="286" spans="1:22" x14ac:dyDescent="0.25">
      <c r="A286" t="s">
        <v>47</v>
      </c>
      <c r="B286" t="s">
        <v>16</v>
      </c>
      <c r="C286" t="s">
        <v>191</v>
      </c>
      <c r="D286" t="s">
        <v>201</v>
      </c>
      <c r="E286">
        <v>0</v>
      </c>
      <c r="F286">
        <v>3406</v>
      </c>
      <c r="G286" t="s">
        <v>68</v>
      </c>
      <c r="H286" t="s">
        <v>51</v>
      </c>
      <c r="I286" t="s">
        <v>52</v>
      </c>
      <c r="J286">
        <v>125</v>
      </c>
      <c r="K286">
        <v>107</v>
      </c>
      <c r="L286">
        <v>2448</v>
      </c>
      <c r="M286">
        <v>533243</v>
      </c>
      <c r="N286">
        <v>793018.72</v>
      </c>
      <c r="P286" t="s">
        <v>60</v>
      </c>
      <c r="Q286" t="s">
        <v>164</v>
      </c>
      <c r="R286" t="s">
        <v>55</v>
      </c>
      <c r="S286">
        <v>2017</v>
      </c>
      <c r="V286" t="s">
        <v>56</v>
      </c>
    </row>
    <row r="287" spans="1:22" x14ac:dyDescent="0.25">
      <c r="A287" t="s">
        <v>47</v>
      </c>
      <c r="B287" t="s">
        <v>16</v>
      </c>
      <c r="C287" t="s">
        <v>191</v>
      </c>
      <c r="D287" t="s">
        <v>201</v>
      </c>
      <c r="E287">
        <v>0</v>
      </c>
      <c r="F287">
        <v>3406</v>
      </c>
      <c r="G287" t="s">
        <v>75</v>
      </c>
      <c r="H287" t="s">
        <v>51</v>
      </c>
      <c r="I287" t="s">
        <v>52</v>
      </c>
      <c r="J287">
        <v>147</v>
      </c>
      <c r="K287">
        <v>107</v>
      </c>
      <c r="L287">
        <v>2511</v>
      </c>
      <c r="M287">
        <v>323648</v>
      </c>
      <c r="N287">
        <v>382127.75</v>
      </c>
      <c r="P287" t="s">
        <v>60</v>
      </c>
      <c r="Q287" t="s">
        <v>164</v>
      </c>
      <c r="R287" t="s">
        <v>55</v>
      </c>
      <c r="S287">
        <v>2015</v>
      </c>
      <c r="V287" t="s">
        <v>56</v>
      </c>
    </row>
    <row r="288" spans="1:22" x14ac:dyDescent="0.25">
      <c r="A288" t="s">
        <v>47</v>
      </c>
      <c r="B288" t="s">
        <v>16</v>
      </c>
      <c r="C288" t="s">
        <v>191</v>
      </c>
      <c r="D288" t="s">
        <v>201</v>
      </c>
      <c r="E288">
        <v>0</v>
      </c>
      <c r="F288">
        <v>3406</v>
      </c>
      <c r="G288" t="s">
        <v>72</v>
      </c>
      <c r="H288" t="s">
        <v>51</v>
      </c>
      <c r="I288" t="s">
        <v>52</v>
      </c>
      <c r="J288">
        <v>147</v>
      </c>
      <c r="K288">
        <v>107</v>
      </c>
      <c r="L288">
        <v>2275</v>
      </c>
      <c r="M288">
        <v>263822</v>
      </c>
      <c r="N288">
        <v>309543.26</v>
      </c>
      <c r="P288" t="s">
        <v>60</v>
      </c>
      <c r="Q288" t="s">
        <v>164</v>
      </c>
      <c r="R288" t="s">
        <v>55</v>
      </c>
      <c r="S288">
        <v>2015</v>
      </c>
      <c r="V288" t="s">
        <v>56</v>
      </c>
    </row>
    <row r="289" spans="1:22" x14ac:dyDescent="0.25">
      <c r="A289" t="s">
        <v>47</v>
      </c>
      <c r="B289" t="s">
        <v>16</v>
      </c>
      <c r="C289" t="s">
        <v>191</v>
      </c>
      <c r="D289" t="s">
        <v>201</v>
      </c>
      <c r="E289">
        <v>0</v>
      </c>
      <c r="F289">
        <v>3406</v>
      </c>
      <c r="G289" t="s">
        <v>50</v>
      </c>
      <c r="H289" t="s">
        <v>51</v>
      </c>
      <c r="I289" t="s">
        <v>52</v>
      </c>
      <c r="J289">
        <v>172.8</v>
      </c>
      <c r="K289">
        <v>141</v>
      </c>
      <c r="L289">
        <v>2414</v>
      </c>
      <c r="M289">
        <v>42350</v>
      </c>
      <c r="N289">
        <v>53139.51</v>
      </c>
      <c r="P289" t="s">
        <v>60</v>
      </c>
      <c r="Q289" t="s">
        <v>164</v>
      </c>
      <c r="R289" t="s">
        <v>55</v>
      </c>
      <c r="S289">
        <v>2015</v>
      </c>
      <c r="V289" t="s">
        <v>56</v>
      </c>
    </row>
    <row r="290" spans="1:22" x14ac:dyDescent="0.25">
      <c r="A290" t="s">
        <v>47</v>
      </c>
      <c r="B290" t="s">
        <v>16</v>
      </c>
      <c r="C290" t="s">
        <v>191</v>
      </c>
      <c r="D290" t="s">
        <v>201</v>
      </c>
      <c r="E290">
        <v>0</v>
      </c>
      <c r="F290">
        <v>3406</v>
      </c>
      <c r="G290" t="s">
        <v>57</v>
      </c>
      <c r="H290" t="s">
        <v>51</v>
      </c>
      <c r="I290" t="s">
        <v>52</v>
      </c>
      <c r="J290">
        <v>172.8</v>
      </c>
      <c r="K290">
        <v>141</v>
      </c>
      <c r="L290">
        <v>2361</v>
      </c>
      <c r="M290">
        <v>50984</v>
      </c>
      <c r="N290">
        <v>63407.59</v>
      </c>
      <c r="P290" t="s">
        <v>60</v>
      </c>
      <c r="Q290" t="s">
        <v>164</v>
      </c>
      <c r="R290" t="s">
        <v>55</v>
      </c>
      <c r="S290">
        <v>2015</v>
      </c>
      <c r="V290" t="s">
        <v>56</v>
      </c>
    </row>
    <row r="291" spans="1:22" x14ac:dyDescent="0.25">
      <c r="A291" t="s">
        <v>47</v>
      </c>
      <c r="B291" t="s">
        <v>16</v>
      </c>
      <c r="C291" t="s">
        <v>191</v>
      </c>
      <c r="D291" t="s">
        <v>201</v>
      </c>
      <c r="E291">
        <v>0</v>
      </c>
      <c r="F291">
        <v>3406</v>
      </c>
      <c r="G291" t="s">
        <v>121</v>
      </c>
      <c r="H291" t="s">
        <v>51</v>
      </c>
      <c r="I291" t="s">
        <v>52</v>
      </c>
      <c r="J291">
        <v>172.8</v>
      </c>
      <c r="K291">
        <v>141</v>
      </c>
      <c r="L291">
        <v>2279</v>
      </c>
      <c r="M291">
        <v>232736</v>
      </c>
      <c r="N291">
        <v>265606.40999999997</v>
      </c>
      <c r="P291" t="s">
        <v>60</v>
      </c>
      <c r="Q291" t="s">
        <v>164</v>
      </c>
      <c r="R291" t="s">
        <v>55</v>
      </c>
      <c r="S291">
        <v>2015</v>
      </c>
      <c r="V291" t="s">
        <v>56</v>
      </c>
    </row>
    <row r="292" spans="1:22" x14ac:dyDescent="0.25">
      <c r="A292" t="s">
        <v>47</v>
      </c>
      <c r="B292" t="s">
        <v>16</v>
      </c>
      <c r="C292" t="s">
        <v>191</v>
      </c>
      <c r="D292" t="s">
        <v>202</v>
      </c>
      <c r="E292">
        <v>0</v>
      </c>
      <c r="F292">
        <v>3407</v>
      </c>
      <c r="G292" t="s">
        <v>59</v>
      </c>
      <c r="H292" t="s">
        <v>88</v>
      </c>
      <c r="I292" t="s">
        <v>52</v>
      </c>
      <c r="J292">
        <v>175</v>
      </c>
      <c r="K292">
        <v>132</v>
      </c>
      <c r="L292">
        <v>2139</v>
      </c>
      <c r="M292">
        <v>336738</v>
      </c>
      <c r="N292">
        <v>417201.7</v>
      </c>
      <c r="P292" t="s">
        <v>60</v>
      </c>
      <c r="Q292" t="s">
        <v>54</v>
      </c>
      <c r="R292" t="s">
        <v>55</v>
      </c>
      <c r="V292" t="s">
        <v>56</v>
      </c>
    </row>
    <row r="293" spans="1:22" x14ac:dyDescent="0.25">
      <c r="A293" t="s">
        <v>47</v>
      </c>
      <c r="B293" t="s">
        <v>16</v>
      </c>
      <c r="C293" t="s">
        <v>191</v>
      </c>
      <c r="D293" t="s">
        <v>202</v>
      </c>
      <c r="E293">
        <v>0</v>
      </c>
      <c r="F293">
        <v>3407</v>
      </c>
      <c r="G293" t="s">
        <v>61</v>
      </c>
      <c r="H293" t="s">
        <v>88</v>
      </c>
      <c r="I293" t="s">
        <v>52</v>
      </c>
      <c r="J293">
        <v>175</v>
      </c>
      <c r="K293">
        <v>132</v>
      </c>
      <c r="L293">
        <v>2185</v>
      </c>
      <c r="M293">
        <v>377596</v>
      </c>
      <c r="N293">
        <v>471316.77</v>
      </c>
      <c r="P293" t="s">
        <v>60</v>
      </c>
      <c r="Q293" t="s">
        <v>54</v>
      </c>
      <c r="R293" t="s">
        <v>55</v>
      </c>
      <c r="V293" t="s">
        <v>56</v>
      </c>
    </row>
    <row r="294" spans="1:22" x14ac:dyDescent="0.25">
      <c r="A294" t="s">
        <v>47</v>
      </c>
      <c r="B294" t="s">
        <v>16</v>
      </c>
      <c r="C294" t="s">
        <v>191</v>
      </c>
      <c r="D294" t="s">
        <v>202</v>
      </c>
      <c r="E294">
        <v>0</v>
      </c>
      <c r="F294">
        <v>3407</v>
      </c>
      <c r="G294" t="s">
        <v>62</v>
      </c>
      <c r="H294" t="s">
        <v>88</v>
      </c>
      <c r="I294" t="s">
        <v>52</v>
      </c>
      <c r="J294">
        <v>175</v>
      </c>
      <c r="K294">
        <v>132</v>
      </c>
      <c r="L294">
        <v>2180</v>
      </c>
      <c r="M294">
        <v>345814</v>
      </c>
      <c r="N294">
        <v>431762.35</v>
      </c>
      <c r="P294" t="s">
        <v>60</v>
      </c>
      <c r="Q294" t="s">
        <v>54</v>
      </c>
      <c r="R294" t="s">
        <v>55</v>
      </c>
      <c r="V294" t="s">
        <v>56</v>
      </c>
    </row>
    <row r="295" spans="1:22" x14ac:dyDescent="0.25">
      <c r="A295" t="s">
        <v>47</v>
      </c>
      <c r="B295" t="s">
        <v>16</v>
      </c>
      <c r="C295" t="s">
        <v>191</v>
      </c>
      <c r="D295" t="s">
        <v>202</v>
      </c>
      <c r="E295">
        <v>0</v>
      </c>
      <c r="F295">
        <v>3407</v>
      </c>
      <c r="G295" t="s">
        <v>68</v>
      </c>
      <c r="H295" t="s">
        <v>88</v>
      </c>
      <c r="I295" t="s">
        <v>52</v>
      </c>
      <c r="J295">
        <v>175</v>
      </c>
      <c r="K295">
        <v>132</v>
      </c>
      <c r="L295">
        <v>2176</v>
      </c>
      <c r="M295">
        <v>352500</v>
      </c>
      <c r="N295">
        <v>442305.8</v>
      </c>
      <c r="P295" t="s">
        <v>60</v>
      </c>
      <c r="Q295" t="s">
        <v>54</v>
      </c>
      <c r="R295" t="s">
        <v>55</v>
      </c>
      <c r="V295" t="s">
        <v>56</v>
      </c>
    </row>
    <row r="296" spans="1:22" x14ac:dyDescent="0.25">
      <c r="A296" t="s">
        <v>47</v>
      </c>
      <c r="B296" t="s">
        <v>16</v>
      </c>
      <c r="C296" t="s">
        <v>191</v>
      </c>
      <c r="D296" t="s">
        <v>202</v>
      </c>
      <c r="E296">
        <v>0</v>
      </c>
      <c r="F296">
        <v>3407</v>
      </c>
      <c r="G296" t="s">
        <v>75</v>
      </c>
      <c r="H296" t="s">
        <v>88</v>
      </c>
      <c r="I296" t="s">
        <v>52</v>
      </c>
      <c r="J296">
        <v>200</v>
      </c>
      <c r="K296">
        <v>174</v>
      </c>
      <c r="L296">
        <v>2932</v>
      </c>
      <c r="M296">
        <v>460993</v>
      </c>
      <c r="N296">
        <v>563970.82999999996</v>
      </c>
      <c r="P296" t="s">
        <v>60</v>
      </c>
      <c r="Q296" t="s">
        <v>54</v>
      </c>
      <c r="R296" t="s">
        <v>55</v>
      </c>
      <c r="V296" t="s">
        <v>56</v>
      </c>
    </row>
    <row r="297" spans="1:22" x14ac:dyDescent="0.25">
      <c r="A297" t="s">
        <v>47</v>
      </c>
      <c r="B297" t="s">
        <v>16</v>
      </c>
      <c r="C297" t="s">
        <v>191</v>
      </c>
      <c r="D297" t="s">
        <v>202</v>
      </c>
      <c r="E297">
        <v>0</v>
      </c>
      <c r="F297">
        <v>3407</v>
      </c>
      <c r="G297" t="s">
        <v>72</v>
      </c>
      <c r="H297" t="s">
        <v>88</v>
      </c>
      <c r="I297" t="s">
        <v>52</v>
      </c>
      <c r="J297">
        <v>200</v>
      </c>
      <c r="K297">
        <v>174</v>
      </c>
      <c r="L297">
        <v>2932</v>
      </c>
      <c r="M297">
        <v>549232</v>
      </c>
      <c r="N297">
        <v>667434.23</v>
      </c>
      <c r="P297" t="s">
        <v>60</v>
      </c>
      <c r="Q297" t="s">
        <v>54</v>
      </c>
      <c r="R297" t="s">
        <v>55</v>
      </c>
      <c r="V297" t="s">
        <v>56</v>
      </c>
    </row>
    <row r="298" spans="1:22" x14ac:dyDescent="0.25">
      <c r="A298" t="s">
        <v>47</v>
      </c>
      <c r="B298" t="s">
        <v>16</v>
      </c>
      <c r="C298" t="s">
        <v>191</v>
      </c>
      <c r="D298" t="s">
        <v>202</v>
      </c>
      <c r="E298">
        <v>0</v>
      </c>
      <c r="F298">
        <v>3407</v>
      </c>
      <c r="G298" t="s">
        <v>50</v>
      </c>
      <c r="H298" t="s">
        <v>88</v>
      </c>
      <c r="I298" t="s">
        <v>52</v>
      </c>
      <c r="J298">
        <v>200</v>
      </c>
      <c r="K298">
        <v>174</v>
      </c>
      <c r="L298">
        <v>3576</v>
      </c>
      <c r="M298">
        <v>529338</v>
      </c>
      <c r="N298">
        <v>653601.46</v>
      </c>
      <c r="P298" t="s">
        <v>60</v>
      </c>
      <c r="Q298" t="s">
        <v>54</v>
      </c>
      <c r="R298" t="s">
        <v>55</v>
      </c>
      <c r="V298" t="s">
        <v>56</v>
      </c>
    </row>
    <row r="299" spans="1:22" x14ac:dyDescent="0.25">
      <c r="A299" t="s">
        <v>47</v>
      </c>
      <c r="B299" t="s">
        <v>16</v>
      </c>
      <c r="C299" t="s">
        <v>191</v>
      </c>
      <c r="D299" t="s">
        <v>202</v>
      </c>
      <c r="E299">
        <v>0</v>
      </c>
      <c r="F299">
        <v>3407</v>
      </c>
      <c r="G299" t="s">
        <v>57</v>
      </c>
      <c r="H299" t="s">
        <v>88</v>
      </c>
      <c r="I299" t="s">
        <v>52</v>
      </c>
      <c r="J299">
        <v>200</v>
      </c>
      <c r="K299">
        <v>174</v>
      </c>
      <c r="L299">
        <v>3005</v>
      </c>
      <c r="M299">
        <v>508933</v>
      </c>
      <c r="N299">
        <v>622445.69999999995</v>
      </c>
      <c r="P299" t="s">
        <v>60</v>
      </c>
      <c r="Q299" t="s">
        <v>54</v>
      </c>
      <c r="R299" t="s">
        <v>55</v>
      </c>
      <c r="V299" t="s">
        <v>56</v>
      </c>
    </row>
    <row r="300" spans="1:22" x14ac:dyDescent="0.25">
      <c r="A300" t="s">
        <v>47</v>
      </c>
      <c r="B300" t="s">
        <v>16</v>
      </c>
      <c r="C300" t="s">
        <v>191</v>
      </c>
      <c r="D300" t="s">
        <v>202</v>
      </c>
      <c r="E300">
        <v>0</v>
      </c>
      <c r="F300">
        <v>3407</v>
      </c>
      <c r="G300" t="s">
        <v>121</v>
      </c>
      <c r="H300" t="s">
        <v>88</v>
      </c>
      <c r="I300" t="s">
        <v>52</v>
      </c>
      <c r="J300">
        <v>200</v>
      </c>
      <c r="K300">
        <v>174</v>
      </c>
      <c r="L300">
        <v>2959</v>
      </c>
      <c r="M300">
        <v>478220</v>
      </c>
      <c r="N300">
        <v>589595.57999999996</v>
      </c>
      <c r="P300" t="s">
        <v>60</v>
      </c>
      <c r="Q300" t="s">
        <v>54</v>
      </c>
      <c r="R300" t="s">
        <v>55</v>
      </c>
      <c r="V300" t="s">
        <v>56</v>
      </c>
    </row>
    <row r="301" spans="1:22" x14ac:dyDescent="0.25">
      <c r="A301" t="s">
        <v>47</v>
      </c>
      <c r="B301" t="s">
        <v>14</v>
      </c>
      <c r="C301" t="s">
        <v>145</v>
      </c>
      <c r="D301" t="s">
        <v>203</v>
      </c>
      <c r="E301">
        <v>0</v>
      </c>
      <c r="F301">
        <v>4259</v>
      </c>
      <c r="G301" t="s">
        <v>59</v>
      </c>
      <c r="H301" t="s">
        <v>88</v>
      </c>
      <c r="I301" t="s">
        <v>52</v>
      </c>
      <c r="J301">
        <v>55</v>
      </c>
      <c r="K301">
        <v>50</v>
      </c>
      <c r="L301">
        <v>617</v>
      </c>
      <c r="M301">
        <v>226783</v>
      </c>
      <c r="N301">
        <v>395873.2</v>
      </c>
      <c r="P301" t="s">
        <v>60</v>
      </c>
      <c r="Q301" t="s">
        <v>54</v>
      </c>
      <c r="R301" t="s">
        <v>55</v>
      </c>
      <c r="V301" t="s">
        <v>56</v>
      </c>
    </row>
    <row r="302" spans="1:22" x14ac:dyDescent="0.25">
      <c r="A302" t="s">
        <v>47</v>
      </c>
      <c r="B302" t="s">
        <v>11</v>
      </c>
      <c r="C302" t="s">
        <v>48</v>
      </c>
      <c r="D302" t="s">
        <v>204</v>
      </c>
      <c r="E302">
        <v>0</v>
      </c>
      <c r="F302">
        <v>6016</v>
      </c>
      <c r="G302" t="s">
        <v>59</v>
      </c>
      <c r="H302" t="s">
        <v>51</v>
      </c>
      <c r="I302" t="s">
        <v>52</v>
      </c>
      <c r="J302">
        <v>441</v>
      </c>
      <c r="K302">
        <v>410</v>
      </c>
      <c r="L302">
        <v>5028</v>
      </c>
      <c r="M302">
        <v>2818206</v>
      </c>
      <c r="N302">
        <v>2645073.23</v>
      </c>
      <c r="P302" t="s">
        <v>60</v>
      </c>
      <c r="Q302" t="s">
        <v>54</v>
      </c>
      <c r="R302" t="s">
        <v>55</v>
      </c>
      <c r="V302" t="s">
        <v>56</v>
      </c>
    </row>
    <row r="303" spans="1:22" x14ac:dyDescent="0.25">
      <c r="A303" t="s">
        <v>47</v>
      </c>
      <c r="B303" t="s">
        <v>11</v>
      </c>
      <c r="C303" t="s">
        <v>48</v>
      </c>
      <c r="D303" t="s">
        <v>205</v>
      </c>
      <c r="E303">
        <v>0</v>
      </c>
      <c r="F303">
        <v>6017</v>
      </c>
      <c r="G303" t="s">
        <v>59</v>
      </c>
      <c r="H303" t="s">
        <v>51</v>
      </c>
      <c r="I303" t="s">
        <v>52</v>
      </c>
      <c r="J303">
        <v>617.4</v>
      </c>
      <c r="K303">
        <v>598</v>
      </c>
      <c r="L303">
        <v>7449</v>
      </c>
      <c r="M303">
        <v>3418528</v>
      </c>
      <c r="N303">
        <v>3742960.03</v>
      </c>
      <c r="P303" t="s">
        <v>53</v>
      </c>
      <c r="Q303" t="s">
        <v>54</v>
      </c>
      <c r="R303" t="s">
        <v>55</v>
      </c>
      <c r="V303" t="s">
        <v>56</v>
      </c>
    </row>
    <row r="304" spans="1:22" x14ac:dyDescent="0.25">
      <c r="A304" t="s">
        <v>47</v>
      </c>
      <c r="B304" t="s">
        <v>11</v>
      </c>
      <c r="C304" t="s">
        <v>48</v>
      </c>
      <c r="D304" t="s">
        <v>205</v>
      </c>
      <c r="E304">
        <v>0</v>
      </c>
      <c r="F304">
        <v>6017</v>
      </c>
      <c r="G304" t="s">
        <v>61</v>
      </c>
      <c r="H304" t="s">
        <v>51</v>
      </c>
      <c r="I304" t="s">
        <v>52</v>
      </c>
      <c r="J304">
        <v>617.4</v>
      </c>
      <c r="K304">
        <v>599</v>
      </c>
      <c r="L304">
        <v>7088</v>
      </c>
      <c r="M304">
        <v>2102933</v>
      </c>
      <c r="N304">
        <v>2132930.27</v>
      </c>
      <c r="P304" t="s">
        <v>53</v>
      </c>
      <c r="Q304" t="s">
        <v>54</v>
      </c>
      <c r="R304" t="s">
        <v>55</v>
      </c>
      <c r="V304" t="s">
        <v>56</v>
      </c>
    </row>
    <row r="305" spans="1:22" x14ac:dyDescent="0.25">
      <c r="A305" t="s">
        <v>47</v>
      </c>
      <c r="B305" t="s">
        <v>13</v>
      </c>
      <c r="C305" t="s">
        <v>124</v>
      </c>
      <c r="D305" t="s">
        <v>206</v>
      </c>
      <c r="E305">
        <v>1</v>
      </c>
      <c r="F305">
        <v>6018</v>
      </c>
      <c r="G305" t="s">
        <v>61</v>
      </c>
      <c r="H305" t="s">
        <v>88</v>
      </c>
      <c r="I305" t="s">
        <v>52</v>
      </c>
      <c r="J305">
        <v>669.3</v>
      </c>
      <c r="K305">
        <v>600</v>
      </c>
      <c r="L305">
        <v>7886</v>
      </c>
      <c r="M305">
        <v>3184661</v>
      </c>
      <c r="N305">
        <v>3328014.13</v>
      </c>
      <c r="P305" t="s">
        <v>60</v>
      </c>
      <c r="Q305" t="s">
        <v>54</v>
      </c>
      <c r="R305" t="s">
        <v>55</v>
      </c>
      <c r="V305" t="s">
        <v>56</v>
      </c>
    </row>
    <row r="306" spans="1:22" x14ac:dyDescent="0.25">
      <c r="A306" t="s">
        <v>47</v>
      </c>
      <c r="B306" t="s">
        <v>14</v>
      </c>
      <c r="C306" t="s">
        <v>145</v>
      </c>
      <c r="D306" t="s">
        <v>207</v>
      </c>
      <c r="E306">
        <v>0</v>
      </c>
      <c r="F306">
        <v>6034</v>
      </c>
      <c r="G306" t="s">
        <v>99</v>
      </c>
      <c r="H306" t="s">
        <v>51</v>
      </c>
      <c r="I306" t="s">
        <v>52</v>
      </c>
      <c r="J306">
        <v>697.5</v>
      </c>
      <c r="K306">
        <v>642</v>
      </c>
      <c r="L306">
        <v>8100</v>
      </c>
      <c r="M306">
        <v>3958399</v>
      </c>
      <c r="N306">
        <v>4340468.22</v>
      </c>
      <c r="P306" t="s">
        <v>60</v>
      </c>
      <c r="Q306" t="s">
        <v>54</v>
      </c>
      <c r="R306" t="s">
        <v>55</v>
      </c>
      <c r="V306" t="s">
        <v>56</v>
      </c>
    </row>
    <row r="307" spans="1:22" x14ac:dyDescent="0.25">
      <c r="A307" t="s">
        <v>47</v>
      </c>
      <c r="B307" t="s">
        <v>14</v>
      </c>
      <c r="C307" t="s">
        <v>145</v>
      </c>
      <c r="D307" t="s">
        <v>207</v>
      </c>
      <c r="E307">
        <v>0</v>
      </c>
      <c r="F307">
        <v>6034</v>
      </c>
      <c r="G307" t="s">
        <v>101</v>
      </c>
      <c r="H307" t="s">
        <v>51</v>
      </c>
      <c r="I307" t="s">
        <v>52</v>
      </c>
      <c r="J307">
        <v>697.5</v>
      </c>
      <c r="K307">
        <v>642</v>
      </c>
      <c r="L307">
        <v>8300</v>
      </c>
      <c r="M307">
        <v>3348553</v>
      </c>
      <c r="N307">
        <v>3895392.59</v>
      </c>
      <c r="P307" t="s">
        <v>60</v>
      </c>
      <c r="Q307" t="s">
        <v>54</v>
      </c>
      <c r="R307" t="s">
        <v>55</v>
      </c>
      <c r="V307" t="s">
        <v>56</v>
      </c>
    </row>
    <row r="308" spans="1:22" x14ac:dyDescent="0.25">
      <c r="A308" t="s">
        <v>82</v>
      </c>
      <c r="B308" t="s">
        <v>14</v>
      </c>
      <c r="C308" t="s">
        <v>145</v>
      </c>
      <c r="D308" t="s">
        <v>208</v>
      </c>
      <c r="E308">
        <v>0</v>
      </c>
      <c r="F308">
        <v>6035</v>
      </c>
      <c r="G308" t="s">
        <v>59</v>
      </c>
      <c r="H308" t="s">
        <v>66</v>
      </c>
      <c r="I308" t="s">
        <v>52</v>
      </c>
      <c r="J308">
        <v>815.4</v>
      </c>
      <c r="K308">
        <v>772</v>
      </c>
      <c r="L308">
        <v>8000</v>
      </c>
      <c r="M308">
        <v>629884</v>
      </c>
      <c r="N308">
        <v>385753.9</v>
      </c>
      <c r="P308" t="s">
        <v>60</v>
      </c>
      <c r="Q308" t="s">
        <v>54</v>
      </c>
      <c r="R308" t="s">
        <v>55</v>
      </c>
      <c r="V308" t="s">
        <v>56</v>
      </c>
    </row>
    <row r="309" spans="1:22" x14ac:dyDescent="0.25">
      <c r="A309" t="s">
        <v>47</v>
      </c>
      <c r="B309" t="s">
        <v>13</v>
      </c>
      <c r="C309" t="s">
        <v>124</v>
      </c>
      <c r="D309" t="s">
        <v>209</v>
      </c>
      <c r="E309">
        <v>1</v>
      </c>
      <c r="F309">
        <v>6041</v>
      </c>
      <c r="G309" t="s">
        <v>59</v>
      </c>
      <c r="H309" t="s">
        <v>88</v>
      </c>
      <c r="I309" t="s">
        <v>52</v>
      </c>
      <c r="J309">
        <v>357.6</v>
      </c>
      <c r="K309">
        <v>300</v>
      </c>
      <c r="L309">
        <v>3641</v>
      </c>
      <c r="M309">
        <v>1858079</v>
      </c>
      <c r="N309">
        <v>1868241.79</v>
      </c>
      <c r="P309" t="s">
        <v>60</v>
      </c>
      <c r="Q309" t="s">
        <v>54</v>
      </c>
      <c r="R309" t="s">
        <v>55</v>
      </c>
      <c r="V309" t="s">
        <v>56</v>
      </c>
    </row>
    <row r="310" spans="1:22" x14ac:dyDescent="0.25">
      <c r="A310" t="s">
        <v>47</v>
      </c>
      <c r="B310" t="s">
        <v>13</v>
      </c>
      <c r="C310" t="s">
        <v>124</v>
      </c>
      <c r="D310" t="s">
        <v>209</v>
      </c>
      <c r="E310">
        <v>1</v>
      </c>
      <c r="F310">
        <v>6041</v>
      </c>
      <c r="G310" t="s">
        <v>61</v>
      </c>
      <c r="H310" t="s">
        <v>88</v>
      </c>
      <c r="I310" t="s">
        <v>52</v>
      </c>
      <c r="J310">
        <v>592.1</v>
      </c>
      <c r="K310">
        <v>510</v>
      </c>
      <c r="L310">
        <v>6314.9</v>
      </c>
      <c r="M310">
        <v>2599677</v>
      </c>
      <c r="N310">
        <v>2834961.16</v>
      </c>
      <c r="P310" t="s">
        <v>60</v>
      </c>
      <c r="Q310" t="s">
        <v>54</v>
      </c>
      <c r="R310" t="s">
        <v>55</v>
      </c>
      <c r="V310" t="s">
        <v>56</v>
      </c>
    </row>
    <row r="311" spans="1:22" x14ac:dyDescent="0.25">
      <c r="A311" t="s">
        <v>47</v>
      </c>
      <c r="B311" t="s">
        <v>13</v>
      </c>
      <c r="C311" t="s">
        <v>124</v>
      </c>
      <c r="D311" t="s">
        <v>209</v>
      </c>
      <c r="E311">
        <v>1</v>
      </c>
      <c r="F311">
        <v>6041</v>
      </c>
      <c r="G311" t="s">
        <v>62</v>
      </c>
      <c r="H311" t="s">
        <v>88</v>
      </c>
      <c r="I311" t="s">
        <v>52</v>
      </c>
      <c r="J311">
        <v>329.4</v>
      </c>
      <c r="K311">
        <v>268</v>
      </c>
      <c r="L311">
        <v>3112.5</v>
      </c>
      <c r="M311">
        <v>1677214</v>
      </c>
      <c r="N311">
        <v>1723712.28</v>
      </c>
      <c r="P311" t="s">
        <v>60</v>
      </c>
      <c r="Q311" t="s">
        <v>54</v>
      </c>
      <c r="R311" t="s">
        <v>55</v>
      </c>
      <c r="V311" t="s">
        <v>56</v>
      </c>
    </row>
    <row r="312" spans="1:22" x14ac:dyDescent="0.25">
      <c r="A312" t="s">
        <v>47</v>
      </c>
      <c r="B312" t="s">
        <v>13</v>
      </c>
      <c r="C312" t="s">
        <v>124</v>
      </c>
      <c r="D312" t="s">
        <v>209</v>
      </c>
      <c r="E312">
        <v>1</v>
      </c>
      <c r="F312">
        <v>6041</v>
      </c>
      <c r="G312" t="s">
        <v>68</v>
      </c>
      <c r="H312" t="s">
        <v>88</v>
      </c>
      <c r="I312" t="s">
        <v>52</v>
      </c>
      <c r="J312">
        <v>329.4</v>
      </c>
      <c r="K312">
        <v>268</v>
      </c>
      <c r="L312">
        <v>2800</v>
      </c>
      <c r="M312">
        <v>1971075</v>
      </c>
      <c r="N312">
        <v>1947572.08</v>
      </c>
      <c r="P312" t="s">
        <v>60</v>
      </c>
      <c r="Q312" t="s">
        <v>54</v>
      </c>
      <c r="R312" t="s">
        <v>55</v>
      </c>
      <c r="V312" t="s">
        <v>56</v>
      </c>
    </row>
    <row r="313" spans="1:22" x14ac:dyDescent="0.25">
      <c r="A313" t="s">
        <v>47</v>
      </c>
      <c r="B313" t="s">
        <v>13</v>
      </c>
      <c r="C313" t="s">
        <v>124</v>
      </c>
      <c r="D313" t="s">
        <v>210</v>
      </c>
      <c r="E313">
        <v>1</v>
      </c>
      <c r="F313">
        <v>6071</v>
      </c>
      <c r="G313" t="s">
        <v>59</v>
      </c>
      <c r="H313" t="s">
        <v>88</v>
      </c>
      <c r="I313" t="s">
        <v>52</v>
      </c>
      <c r="J313">
        <v>566.1</v>
      </c>
      <c r="K313">
        <v>511</v>
      </c>
      <c r="L313">
        <v>6000</v>
      </c>
      <c r="M313">
        <v>3866646</v>
      </c>
      <c r="N313">
        <v>4084114.65</v>
      </c>
      <c r="P313" t="s">
        <v>60</v>
      </c>
      <c r="Q313" t="s">
        <v>54</v>
      </c>
      <c r="R313" t="s">
        <v>55</v>
      </c>
      <c r="V313" t="s">
        <v>56</v>
      </c>
    </row>
    <row r="314" spans="1:22" x14ac:dyDescent="0.25">
      <c r="A314" t="s">
        <v>47</v>
      </c>
      <c r="B314" t="s">
        <v>13</v>
      </c>
      <c r="C314" t="s">
        <v>124</v>
      </c>
      <c r="D314" t="s">
        <v>210</v>
      </c>
      <c r="E314">
        <v>1</v>
      </c>
      <c r="F314">
        <v>6071</v>
      </c>
      <c r="G314" t="s">
        <v>61</v>
      </c>
      <c r="H314" t="s">
        <v>88</v>
      </c>
      <c r="I314" t="s">
        <v>52</v>
      </c>
      <c r="J314">
        <v>834</v>
      </c>
      <c r="K314">
        <v>732</v>
      </c>
      <c r="L314">
        <v>7490</v>
      </c>
      <c r="M314">
        <v>3338335</v>
      </c>
      <c r="N314">
        <v>3380003</v>
      </c>
      <c r="P314" t="s">
        <v>60</v>
      </c>
      <c r="Q314" t="s">
        <v>54</v>
      </c>
      <c r="R314" t="s">
        <v>55</v>
      </c>
      <c r="V314" t="s">
        <v>56</v>
      </c>
    </row>
    <row r="315" spans="1:22" x14ac:dyDescent="0.25">
      <c r="A315" t="s">
        <v>47</v>
      </c>
      <c r="B315" t="s">
        <v>12</v>
      </c>
      <c r="C315" t="s">
        <v>90</v>
      </c>
      <c r="D315" t="s">
        <v>211</v>
      </c>
      <c r="E315">
        <v>0</v>
      </c>
      <c r="F315">
        <v>6085</v>
      </c>
      <c r="G315" t="s">
        <v>212</v>
      </c>
      <c r="H315" t="s">
        <v>51</v>
      </c>
      <c r="I315" t="s">
        <v>52</v>
      </c>
      <c r="J315">
        <v>540</v>
      </c>
      <c r="K315">
        <v>431</v>
      </c>
      <c r="L315">
        <v>5200</v>
      </c>
      <c r="M315">
        <v>1026579</v>
      </c>
      <c r="N315">
        <v>1348083.85</v>
      </c>
      <c r="P315" t="s">
        <v>60</v>
      </c>
      <c r="Q315" t="s">
        <v>54</v>
      </c>
      <c r="R315" t="s">
        <v>55</v>
      </c>
      <c r="V315" t="s">
        <v>56</v>
      </c>
    </row>
    <row r="316" spans="1:22" x14ac:dyDescent="0.25">
      <c r="A316" t="s">
        <v>47</v>
      </c>
      <c r="B316" t="s">
        <v>12</v>
      </c>
      <c r="C316" t="s">
        <v>90</v>
      </c>
      <c r="D316" t="s">
        <v>211</v>
      </c>
      <c r="E316">
        <v>0</v>
      </c>
      <c r="F316">
        <v>6085</v>
      </c>
      <c r="G316" t="s">
        <v>155</v>
      </c>
      <c r="H316" t="s">
        <v>51</v>
      </c>
      <c r="I316" t="s">
        <v>52</v>
      </c>
      <c r="J316">
        <v>556.4</v>
      </c>
      <c r="K316">
        <v>472</v>
      </c>
      <c r="L316">
        <v>5700</v>
      </c>
      <c r="M316">
        <v>2318395</v>
      </c>
      <c r="N316">
        <v>2914195.7</v>
      </c>
      <c r="P316" t="s">
        <v>60</v>
      </c>
      <c r="Q316" t="s">
        <v>54</v>
      </c>
      <c r="R316" t="s">
        <v>55</v>
      </c>
      <c r="V316" t="s">
        <v>56</v>
      </c>
    </row>
    <row r="317" spans="1:22" x14ac:dyDescent="0.25">
      <c r="A317" t="s">
        <v>47</v>
      </c>
      <c r="B317" t="s">
        <v>12</v>
      </c>
      <c r="C317" t="s">
        <v>90</v>
      </c>
      <c r="D317" t="s">
        <v>211</v>
      </c>
      <c r="E317">
        <v>0</v>
      </c>
      <c r="F317">
        <v>6085</v>
      </c>
      <c r="G317" t="s">
        <v>213</v>
      </c>
      <c r="H317" t="s">
        <v>88</v>
      </c>
      <c r="I317" t="s">
        <v>52</v>
      </c>
      <c r="J317">
        <v>423.5</v>
      </c>
      <c r="K317">
        <v>361</v>
      </c>
      <c r="L317">
        <v>4950</v>
      </c>
      <c r="M317">
        <v>964495</v>
      </c>
      <c r="N317">
        <v>1298855.75</v>
      </c>
      <c r="P317" t="s">
        <v>60</v>
      </c>
      <c r="Q317" t="s">
        <v>54</v>
      </c>
      <c r="R317" t="s">
        <v>55</v>
      </c>
      <c r="V317" t="s">
        <v>56</v>
      </c>
    </row>
    <row r="318" spans="1:22" x14ac:dyDescent="0.25">
      <c r="A318" t="s">
        <v>47</v>
      </c>
      <c r="B318" t="s">
        <v>12</v>
      </c>
      <c r="C318" t="s">
        <v>90</v>
      </c>
      <c r="D318" t="s">
        <v>211</v>
      </c>
      <c r="E318">
        <v>0</v>
      </c>
      <c r="F318">
        <v>6085</v>
      </c>
      <c r="G318" t="s">
        <v>214</v>
      </c>
      <c r="H318" t="s">
        <v>88</v>
      </c>
      <c r="I318" t="s">
        <v>52</v>
      </c>
      <c r="J318">
        <v>423.5</v>
      </c>
      <c r="K318">
        <v>361</v>
      </c>
      <c r="L318">
        <v>4950</v>
      </c>
      <c r="M318">
        <v>1621219</v>
      </c>
      <c r="N318">
        <v>2102652.02</v>
      </c>
      <c r="P318" t="s">
        <v>60</v>
      </c>
      <c r="Q318" t="s">
        <v>54</v>
      </c>
      <c r="R318" t="s">
        <v>55</v>
      </c>
      <c r="V318" t="s">
        <v>56</v>
      </c>
    </row>
    <row r="319" spans="1:22" x14ac:dyDescent="0.25">
      <c r="A319" t="s">
        <v>47</v>
      </c>
      <c r="B319" t="s">
        <v>12</v>
      </c>
      <c r="C319" t="s">
        <v>90</v>
      </c>
      <c r="D319" t="s">
        <v>215</v>
      </c>
      <c r="E319">
        <v>0</v>
      </c>
      <c r="F319">
        <v>6113</v>
      </c>
      <c r="G319" t="s">
        <v>59</v>
      </c>
      <c r="H319" t="s">
        <v>88</v>
      </c>
      <c r="I319" t="s">
        <v>52</v>
      </c>
      <c r="J319">
        <v>667.9</v>
      </c>
      <c r="K319">
        <v>630</v>
      </c>
      <c r="L319">
        <v>6500</v>
      </c>
      <c r="M319">
        <v>3993076</v>
      </c>
      <c r="N319">
        <v>3830505.47</v>
      </c>
      <c r="P319" t="s">
        <v>60</v>
      </c>
      <c r="Q319" t="s">
        <v>54</v>
      </c>
      <c r="R319" t="s">
        <v>55</v>
      </c>
      <c r="V319" t="s">
        <v>56</v>
      </c>
    </row>
    <row r="320" spans="1:22" x14ac:dyDescent="0.25">
      <c r="A320" t="s">
        <v>47</v>
      </c>
      <c r="B320" t="s">
        <v>12</v>
      </c>
      <c r="C320" t="s">
        <v>90</v>
      </c>
      <c r="D320" t="s">
        <v>215</v>
      </c>
      <c r="E320">
        <v>0</v>
      </c>
      <c r="F320">
        <v>6113</v>
      </c>
      <c r="G320" t="s">
        <v>61</v>
      </c>
      <c r="H320" t="s">
        <v>88</v>
      </c>
      <c r="I320" t="s">
        <v>52</v>
      </c>
      <c r="J320">
        <v>667.9</v>
      </c>
      <c r="K320">
        <v>630</v>
      </c>
      <c r="L320">
        <v>6800</v>
      </c>
      <c r="M320">
        <v>3561103</v>
      </c>
      <c r="N320">
        <v>3650545.73</v>
      </c>
      <c r="P320" t="s">
        <v>60</v>
      </c>
      <c r="Q320" t="s">
        <v>54</v>
      </c>
      <c r="R320" t="s">
        <v>55</v>
      </c>
      <c r="V320" t="s">
        <v>56</v>
      </c>
    </row>
    <row r="321" spans="1:22" x14ac:dyDescent="0.25">
      <c r="A321" t="s">
        <v>47</v>
      </c>
      <c r="B321" t="s">
        <v>12</v>
      </c>
      <c r="C321" t="s">
        <v>90</v>
      </c>
      <c r="D321" t="s">
        <v>215</v>
      </c>
      <c r="E321">
        <v>0</v>
      </c>
      <c r="F321">
        <v>6113</v>
      </c>
      <c r="G321" t="s">
        <v>62</v>
      </c>
      <c r="H321" t="s">
        <v>88</v>
      </c>
      <c r="I321" t="s">
        <v>52</v>
      </c>
      <c r="J321">
        <v>667.9</v>
      </c>
      <c r="K321">
        <v>630</v>
      </c>
      <c r="L321">
        <v>7300</v>
      </c>
      <c r="M321">
        <v>3959527</v>
      </c>
      <c r="N321">
        <v>4269252.62</v>
      </c>
      <c r="P321" t="s">
        <v>60</v>
      </c>
      <c r="Q321" t="s">
        <v>54</v>
      </c>
      <c r="R321" t="s">
        <v>55</v>
      </c>
      <c r="V321" t="s">
        <v>56</v>
      </c>
    </row>
    <row r="322" spans="1:22" x14ac:dyDescent="0.25">
      <c r="A322" t="s">
        <v>47</v>
      </c>
      <c r="B322" t="s">
        <v>12</v>
      </c>
      <c r="C322" t="s">
        <v>90</v>
      </c>
      <c r="D322" t="s">
        <v>215</v>
      </c>
      <c r="E322">
        <v>0</v>
      </c>
      <c r="F322">
        <v>6113</v>
      </c>
      <c r="G322" t="s">
        <v>68</v>
      </c>
      <c r="H322" t="s">
        <v>88</v>
      </c>
      <c r="I322" t="s">
        <v>52</v>
      </c>
      <c r="J322">
        <v>667.9</v>
      </c>
      <c r="K322">
        <v>622</v>
      </c>
      <c r="L322">
        <v>7100</v>
      </c>
      <c r="M322">
        <v>3434865</v>
      </c>
      <c r="N322">
        <v>3340684.1</v>
      </c>
      <c r="P322" t="s">
        <v>60</v>
      </c>
      <c r="Q322" t="s">
        <v>54</v>
      </c>
      <c r="R322" t="s">
        <v>55</v>
      </c>
      <c r="V322" t="s">
        <v>56</v>
      </c>
    </row>
    <row r="323" spans="1:22" x14ac:dyDescent="0.25">
      <c r="A323" t="s">
        <v>47</v>
      </c>
      <c r="B323" t="s">
        <v>12</v>
      </c>
      <c r="C323" t="s">
        <v>90</v>
      </c>
      <c r="D323" t="s">
        <v>215</v>
      </c>
      <c r="E323">
        <v>0</v>
      </c>
      <c r="F323">
        <v>6113</v>
      </c>
      <c r="G323" t="s">
        <v>75</v>
      </c>
      <c r="H323" t="s">
        <v>88</v>
      </c>
      <c r="I323" t="s">
        <v>52</v>
      </c>
      <c r="J323">
        <v>667.9</v>
      </c>
      <c r="K323">
        <v>620</v>
      </c>
      <c r="L323">
        <v>6700</v>
      </c>
      <c r="M323">
        <v>3687015</v>
      </c>
      <c r="N323">
        <v>3394007.05</v>
      </c>
      <c r="P323" t="s">
        <v>60</v>
      </c>
      <c r="Q323" t="s">
        <v>54</v>
      </c>
      <c r="R323" t="s">
        <v>55</v>
      </c>
      <c r="V323" t="s">
        <v>56</v>
      </c>
    </row>
    <row r="324" spans="1:22" x14ac:dyDescent="0.25">
      <c r="A324" t="s">
        <v>47</v>
      </c>
      <c r="B324" t="s">
        <v>12</v>
      </c>
      <c r="C324" t="s">
        <v>90</v>
      </c>
      <c r="D324" t="s">
        <v>216</v>
      </c>
      <c r="E324">
        <v>0</v>
      </c>
      <c r="F324">
        <v>6137</v>
      </c>
      <c r="G324" t="s">
        <v>59</v>
      </c>
      <c r="H324" t="s">
        <v>88</v>
      </c>
      <c r="I324" t="s">
        <v>52</v>
      </c>
      <c r="J324">
        <v>265.2</v>
      </c>
      <c r="K324">
        <v>245</v>
      </c>
      <c r="L324">
        <v>3632</v>
      </c>
      <c r="M324">
        <v>1135739</v>
      </c>
      <c r="N324">
        <v>1302533.23</v>
      </c>
      <c r="P324" t="s">
        <v>60</v>
      </c>
      <c r="Q324" t="s">
        <v>54</v>
      </c>
      <c r="R324" t="s">
        <v>55</v>
      </c>
      <c r="V324" t="s">
        <v>56</v>
      </c>
    </row>
    <row r="325" spans="1:22" x14ac:dyDescent="0.25">
      <c r="A325" t="s">
        <v>47</v>
      </c>
      <c r="B325" t="s">
        <v>12</v>
      </c>
      <c r="C325" t="s">
        <v>90</v>
      </c>
      <c r="D325" t="s">
        <v>216</v>
      </c>
      <c r="E325">
        <v>0</v>
      </c>
      <c r="F325">
        <v>6137</v>
      </c>
      <c r="G325" t="s">
        <v>61</v>
      </c>
      <c r="H325" t="s">
        <v>88</v>
      </c>
      <c r="I325" t="s">
        <v>52</v>
      </c>
      <c r="J325">
        <v>265.2</v>
      </c>
      <c r="K325">
        <v>245</v>
      </c>
      <c r="L325">
        <v>4469</v>
      </c>
      <c r="M325">
        <v>1199440</v>
      </c>
      <c r="N325">
        <v>1446394.05</v>
      </c>
      <c r="P325" t="s">
        <v>60</v>
      </c>
      <c r="Q325" t="s">
        <v>54</v>
      </c>
      <c r="R325" t="s">
        <v>55</v>
      </c>
      <c r="V325" t="s">
        <v>56</v>
      </c>
    </row>
    <row r="326" spans="1:22" x14ac:dyDescent="0.25">
      <c r="A326" t="s">
        <v>47</v>
      </c>
      <c r="B326" t="s">
        <v>12</v>
      </c>
      <c r="C326" t="s">
        <v>90</v>
      </c>
      <c r="D326" t="s">
        <v>217</v>
      </c>
      <c r="E326">
        <v>0</v>
      </c>
      <c r="F326">
        <v>6166</v>
      </c>
      <c r="G326" t="s">
        <v>59</v>
      </c>
      <c r="H326" t="s">
        <v>51</v>
      </c>
      <c r="I326" t="s">
        <v>52</v>
      </c>
      <c r="J326">
        <v>1300</v>
      </c>
      <c r="K326">
        <v>1300</v>
      </c>
      <c r="L326">
        <v>12374</v>
      </c>
      <c r="M326">
        <v>9607065</v>
      </c>
      <c r="N326">
        <v>9996023.5999999996</v>
      </c>
      <c r="P326" t="s">
        <v>60</v>
      </c>
      <c r="Q326" t="s">
        <v>54</v>
      </c>
      <c r="R326" t="s">
        <v>55</v>
      </c>
      <c r="V326" t="s">
        <v>56</v>
      </c>
    </row>
    <row r="327" spans="1:22" x14ac:dyDescent="0.25">
      <c r="A327" t="s">
        <v>47</v>
      </c>
      <c r="B327" t="s">
        <v>12</v>
      </c>
      <c r="C327" t="s">
        <v>90</v>
      </c>
      <c r="D327" t="s">
        <v>217</v>
      </c>
      <c r="E327">
        <v>0</v>
      </c>
      <c r="F327">
        <v>6166</v>
      </c>
      <c r="G327" t="s">
        <v>61</v>
      </c>
      <c r="H327" t="s">
        <v>51</v>
      </c>
      <c r="I327" t="s">
        <v>52</v>
      </c>
      <c r="J327">
        <v>1300</v>
      </c>
      <c r="K327">
        <v>1300</v>
      </c>
      <c r="L327">
        <v>12374</v>
      </c>
      <c r="M327">
        <v>9172504</v>
      </c>
      <c r="N327">
        <v>9569014.5700000003</v>
      </c>
      <c r="P327" t="s">
        <v>60</v>
      </c>
      <c r="Q327" t="s">
        <v>54</v>
      </c>
      <c r="R327" t="s">
        <v>55</v>
      </c>
      <c r="V327" t="s">
        <v>56</v>
      </c>
    </row>
    <row r="328" spans="1:22" x14ac:dyDescent="0.25">
      <c r="A328" t="s">
        <v>47</v>
      </c>
      <c r="B328" t="s">
        <v>12</v>
      </c>
      <c r="C328" t="s">
        <v>90</v>
      </c>
      <c r="D328" t="s">
        <v>218</v>
      </c>
      <c r="E328">
        <v>0</v>
      </c>
      <c r="F328">
        <v>6213</v>
      </c>
      <c r="G328" t="s">
        <v>59</v>
      </c>
      <c r="H328" t="s">
        <v>88</v>
      </c>
      <c r="I328" t="s">
        <v>52</v>
      </c>
      <c r="J328">
        <v>540</v>
      </c>
      <c r="K328">
        <v>490</v>
      </c>
      <c r="L328">
        <v>5800</v>
      </c>
      <c r="M328">
        <v>2970331</v>
      </c>
      <c r="N328">
        <v>3290971.25</v>
      </c>
      <c r="P328" t="s">
        <v>60</v>
      </c>
      <c r="Q328" t="s">
        <v>54</v>
      </c>
      <c r="R328" t="s">
        <v>55</v>
      </c>
      <c r="V328" t="s">
        <v>56</v>
      </c>
    </row>
    <row r="329" spans="1:22" x14ac:dyDescent="0.25">
      <c r="A329" t="s">
        <v>47</v>
      </c>
      <c r="B329" t="s">
        <v>12</v>
      </c>
      <c r="C329" t="s">
        <v>90</v>
      </c>
      <c r="D329" t="s">
        <v>218</v>
      </c>
      <c r="E329">
        <v>0</v>
      </c>
      <c r="F329">
        <v>6213</v>
      </c>
      <c r="G329" t="s">
        <v>61</v>
      </c>
      <c r="H329" t="s">
        <v>88</v>
      </c>
      <c r="I329" t="s">
        <v>52</v>
      </c>
      <c r="J329">
        <v>540</v>
      </c>
      <c r="K329">
        <v>485</v>
      </c>
      <c r="L329">
        <v>7000</v>
      </c>
      <c r="M329">
        <v>2613840</v>
      </c>
      <c r="N329">
        <v>2801843.36</v>
      </c>
      <c r="P329" t="s">
        <v>60</v>
      </c>
      <c r="Q329" t="s">
        <v>54</v>
      </c>
      <c r="R329" t="s">
        <v>55</v>
      </c>
      <c r="V329" t="s">
        <v>56</v>
      </c>
    </row>
    <row r="330" spans="1:22" x14ac:dyDescent="0.25">
      <c r="A330" t="s">
        <v>47</v>
      </c>
      <c r="B330" t="s">
        <v>15</v>
      </c>
      <c r="C330" t="s">
        <v>119</v>
      </c>
      <c r="D330" t="s">
        <v>219</v>
      </c>
      <c r="E330">
        <v>0</v>
      </c>
      <c r="F330">
        <v>6250</v>
      </c>
      <c r="G330" t="s">
        <v>59</v>
      </c>
      <c r="H330" t="s">
        <v>88</v>
      </c>
      <c r="I330" t="s">
        <v>52</v>
      </c>
      <c r="J330">
        <v>735.8</v>
      </c>
      <c r="K330">
        <v>727</v>
      </c>
      <c r="L330">
        <v>9800</v>
      </c>
      <c r="M330">
        <v>3539046</v>
      </c>
      <c r="N330">
        <v>3814374.96</v>
      </c>
      <c r="P330" t="s">
        <v>60</v>
      </c>
      <c r="Q330" t="s">
        <v>54</v>
      </c>
      <c r="R330" t="s">
        <v>55</v>
      </c>
      <c r="V330" t="s">
        <v>56</v>
      </c>
    </row>
    <row r="331" spans="1:22" x14ac:dyDescent="0.25">
      <c r="A331" t="s">
        <v>47</v>
      </c>
      <c r="B331" t="s">
        <v>13</v>
      </c>
      <c r="C331" t="s">
        <v>124</v>
      </c>
      <c r="D331" t="s">
        <v>220</v>
      </c>
      <c r="E331">
        <v>0</v>
      </c>
      <c r="F331">
        <v>6639</v>
      </c>
      <c r="G331" t="s">
        <v>59</v>
      </c>
      <c r="H331" t="s">
        <v>88</v>
      </c>
      <c r="I331" t="s">
        <v>52</v>
      </c>
      <c r="J331">
        <v>293</v>
      </c>
      <c r="K331">
        <v>231</v>
      </c>
      <c r="L331">
        <v>2820</v>
      </c>
      <c r="M331">
        <v>1600572</v>
      </c>
      <c r="N331">
        <v>1820695.15</v>
      </c>
      <c r="P331" t="s">
        <v>60</v>
      </c>
      <c r="Q331" t="s">
        <v>54</v>
      </c>
      <c r="R331" t="s">
        <v>55</v>
      </c>
      <c r="V331" t="s">
        <v>56</v>
      </c>
    </row>
    <row r="332" spans="1:22" x14ac:dyDescent="0.25">
      <c r="A332" t="s">
        <v>47</v>
      </c>
      <c r="B332" t="s">
        <v>13</v>
      </c>
      <c r="C332" t="s">
        <v>124</v>
      </c>
      <c r="D332" t="s">
        <v>220</v>
      </c>
      <c r="E332">
        <v>0</v>
      </c>
      <c r="F332">
        <v>6639</v>
      </c>
      <c r="G332" t="s">
        <v>61</v>
      </c>
      <c r="H332" t="s">
        <v>88</v>
      </c>
      <c r="I332" t="s">
        <v>52</v>
      </c>
      <c r="J332">
        <v>293</v>
      </c>
      <c r="K332">
        <v>223</v>
      </c>
      <c r="L332">
        <v>2660</v>
      </c>
      <c r="M332">
        <v>1316013</v>
      </c>
      <c r="N332">
        <v>1551818.2</v>
      </c>
      <c r="P332" t="s">
        <v>60</v>
      </c>
      <c r="Q332" t="s">
        <v>54</v>
      </c>
      <c r="R332" t="s">
        <v>55</v>
      </c>
      <c r="V332" t="s">
        <v>56</v>
      </c>
    </row>
    <row r="333" spans="1:22" x14ac:dyDescent="0.25">
      <c r="A333" t="s">
        <v>47</v>
      </c>
      <c r="B333" t="s">
        <v>12</v>
      </c>
      <c r="C333" t="s">
        <v>90</v>
      </c>
      <c r="D333" t="s">
        <v>221</v>
      </c>
      <c r="E333">
        <v>0</v>
      </c>
      <c r="F333">
        <v>6705</v>
      </c>
      <c r="G333" t="s">
        <v>59</v>
      </c>
      <c r="H333" t="s">
        <v>88</v>
      </c>
      <c r="I333" t="s">
        <v>52</v>
      </c>
      <c r="J333">
        <v>166.6</v>
      </c>
      <c r="K333">
        <v>148</v>
      </c>
      <c r="L333">
        <v>2579.1799999999998</v>
      </c>
      <c r="M333">
        <v>1221012</v>
      </c>
      <c r="N333">
        <v>1483060.57</v>
      </c>
      <c r="P333" t="s">
        <v>222</v>
      </c>
      <c r="Q333" t="s">
        <v>164</v>
      </c>
      <c r="R333" t="s">
        <v>55</v>
      </c>
      <c r="V333" t="s">
        <v>56</v>
      </c>
    </row>
    <row r="334" spans="1:22" x14ac:dyDescent="0.25">
      <c r="A334" t="s">
        <v>47</v>
      </c>
      <c r="B334" t="s">
        <v>12</v>
      </c>
      <c r="C334" t="s">
        <v>90</v>
      </c>
      <c r="D334" t="s">
        <v>221</v>
      </c>
      <c r="E334">
        <v>0</v>
      </c>
      <c r="F334">
        <v>6705</v>
      </c>
      <c r="G334" t="s">
        <v>61</v>
      </c>
      <c r="H334" t="s">
        <v>88</v>
      </c>
      <c r="I334" t="s">
        <v>52</v>
      </c>
      <c r="J334">
        <v>166.6</v>
      </c>
      <c r="K334">
        <v>148</v>
      </c>
      <c r="L334">
        <v>2579.1799999999998</v>
      </c>
      <c r="M334">
        <v>992714</v>
      </c>
      <c r="N334">
        <v>1205766.19</v>
      </c>
      <c r="P334" t="s">
        <v>222</v>
      </c>
      <c r="Q334" t="s">
        <v>164</v>
      </c>
      <c r="R334" t="s">
        <v>55</v>
      </c>
      <c r="V334" t="s">
        <v>56</v>
      </c>
    </row>
    <row r="335" spans="1:22" x14ac:dyDescent="0.25">
      <c r="A335" t="s">
        <v>47</v>
      </c>
      <c r="B335" t="s">
        <v>12</v>
      </c>
      <c r="C335" t="s">
        <v>90</v>
      </c>
      <c r="D335" t="s">
        <v>221</v>
      </c>
      <c r="E335">
        <v>0</v>
      </c>
      <c r="F335">
        <v>6705</v>
      </c>
      <c r="G335" t="s">
        <v>62</v>
      </c>
      <c r="H335" t="s">
        <v>88</v>
      </c>
      <c r="I335" t="s">
        <v>52</v>
      </c>
      <c r="J335">
        <v>144</v>
      </c>
      <c r="K335">
        <v>139</v>
      </c>
      <c r="L335">
        <v>2229.3000000000002</v>
      </c>
      <c r="M335">
        <v>1130414</v>
      </c>
      <c r="N335">
        <v>1373018.8</v>
      </c>
      <c r="P335" t="s">
        <v>222</v>
      </c>
      <c r="Q335" t="s">
        <v>164</v>
      </c>
      <c r="R335" t="s">
        <v>55</v>
      </c>
      <c r="V335" t="s">
        <v>56</v>
      </c>
    </row>
    <row r="336" spans="1:22" x14ac:dyDescent="0.25">
      <c r="A336" t="s">
        <v>47</v>
      </c>
      <c r="B336" t="s">
        <v>12</v>
      </c>
      <c r="C336" t="s">
        <v>90</v>
      </c>
      <c r="D336" t="s">
        <v>221</v>
      </c>
      <c r="E336">
        <v>0</v>
      </c>
      <c r="F336">
        <v>6705</v>
      </c>
      <c r="G336" t="s">
        <v>68</v>
      </c>
      <c r="H336" t="s">
        <v>88</v>
      </c>
      <c r="I336" t="s">
        <v>52</v>
      </c>
      <c r="J336">
        <v>323</v>
      </c>
      <c r="K336">
        <v>301</v>
      </c>
      <c r="L336">
        <v>5000.45</v>
      </c>
      <c r="M336">
        <v>1924950</v>
      </c>
      <c r="N336">
        <v>2338074.84</v>
      </c>
      <c r="P336" t="s">
        <v>222</v>
      </c>
      <c r="Q336" t="s">
        <v>164</v>
      </c>
      <c r="R336" t="s">
        <v>55</v>
      </c>
      <c r="V336" t="s">
        <v>56</v>
      </c>
    </row>
    <row r="337" spans="1:22" x14ac:dyDescent="0.25">
      <c r="A337" t="s">
        <v>47</v>
      </c>
      <c r="B337" t="s">
        <v>13</v>
      </c>
      <c r="C337" t="s">
        <v>124</v>
      </c>
      <c r="D337" t="s">
        <v>223</v>
      </c>
      <c r="E337">
        <v>0</v>
      </c>
      <c r="F337">
        <v>6823</v>
      </c>
      <c r="G337" t="s">
        <v>59</v>
      </c>
      <c r="H337" t="s">
        <v>88</v>
      </c>
      <c r="I337" t="s">
        <v>52</v>
      </c>
      <c r="J337">
        <v>566.1</v>
      </c>
      <c r="K337">
        <v>417</v>
      </c>
      <c r="L337">
        <v>6099</v>
      </c>
      <c r="M337">
        <v>3093436</v>
      </c>
      <c r="N337">
        <v>3350517.43</v>
      </c>
      <c r="P337" t="s">
        <v>60</v>
      </c>
      <c r="Q337" t="s">
        <v>54</v>
      </c>
      <c r="R337" t="s">
        <v>55</v>
      </c>
      <c r="V337" t="s">
        <v>56</v>
      </c>
    </row>
    <row r="338" spans="1:22" x14ac:dyDescent="0.25">
      <c r="A338" t="s">
        <v>64</v>
      </c>
      <c r="B338" t="s">
        <v>15</v>
      </c>
      <c r="C338" t="s">
        <v>119</v>
      </c>
      <c r="D338" t="s">
        <v>224</v>
      </c>
      <c r="E338">
        <v>0</v>
      </c>
      <c r="F338">
        <v>7805</v>
      </c>
      <c r="G338" t="s">
        <v>138</v>
      </c>
      <c r="H338" t="s">
        <v>66</v>
      </c>
      <c r="I338" t="s">
        <v>67</v>
      </c>
      <c r="J338">
        <v>191.2</v>
      </c>
      <c r="K338">
        <v>182</v>
      </c>
      <c r="L338">
        <v>2540</v>
      </c>
      <c r="M338">
        <v>1188843.74</v>
      </c>
      <c r="N338">
        <v>508954.13</v>
      </c>
      <c r="P338" t="s">
        <v>60</v>
      </c>
      <c r="Q338" t="s">
        <v>54</v>
      </c>
      <c r="R338" t="s">
        <v>55</v>
      </c>
      <c r="V338" t="s">
        <v>56</v>
      </c>
    </row>
    <row r="339" spans="1:22" x14ac:dyDescent="0.25">
      <c r="A339" t="s">
        <v>64</v>
      </c>
      <c r="B339" t="s">
        <v>15</v>
      </c>
      <c r="C339" t="s">
        <v>119</v>
      </c>
      <c r="D339" t="s">
        <v>224</v>
      </c>
      <c r="E339">
        <v>0</v>
      </c>
      <c r="F339">
        <v>7805</v>
      </c>
      <c r="G339" t="s">
        <v>50</v>
      </c>
      <c r="H339" t="s">
        <v>66</v>
      </c>
      <c r="I339" t="s">
        <v>67</v>
      </c>
      <c r="J339">
        <v>195.3</v>
      </c>
      <c r="K339">
        <v>156</v>
      </c>
      <c r="L339">
        <v>1980</v>
      </c>
      <c r="M339">
        <v>1214336.72</v>
      </c>
      <c r="N339">
        <v>519867.9</v>
      </c>
      <c r="P339" t="s">
        <v>60</v>
      </c>
      <c r="Q339" t="s">
        <v>54</v>
      </c>
      <c r="R339" t="s">
        <v>55</v>
      </c>
      <c r="V339" t="s">
        <v>56</v>
      </c>
    </row>
    <row r="340" spans="1:22" x14ac:dyDescent="0.25">
      <c r="A340" t="s">
        <v>64</v>
      </c>
      <c r="B340" t="s">
        <v>15</v>
      </c>
      <c r="C340" t="s">
        <v>119</v>
      </c>
      <c r="D340" t="s">
        <v>224</v>
      </c>
      <c r="E340">
        <v>0</v>
      </c>
      <c r="F340">
        <v>7805</v>
      </c>
      <c r="G340" t="s">
        <v>57</v>
      </c>
      <c r="H340" t="s">
        <v>66</v>
      </c>
      <c r="I340" t="s">
        <v>67</v>
      </c>
      <c r="J340">
        <v>195.3</v>
      </c>
      <c r="K340">
        <v>156</v>
      </c>
      <c r="L340">
        <v>1980</v>
      </c>
      <c r="M340">
        <v>1214336.72</v>
      </c>
      <c r="N340">
        <v>519867.9</v>
      </c>
      <c r="P340" t="s">
        <v>60</v>
      </c>
      <c r="Q340" t="s">
        <v>54</v>
      </c>
      <c r="R340" t="s">
        <v>55</v>
      </c>
      <c r="V340" t="s">
        <v>56</v>
      </c>
    </row>
    <row r="341" spans="1:22" x14ac:dyDescent="0.25">
      <c r="A341" t="s">
        <v>64</v>
      </c>
      <c r="B341" t="s">
        <v>15</v>
      </c>
      <c r="C341" t="s">
        <v>119</v>
      </c>
      <c r="D341" t="s">
        <v>224</v>
      </c>
      <c r="E341">
        <v>0</v>
      </c>
      <c r="F341">
        <v>7805</v>
      </c>
      <c r="G341" t="s">
        <v>121</v>
      </c>
      <c r="H341" t="s">
        <v>66</v>
      </c>
      <c r="I341" t="s">
        <v>67</v>
      </c>
      <c r="J341">
        <v>191.2</v>
      </c>
      <c r="K341">
        <v>182</v>
      </c>
      <c r="L341">
        <v>2540</v>
      </c>
      <c r="M341">
        <v>1188843.74</v>
      </c>
      <c r="N341">
        <v>508954.13</v>
      </c>
      <c r="P341" t="s">
        <v>60</v>
      </c>
      <c r="Q341" t="s">
        <v>54</v>
      </c>
      <c r="R341" t="s">
        <v>55</v>
      </c>
      <c r="V341" t="s">
        <v>56</v>
      </c>
    </row>
    <row r="342" spans="1:22" x14ac:dyDescent="0.25">
      <c r="A342" t="s">
        <v>64</v>
      </c>
      <c r="B342" t="s">
        <v>15</v>
      </c>
      <c r="C342" t="s">
        <v>119</v>
      </c>
      <c r="D342" t="s">
        <v>224</v>
      </c>
      <c r="E342">
        <v>0</v>
      </c>
      <c r="F342">
        <v>7805</v>
      </c>
      <c r="G342" t="s">
        <v>225</v>
      </c>
      <c r="H342" t="s">
        <v>66</v>
      </c>
      <c r="I342" t="s">
        <v>67</v>
      </c>
      <c r="J342">
        <v>195.3</v>
      </c>
      <c r="K342">
        <v>176</v>
      </c>
      <c r="L342">
        <v>1980</v>
      </c>
      <c r="M342">
        <v>1214336.72</v>
      </c>
      <c r="N342">
        <v>519867.9</v>
      </c>
      <c r="P342" t="s">
        <v>60</v>
      </c>
      <c r="Q342" t="s">
        <v>54</v>
      </c>
      <c r="R342" t="s">
        <v>55</v>
      </c>
      <c r="V342" t="s">
        <v>56</v>
      </c>
    </row>
    <row r="343" spans="1:22" x14ac:dyDescent="0.25">
      <c r="A343" t="s">
        <v>64</v>
      </c>
      <c r="B343" t="s">
        <v>15</v>
      </c>
      <c r="C343" t="s">
        <v>119</v>
      </c>
      <c r="D343" t="s">
        <v>224</v>
      </c>
      <c r="E343">
        <v>0</v>
      </c>
      <c r="F343">
        <v>7805</v>
      </c>
      <c r="G343" t="s">
        <v>226</v>
      </c>
      <c r="H343" t="s">
        <v>66</v>
      </c>
      <c r="I343" t="s">
        <v>67</v>
      </c>
      <c r="J343">
        <v>271</v>
      </c>
      <c r="K343">
        <v>250</v>
      </c>
      <c r="L343">
        <v>1980</v>
      </c>
      <c r="M343">
        <v>1685024.33</v>
      </c>
      <c r="N343">
        <v>721373.27</v>
      </c>
      <c r="P343" t="s">
        <v>60</v>
      </c>
      <c r="Q343" t="s">
        <v>54</v>
      </c>
      <c r="R343" t="s">
        <v>55</v>
      </c>
      <c r="V343" t="s">
        <v>56</v>
      </c>
    </row>
    <row r="344" spans="1:22" x14ac:dyDescent="0.25">
      <c r="A344" t="s">
        <v>64</v>
      </c>
      <c r="B344" t="s">
        <v>15</v>
      </c>
      <c r="C344" t="s">
        <v>119</v>
      </c>
      <c r="D344" t="s">
        <v>227</v>
      </c>
      <c r="E344">
        <v>0</v>
      </c>
      <c r="F344">
        <v>7826</v>
      </c>
      <c r="G344" t="s">
        <v>68</v>
      </c>
      <c r="H344" t="s">
        <v>66</v>
      </c>
      <c r="I344" t="s">
        <v>67</v>
      </c>
      <c r="J344">
        <v>199.4</v>
      </c>
      <c r="K344">
        <v>462.6</v>
      </c>
      <c r="L344">
        <v>1875</v>
      </c>
      <c r="M344">
        <v>1030352.33</v>
      </c>
      <c r="N344">
        <v>439533.12</v>
      </c>
      <c r="P344" t="s">
        <v>53</v>
      </c>
      <c r="Q344" t="s">
        <v>54</v>
      </c>
      <c r="R344" t="s">
        <v>55</v>
      </c>
      <c r="V344" t="s">
        <v>56</v>
      </c>
    </row>
    <row r="345" spans="1:22" x14ac:dyDescent="0.25">
      <c r="A345" t="s">
        <v>64</v>
      </c>
      <c r="B345" t="s">
        <v>15</v>
      </c>
      <c r="C345" t="s">
        <v>119</v>
      </c>
      <c r="D345" t="s">
        <v>227</v>
      </c>
      <c r="E345">
        <v>0</v>
      </c>
      <c r="F345">
        <v>7826</v>
      </c>
      <c r="G345" t="s">
        <v>75</v>
      </c>
      <c r="H345" t="s">
        <v>66</v>
      </c>
      <c r="I345" t="s">
        <v>67</v>
      </c>
      <c r="J345">
        <v>199.4</v>
      </c>
      <c r="L345">
        <v>1875</v>
      </c>
      <c r="M345">
        <v>1030352.33</v>
      </c>
      <c r="N345">
        <v>439533.12</v>
      </c>
      <c r="P345" t="s">
        <v>53</v>
      </c>
      <c r="Q345" t="s">
        <v>54</v>
      </c>
      <c r="R345" t="s">
        <v>55</v>
      </c>
      <c r="V345" t="s">
        <v>56</v>
      </c>
    </row>
    <row r="346" spans="1:22" x14ac:dyDescent="0.25">
      <c r="A346" t="s">
        <v>64</v>
      </c>
      <c r="B346" t="s">
        <v>15</v>
      </c>
      <c r="C346" t="s">
        <v>119</v>
      </c>
      <c r="D346" t="s">
        <v>227</v>
      </c>
      <c r="E346">
        <v>0</v>
      </c>
      <c r="F346">
        <v>7826</v>
      </c>
      <c r="G346" t="s">
        <v>228</v>
      </c>
      <c r="H346" t="s">
        <v>66</v>
      </c>
      <c r="I346" t="s">
        <v>67</v>
      </c>
      <c r="J346">
        <v>195</v>
      </c>
      <c r="L346">
        <v>1875</v>
      </c>
      <c r="M346">
        <v>1007616.37</v>
      </c>
      <c r="N346">
        <v>429834.29</v>
      </c>
      <c r="P346" t="s">
        <v>53</v>
      </c>
      <c r="Q346" t="s">
        <v>54</v>
      </c>
      <c r="R346" t="s">
        <v>55</v>
      </c>
      <c r="V346" t="s">
        <v>56</v>
      </c>
    </row>
    <row r="347" spans="1:22" x14ac:dyDescent="0.25">
      <c r="A347" t="s">
        <v>64</v>
      </c>
      <c r="B347" t="s">
        <v>16</v>
      </c>
      <c r="C347" t="s">
        <v>191</v>
      </c>
      <c r="D347" t="s">
        <v>229</v>
      </c>
      <c r="E347">
        <v>0</v>
      </c>
      <c r="F347">
        <v>7845</v>
      </c>
      <c r="G347" t="s">
        <v>197</v>
      </c>
      <c r="H347" t="s">
        <v>66</v>
      </c>
      <c r="I347" t="s">
        <v>67</v>
      </c>
      <c r="J347">
        <v>173.4</v>
      </c>
      <c r="K347">
        <v>160</v>
      </c>
      <c r="L347">
        <v>2243</v>
      </c>
      <c r="M347">
        <v>886924.92</v>
      </c>
      <c r="N347">
        <v>341898.8</v>
      </c>
      <c r="P347" t="s">
        <v>60</v>
      </c>
      <c r="Q347" t="s">
        <v>54</v>
      </c>
      <c r="R347" t="s">
        <v>55</v>
      </c>
      <c r="V347" t="s">
        <v>56</v>
      </c>
    </row>
    <row r="348" spans="1:22" x14ac:dyDescent="0.25">
      <c r="A348" t="s">
        <v>64</v>
      </c>
      <c r="B348" t="s">
        <v>16</v>
      </c>
      <c r="C348" t="s">
        <v>191</v>
      </c>
      <c r="D348" t="s">
        <v>229</v>
      </c>
      <c r="E348">
        <v>0</v>
      </c>
      <c r="F348">
        <v>7845</v>
      </c>
      <c r="G348" t="s">
        <v>198</v>
      </c>
      <c r="H348" t="s">
        <v>66</v>
      </c>
      <c r="I348" t="s">
        <v>67</v>
      </c>
      <c r="J348">
        <v>173.4</v>
      </c>
      <c r="K348">
        <v>160</v>
      </c>
      <c r="L348">
        <v>2243</v>
      </c>
      <c r="M348">
        <v>886924.92</v>
      </c>
      <c r="N348">
        <v>341898.8</v>
      </c>
      <c r="P348" t="s">
        <v>60</v>
      </c>
      <c r="Q348" t="s">
        <v>54</v>
      </c>
      <c r="R348" t="s">
        <v>55</v>
      </c>
      <c r="V348" t="s">
        <v>56</v>
      </c>
    </row>
    <row r="349" spans="1:22" x14ac:dyDescent="0.25">
      <c r="A349" t="s">
        <v>64</v>
      </c>
      <c r="B349" t="s">
        <v>16</v>
      </c>
      <c r="C349" t="s">
        <v>191</v>
      </c>
      <c r="D349" t="s">
        <v>229</v>
      </c>
      <c r="E349">
        <v>0</v>
      </c>
      <c r="F349">
        <v>7845</v>
      </c>
      <c r="G349" t="s">
        <v>200</v>
      </c>
      <c r="H349" t="s">
        <v>66</v>
      </c>
      <c r="I349" t="s">
        <v>67</v>
      </c>
      <c r="J349">
        <v>257.60000000000002</v>
      </c>
      <c r="K349">
        <v>205</v>
      </c>
      <c r="L349">
        <v>2243</v>
      </c>
      <c r="M349">
        <v>1317600.1100000001</v>
      </c>
      <c r="N349">
        <v>507918.86</v>
      </c>
      <c r="P349" t="s">
        <v>60</v>
      </c>
      <c r="Q349" t="s">
        <v>54</v>
      </c>
      <c r="R349" t="s">
        <v>55</v>
      </c>
      <c r="V349" t="s">
        <v>56</v>
      </c>
    </row>
    <row r="350" spans="1:22" x14ac:dyDescent="0.25">
      <c r="A350" t="s">
        <v>47</v>
      </c>
      <c r="B350" t="s">
        <v>15</v>
      </c>
      <c r="C350" t="s">
        <v>119</v>
      </c>
      <c r="D350" t="s">
        <v>230</v>
      </c>
      <c r="E350">
        <v>0</v>
      </c>
      <c r="F350">
        <v>8042</v>
      </c>
      <c r="G350" t="s">
        <v>59</v>
      </c>
      <c r="H350" t="s">
        <v>88</v>
      </c>
      <c r="I350" t="s">
        <v>52</v>
      </c>
      <c r="J350">
        <v>1080.0999999999999</v>
      </c>
      <c r="K350">
        <v>1110</v>
      </c>
      <c r="L350">
        <v>12253</v>
      </c>
      <c r="M350">
        <v>7685065</v>
      </c>
      <c r="N350">
        <v>7171394.5899999999</v>
      </c>
      <c r="P350" t="s">
        <v>60</v>
      </c>
      <c r="Q350" t="s">
        <v>54</v>
      </c>
      <c r="R350" t="s">
        <v>55</v>
      </c>
      <c r="V350" t="s">
        <v>56</v>
      </c>
    </row>
    <row r="351" spans="1:22" x14ac:dyDescent="0.25">
      <c r="A351" t="s">
        <v>47</v>
      </c>
      <c r="B351" t="s">
        <v>15</v>
      </c>
      <c r="C351" t="s">
        <v>119</v>
      </c>
      <c r="D351" t="s">
        <v>230</v>
      </c>
      <c r="E351">
        <v>0</v>
      </c>
      <c r="F351">
        <v>8042</v>
      </c>
      <c r="G351" t="s">
        <v>61</v>
      </c>
      <c r="H351" t="s">
        <v>88</v>
      </c>
      <c r="I351" t="s">
        <v>52</v>
      </c>
      <c r="J351">
        <v>1080.0999999999999</v>
      </c>
      <c r="K351">
        <v>1110</v>
      </c>
      <c r="L351">
        <v>12632</v>
      </c>
      <c r="M351">
        <v>6305060</v>
      </c>
      <c r="N351">
        <v>6107075.2999999998</v>
      </c>
      <c r="P351" t="s">
        <v>60</v>
      </c>
      <c r="Q351" t="s">
        <v>54</v>
      </c>
      <c r="R351" t="s">
        <v>55</v>
      </c>
      <c r="V351" t="s">
        <v>56</v>
      </c>
    </row>
    <row r="352" spans="1:22" x14ac:dyDescent="0.25">
      <c r="A352" t="s">
        <v>47</v>
      </c>
      <c r="B352" t="s">
        <v>14</v>
      </c>
      <c r="C352" t="s">
        <v>145</v>
      </c>
      <c r="D352" t="s">
        <v>231</v>
      </c>
      <c r="E352">
        <v>0</v>
      </c>
      <c r="F352">
        <v>10111</v>
      </c>
      <c r="G352" t="s">
        <v>232</v>
      </c>
      <c r="H352" t="s">
        <v>88</v>
      </c>
      <c r="I352" t="s">
        <v>52</v>
      </c>
      <c r="J352">
        <v>28.9</v>
      </c>
      <c r="K352">
        <v>19</v>
      </c>
      <c r="L352">
        <v>0</v>
      </c>
      <c r="M352">
        <v>0</v>
      </c>
      <c r="N352">
        <v>0</v>
      </c>
      <c r="P352" t="s">
        <v>222</v>
      </c>
      <c r="Q352" t="s">
        <v>164</v>
      </c>
      <c r="R352" t="s">
        <v>139</v>
      </c>
      <c r="V352" t="s">
        <v>56</v>
      </c>
    </row>
    <row r="353" spans="1:22" x14ac:dyDescent="0.25">
      <c r="A353" t="s">
        <v>47</v>
      </c>
      <c r="B353" t="s">
        <v>15</v>
      </c>
      <c r="C353" t="s">
        <v>119</v>
      </c>
      <c r="D353" t="s">
        <v>233</v>
      </c>
      <c r="E353">
        <v>0</v>
      </c>
      <c r="F353">
        <v>10380</v>
      </c>
      <c r="G353" t="s">
        <v>232</v>
      </c>
      <c r="H353" t="s">
        <v>88</v>
      </c>
      <c r="I353" t="s">
        <v>52</v>
      </c>
      <c r="J353">
        <v>34.700000000000003</v>
      </c>
      <c r="K353">
        <v>32</v>
      </c>
      <c r="L353">
        <v>0</v>
      </c>
      <c r="M353">
        <v>0</v>
      </c>
      <c r="N353">
        <v>0</v>
      </c>
      <c r="P353" t="s">
        <v>222</v>
      </c>
      <c r="Q353" t="s">
        <v>164</v>
      </c>
      <c r="R353" t="s">
        <v>139</v>
      </c>
      <c r="V353" t="s">
        <v>56</v>
      </c>
    </row>
    <row r="354" spans="1:22" x14ac:dyDescent="0.25">
      <c r="A354" t="s">
        <v>47</v>
      </c>
      <c r="B354" t="s">
        <v>15</v>
      </c>
      <c r="C354" t="s">
        <v>119</v>
      </c>
      <c r="D354" t="s">
        <v>234</v>
      </c>
      <c r="E354">
        <v>0</v>
      </c>
      <c r="F354">
        <v>10382</v>
      </c>
      <c r="G354" t="s">
        <v>232</v>
      </c>
      <c r="H354" t="s">
        <v>88</v>
      </c>
      <c r="I354" t="s">
        <v>52</v>
      </c>
      <c r="J354">
        <v>34.700000000000003</v>
      </c>
      <c r="K354">
        <v>32</v>
      </c>
      <c r="L354">
        <v>0</v>
      </c>
      <c r="M354">
        <v>0</v>
      </c>
      <c r="N354">
        <v>0</v>
      </c>
      <c r="P354" t="s">
        <v>222</v>
      </c>
      <c r="Q354" t="s">
        <v>164</v>
      </c>
      <c r="R354" t="s">
        <v>139</v>
      </c>
      <c r="V354" t="s">
        <v>56</v>
      </c>
    </row>
    <row r="355" spans="1:22" x14ac:dyDescent="0.25">
      <c r="A355" t="s">
        <v>47</v>
      </c>
      <c r="B355" t="s">
        <v>15</v>
      </c>
      <c r="C355" t="s">
        <v>119</v>
      </c>
      <c r="D355" t="s">
        <v>235</v>
      </c>
      <c r="E355">
        <v>0</v>
      </c>
      <c r="F355">
        <v>10384</v>
      </c>
      <c r="G355" t="s">
        <v>232</v>
      </c>
      <c r="H355" t="s">
        <v>88</v>
      </c>
      <c r="I355" t="s">
        <v>52</v>
      </c>
      <c r="J355">
        <v>57.4</v>
      </c>
      <c r="K355">
        <v>57.8</v>
      </c>
      <c r="L355">
        <v>1500</v>
      </c>
      <c r="M355">
        <v>62858</v>
      </c>
      <c r="N355">
        <v>196007.9</v>
      </c>
      <c r="P355" t="s">
        <v>222</v>
      </c>
      <c r="Q355" t="s">
        <v>164</v>
      </c>
      <c r="R355" t="s">
        <v>55</v>
      </c>
      <c r="V355" t="s">
        <v>56</v>
      </c>
    </row>
    <row r="356" spans="1:22" x14ac:dyDescent="0.25">
      <c r="A356" t="s">
        <v>47</v>
      </c>
      <c r="B356" t="s">
        <v>15</v>
      </c>
      <c r="C356" t="s">
        <v>119</v>
      </c>
      <c r="D356" t="s">
        <v>235</v>
      </c>
      <c r="E356">
        <v>0</v>
      </c>
      <c r="F356">
        <v>10384</v>
      </c>
      <c r="G356" t="s">
        <v>236</v>
      </c>
      <c r="H356" t="s">
        <v>88</v>
      </c>
      <c r="I356" t="s">
        <v>52</v>
      </c>
      <c r="J356">
        <v>57.4</v>
      </c>
      <c r="K356">
        <v>57.8</v>
      </c>
      <c r="L356">
        <v>1500</v>
      </c>
      <c r="M356">
        <v>60608</v>
      </c>
      <c r="N356">
        <v>220402.83</v>
      </c>
      <c r="P356" t="s">
        <v>222</v>
      </c>
      <c r="Q356" t="s">
        <v>164</v>
      </c>
      <c r="R356" t="s">
        <v>55</v>
      </c>
      <c r="V356" t="s">
        <v>56</v>
      </c>
    </row>
    <row r="357" spans="1:22" x14ac:dyDescent="0.25">
      <c r="A357" t="s">
        <v>64</v>
      </c>
      <c r="B357" t="s">
        <v>14</v>
      </c>
      <c r="C357" t="s">
        <v>145</v>
      </c>
      <c r="D357" t="s">
        <v>237</v>
      </c>
      <c r="E357">
        <v>0</v>
      </c>
      <c r="F357">
        <v>10745</v>
      </c>
      <c r="G357" t="s">
        <v>238</v>
      </c>
      <c r="H357" t="s">
        <v>66</v>
      </c>
      <c r="I357" t="s">
        <v>67</v>
      </c>
      <c r="J357">
        <v>13.4</v>
      </c>
      <c r="K357">
        <v>13.4</v>
      </c>
      <c r="L357">
        <v>127.9</v>
      </c>
      <c r="M357">
        <v>45210.69</v>
      </c>
      <c r="N357">
        <v>25071.65</v>
      </c>
      <c r="O357">
        <v>1</v>
      </c>
      <c r="P357" t="s">
        <v>222</v>
      </c>
      <c r="Q357" t="s">
        <v>164</v>
      </c>
      <c r="R357" t="s">
        <v>55</v>
      </c>
      <c r="V357" t="s">
        <v>56</v>
      </c>
    </row>
    <row r="358" spans="1:22" x14ac:dyDescent="0.25">
      <c r="A358" t="s">
        <v>64</v>
      </c>
      <c r="B358" t="s">
        <v>14</v>
      </c>
      <c r="C358" t="s">
        <v>145</v>
      </c>
      <c r="D358" t="s">
        <v>237</v>
      </c>
      <c r="E358">
        <v>0</v>
      </c>
      <c r="F358">
        <v>10745</v>
      </c>
      <c r="G358" t="s">
        <v>239</v>
      </c>
      <c r="H358" t="s">
        <v>66</v>
      </c>
      <c r="I358" t="s">
        <v>67</v>
      </c>
      <c r="J358">
        <v>87.1</v>
      </c>
      <c r="K358">
        <v>87.1</v>
      </c>
      <c r="L358">
        <v>831.37</v>
      </c>
      <c r="M358">
        <v>293869.46999999997</v>
      </c>
      <c r="N358">
        <v>162965.69</v>
      </c>
      <c r="P358" t="s">
        <v>222</v>
      </c>
      <c r="Q358" t="s">
        <v>164</v>
      </c>
      <c r="R358" t="s">
        <v>55</v>
      </c>
      <c r="V358" t="s">
        <v>56</v>
      </c>
    </row>
    <row r="359" spans="1:22" x14ac:dyDescent="0.25">
      <c r="A359" t="s">
        <v>64</v>
      </c>
      <c r="B359" t="s">
        <v>14</v>
      </c>
      <c r="C359" t="s">
        <v>145</v>
      </c>
      <c r="D359" t="s">
        <v>237</v>
      </c>
      <c r="E359">
        <v>0</v>
      </c>
      <c r="F359">
        <v>10745</v>
      </c>
      <c r="G359" t="s">
        <v>240</v>
      </c>
      <c r="H359" t="s">
        <v>66</v>
      </c>
      <c r="I359" t="s">
        <v>67</v>
      </c>
      <c r="J359">
        <v>87.1</v>
      </c>
      <c r="K359">
        <v>87.1</v>
      </c>
      <c r="L359">
        <v>831.37</v>
      </c>
      <c r="M359">
        <v>293869.46999999997</v>
      </c>
      <c r="N359">
        <v>162965.69</v>
      </c>
      <c r="P359" t="s">
        <v>222</v>
      </c>
      <c r="Q359" t="s">
        <v>164</v>
      </c>
      <c r="R359" t="s">
        <v>55</v>
      </c>
      <c r="V359" t="s">
        <v>56</v>
      </c>
    </row>
    <row r="360" spans="1:22" x14ac:dyDescent="0.25">
      <c r="A360" t="s">
        <v>64</v>
      </c>
      <c r="B360" t="s">
        <v>14</v>
      </c>
      <c r="C360" t="s">
        <v>145</v>
      </c>
      <c r="D360" t="s">
        <v>237</v>
      </c>
      <c r="E360">
        <v>0</v>
      </c>
      <c r="F360">
        <v>10745</v>
      </c>
      <c r="G360" t="s">
        <v>241</v>
      </c>
      <c r="H360" t="s">
        <v>66</v>
      </c>
      <c r="I360" t="s">
        <v>67</v>
      </c>
      <c r="J360">
        <v>87.1</v>
      </c>
      <c r="K360">
        <v>87.1</v>
      </c>
      <c r="L360">
        <v>831.37</v>
      </c>
      <c r="M360">
        <v>293869.46999999997</v>
      </c>
      <c r="N360">
        <v>162965.69</v>
      </c>
      <c r="P360" t="s">
        <v>222</v>
      </c>
      <c r="Q360" t="s">
        <v>164</v>
      </c>
      <c r="R360" t="s">
        <v>55</v>
      </c>
      <c r="V360" t="s">
        <v>56</v>
      </c>
    </row>
    <row r="361" spans="1:22" x14ac:dyDescent="0.25">
      <c r="A361" t="s">
        <v>64</v>
      </c>
      <c r="B361" t="s">
        <v>14</v>
      </c>
      <c r="C361" t="s">
        <v>145</v>
      </c>
      <c r="D361" t="s">
        <v>237</v>
      </c>
      <c r="E361">
        <v>0</v>
      </c>
      <c r="F361">
        <v>10745</v>
      </c>
      <c r="G361" t="s">
        <v>242</v>
      </c>
      <c r="H361" t="s">
        <v>66</v>
      </c>
      <c r="I361" t="s">
        <v>67</v>
      </c>
      <c r="J361">
        <v>87.1</v>
      </c>
      <c r="K361">
        <v>87.1</v>
      </c>
      <c r="L361">
        <v>831.37</v>
      </c>
      <c r="M361">
        <v>293869.46999999997</v>
      </c>
      <c r="N361">
        <v>162965.69</v>
      </c>
      <c r="P361" t="s">
        <v>222</v>
      </c>
      <c r="Q361" t="s">
        <v>164</v>
      </c>
      <c r="R361" t="s">
        <v>55</v>
      </c>
      <c r="V361" t="s">
        <v>56</v>
      </c>
    </row>
    <row r="362" spans="1:22" x14ac:dyDescent="0.25">
      <c r="A362" t="s">
        <v>64</v>
      </c>
      <c r="B362" t="s">
        <v>14</v>
      </c>
      <c r="C362" t="s">
        <v>145</v>
      </c>
      <c r="D362" t="s">
        <v>237</v>
      </c>
      <c r="E362">
        <v>0</v>
      </c>
      <c r="F362">
        <v>10745</v>
      </c>
      <c r="G362" t="s">
        <v>243</v>
      </c>
      <c r="H362" t="s">
        <v>66</v>
      </c>
      <c r="I362" t="s">
        <v>67</v>
      </c>
      <c r="J362">
        <v>87.1</v>
      </c>
      <c r="K362">
        <v>87.1</v>
      </c>
      <c r="L362">
        <v>831.37</v>
      </c>
      <c r="M362">
        <v>293869.46999999997</v>
      </c>
      <c r="N362">
        <v>162965.69</v>
      </c>
      <c r="P362" t="s">
        <v>222</v>
      </c>
      <c r="Q362" t="s">
        <v>164</v>
      </c>
      <c r="R362" t="s">
        <v>55</v>
      </c>
      <c r="V362" t="s">
        <v>56</v>
      </c>
    </row>
    <row r="363" spans="1:22" x14ac:dyDescent="0.25">
      <c r="A363" t="s">
        <v>64</v>
      </c>
      <c r="B363" t="s">
        <v>14</v>
      </c>
      <c r="C363" t="s">
        <v>145</v>
      </c>
      <c r="D363" t="s">
        <v>237</v>
      </c>
      <c r="E363">
        <v>0</v>
      </c>
      <c r="F363">
        <v>10745</v>
      </c>
      <c r="G363" t="s">
        <v>244</v>
      </c>
      <c r="H363" t="s">
        <v>66</v>
      </c>
      <c r="I363" t="s">
        <v>67</v>
      </c>
      <c r="J363">
        <v>87.1</v>
      </c>
      <c r="K363">
        <v>87.1</v>
      </c>
      <c r="L363">
        <v>831.37</v>
      </c>
      <c r="M363">
        <v>293869.46999999997</v>
      </c>
      <c r="N363">
        <v>162965.69</v>
      </c>
      <c r="P363" t="s">
        <v>222</v>
      </c>
      <c r="Q363" t="s">
        <v>164</v>
      </c>
      <c r="R363" t="s">
        <v>55</v>
      </c>
      <c r="V363" t="s">
        <v>56</v>
      </c>
    </row>
    <row r="364" spans="1:22" x14ac:dyDescent="0.25">
      <c r="A364" t="s">
        <v>64</v>
      </c>
      <c r="B364" t="s">
        <v>14</v>
      </c>
      <c r="C364" t="s">
        <v>145</v>
      </c>
      <c r="D364" t="s">
        <v>237</v>
      </c>
      <c r="E364">
        <v>0</v>
      </c>
      <c r="F364">
        <v>10745</v>
      </c>
      <c r="G364" t="s">
        <v>245</v>
      </c>
      <c r="H364" t="s">
        <v>66</v>
      </c>
      <c r="I364" t="s">
        <v>67</v>
      </c>
      <c r="J364">
        <v>87.1</v>
      </c>
      <c r="K364">
        <v>87.1</v>
      </c>
      <c r="L364">
        <v>831.37</v>
      </c>
      <c r="M364">
        <v>293869.46999999997</v>
      </c>
      <c r="N364">
        <v>162965.69</v>
      </c>
      <c r="P364" t="s">
        <v>222</v>
      </c>
      <c r="Q364" t="s">
        <v>164</v>
      </c>
      <c r="R364" t="s">
        <v>55</v>
      </c>
      <c r="V364" t="s">
        <v>56</v>
      </c>
    </row>
    <row r="365" spans="1:22" x14ac:dyDescent="0.25">
      <c r="A365" t="s">
        <v>64</v>
      </c>
      <c r="B365" t="s">
        <v>14</v>
      </c>
      <c r="C365" t="s">
        <v>145</v>
      </c>
      <c r="D365" t="s">
        <v>237</v>
      </c>
      <c r="E365">
        <v>0</v>
      </c>
      <c r="F365">
        <v>10745</v>
      </c>
      <c r="G365" t="s">
        <v>246</v>
      </c>
      <c r="H365" t="s">
        <v>66</v>
      </c>
      <c r="I365" t="s">
        <v>67</v>
      </c>
      <c r="J365">
        <v>87.1</v>
      </c>
      <c r="K365">
        <v>87.1</v>
      </c>
      <c r="L365">
        <v>831.37</v>
      </c>
      <c r="M365">
        <v>293869.46999999997</v>
      </c>
      <c r="N365">
        <v>162965.69</v>
      </c>
      <c r="P365" t="s">
        <v>222</v>
      </c>
      <c r="Q365" t="s">
        <v>164</v>
      </c>
      <c r="R365" t="s">
        <v>55</v>
      </c>
      <c r="V365" t="s">
        <v>56</v>
      </c>
    </row>
    <row r="366" spans="1:22" x14ac:dyDescent="0.25">
      <c r="A366" t="s">
        <v>64</v>
      </c>
      <c r="B366" t="s">
        <v>14</v>
      </c>
      <c r="C366" t="s">
        <v>145</v>
      </c>
      <c r="D366" t="s">
        <v>237</v>
      </c>
      <c r="E366">
        <v>0</v>
      </c>
      <c r="F366">
        <v>10745</v>
      </c>
      <c r="G366" t="s">
        <v>247</v>
      </c>
      <c r="H366" t="s">
        <v>66</v>
      </c>
      <c r="I366" t="s">
        <v>67</v>
      </c>
      <c r="J366">
        <v>87.1</v>
      </c>
      <c r="K366">
        <v>87.1</v>
      </c>
      <c r="L366">
        <v>831.37</v>
      </c>
      <c r="M366">
        <v>293869.46999999997</v>
      </c>
      <c r="N366">
        <v>162965.69</v>
      </c>
      <c r="P366" t="s">
        <v>222</v>
      </c>
      <c r="Q366" t="s">
        <v>164</v>
      </c>
      <c r="R366" t="s">
        <v>55</v>
      </c>
      <c r="V366" t="s">
        <v>56</v>
      </c>
    </row>
    <row r="367" spans="1:22" x14ac:dyDescent="0.25">
      <c r="A367" t="s">
        <v>64</v>
      </c>
      <c r="B367" t="s">
        <v>14</v>
      </c>
      <c r="C367" t="s">
        <v>145</v>
      </c>
      <c r="D367" t="s">
        <v>237</v>
      </c>
      <c r="E367">
        <v>0</v>
      </c>
      <c r="F367">
        <v>10745</v>
      </c>
      <c r="G367" t="s">
        <v>248</v>
      </c>
      <c r="H367" t="s">
        <v>66</v>
      </c>
      <c r="I367" t="s">
        <v>67</v>
      </c>
      <c r="J367">
        <v>87.1</v>
      </c>
      <c r="K367">
        <v>87.1</v>
      </c>
      <c r="L367">
        <v>831.37</v>
      </c>
      <c r="M367">
        <v>293869.46999999997</v>
      </c>
      <c r="N367">
        <v>162965.69</v>
      </c>
      <c r="P367" t="s">
        <v>222</v>
      </c>
      <c r="Q367" t="s">
        <v>164</v>
      </c>
      <c r="R367" t="s">
        <v>55</v>
      </c>
      <c r="V367" t="s">
        <v>56</v>
      </c>
    </row>
    <row r="368" spans="1:22" x14ac:dyDescent="0.25">
      <c r="A368" t="s">
        <v>64</v>
      </c>
      <c r="B368" t="s">
        <v>14</v>
      </c>
      <c r="C368" t="s">
        <v>145</v>
      </c>
      <c r="D368" t="s">
        <v>237</v>
      </c>
      <c r="E368">
        <v>0</v>
      </c>
      <c r="F368">
        <v>10745</v>
      </c>
      <c r="G368" t="s">
        <v>249</v>
      </c>
      <c r="H368" t="s">
        <v>66</v>
      </c>
      <c r="I368" t="s">
        <v>67</v>
      </c>
      <c r="J368">
        <v>87.1</v>
      </c>
      <c r="K368">
        <v>87.1</v>
      </c>
      <c r="L368">
        <v>831.37</v>
      </c>
      <c r="M368">
        <v>293869.46999999997</v>
      </c>
      <c r="N368">
        <v>162965.69</v>
      </c>
      <c r="P368" t="s">
        <v>222</v>
      </c>
      <c r="Q368" t="s">
        <v>164</v>
      </c>
      <c r="R368" t="s">
        <v>55</v>
      </c>
      <c r="V368" t="s">
        <v>56</v>
      </c>
    </row>
    <row r="369" spans="1:22" x14ac:dyDescent="0.25">
      <c r="A369" t="s">
        <v>64</v>
      </c>
      <c r="B369" t="s">
        <v>14</v>
      </c>
      <c r="C369" t="s">
        <v>145</v>
      </c>
      <c r="D369" t="s">
        <v>237</v>
      </c>
      <c r="E369">
        <v>0</v>
      </c>
      <c r="F369">
        <v>10745</v>
      </c>
      <c r="G369" t="s">
        <v>250</v>
      </c>
      <c r="H369" t="s">
        <v>66</v>
      </c>
      <c r="I369" t="s">
        <v>67</v>
      </c>
      <c r="J369">
        <v>87.1</v>
      </c>
      <c r="K369">
        <v>87.1</v>
      </c>
      <c r="L369">
        <v>831.37</v>
      </c>
      <c r="M369">
        <v>293869.46999999997</v>
      </c>
      <c r="N369">
        <v>162965.69</v>
      </c>
      <c r="P369" t="s">
        <v>222</v>
      </c>
      <c r="Q369" t="s">
        <v>164</v>
      </c>
      <c r="R369" t="s">
        <v>55</v>
      </c>
      <c r="V369" t="s">
        <v>56</v>
      </c>
    </row>
    <row r="370" spans="1:22" x14ac:dyDescent="0.25">
      <c r="A370" t="s">
        <v>64</v>
      </c>
      <c r="B370" t="s">
        <v>14</v>
      </c>
      <c r="C370" t="s">
        <v>145</v>
      </c>
      <c r="D370" t="s">
        <v>237</v>
      </c>
      <c r="E370">
        <v>0</v>
      </c>
      <c r="F370">
        <v>10745</v>
      </c>
      <c r="G370" t="s">
        <v>99</v>
      </c>
      <c r="H370" t="s">
        <v>66</v>
      </c>
      <c r="I370" t="s">
        <v>67</v>
      </c>
      <c r="J370">
        <v>410</v>
      </c>
      <c r="K370">
        <v>410</v>
      </c>
      <c r="L370">
        <v>3913.48</v>
      </c>
      <c r="M370">
        <v>1383312.1</v>
      </c>
      <c r="N370">
        <v>767117.5</v>
      </c>
      <c r="P370" t="s">
        <v>222</v>
      </c>
      <c r="Q370" t="s">
        <v>164</v>
      </c>
      <c r="R370" t="s">
        <v>55</v>
      </c>
      <c r="V370" t="s">
        <v>56</v>
      </c>
    </row>
    <row r="371" spans="1:22" x14ac:dyDescent="0.25">
      <c r="A371" t="s">
        <v>64</v>
      </c>
      <c r="B371" t="s">
        <v>14</v>
      </c>
      <c r="C371" t="s">
        <v>145</v>
      </c>
      <c r="D371" t="s">
        <v>237</v>
      </c>
      <c r="E371">
        <v>0</v>
      </c>
      <c r="F371">
        <v>10745</v>
      </c>
      <c r="G371" t="s">
        <v>101</v>
      </c>
      <c r="H371" t="s">
        <v>66</v>
      </c>
      <c r="I371" t="s">
        <v>67</v>
      </c>
      <c r="J371">
        <v>380</v>
      </c>
      <c r="K371">
        <v>380</v>
      </c>
      <c r="L371">
        <v>3627.12</v>
      </c>
      <c r="M371">
        <v>1282094.1399999999</v>
      </c>
      <c r="N371">
        <v>710986.95</v>
      </c>
      <c r="P371" t="s">
        <v>222</v>
      </c>
      <c r="Q371" t="s">
        <v>164</v>
      </c>
      <c r="R371" t="s">
        <v>130</v>
      </c>
      <c r="V371" t="s">
        <v>56</v>
      </c>
    </row>
    <row r="372" spans="1:22" x14ac:dyDescent="0.25">
      <c r="A372" t="s">
        <v>64</v>
      </c>
      <c r="B372" t="s">
        <v>15</v>
      </c>
      <c r="C372" t="s">
        <v>119</v>
      </c>
      <c r="D372" t="s">
        <v>251</v>
      </c>
      <c r="E372">
        <v>1</v>
      </c>
      <c r="F372">
        <v>50555</v>
      </c>
      <c r="G372" t="s">
        <v>232</v>
      </c>
      <c r="H372" t="s">
        <v>66</v>
      </c>
      <c r="I372" t="s">
        <v>67</v>
      </c>
      <c r="J372">
        <v>86</v>
      </c>
      <c r="K372">
        <v>75</v>
      </c>
      <c r="L372">
        <v>1136</v>
      </c>
      <c r="M372">
        <v>42978.98</v>
      </c>
      <c r="N372">
        <v>22584.61</v>
      </c>
      <c r="P372" t="s">
        <v>60</v>
      </c>
      <c r="Q372" t="s">
        <v>54</v>
      </c>
      <c r="R372" t="s">
        <v>55</v>
      </c>
      <c r="V372" t="s">
        <v>56</v>
      </c>
    </row>
    <row r="373" spans="1:22" x14ac:dyDescent="0.25">
      <c r="A373" t="s">
        <v>64</v>
      </c>
      <c r="B373" t="s">
        <v>15</v>
      </c>
      <c r="C373" t="s">
        <v>119</v>
      </c>
      <c r="D373" t="s">
        <v>251</v>
      </c>
      <c r="E373">
        <v>1</v>
      </c>
      <c r="F373">
        <v>50555</v>
      </c>
      <c r="G373" t="s">
        <v>236</v>
      </c>
      <c r="H373" t="s">
        <v>66</v>
      </c>
      <c r="I373" t="s">
        <v>67</v>
      </c>
      <c r="J373">
        <v>40</v>
      </c>
      <c r="K373">
        <v>36</v>
      </c>
      <c r="L373">
        <v>541</v>
      </c>
      <c r="M373">
        <v>19990.22</v>
      </c>
      <c r="N373">
        <v>10504.47</v>
      </c>
      <c r="P373" t="s">
        <v>60</v>
      </c>
      <c r="Q373" t="s">
        <v>54</v>
      </c>
      <c r="R373" t="s">
        <v>55</v>
      </c>
      <c r="V373" t="s">
        <v>56</v>
      </c>
    </row>
    <row r="374" spans="1:22" x14ac:dyDescent="0.25">
      <c r="A374" t="s">
        <v>64</v>
      </c>
      <c r="B374" t="s">
        <v>15</v>
      </c>
      <c r="C374" t="s">
        <v>119</v>
      </c>
      <c r="D374" t="s">
        <v>251</v>
      </c>
      <c r="E374">
        <v>1</v>
      </c>
      <c r="F374">
        <v>50555</v>
      </c>
      <c r="G374" t="s">
        <v>252</v>
      </c>
      <c r="H374" t="s">
        <v>66</v>
      </c>
      <c r="I374" t="s">
        <v>67</v>
      </c>
      <c r="J374">
        <v>54</v>
      </c>
      <c r="K374">
        <v>54</v>
      </c>
      <c r="L374">
        <v>1136</v>
      </c>
      <c r="M374">
        <v>26986.799999999999</v>
      </c>
      <c r="N374">
        <v>14181.03</v>
      </c>
      <c r="P374" t="s">
        <v>60</v>
      </c>
      <c r="Q374" t="s">
        <v>54</v>
      </c>
      <c r="R374" t="s">
        <v>55</v>
      </c>
      <c r="V374" t="s">
        <v>56</v>
      </c>
    </row>
    <row r="375" spans="1:22" x14ac:dyDescent="0.25">
      <c r="A375" t="s">
        <v>47</v>
      </c>
      <c r="B375" t="s">
        <v>14</v>
      </c>
      <c r="C375" t="s">
        <v>145</v>
      </c>
      <c r="D375" t="s">
        <v>253</v>
      </c>
      <c r="E375">
        <v>0</v>
      </c>
      <c r="F375">
        <v>50835</v>
      </c>
      <c r="G375" t="s">
        <v>232</v>
      </c>
      <c r="H375" t="s">
        <v>88</v>
      </c>
      <c r="I375" t="s">
        <v>52</v>
      </c>
      <c r="J375">
        <v>70</v>
      </c>
      <c r="K375">
        <v>60</v>
      </c>
      <c r="L375">
        <v>900</v>
      </c>
      <c r="M375">
        <v>492294</v>
      </c>
      <c r="N375">
        <v>675278</v>
      </c>
      <c r="P375" t="s">
        <v>222</v>
      </c>
      <c r="Q375" t="s">
        <v>164</v>
      </c>
      <c r="R375" t="s">
        <v>55</v>
      </c>
      <c r="V375" t="s">
        <v>56</v>
      </c>
    </row>
    <row r="376" spans="1:22" x14ac:dyDescent="0.25">
      <c r="A376" t="s">
        <v>47</v>
      </c>
      <c r="B376" t="s">
        <v>15</v>
      </c>
      <c r="C376" t="s">
        <v>119</v>
      </c>
      <c r="D376" t="s">
        <v>254</v>
      </c>
      <c r="E376">
        <v>0</v>
      </c>
      <c r="F376">
        <v>54035</v>
      </c>
      <c r="G376" t="s">
        <v>232</v>
      </c>
      <c r="H376" t="s">
        <v>88</v>
      </c>
      <c r="I376" t="s">
        <v>52</v>
      </c>
      <c r="J376">
        <v>182.3</v>
      </c>
      <c r="K376">
        <v>165</v>
      </c>
      <c r="L376">
        <v>1700</v>
      </c>
      <c r="M376">
        <v>1138722</v>
      </c>
      <c r="N376">
        <v>1083366.49</v>
      </c>
      <c r="P376" t="s">
        <v>222</v>
      </c>
      <c r="Q376" t="s">
        <v>164</v>
      </c>
      <c r="R376" t="s">
        <v>55</v>
      </c>
      <c r="V376" t="s">
        <v>56</v>
      </c>
    </row>
    <row r="377" spans="1:22" x14ac:dyDescent="0.25">
      <c r="A377" t="s">
        <v>47</v>
      </c>
      <c r="B377" t="s">
        <v>15</v>
      </c>
      <c r="C377" t="s">
        <v>119</v>
      </c>
      <c r="D377" t="s">
        <v>255</v>
      </c>
      <c r="E377">
        <v>0</v>
      </c>
      <c r="F377">
        <v>54755</v>
      </c>
      <c r="G377" t="s">
        <v>236</v>
      </c>
      <c r="H377" t="s">
        <v>88</v>
      </c>
      <c r="I377" t="s">
        <v>52</v>
      </c>
      <c r="J377">
        <v>57.8</v>
      </c>
      <c r="K377">
        <v>44</v>
      </c>
      <c r="L377">
        <v>560</v>
      </c>
      <c r="M377">
        <v>338606</v>
      </c>
      <c r="N377">
        <v>381433.72</v>
      </c>
      <c r="P377" t="s">
        <v>222</v>
      </c>
      <c r="Q377" t="s">
        <v>164</v>
      </c>
      <c r="R377" t="s">
        <v>55</v>
      </c>
      <c r="V377" t="s">
        <v>56</v>
      </c>
    </row>
    <row r="378" spans="1:22" x14ac:dyDescent="0.25">
      <c r="A378" t="s">
        <v>64</v>
      </c>
      <c r="B378" t="s">
        <v>14</v>
      </c>
      <c r="C378" t="s">
        <v>145</v>
      </c>
      <c r="D378" t="s">
        <v>256</v>
      </c>
      <c r="E378">
        <v>0</v>
      </c>
      <c r="F378">
        <v>54915</v>
      </c>
      <c r="G378" t="s">
        <v>257</v>
      </c>
      <c r="H378" t="s">
        <v>66</v>
      </c>
      <c r="I378" t="s">
        <v>67</v>
      </c>
      <c r="J378">
        <v>58</v>
      </c>
      <c r="K378">
        <v>58</v>
      </c>
      <c r="L378">
        <v>1478</v>
      </c>
      <c r="M378">
        <v>395387.62</v>
      </c>
      <c r="N378">
        <v>213962.96</v>
      </c>
      <c r="P378" t="s">
        <v>222</v>
      </c>
      <c r="Q378" t="s">
        <v>164</v>
      </c>
      <c r="R378" t="s">
        <v>55</v>
      </c>
      <c r="V378" t="s">
        <v>56</v>
      </c>
    </row>
    <row r="379" spans="1:22" x14ac:dyDescent="0.25">
      <c r="A379" t="s">
        <v>64</v>
      </c>
      <c r="B379" t="s">
        <v>14</v>
      </c>
      <c r="C379" t="s">
        <v>145</v>
      </c>
      <c r="D379" t="s">
        <v>256</v>
      </c>
      <c r="E379">
        <v>0</v>
      </c>
      <c r="F379">
        <v>54915</v>
      </c>
      <c r="G379" t="s">
        <v>258</v>
      </c>
      <c r="H379" t="s">
        <v>66</v>
      </c>
      <c r="I379" t="s">
        <v>67</v>
      </c>
      <c r="J379">
        <v>96.1</v>
      </c>
      <c r="K379">
        <v>70</v>
      </c>
      <c r="L379">
        <v>1478</v>
      </c>
      <c r="M379">
        <v>655116.38</v>
      </c>
      <c r="N379">
        <v>354514.48</v>
      </c>
      <c r="P379" t="s">
        <v>222</v>
      </c>
      <c r="Q379" t="s">
        <v>164</v>
      </c>
      <c r="R379" t="s">
        <v>55</v>
      </c>
      <c r="V379" t="s">
        <v>56</v>
      </c>
    </row>
    <row r="380" spans="1:22" x14ac:dyDescent="0.25">
      <c r="A380" t="s">
        <v>64</v>
      </c>
      <c r="B380" t="s">
        <v>14</v>
      </c>
      <c r="C380" t="s">
        <v>145</v>
      </c>
      <c r="D380" t="s">
        <v>259</v>
      </c>
      <c r="E380">
        <v>0</v>
      </c>
      <c r="F380">
        <v>55087</v>
      </c>
      <c r="G380" t="s">
        <v>149</v>
      </c>
      <c r="H380" t="s">
        <v>66</v>
      </c>
      <c r="I380" t="s">
        <v>67</v>
      </c>
      <c r="J380">
        <v>188.7</v>
      </c>
      <c r="K380">
        <v>162</v>
      </c>
      <c r="L380">
        <v>2323</v>
      </c>
      <c r="M380">
        <v>810341.12</v>
      </c>
      <c r="N380">
        <v>359447.26</v>
      </c>
      <c r="P380" t="s">
        <v>60</v>
      </c>
      <c r="Q380" t="s">
        <v>54</v>
      </c>
      <c r="R380" t="s">
        <v>55</v>
      </c>
      <c r="V380" t="s">
        <v>56</v>
      </c>
    </row>
    <row r="381" spans="1:22" x14ac:dyDescent="0.25">
      <c r="A381" t="s">
        <v>64</v>
      </c>
      <c r="B381" t="s">
        <v>14</v>
      </c>
      <c r="C381" t="s">
        <v>145</v>
      </c>
      <c r="D381" t="s">
        <v>259</v>
      </c>
      <c r="E381">
        <v>0</v>
      </c>
      <c r="F381">
        <v>55087</v>
      </c>
      <c r="G381" t="s">
        <v>150</v>
      </c>
      <c r="H381" t="s">
        <v>66</v>
      </c>
      <c r="I381" t="s">
        <v>67</v>
      </c>
      <c r="J381">
        <v>188.7</v>
      </c>
      <c r="K381">
        <v>162</v>
      </c>
      <c r="L381">
        <v>2323</v>
      </c>
      <c r="M381">
        <v>810341.12</v>
      </c>
      <c r="N381">
        <v>359447.26</v>
      </c>
      <c r="P381" t="s">
        <v>60</v>
      </c>
      <c r="Q381" t="s">
        <v>54</v>
      </c>
      <c r="R381" t="s">
        <v>55</v>
      </c>
      <c r="V381" t="s">
        <v>56</v>
      </c>
    </row>
    <row r="382" spans="1:22" x14ac:dyDescent="0.25">
      <c r="A382" t="s">
        <v>64</v>
      </c>
      <c r="B382" t="s">
        <v>14</v>
      </c>
      <c r="C382" t="s">
        <v>145</v>
      </c>
      <c r="D382" t="s">
        <v>259</v>
      </c>
      <c r="E382">
        <v>0</v>
      </c>
      <c r="F382">
        <v>55087</v>
      </c>
      <c r="G382" t="s">
        <v>260</v>
      </c>
      <c r="H382" t="s">
        <v>66</v>
      </c>
      <c r="I382" t="s">
        <v>67</v>
      </c>
      <c r="J382">
        <v>213.3</v>
      </c>
      <c r="K382">
        <v>203</v>
      </c>
      <c r="L382">
        <v>2323</v>
      </c>
      <c r="M382">
        <v>915981.77</v>
      </c>
      <c r="N382">
        <v>406306.84</v>
      </c>
      <c r="P382" t="s">
        <v>60</v>
      </c>
      <c r="Q382" t="s">
        <v>54</v>
      </c>
      <c r="R382" t="s">
        <v>55</v>
      </c>
      <c r="V382" t="s">
        <v>56</v>
      </c>
    </row>
    <row r="383" spans="1:22" x14ac:dyDescent="0.25">
      <c r="A383" t="s">
        <v>64</v>
      </c>
      <c r="B383" t="s">
        <v>14</v>
      </c>
      <c r="C383" t="s">
        <v>145</v>
      </c>
      <c r="D383" t="s">
        <v>261</v>
      </c>
      <c r="E383">
        <v>0</v>
      </c>
      <c r="F383">
        <v>55088</v>
      </c>
      <c r="G383" t="s">
        <v>262</v>
      </c>
      <c r="H383" t="s">
        <v>66</v>
      </c>
      <c r="I383" t="s">
        <v>67</v>
      </c>
      <c r="J383">
        <v>170</v>
      </c>
      <c r="K383">
        <v>155</v>
      </c>
      <c r="L383">
        <v>0</v>
      </c>
      <c r="M383">
        <v>830820.26</v>
      </c>
      <c r="N383">
        <v>439973.83</v>
      </c>
      <c r="P383" t="s">
        <v>222</v>
      </c>
      <c r="Q383" t="s">
        <v>164</v>
      </c>
      <c r="R383" t="s">
        <v>55</v>
      </c>
      <c r="V383" t="s">
        <v>56</v>
      </c>
    </row>
    <row r="384" spans="1:22" x14ac:dyDescent="0.25">
      <c r="A384" t="s">
        <v>64</v>
      </c>
      <c r="B384" t="s">
        <v>14</v>
      </c>
      <c r="C384" t="s">
        <v>145</v>
      </c>
      <c r="D384" t="s">
        <v>261</v>
      </c>
      <c r="E384">
        <v>0</v>
      </c>
      <c r="F384">
        <v>55088</v>
      </c>
      <c r="G384" t="s">
        <v>263</v>
      </c>
      <c r="H384" t="s">
        <v>66</v>
      </c>
      <c r="I384" t="s">
        <v>67</v>
      </c>
      <c r="J384">
        <v>170</v>
      </c>
      <c r="K384">
        <v>155</v>
      </c>
      <c r="L384">
        <v>2164</v>
      </c>
      <c r="M384">
        <v>830820.26</v>
      </c>
      <c r="N384">
        <v>439973.83</v>
      </c>
      <c r="P384" t="s">
        <v>222</v>
      </c>
      <c r="Q384" t="s">
        <v>164</v>
      </c>
      <c r="R384" t="s">
        <v>55</v>
      </c>
      <c r="V384" t="s">
        <v>56</v>
      </c>
    </row>
    <row r="385" spans="1:22" x14ac:dyDescent="0.25">
      <c r="A385" t="s">
        <v>64</v>
      </c>
      <c r="B385" t="s">
        <v>14</v>
      </c>
      <c r="C385" t="s">
        <v>145</v>
      </c>
      <c r="D385" t="s">
        <v>261</v>
      </c>
      <c r="E385">
        <v>0</v>
      </c>
      <c r="F385">
        <v>55088</v>
      </c>
      <c r="G385" t="s">
        <v>99</v>
      </c>
      <c r="H385" t="s">
        <v>66</v>
      </c>
      <c r="I385" t="s">
        <v>67</v>
      </c>
      <c r="J385">
        <v>250</v>
      </c>
      <c r="K385">
        <v>250</v>
      </c>
      <c r="L385">
        <v>2240.1</v>
      </c>
      <c r="M385">
        <v>1221794.5</v>
      </c>
      <c r="N385">
        <v>647020.34</v>
      </c>
      <c r="P385" t="s">
        <v>222</v>
      </c>
      <c r="Q385" t="s">
        <v>164</v>
      </c>
      <c r="R385" t="s">
        <v>55</v>
      </c>
      <c r="V385" t="s">
        <v>56</v>
      </c>
    </row>
    <row r="386" spans="1:22" x14ac:dyDescent="0.25">
      <c r="A386" t="s">
        <v>64</v>
      </c>
      <c r="B386" t="s">
        <v>12</v>
      </c>
      <c r="C386" t="s">
        <v>90</v>
      </c>
      <c r="D386" t="s">
        <v>264</v>
      </c>
      <c r="E386">
        <v>0</v>
      </c>
      <c r="F386">
        <v>55096</v>
      </c>
      <c r="G386" t="s">
        <v>265</v>
      </c>
      <c r="H386" t="s">
        <v>66</v>
      </c>
      <c r="I386" t="s">
        <v>67</v>
      </c>
      <c r="J386">
        <v>50</v>
      </c>
      <c r="K386">
        <v>34</v>
      </c>
      <c r="L386">
        <v>0</v>
      </c>
      <c r="M386">
        <v>190797.62</v>
      </c>
      <c r="N386">
        <v>120140.5</v>
      </c>
      <c r="P386" t="s">
        <v>222</v>
      </c>
      <c r="Q386" t="s">
        <v>164</v>
      </c>
      <c r="R386" t="s">
        <v>55</v>
      </c>
      <c r="V386" t="s">
        <v>56</v>
      </c>
    </row>
    <row r="387" spans="1:22" x14ac:dyDescent="0.25">
      <c r="A387" t="s">
        <v>64</v>
      </c>
      <c r="B387" t="s">
        <v>12</v>
      </c>
      <c r="C387" t="s">
        <v>90</v>
      </c>
      <c r="D387" t="s">
        <v>264</v>
      </c>
      <c r="E387">
        <v>0</v>
      </c>
      <c r="F387">
        <v>55096</v>
      </c>
      <c r="G387" t="s">
        <v>52</v>
      </c>
      <c r="H387" t="s">
        <v>66</v>
      </c>
      <c r="I387" t="s">
        <v>67</v>
      </c>
      <c r="J387">
        <v>25.6</v>
      </c>
      <c r="K387">
        <v>10</v>
      </c>
      <c r="L387">
        <v>0</v>
      </c>
      <c r="M387">
        <v>97688.38</v>
      </c>
      <c r="N387">
        <v>61511.94</v>
      </c>
      <c r="P387" t="s">
        <v>222</v>
      </c>
      <c r="Q387" t="s">
        <v>164</v>
      </c>
      <c r="R387" t="s">
        <v>55</v>
      </c>
      <c r="V387" t="s">
        <v>56</v>
      </c>
    </row>
    <row r="388" spans="1:22" x14ac:dyDescent="0.25">
      <c r="A388" t="s">
        <v>64</v>
      </c>
      <c r="B388" t="s">
        <v>11</v>
      </c>
      <c r="C388" t="s">
        <v>48</v>
      </c>
      <c r="D388" t="s">
        <v>266</v>
      </c>
      <c r="E388">
        <v>1</v>
      </c>
      <c r="F388">
        <v>55131</v>
      </c>
      <c r="G388" t="s">
        <v>197</v>
      </c>
      <c r="H388" t="s">
        <v>66</v>
      </c>
      <c r="I388" t="s">
        <v>67</v>
      </c>
      <c r="J388">
        <v>180</v>
      </c>
      <c r="K388">
        <v>160</v>
      </c>
      <c r="L388">
        <v>2500</v>
      </c>
      <c r="M388">
        <v>713780.11</v>
      </c>
      <c r="N388">
        <v>309555.61</v>
      </c>
      <c r="P388" t="s">
        <v>53</v>
      </c>
      <c r="Q388" t="s">
        <v>54</v>
      </c>
      <c r="R388" t="s">
        <v>55</v>
      </c>
      <c r="V388" t="s">
        <v>56</v>
      </c>
    </row>
    <row r="389" spans="1:22" x14ac:dyDescent="0.25">
      <c r="A389" t="s">
        <v>64</v>
      </c>
      <c r="B389" t="s">
        <v>11</v>
      </c>
      <c r="C389" t="s">
        <v>48</v>
      </c>
      <c r="D389" t="s">
        <v>266</v>
      </c>
      <c r="E389">
        <v>1</v>
      </c>
      <c r="F389">
        <v>55131</v>
      </c>
      <c r="G389" t="s">
        <v>198</v>
      </c>
      <c r="H389" t="s">
        <v>66</v>
      </c>
      <c r="I389" t="s">
        <v>67</v>
      </c>
      <c r="J389">
        <v>180</v>
      </c>
      <c r="K389">
        <v>160</v>
      </c>
      <c r="L389">
        <v>2500</v>
      </c>
      <c r="M389">
        <v>713780.11</v>
      </c>
      <c r="N389">
        <v>309555.61</v>
      </c>
      <c r="P389" t="s">
        <v>53</v>
      </c>
      <c r="Q389" t="s">
        <v>54</v>
      </c>
      <c r="R389" t="s">
        <v>55</v>
      </c>
      <c r="V389" t="s">
        <v>56</v>
      </c>
    </row>
    <row r="390" spans="1:22" x14ac:dyDescent="0.25">
      <c r="A390" t="s">
        <v>64</v>
      </c>
      <c r="B390" t="s">
        <v>11</v>
      </c>
      <c r="C390" t="s">
        <v>48</v>
      </c>
      <c r="D390" t="s">
        <v>266</v>
      </c>
      <c r="E390">
        <v>1</v>
      </c>
      <c r="F390">
        <v>55131</v>
      </c>
      <c r="G390" t="s">
        <v>199</v>
      </c>
      <c r="H390" t="s">
        <v>66</v>
      </c>
      <c r="I390" t="s">
        <v>67</v>
      </c>
      <c r="J390">
        <v>180</v>
      </c>
      <c r="K390">
        <v>160</v>
      </c>
      <c r="L390">
        <v>2500</v>
      </c>
      <c r="M390">
        <v>713780.11</v>
      </c>
      <c r="N390">
        <v>309555.61</v>
      </c>
      <c r="P390" t="s">
        <v>53</v>
      </c>
      <c r="Q390" t="s">
        <v>54</v>
      </c>
      <c r="R390" t="s">
        <v>55</v>
      </c>
      <c r="V390" t="s">
        <v>56</v>
      </c>
    </row>
    <row r="391" spans="1:22" x14ac:dyDescent="0.25">
      <c r="A391" t="s">
        <v>64</v>
      </c>
      <c r="B391" t="s">
        <v>11</v>
      </c>
      <c r="C391" t="s">
        <v>48</v>
      </c>
      <c r="D391" t="s">
        <v>266</v>
      </c>
      <c r="E391">
        <v>1</v>
      </c>
      <c r="F391">
        <v>55131</v>
      </c>
      <c r="G391" t="s">
        <v>267</v>
      </c>
      <c r="H391" t="s">
        <v>66</v>
      </c>
      <c r="I391" t="s">
        <v>67</v>
      </c>
      <c r="J391">
        <v>180</v>
      </c>
      <c r="K391">
        <v>160</v>
      </c>
      <c r="L391">
        <v>2500</v>
      </c>
      <c r="M391">
        <v>713780.11</v>
      </c>
      <c r="N391">
        <v>309555.61</v>
      </c>
      <c r="P391" t="s">
        <v>53</v>
      </c>
      <c r="Q391" t="s">
        <v>54</v>
      </c>
      <c r="R391" t="s">
        <v>55</v>
      </c>
      <c r="V391" t="s">
        <v>56</v>
      </c>
    </row>
    <row r="392" spans="1:22" x14ac:dyDescent="0.25">
      <c r="A392" t="s">
        <v>64</v>
      </c>
      <c r="B392" t="s">
        <v>11</v>
      </c>
      <c r="C392" t="s">
        <v>48</v>
      </c>
      <c r="D392" t="s">
        <v>266</v>
      </c>
      <c r="E392">
        <v>1</v>
      </c>
      <c r="F392">
        <v>55131</v>
      </c>
      <c r="G392" t="s">
        <v>200</v>
      </c>
      <c r="H392" t="s">
        <v>66</v>
      </c>
      <c r="I392" t="s">
        <v>67</v>
      </c>
      <c r="J392">
        <v>134</v>
      </c>
      <c r="K392">
        <v>125</v>
      </c>
      <c r="L392">
        <v>2500</v>
      </c>
      <c r="M392">
        <v>531369.64</v>
      </c>
      <c r="N392">
        <v>230446.96</v>
      </c>
      <c r="P392" t="s">
        <v>53</v>
      </c>
      <c r="Q392" t="s">
        <v>54</v>
      </c>
      <c r="R392" t="s">
        <v>55</v>
      </c>
      <c r="V392" t="s">
        <v>56</v>
      </c>
    </row>
    <row r="393" spans="1:22" x14ac:dyDescent="0.25">
      <c r="A393" t="s">
        <v>64</v>
      </c>
      <c r="B393" t="s">
        <v>11</v>
      </c>
      <c r="C393" t="s">
        <v>48</v>
      </c>
      <c r="D393" t="s">
        <v>266</v>
      </c>
      <c r="E393">
        <v>1</v>
      </c>
      <c r="F393">
        <v>55131</v>
      </c>
      <c r="G393" t="s">
        <v>268</v>
      </c>
      <c r="H393" t="s">
        <v>66</v>
      </c>
      <c r="I393" t="s">
        <v>67</v>
      </c>
      <c r="J393">
        <v>134</v>
      </c>
      <c r="K393">
        <v>125</v>
      </c>
      <c r="L393">
        <v>2500</v>
      </c>
      <c r="M393">
        <v>531369.64</v>
      </c>
      <c r="N393">
        <v>230446.96</v>
      </c>
      <c r="P393" t="s">
        <v>53</v>
      </c>
      <c r="Q393" t="s">
        <v>54</v>
      </c>
      <c r="R393" t="s">
        <v>55</v>
      </c>
      <c r="V393" t="s">
        <v>56</v>
      </c>
    </row>
    <row r="394" spans="1:22" x14ac:dyDescent="0.25">
      <c r="A394" t="s">
        <v>64</v>
      </c>
      <c r="B394" t="s">
        <v>11</v>
      </c>
      <c r="C394" t="s">
        <v>48</v>
      </c>
      <c r="D394" t="s">
        <v>266</v>
      </c>
      <c r="E394">
        <v>1</v>
      </c>
      <c r="F394">
        <v>55131</v>
      </c>
      <c r="G394" t="s">
        <v>269</v>
      </c>
      <c r="H394" t="s">
        <v>66</v>
      </c>
      <c r="I394" t="s">
        <v>67</v>
      </c>
      <c r="J394">
        <v>134</v>
      </c>
      <c r="K394">
        <v>125</v>
      </c>
      <c r="L394">
        <v>2500</v>
      </c>
      <c r="M394">
        <v>531369.64</v>
      </c>
      <c r="N394">
        <v>230446.96</v>
      </c>
      <c r="P394" t="s">
        <v>53</v>
      </c>
      <c r="Q394" t="s">
        <v>54</v>
      </c>
      <c r="R394" t="s">
        <v>55</v>
      </c>
      <c r="V394" t="s">
        <v>56</v>
      </c>
    </row>
    <row r="395" spans="1:22" x14ac:dyDescent="0.25">
      <c r="A395" t="s">
        <v>64</v>
      </c>
      <c r="B395" t="s">
        <v>11</v>
      </c>
      <c r="C395" t="s">
        <v>48</v>
      </c>
      <c r="D395" t="s">
        <v>266</v>
      </c>
      <c r="E395">
        <v>1</v>
      </c>
      <c r="F395">
        <v>55131</v>
      </c>
      <c r="G395" t="s">
        <v>270</v>
      </c>
      <c r="H395" t="s">
        <v>66</v>
      </c>
      <c r="I395" t="s">
        <v>67</v>
      </c>
      <c r="J395">
        <v>134</v>
      </c>
      <c r="K395">
        <v>125</v>
      </c>
      <c r="L395">
        <v>2500</v>
      </c>
      <c r="M395">
        <v>531369.64</v>
      </c>
      <c r="N395">
        <v>230446.96</v>
      </c>
      <c r="P395" t="s">
        <v>53</v>
      </c>
      <c r="Q395" t="s">
        <v>54</v>
      </c>
      <c r="R395" t="s">
        <v>55</v>
      </c>
      <c r="V395" t="s">
        <v>56</v>
      </c>
    </row>
    <row r="396" spans="1:22" x14ac:dyDescent="0.25">
      <c r="A396" t="s">
        <v>64</v>
      </c>
      <c r="B396" t="s">
        <v>11</v>
      </c>
      <c r="C396" t="s">
        <v>48</v>
      </c>
      <c r="D396" t="s">
        <v>271</v>
      </c>
      <c r="E396">
        <v>1</v>
      </c>
      <c r="F396">
        <v>55188</v>
      </c>
      <c r="G396" t="s">
        <v>272</v>
      </c>
      <c r="H396" t="s">
        <v>66</v>
      </c>
      <c r="I396" t="s">
        <v>67</v>
      </c>
      <c r="J396">
        <v>210</v>
      </c>
      <c r="K396">
        <v>165</v>
      </c>
      <c r="L396">
        <v>2148.3000000000002</v>
      </c>
      <c r="M396">
        <v>1571.91</v>
      </c>
      <c r="N396">
        <v>764.04</v>
      </c>
      <c r="P396" t="s">
        <v>53</v>
      </c>
      <c r="Q396" t="s">
        <v>54</v>
      </c>
      <c r="R396" t="s">
        <v>55</v>
      </c>
      <c r="V396" t="s">
        <v>56</v>
      </c>
    </row>
    <row r="397" spans="1:22" x14ac:dyDescent="0.25">
      <c r="A397" t="s">
        <v>64</v>
      </c>
      <c r="B397" t="s">
        <v>11</v>
      </c>
      <c r="C397" t="s">
        <v>48</v>
      </c>
      <c r="D397" t="s">
        <v>271</v>
      </c>
      <c r="E397">
        <v>1</v>
      </c>
      <c r="F397">
        <v>55188</v>
      </c>
      <c r="G397" t="s">
        <v>273</v>
      </c>
      <c r="H397" t="s">
        <v>66</v>
      </c>
      <c r="I397" t="s">
        <v>67</v>
      </c>
      <c r="J397">
        <v>210</v>
      </c>
      <c r="K397">
        <v>165</v>
      </c>
      <c r="L397">
        <v>2148.3000000000002</v>
      </c>
      <c r="M397">
        <v>1571.91</v>
      </c>
      <c r="N397">
        <v>764.04</v>
      </c>
      <c r="P397" t="s">
        <v>53</v>
      </c>
      <c r="Q397" t="s">
        <v>54</v>
      </c>
      <c r="R397" t="s">
        <v>55</v>
      </c>
      <c r="V397" t="s">
        <v>56</v>
      </c>
    </row>
    <row r="398" spans="1:22" x14ac:dyDescent="0.25">
      <c r="A398" t="s">
        <v>64</v>
      </c>
      <c r="B398" t="s">
        <v>11</v>
      </c>
      <c r="C398" t="s">
        <v>48</v>
      </c>
      <c r="D398" t="s">
        <v>271</v>
      </c>
      <c r="E398">
        <v>1</v>
      </c>
      <c r="F398">
        <v>55188</v>
      </c>
      <c r="G398" t="s">
        <v>274</v>
      </c>
      <c r="H398" t="s">
        <v>66</v>
      </c>
      <c r="I398" t="s">
        <v>67</v>
      </c>
      <c r="J398">
        <v>191.2</v>
      </c>
      <c r="K398">
        <v>191.2</v>
      </c>
      <c r="L398">
        <v>2148.3000000000002</v>
      </c>
      <c r="M398">
        <v>1431.18</v>
      </c>
      <c r="N398">
        <v>695.64</v>
      </c>
      <c r="P398" t="s">
        <v>53</v>
      </c>
      <c r="Q398" t="s">
        <v>54</v>
      </c>
      <c r="R398" t="s">
        <v>55</v>
      </c>
      <c r="V398" t="s">
        <v>56</v>
      </c>
    </row>
    <row r="399" spans="1:22" x14ac:dyDescent="0.25">
      <c r="A399" t="s">
        <v>64</v>
      </c>
      <c r="B399" t="s">
        <v>11</v>
      </c>
      <c r="C399" t="s">
        <v>48</v>
      </c>
      <c r="D399" t="s">
        <v>275</v>
      </c>
      <c r="E399">
        <v>1</v>
      </c>
      <c r="F399">
        <v>55216</v>
      </c>
      <c r="G399" t="s">
        <v>200</v>
      </c>
      <c r="H399" t="s">
        <v>66</v>
      </c>
      <c r="I399" t="s">
        <v>67</v>
      </c>
      <c r="J399">
        <v>62</v>
      </c>
      <c r="K399">
        <v>62</v>
      </c>
      <c r="L399">
        <v>0</v>
      </c>
      <c r="M399">
        <v>217378.24</v>
      </c>
      <c r="N399">
        <v>162180.1</v>
      </c>
      <c r="P399" t="s">
        <v>222</v>
      </c>
      <c r="Q399" t="s">
        <v>164</v>
      </c>
      <c r="R399" t="s">
        <v>55</v>
      </c>
      <c r="V399" t="s">
        <v>56</v>
      </c>
    </row>
    <row r="400" spans="1:22" x14ac:dyDescent="0.25">
      <c r="A400" t="s">
        <v>64</v>
      </c>
      <c r="B400" t="s">
        <v>11</v>
      </c>
      <c r="C400" t="s">
        <v>48</v>
      </c>
      <c r="D400" t="s">
        <v>275</v>
      </c>
      <c r="E400">
        <v>1</v>
      </c>
      <c r="F400">
        <v>55216</v>
      </c>
      <c r="G400" t="s">
        <v>276</v>
      </c>
      <c r="H400" t="s">
        <v>66</v>
      </c>
      <c r="I400" t="s">
        <v>67</v>
      </c>
      <c r="J400">
        <v>39</v>
      </c>
      <c r="K400">
        <v>38</v>
      </c>
      <c r="L400">
        <v>0</v>
      </c>
      <c r="M400">
        <v>136737.92000000001</v>
      </c>
      <c r="N400">
        <v>102016.51</v>
      </c>
      <c r="P400" t="s">
        <v>222</v>
      </c>
      <c r="Q400" t="s">
        <v>164</v>
      </c>
      <c r="R400" t="s">
        <v>55</v>
      </c>
      <c r="V400" t="s">
        <v>56</v>
      </c>
    </row>
    <row r="401" spans="1:22" x14ac:dyDescent="0.25">
      <c r="A401" t="s">
        <v>64</v>
      </c>
      <c r="B401" t="s">
        <v>11</v>
      </c>
      <c r="C401" t="s">
        <v>48</v>
      </c>
      <c r="D401" t="s">
        <v>275</v>
      </c>
      <c r="E401">
        <v>1</v>
      </c>
      <c r="F401">
        <v>55216</v>
      </c>
      <c r="G401" t="s">
        <v>277</v>
      </c>
      <c r="H401" t="s">
        <v>66</v>
      </c>
      <c r="I401" t="s">
        <v>67</v>
      </c>
      <c r="J401">
        <v>39</v>
      </c>
      <c r="K401">
        <v>38</v>
      </c>
      <c r="L401">
        <v>0</v>
      </c>
      <c r="M401">
        <v>136737.92000000001</v>
      </c>
      <c r="N401">
        <v>102016.51</v>
      </c>
      <c r="P401" t="s">
        <v>222</v>
      </c>
      <c r="Q401" t="s">
        <v>164</v>
      </c>
      <c r="R401" t="s">
        <v>55</v>
      </c>
      <c r="V401" t="s">
        <v>56</v>
      </c>
    </row>
    <row r="402" spans="1:22" x14ac:dyDescent="0.25">
      <c r="A402" t="s">
        <v>64</v>
      </c>
      <c r="B402" t="s">
        <v>11</v>
      </c>
      <c r="C402" t="s">
        <v>48</v>
      </c>
      <c r="D402" t="s">
        <v>275</v>
      </c>
      <c r="E402">
        <v>1</v>
      </c>
      <c r="F402">
        <v>55216</v>
      </c>
      <c r="G402" t="s">
        <v>278</v>
      </c>
      <c r="H402" t="s">
        <v>66</v>
      </c>
      <c r="I402" t="s">
        <v>67</v>
      </c>
      <c r="J402">
        <v>39</v>
      </c>
      <c r="K402">
        <v>38</v>
      </c>
      <c r="L402">
        <v>0</v>
      </c>
      <c r="M402">
        <v>136737.92000000001</v>
      </c>
      <c r="N402">
        <v>102016.51</v>
      </c>
      <c r="P402" t="s">
        <v>222</v>
      </c>
      <c r="Q402" t="s">
        <v>164</v>
      </c>
      <c r="R402" t="s">
        <v>55</v>
      </c>
      <c r="V402" t="s">
        <v>56</v>
      </c>
    </row>
    <row r="403" spans="1:22" x14ac:dyDescent="0.25">
      <c r="A403" t="s">
        <v>64</v>
      </c>
      <c r="B403" t="s">
        <v>12</v>
      </c>
      <c r="C403" t="s">
        <v>90</v>
      </c>
      <c r="D403" t="s">
        <v>279</v>
      </c>
      <c r="E403">
        <v>0</v>
      </c>
      <c r="F403">
        <v>55259</v>
      </c>
      <c r="G403" t="s">
        <v>109</v>
      </c>
      <c r="H403" t="s">
        <v>66</v>
      </c>
      <c r="I403" t="s">
        <v>67</v>
      </c>
      <c r="J403">
        <v>181.9</v>
      </c>
      <c r="K403">
        <v>150</v>
      </c>
      <c r="L403">
        <v>2994</v>
      </c>
      <c r="M403">
        <v>618888.89</v>
      </c>
      <c r="N403">
        <v>442917.72</v>
      </c>
      <c r="P403" t="s">
        <v>222</v>
      </c>
      <c r="Q403" t="s">
        <v>164</v>
      </c>
      <c r="R403" t="s">
        <v>55</v>
      </c>
      <c r="V403" t="s">
        <v>56</v>
      </c>
    </row>
    <row r="404" spans="1:22" x14ac:dyDescent="0.25">
      <c r="A404" t="s">
        <v>64</v>
      </c>
      <c r="B404" t="s">
        <v>12</v>
      </c>
      <c r="C404" t="s">
        <v>90</v>
      </c>
      <c r="D404" t="s">
        <v>279</v>
      </c>
      <c r="E404">
        <v>0</v>
      </c>
      <c r="F404">
        <v>55259</v>
      </c>
      <c r="G404" t="s">
        <v>112</v>
      </c>
      <c r="H404" t="s">
        <v>66</v>
      </c>
      <c r="I404" t="s">
        <v>67</v>
      </c>
      <c r="J404">
        <v>181.9</v>
      </c>
      <c r="K404">
        <v>150</v>
      </c>
      <c r="L404">
        <v>2994</v>
      </c>
      <c r="M404">
        <v>618888.89</v>
      </c>
      <c r="N404">
        <v>442917.72</v>
      </c>
      <c r="P404" t="s">
        <v>222</v>
      </c>
      <c r="Q404" t="s">
        <v>164</v>
      </c>
      <c r="R404" t="s">
        <v>55</v>
      </c>
      <c r="V404" t="s">
        <v>56</v>
      </c>
    </row>
    <row r="405" spans="1:22" x14ac:dyDescent="0.25">
      <c r="A405" t="s">
        <v>64</v>
      </c>
      <c r="B405" t="s">
        <v>12</v>
      </c>
      <c r="C405" t="s">
        <v>90</v>
      </c>
      <c r="D405" t="s">
        <v>279</v>
      </c>
      <c r="E405">
        <v>0</v>
      </c>
      <c r="F405">
        <v>55259</v>
      </c>
      <c r="G405" t="s">
        <v>99</v>
      </c>
      <c r="H405" t="s">
        <v>66</v>
      </c>
      <c r="I405" t="s">
        <v>67</v>
      </c>
      <c r="J405">
        <v>213</v>
      </c>
      <c r="K405">
        <v>213</v>
      </c>
      <c r="L405">
        <v>2994</v>
      </c>
      <c r="M405">
        <v>724702.22</v>
      </c>
      <c r="N405">
        <v>518644.71</v>
      </c>
      <c r="P405" t="s">
        <v>222</v>
      </c>
      <c r="Q405" t="s">
        <v>164</v>
      </c>
      <c r="R405" t="s">
        <v>55</v>
      </c>
      <c r="V405" t="s">
        <v>56</v>
      </c>
    </row>
    <row r="406" spans="1:22" x14ac:dyDescent="0.25">
      <c r="A406" t="s">
        <v>64</v>
      </c>
      <c r="B406" t="s">
        <v>14</v>
      </c>
      <c r="C406" t="s">
        <v>145</v>
      </c>
      <c r="D406" t="s">
        <v>280</v>
      </c>
      <c r="E406">
        <v>0</v>
      </c>
      <c r="F406">
        <v>55270</v>
      </c>
      <c r="G406" t="s">
        <v>281</v>
      </c>
      <c r="H406" t="s">
        <v>66</v>
      </c>
      <c r="I406" t="s">
        <v>67</v>
      </c>
      <c r="J406">
        <v>79</v>
      </c>
      <c r="K406">
        <v>70</v>
      </c>
      <c r="L406">
        <v>1260</v>
      </c>
      <c r="M406">
        <v>204187.98</v>
      </c>
      <c r="N406">
        <v>104751.53</v>
      </c>
      <c r="P406" t="s">
        <v>53</v>
      </c>
      <c r="Q406" t="s">
        <v>54</v>
      </c>
      <c r="R406" t="s">
        <v>55</v>
      </c>
      <c r="V406" t="s">
        <v>56</v>
      </c>
    </row>
    <row r="407" spans="1:22" x14ac:dyDescent="0.25">
      <c r="A407" t="s">
        <v>64</v>
      </c>
      <c r="B407" t="s">
        <v>14</v>
      </c>
      <c r="C407" t="s">
        <v>145</v>
      </c>
      <c r="D407" t="s">
        <v>280</v>
      </c>
      <c r="E407">
        <v>0</v>
      </c>
      <c r="F407">
        <v>55270</v>
      </c>
      <c r="G407" t="s">
        <v>282</v>
      </c>
      <c r="H407" t="s">
        <v>66</v>
      </c>
      <c r="I407" t="s">
        <v>67</v>
      </c>
      <c r="J407">
        <v>60</v>
      </c>
      <c r="K407">
        <v>49</v>
      </c>
      <c r="L407">
        <v>650</v>
      </c>
      <c r="M407">
        <v>155079.48000000001</v>
      </c>
      <c r="N407">
        <v>79558.12</v>
      </c>
      <c r="P407" t="s">
        <v>53</v>
      </c>
      <c r="Q407" t="s">
        <v>54</v>
      </c>
      <c r="R407" t="s">
        <v>55</v>
      </c>
      <c r="V407" t="s">
        <v>56</v>
      </c>
    </row>
    <row r="408" spans="1:22" x14ac:dyDescent="0.25">
      <c r="A408" t="s">
        <v>64</v>
      </c>
      <c r="B408" t="s">
        <v>14</v>
      </c>
      <c r="C408" t="s">
        <v>145</v>
      </c>
      <c r="D408" t="s">
        <v>280</v>
      </c>
      <c r="E408">
        <v>0</v>
      </c>
      <c r="F408">
        <v>55270</v>
      </c>
      <c r="G408" t="s">
        <v>283</v>
      </c>
      <c r="H408" t="s">
        <v>66</v>
      </c>
      <c r="I408" t="s">
        <v>67</v>
      </c>
      <c r="J408">
        <v>60</v>
      </c>
      <c r="K408">
        <v>49</v>
      </c>
      <c r="L408">
        <v>650</v>
      </c>
      <c r="M408">
        <v>155079.48000000001</v>
      </c>
      <c r="N408">
        <v>79558.12</v>
      </c>
      <c r="P408" t="s">
        <v>53</v>
      </c>
      <c r="Q408" t="s">
        <v>54</v>
      </c>
      <c r="R408" t="s">
        <v>55</v>
      </c>
      <c r="V408" t="s">
        <v>56</v>
      </c>
    </row>
    <row r="409" spans="1:22" x14ac:dyDescent="0.25">
      <c r="A409" t="s">
        <v>64</v>
      </c>
      <c r="B409" t="s">
        <v>14</v>
      </c>
      <c r="C409" t="s">
        <v>145</v>
      </c>
      <c r="D409" t="s">
        <v>280</v>
      </c>
      <c r="E409">
        <v>0</v>
      </c>
      <c r="F409">
        <v>55270</v>
      </c>
      <c r="G409" t="s">
        <v>284</v>
      </c>
      <c r="H409" t="s">
        <v>66</v>
      </c>
      <c r="I409" t="s">
        <v>67</v>
      </c>
      <c r="J409">
        <v>60</v>
      </c>
      <c r="K409">
        <v>49</v>
      </c>
      <c r="L409">
        <v>650</v>
      </c>
      <c r="M409">
        <v>155079.48000000001</v>
      </c>
      <c r="N409">
        <v>79558.12</v>
      </c>
      <c r="P409" t="s">
        <v>53</v>
      </c>
      <c r="Q409" t="s">
        <v>54</v>
      </c>
      <c r="R409" t="s">
        <v>55</v>
      </c>
      <c r="V409" t="s">
        <v>56</v>
      </c>
    </row>
    <row r="410" spans="1:22" x14ac:dyDescent="0.25">
      <c r="A410" t="s">
        <v>64</v>
      </c>
      <c r="B410" t="s">
        <v>14</v>
      </c>
      <c r="C410" t="s">
        <v>145</v>
      </c>
      <c r="D410" t="s">
        <v>280</v>
      </c>
      <c r="E410">
        <v>0</v>
      </c>
      <c r="F410">
        <v>55270</v>
      </c>
      <c r="G410" t="s">
        <v>285</v>
      </c>
      <c r="H410" t="s">
        <v>66</v>
      </c>
      <c r="I410" t="s">
        <v>67</v>
      </c>
      <c r="J410">
        <v>60</v>
      </c>
      <c r="K410">
        <v>49</v>
      </c>
      <c r="L410">
        <v>650</v>
      </c>
      <c r="M410">
        <v>155079.48000000001</v>
      </c>
      <c r="N410">
        <v>79558.12</v>
      </c>
      <c r="P410" t="s">
        <v>53</v>
      </c>
      <c r="Q410" t="s">
        <v>54</v>
      </c>
      <c r="R410" t="s">
        <v>55</v>
      </c>
      <c r="V410" t="s">
        <v>56</v>
      </c>
    </row>
    <row r="411" spans="1:22" x14ac:dyDescent="0.25">
      <c r="A411" t="s">
        <v>64</v>
      </c>
      <c r="B411" t="s">
        <v>14</v>
      </c>
      <c r="C411" t="s">
        <v>145</v>
      </c>
      <c r="D411" t="s">
        <v>280</v>
      </c>
      <c r="E411">
        <v>0</v>
      </c>
      <c r="F411">
        <v>55270</v>
      </c>
      <c r="G411" t="s">
        <v>286</v>
      </c>
      <c r="H411" t="s">
        <v>66</v>
      </c>
      <c r="I411" t="s">
        <v>67</v>
      </c>
      <c r="J411">
        <v>60</v>
      </c>
      <c r="K411">
        <v>49</v>
      </c>
      <c r="L411">
        <v>650</v>
      </c>
      <c r="M411">
        <v>155079.48000000001</v>
      </c>
      <c r="N411">
        <v>79558.12</v>
      </c>
      <c r="P411" t="s">
        <v>53</v>
      </c>
      <c r="Q411" t="s">
        <v>54</v>
      </c>
      <c r="R411" t="s">
        <v>55</v>
      </c>
      <c r="V411" t="s">
        <v>56</v>
      </c>
    </row>
    <row r="412" spans="1:22" x14ac:dyDescent="0.25">
      <c r="A412" t="s">
        <v>64</v>
      </c>
      <c r="B412" t="s">
        <v>14</v>
      </c>
      <c r="C412" t="s">
        <v>145</v>
      </c>
      <c r="D412" t="s">
        <v>280</v>
      </c>
      <c r="E412">
        <v>0</v>
      </c>
      <c r="F412">
        <v>55270</v>
      </c>
      <c r="G412" t="s">
        <v>287</v>
      </c>
      <c r="H412" t="s">
        <v>66</v>
      </c>
      <c r="I412" t="s">
        <v>67</v>
      </c>
      <c r="J412">
        <v>60</v>
      </c>
      <c r="K412">
        <v>49</v>
      </c>
      <c r="L412">
        <v>650</v>
      </c>
      <c r="M412">
        <v>155079.48000000001</v>
      </c>
      <c r="N412">
        <v>79558.12</v>
      </c>
      <c r="P412" t="s">
        <v>53</v>
      </c>
      <c r="Q412" t="s">
        <v>54</v>
      </c>
      <c r="R412" t="s">
        <v>55</v>
      </c>
      <c r="V412" t="s">
        <v>56</v>
      </c>
    </row>
    <row r="413" spans="1:22" x14ac:dyDescent="0.25">
      <c r="A413" t="s">
        <v>64</v>
      </c>
      <c r="B413" t="s">
        <v>14</v>
      </c>
      <c r="C413" t="s">
        <v>145</v>
      </c>
      <c r="D413" t="s">
        <v>280</v>
      </c>
      <c r="E413">
        <v>0</v>
      </c>
      <c r="F413">
        <v>55270</v>
      </c>
      <c r="G413" t="s">
        <v>99</v>
      </c>
      <c r="H413" t="s">
        <v>66</v>
      </c>
      <c r="I413" t="s">
        <v>67</v>
      </c>
      <c r="J413">
        <v>105</v>
      </c>
      <c r="K413">
        <v>100</v>
      </c>
      <c r="L413">
        <v>650</v>
      </c>
      <c r="M413">
        <v>271389.08</v>
      </c>
      <c r="N413">
        <v>139226.72</v>
      </c>
      <c r="P413" t="s">
        <v>53</v>
      </c>
      <c r="Q413" t="s">
        <v>54</v>
      </c>
      <c r="R413" t="s">
        <v>55</v>
      </c>
      <c r="V413" t="s">
        <v>56</v>
      </c>
    </row>
    <row r="414" spans="1:22" x14ac:dyDescent="0.25">
      <c r="A414" t="s">
        <v>64</v>
      </c>
      <c r="B414" t="s">
        <v>14</v>
      </c>
      <c r="C414" t="s">
        <v>145</v>
      </c>
      <c r="D414" t="s">
        <v>280</v>
      </c>
      <c r="E414">
        <v>0</v>
      </c>
      <c r="F414">
        <v>55270</v>
      </c>
      <c r="G414" t="s">
        <v>101</v>
      </c>
      <c r="H414" t="s">
        <v>66</v>
      </c>
      <c r="I414" t="s">
        <v>67</v>
      </c>
      <c r="J414">
        <v>105</v>
      </c>
      <c r="K414">
        <v>100</v>
      </c>
      <c r="L414">
        <v>650</v>
      </c>
      <c r="M414">
        <v>271389.08</v>
      </c>
      <c r="N414">
        <v>139226.72</v>
      </c>
      <c r="P414" t="s">
        <v>53</v>
      </c>
      <c r="Q414" t="s">
        <v>54</v>
      </c>
      <c r="R414" t="s">
        <v>55</v>
      </c>
      <c r="V414" t="s">
        <v>56</v>
      </c>
    </row>
    <row r="415" spans="1:22" x14ac:dyDescent="0.25">
      <c r="A415" t="s">
        <v>64</v>
      </c>
      <c r="B415" t="s">
        <v>14</v>
      </c>
      <c r="C415" t="s">
        <v>145</v>
      </c>
      <c r="D415" t="s">
        <v>288</v>
      </c>
      <c r="E415">
        <v>1</v>
      </c>
      <c r="F415">
        <v>55297</v>
      </c>
      <c r="G415" t="s">
        <v>59</v>
      </c>
      <c r="H415" t="s">
        <v>66</v>
      </c>
      <c r="I415" t="s">
        <v>67</v>
      </c>
      <c r="J415">
        <v>245</v>
      </c>
      <c r="K415">
        <v>210.7</v>
      </c>
      <c r="L415">
        <v>2926</v>
      </c>
      <c r="M415">
        <v>857261.25</v>
      </c>
      <c r="N415">
        <v>351724.73</v>
      </c>
      <c r="P415" t="s">
        <v>53</v>
      </c>
      <c r="Q415" t="s">
        <v>54</v>
      </c>
      <c r="R415" t="s">
        <v>55</v>
      </c>
      <c r="V415" t="s">
        <v>56</v>
      </c>
    </row>
    <row r="416" spans="1:22" x14ac:dyDescent="0.25">
      <c r="A416" t="s">
        <v>64</v>
      </c>
      <c r="B416" t="s">
        <v>14</v>
      </c>
      <c r="C416" t="s">
        <v>145</v>
      </c>
      <c r="D416" t="s">
        <v>288</v>
      </c>
      <c r="E416">
        <v>1</v>
      </c>
      <c r="F416">
        <v>55297</v>
      </c>
      <c r="G416" t="s">
        <v>116</v>
      </c>
      <c r="H416" t="s">
        <v>66</v>
      </c>
      <c r="I416" t="s">
        <v>67</v>
      </c>
      <c r="J416">
        <v>147</v>
      </c>
      <c r="K416">
        <v>136</v>
      </c>
      <c r="L416">
        <v>2926</v>
      </c>
      <c r="M416">
        <v>514356.75</v>
      </c>
      <c r="N416">
        <v>211034.84</v>
      </c>
      <c r="P416" t="s">
        <v>53</v>
      </c>
      <c r="Q416" t="s">
        <v>54</v>
      </c>
      <c r="R416" t="s">
        <v>55</v>
      </c>
      <c r="V416" t="s">
        <v>56</v>
      </c>
    </row>
    <row r="417" spans="1:22" x14ac:dyDescent="0.25">
      <c r="A417" t="s">
        <v>64</v>
      </c>
      <c r="B417" t="s">
        <v>14</v>
      </c>
      <c r="C417" t="s">
        <v>145</v>
      </c>
      <c r="D417" t="s">
        <v>288</v>
      </c>
      <c r="E417">
        <v>1</v>
      </c>
      <c r="F417">
        <v>55297</v>
      </c>
      <c r="G417" t="s">
        <v>61</v>
      </c>
      <c r="H417" t="s">
        <v>66</v>
      </c>
      <c r="I417" t="s">
        <v>67</v>
      </c>
      <c r="J417">
        <v>245</v>
      </c>
      <c r="K417">
        <v>210.7</v>
      </c>
      <c r="L417">
        <v>2926</v>
      </c>
      <c r="M417">
        <v>857261.25</v>
      </c>
      <c r="N417">
        <v>351724.73</v>
      </c>
      <c r="P417" t="s">
        <v>53</v>
      </c>
      <c r="Q417" t="s">
        <v>54</v>
      </c>
      <c r="R417" t="s">
        <v>55</v>
      </c>
      <c r="V417" t="s">
        <v>56</v>
      </c>
    </row>
    <row r="418" spans="1:22" x14ac:dyDescent="0.25">
      <c r="A418" t="s">
        <v>64</v>
      </c>
      <c r="B418" t="s">
        <v>14</v>
      </c>
      <c r="C418" t="s">
        <v>145</v>
      </c>
      <c r="D418" t="s">
        <v>288</v>
      </c>
      <c r="E418">
        <v>1</v>
      </c>
      <c r="F418">
        <v>55297</v>
      </c>
      <c r="G418" t="s">
        <v>149</v>
      </c>
      <c r="H418" t="s">
        <v>66</v>
      </c>
      <c r="I418" t="s">
        <v>67</v>
      </c>
      <c r="J418">
        <v>147</v>
      </c>
      <c r="K418">
        <v>136</v>
      </c>
      <c r="L418">
        <v>2926</v>
      </c>
      <c r="M418">
        <v>514356.75</v>
      </c>
      <c r="N418">
        <v>211034.84</v>
      </c>
      <c r="P418" t="s">
        <v>53</v>
      </c>
      <c r="Q418" t="s">
        <v>54</v>
      </c>
      <c r="R418" t="s">
        <v>55</v>
      </c>
      <c r="V418" t="s">
        <v>56</v>
      </c>
    </row>
    <row r="419" spans="1:22" x14ac:dyDescent="0.25">
      <c r="A419" t="s">
        <v>64</v>
      </c>
      <c r="B419" t="s">
        <v>14</v>
      </c>
      <c r="C419" t="s">
        <v>145</v>
      </c>
      <c r="D419" t="s">
        <v>288</v>
      </c>
      <c r="E419">
        <v>1</v>
      </c>
      <c r="F419">
        <v>55297</v>
      </c>
      <c r="G419" t="s">
        <v>62</v>
      </c>
      <c r="H419" t="s">
        <v>66</v>
      </c>
      <c r="I419" t="s">
        <v>67</v>
      </c>
      <c r="J419">
        <v>245</v>
      </c>
      <c r="K419">
        <v>210.7</v>
      </c>
      <c r="L419">
        <v>2926</v>
      </c>
      <c r="M419">
        <v>857261.25</v>
      </c>
      <c r="N419">
        <v>351724.73</v>
      </c>
      <c r="P419" t="s">
        <v>53</v>
      </c>
      <c r="Q419" t="s">
        <v>54</v>
      </c>
      <c r="R419" t="s">
        <v>55</v>
      </c>
      <c r="V419" t="s">
        <v>56</v>
      </c>
    </row>
    <row r="420" spans="1:22" x14ac:dyDescent="0.25">
      <c r="A420" t="s">
        <v>64</v>
      </c>
      <c r="B420" t="s">
        <v>14</v>
      </c>
      <c r="C420" t="s">
        <v>145</v>
      </c>
      <c r="D420" t="s">
        <v>288</v>
      </c>
      <c r="E420">
        <v>1</v>
      </c>
      <c r="F420">
        <v>55297</v>
      </c>
      <c r="G420" t="s">
        <v>92</v>
      </c>
      <c r="H420" t="s">
        <v>66</v>
      </c>
      <c r="I420" t="s">
        <v>67</v>
      </c>
      <c r="J420">
        <v>147</v>
      </c>
      <c r="K420">
        <v>136</v>
      </c>
      <c r="L420">
        <v>2926</v>
      </c>
      <c r="M420">
        <v>514356.75</v>
      </c>
      <c r="N420">
        <v>211034.84</v>
      </c>
      <c r="P420" t="s">
        <v>53</v>
      </c>
      <c r="Q420" t="s">
        <v>54</v>
      </c>
      <c r="R420" t="s">
        <v>55</v>
      </c>
      <c r="V420" t="s">
        <v>56</v>
      </c>
    </row>
    <row r="421" spans="1:22" x14ac:dyDescent="0.25">
      <c r="A421" t="s">
        <v>64</v>
      </c>
      <c r="B421" t="s">
        <v>11</v>
      </c>
      <c r="C421" t="s">
        <v>48</v>
      </c>
      <c r="D421" t="s">
        <v>289</v>
      </c>
      <c r="E421">
        <v>0</v>
      </c>
      <c r="F421">
        <v>55334</v>
      </c>
      <c r="G421" t="s">
        <v>197</v>
      </c>
      <c r="H421" t="s">
        <v>66</v>
      </c>
      <c r="I421" t="s">
        <v>67</v>
      </c>
      <c r="J421">
        <v>178.5</v>
      </c>
      <c r="K421">
        <v>150</v>
      </c>
      <c r="L421">
        <v>2600</v>
      </c>
      <c r="M421">
        <v>259731.36</v>
      </c>
      <c r="N421">
        <v>118761.28</v>
      </c>
      <c r="P421" t="s">
        <v>60</v>
      </c>
      <c r="Q421" t="s">
        <v>54</v>
      </c>
      <c r="R421" t="s">
        <v>55</v>
      </c>
      <c r="V421" t="s">
        <v>56</v>
      </c>
    </row>
    <row r="422" spans="1:22" x14ac:dyDescent="0.25">
      <c r="A422" t="s">
        <v>64</v>
      </c>
      <c r="B422" t="s">
        <v>11</v>
      </c>
      <c r="C422" t="s">
        <v>48</v>
      </c>
      <c r="D422" t="s">
        <v>289</v>
      </c>
      <c r="E422">
        <v>0</v>
      </c>
      <c r="F422">
        <v>55334</v>
      </c>
      <c r="G422" t="s">
        <v>198</v>
      </c>
      <c r="H422" t="s">
        <v>66</v>
      </c>
      <c r="I422" t="s">
        <v>67</v>
      </c>
      <c r="J422">
        <v>178.5</v>
      </c>
      <c r="K422">
        <v>156</v>
      </c>
      <c r="L422">
        <v>2600</v>
      </c>
      <c r="M422">
        <v>259731.36</v>
      </c>
      <c r="N422">
        <v>118761.28</v>
      </c>
      <c r="P422" t="s">
        <v>60</v>
      </c>
      <c r="Q422" t="s">
        <v>54</v>
      </c>
      <c r="R422" t="s">
        <v>55</v>
      </c>
      <c r="V422" t="s">
        <v>56</v>
      </c>
    </row>
    <row r="423" spans="1:22" x14ac:dyDescent="0.25">
      <c r="A423" t="s">
        <v>64</v>
      </c>
      <c r="B423" t="s">
        <v>11</v>
      </c>
      <c r="C423" t="s">
        <v>48</v>
      </c>
      <c r="D423" t="s">
        <v>289</v>
      </c>
      <c r="E423">
        <v>0</v>
      </c>
      <c r="F423">
        <v>55334</v>
      </c>
      <c r="G423" t="s">
        <v>200</v>
      </c>
      <c r="H423" t="s">
        <v>66</v>
      </c>
      <c r="I423" t="s">
        <v>67</v>
      </c>
      <c r="J423">
        <v>345.1</v>
      </c>
      <c r="K423">
        <v>316.7</v>
      </c>
      <c r="L423">
        <v>2600</v>
      </c>
      <c r="M423">
        <v>502147.29</v>
      </c>
      <c r="N423">
        <v>229605.14</v>
      </c>
      <c r="P423" t="s">
        <v>60</v>
      </c>
      <c r="Q423" t="s">
        <v>54</v>
      </c>
      <c r="R423" t="s">
        <v>55</v>
      </c>
      <c r="V423" t="s">
        <v>56</v>
      </c>
    </row>
    <row r="424" spans="1:22" x14ac:dyDescent="0.25">
      <c r="A424" t="s">
        <v>64</v>
      </c>
      <c r="B424" t="s">
        <v>12</v>
      </c>
      <c r="C424" t="s">
        <v>90</v>
      </c>
      <c r="D424" t="s">
        <v>290</v>
      </c>
      <c r="E424">
        <v>0</v>
      </c>
      <c r="F424">
        <v>55364</v>
      </c>
      <c r="G424" t="s">
        <v>291</v>
      </c>
      <c r="H424" t="s">
        <v>66</v>
      </c>
      <c r="I424" t="s">
        <v>67</v>
      </c>
      <c r="J424">
        <v>159</v>
      </c>
      <c r="K424">
        <v>150</v>
      </c>
      <c r="L424">
        <v>2450</v>
      </c>
      <c r="M424">
        <v>896453.34</v>
      </c>
      <c r="N424">
        <v>377561.71</v>
      </c>
      <c r="P424" t="s">
        <v>60</v>
      </c>
      <c r="Q424" t="s">
        <v>54</v>
      </c>
      <c r="R424" t="s">
        <v>55</v>
      </c>
      <c r="V424" t="s">
        <v>56</v>
      </c>
    </row>
    <row r="425" spans="1:22" x14ac:dyDescent="0.25">
      <c r="A425" t="s">
        <v>64</v>
      </c>
      <c r="B425" t="s">
        <v>12</v>
      </c>
      <c r="C425" t="s">
        <v>90</v>
      </c>
      <c r="D425" t="s">
        <v>290</v>
      </c>
      <c r="E425">
        <v>0</v>
      </c>
      <c r="F425">
        <v>55364</v>
      </c>
      <c r="G425" t="s">
        <v>292</v>
      </c>
      <c r="H425" t="s">
        <v>66</v>
      </c>
      <c r="I425" t="s">
        <v>67</v>
      </c>
      <c r="J425">
        <v>159</v>
      </c>
      <c r="K425">
        <v>159</v>
      </c>
      <c r="L425">
        <v>2450</v>
      </c>
      <c r="M425">
        <v>896453.34</v>
      </c>
      <c r="N425">
        <v>377561.71</v>
      </c>
      <c r="P425" t="s">
        <v>60</v>
      </c>
      <c r="Q425" t="s">
        <v>54</v>
      </c>
      <c r="R425" t="s">
        <v>55</v>
      </c>
      <c r="V425" t="s">
        <v>56</v>
      </c>
    </row>
    <row r="426" spans="1:22" x14ac:dyDescent="0.25">
      <c r="A426" t="s">
        <v>64</v>
      </c>
      <c r="B426" t="s">
        <v>12</v>
      </c>
      <c r="C426" t="s">
        <v>90</v>
      </c>
      <c r="D426" t="s">
        <v>290</v>
      </c>
      <c r="E426">
        <v>0</v>
      </c>
      <c r="F426">
        <v>55364</v>
      </c>
      <c r="G426" t="s">
        <v>99</v>
      </c>
      <c r="H426" t="s">
        <v>66</v>
      </c>
      <c r="I426" t="s">
        <v>67</v>
      </c>
      <c r="J426">
        <v>237.3</v>
      </c>
      <c r="K426">
        <v>220.7</v>
      </c>
      <c r="L426">
        <v>2450</v>
      </c>
      <c r="M426">
        <v>1337914.32</v>
      </c>
      <c r="N426">
        <v>563493.04</v>
      </c>
      <c r="P426" t="s">
        <v>60</v>
      </c>
      <c r="Q426" t="s">
        <v>54</v>
      </c>
      <c r="R426" t="s">
        <v>55</v>
      </c>
      <c r="V426" t="s">
        <v>56</v>
      </c>
    </row>
    <row r="427" spans="1:22" x14ac:dyDescent="0.25">
      <c r="A427" t="s">
        <v>64</v>
      </c>
      <c r="B427" t="s">
        <v>12</v>
      </c>
      <c r="C427" t="s">
        <v>90</v>
      </c>
      <c r="D427" t="s">
        <v>293</v>
      </c>
      <c r="E427">
        <v>1</v>
      </c>
      <c r="F427">
        <v>55502</v>
      </c>
      <c r="G427" t="s">
        <v>294</v>
      </c>
      <c r="H427" t="s">
        <v>66</v>
      </c>
      <c r="I427" t="s">
        <v>67</v>
      </c>
      <c r="J427">
        <v>268</v>
      </c>
      <c r="K427">
        <v>238</v>
      </c>
      <c r="L427">
        <v>2250</v>
      </c>
      <c r="M427">
        <v>1443764.94</v>
      </c>
      <c r="N427">
        <v>614730.05000000005</v>
      </c>
      <c r="P427" t="s">
        <v>60</v>
      </c>
      <c r="Q427" t="s">
        <v>54</v>
      </c>
      <c r="R427" t="s">
        <v>55</v>
      </c>
      <c r="V427" t="s">
        <v>56</v>
      </c>
    </row>
    <row r="428" spans="1:22" x14ac:dyDescent="0.25">
      <c r="A428" t="s">
        <v>64</v>
      </c>
      <c r="B428" t="s">
        <v>12</v>
      </c>
      <c r="C428" t="s">
        <v>90</v>
      </c>
      <c r="D428" t="s">
        <v>293</v>
      </c>
      <c r="E428">
        <v>1</v>
      </c>
      <c r="F428">
        <v>55502</v>
      </c>
      <c r="G428" t="s">
        <v>295</v>
      </c>
      <c r="H428" t="s">
        <v>66</v>
      </c>
      <c r="I428" t="s">
        <v>67</v>
      </c>
      <c r="J428">
        <v>268</v>
      </c>
      <c r="K428">
        <v>238</v>
      </c>
      <c r="L428">
        <v>2250</v>
      </c>
      <c r="M428">
        <v>1443764.94</v>
      </c>
      <c r="N428">
        <v>614730.05000000005</v>
      </c>
      <c r="P428" t="s">
        <v>60</v>
      </c>
      <c r="Q428" t="s">
        <v>54</v>
      </c>
      <c r="R428" t="s">
        <v>55</v>
      </c>
      <c r="V428" t="s">
        <v>56</v>
      </c>
    </row>
    <row r="429" spans="1:22" x14ac:dyDescent="0.25">
      <c r="A429" t="s">
        <v>64</v>
      </c>
      <c r="B429" t="s">
        <v>12</v>
      </c>
      <c r="C429" t="s">
        <v>90</v>
      </c>
      <c r="D429" t="s">
        <v>293</v>
      </c>
      <c r="E429">
        <v>1</v>
      </c>
      <c r="F429">
        <v>55502</v>
      </c>
      <c r="G429" t="s">
        <v>296</v>
      </c>
      <c r="H429" t="s">
        <v>66</v>
      </c>
      <c r="I429" t="s">
        <v>67</v>
      </c>
      <c r="J429">
        <v>174</v>
      </c>
      <c r="K429">
        <v>151</v>
      </c>
      <c r="L429">
        <v>2250</v>
      </c>
      <c r="M429">
        <v>937369.78</v>
      </c>
      <c r="N429">
        <v>399115.78</v>
      </c>
      <c r="P429" t="s">
        <v>60</v>
      </c>
      <c r="Q429" t="s">
        <v>54</v>
      </c>
      <c r="R429" t="s">
        <v>55</v>
      </c>
      <c r="V429" t="s">
        <v>56</v>
      </c>
    </row>
    <row r="430" spans="1:22" x14ac:dyDescent="0.25">
      <c r="A430" t="s">
        <v>64</v>
      </c>
      <c r="B430" t="s">
        <v>12</v>
      </c>
      <c r="C430" t="s">
        <v>90</v>
      </c>
      <c r="D430" t="s">
        <v>293</v>
      </c>
      <c r="E430">
        <v>1</v>
      </c>
      <c r="F430">
        <v>55502</v>
      </c>
      <c r="G430" t="s">
        <v>297</v>
      </c>
      <c r="H430" t="s">
        <v>66</v>
      </c>
      <c r="I430" t="s">
        <v>67</v>
      </c>
      <c r="J430">
        <v>174</v>
      </c>
      <c r="K430">
        <v>151</v>
      </c>
      <c r="L430">
        <v>2250</v>
      </c>
      <c r="M430">
        <v>937369.78</v>
      </c>
      <c r="N430">
        <v>399115.78</v>
      </c>
      <c r="P430" t="s">
        <v>60</v>
      </c>
      <c r="Q430" t="s">
        <v>54</v>
      </c>
      <c r="R430" t="s">
        <v>55</v>
      </c>
      <c r="V430" t="s">
        <v>56</v>
      </c>
    </row>
    <row r="431" spans="1:22" x14ac:dyDescent="0.25">
      <c r="A431" t="s">
        <v>64</v>
      </c>
      <c r="B431" t="s">
        <v>12</v>
      </c>
      <c r="C431" t="s">
        <v>90</v>
      </c>
      <c r="D431" t="s">
        <v>293</v>
      </c>
      <c r="E431">
        <v>1</v>
      </c>
      <c r="F431">
        <v>55502</v>
      </c>
      <c r="G431" t="s">
        <v>298</v>
      </c>
      <c r="H431" t="s">
        <v>66</v>
      </c>
      <c r="I431" t="s">
        <v>67</v>
      </c>
      <c r="J431">
        <v>174</v>
      </c>
      <c r="K431">
        <v>151</v>
      </c>
      <c r="L431">
        <v>2250</v>
      </c>
      <c r="M431">
        <v>937369.78</v>
      </c>
      <c r="N431">
        <v>399115.78</v>
      </c>
      <c r="P431" t="s">
        <v>60</v>
      </c>
      <c r="Q431" t="s">
        <v>54</v>
      </c>
      <c r="R431" t="s">
        <v>55</v>
      </c>
      <c r="V431" t="s">
        <v>56</v>
      </c>
    </row>
    <row r="432" spans="1:22" x14ac:dyDescent="0.25">
      <c r="A432" t="s">
        <v>64</v>
      </c>
      <c r="B432" t="s">
        <v>12</v>
      </c>
      <c r="C432" t="s">
        <v>90</v>
      </c>
      <c r="D432" t="s">
        <v>293</v>
      </c>
      <c r="E432">
        <v>1</v>
      </c>
      <c r="F432">
        <v>55502</v>
      </c>
      <c r="G432" t="s">
        <v>299</v>
      </c>
      <c r="H432" t="s">
        <v>66</v>
      </c>
      <c r="I432" t="s">
        <v>67</v>
      </c>
      <c r="J432">
        <v>174</v>
      </c>
      <c r="K432">
        <v>151</v>
      </c>
      <c r="L432">
        <v>2250</v>
      </c>
      <c r="M432">
        <v>937369.78</v>
      </c>
      <c r="N432">
        <v>399115.78</v>
      </c>
      <c r="P432" t="s">
        <v>60</v>
      </c>
      <c r="Q432" t="s">
        <v>54</v>
      </c>
      <c r="R432" t="s">
        <v>55</v>
      </c>
      <c r="V432" t="s">
        <v>56</v>
      </c>
    </row>
    <row r="433" spans="1:22" x14ac:dyDescent="0.25">
      <c r="A433" t="s">
        <v>107</v>
      </c>
      <c r="B433" t="s">
        <v>11</v>
      </c>
      <c r="C433" t="s">
        <v>48</v>
      </c>
      <c r="D433" t="s">
        <v>300</v>
      </c>
      <c r="E433">
        <v>0</v>
      </c>
      <c r="F433">
        <v>55856</v>
      </c>
      <c r="G433" t="s">
        <v>301</v>
      </c>
      <c r="H433" t="s">
        <v>88</v>
      </c>
      <c r="I433" t="s">
        <v>52</v>
      </c>
      <c r="J433">
        <v>883</v>
      </c>
      <c r="K433">
        <v>812</v>
      </c>
      <c r="L433">
        <v>10000</v>
      </c>
      <c r="M433">
        <v>2423390</v>
      </c>
      <c r="N433">
        <v>3775850.41</v>
      </c>
      <c r="P433" t="s">
        <v>53</v>
      </c>
      <c r="Q433" t="s">
        <v>54</v>
      </c>
      <c r="R433" t="s">
        <v>55</v>
      </c>
      <c r="U433" t="s">
        <v>111</v>
      </c>
      <c r="V433" t="s">
        <v>56</v>
      </c>
    </row>
    <row r="434" spans="1:22" x14ac:dyDescent="0.25">
      <c r="A434" t="s">
        <v>107</v>
      </c>
      <c r="B434" t="s">
        <v>11</v>
      </c>
      <c r="C434" t="s">
        <v>48</v>
      </c>
      <c r="D434" t="s">
        <v>300</v>
      </c>
      <c r="E434">
        <v>0</v>
      </c>
      <c r="F434">
        <v>55856</v>
      </c>
      <c r="G434" t="s">
        <v>302</v>
      </c>
      <c r="H434" t="s">
        <v>88</v>
      </c>
      <c r="I434" t="s">
        <v>52</v>
      </c>
      <c r="J434">
        <v>883</v>
      </c>
      <c r="K434">
        <v>817</v>
      </c>
      <c r="L434">
        <v>10000</v>
      </c>
      <c r="M434">
        <v>840507</v>
      </c>
      <c r="N434">
        <v>1300662.08</v>
      </c>
      <c r="P434" t="s">
        <v>53</v>
      </c>
      <c r="Q434" t="s">
        <v>54</v>
      </c>
      <c r="R434" t="s">
        <v>55</v>
      </c>
      <c r="U434" t="s">
        <v>111</v>
      </c>
      <c r="V434" t="s">
        <v>56</v>
      </c>
    </row>
    <row r="435" spans="1:22" x14ac:dyDescent="0.25">
      <c r="A435" t="s">
        <v>185</v>
      </c>
      <c r="B435" t="s">
        <v>15</v>
      </c>
      <c r="C435" t="s">
        <v>119</v>
      </c>
      <c r="D435" t="s">
        <v>303</v>
      </c>
      <c r="E435">
        <v>0</v>
      </c>
      <c r="F435">
        <v>58215</v>
      </c>
      <c r="G435" t="s">
        <v>116</v>
      </c>
      <c r="H435" t="s">
        <v>66</v>
      </c>
      <c r="I435" t="s">
        <v>67</v>
      </c>
      <c r="J435">
        <v>221</v>
      </c>
      <c r="K435">
        <v>181</v>
      </c>
      <c r="L435">
        <v>0</v>
      </c>
      <c r="M435">
        <v>0</v>
      </c>
      <c r="N435">
        <v>0</v>
      </c>
      <c r="P435" t="s">
        <v>60</v>
      </c>
      <c r="Q435" t="s">
        <v>164</v>
      </c>
      <c r="R435" t="s">
        <v>55</v>
      </c>
      <c r="U435" t="s">
        <v>111</v>
      </c>
      <c r="V435" t="s">
        <v>56</v>
      </c>
    </row>
    <row r="436" spans="1:22" x14ac:dyDescent="0.25">
      <c r="A436" t="s">
        <v>185</v>
      </c>
      <c r="B436" t="s">
        <v>15</v>
      </c>
      <c r="C436" t="s">
        <v>119</v>
      </c>
      <c r="D436" t="s">
        <v>303</v>
      </c>
      <c r="E436">
        <v>0</v>
      </c>
      <c r="F436">
        <v>58215</v>
      </c>
      <c r="G436" t="s">
        <v>148</v>
      </c>
      <c r="H436" t="s">
        <v>66</v>
      </c>
      <c r="I436" t="s">
        <v>67</v>
      </c>
      <c r="J436">
        <v>221</v>
      </c>
      <c r="K436">
        <v>181</v>
      </c>
      <c r="L436">
        <v>0</v>
      </c>
      <c r="M436">
        <v>0</v>
      </c>
      <c r="N436">
        <v>0</v>
      </c>
      <c r="P436" t="s">
        <v>60</v>
      </c>
      <c r="Q436" t="s">
        <v>164</v>
      </c>
      <c r="R436" t="s">
        <v>55</v>
      </c>
      <c r="U436" t="s">
        <v>111</v>
      </c>
      <c r="V436" t="s">
        <v>56</v>
      </c>
    </row>
    <row r="437" spans="1:22" x14ac:dyDescent="0.25">
      <c r="A437" t="s">
        <v>185</v>
      </c>
      <c r="B437" t="s">
        <v>15</v>
      </c>
      <c r="C437" t="s">
        <v>119</v>
      </c>
      <c r="D437" t="s">
        <v>303</v>
      </c>
      <c r="E437">
        <v>0</v>
      </c>
      <c r="F437">
        <v>58215</v>
      </c>
      <c r="G437" t="s">
        <v>304</v>
      </c>
      <c r="H437" t="s">
        <v>66</v>
      </c>
      <c r="I437" t="s">
        <v>67</v>
      </c>
      <c r="J437">
        <v>221</v>
      </c>
      <c r="K437">
        <v>181</v>
      </c>
      <c r="L437">
        <v>0</v>
      </c>
      <c r="M437">
        <v>0</v>
      </c>
      <c r="N437">
        <v>0</v>
      </c>
      <c r="P437" t="s">
        <v>60</v>
      </c>
      <c r="Q437" t="s">
        <v>164</v>
      </c>
      <c r="R437" t="s">
        <v>55</v>
      </c>
      <c r="U437" t="s">
        <v>111</v>
      </c>
      <c r="V437" t="s">
        <v>56</v>
      </c>
    </row>
    <row r="438" spans="1:22" x14ac:dyDescent="0.25">
      <c r="A438" t="s">
        <v>185</v>
      </c>
      <c r="B438" t="s">
        <v>15</v>
      </c>
      <c r="C438" t="s">
        <v>119</v>
      </c>
      <c r="D438" t="s">
        <v>303</v>
      </c>
      <c r="E438">
        <v>0</v>
      </c>
      <c r="F438">
        <v>58215</v>
      </c>
      <c r="G438" t="s">
        <v>99</v>
      </c>
      <c r="H438" t="s">
        <v>66</v>
      </c>
      <c r="I438" t="s">
        <v>67</v>
      </c>
      <c r="J438">
        <v>405</v>
      </c>
      <c r="K438">
        <v>377</v>
      </c>
      <c r="L438">
        <v>0</v>
      </c>
      <c r="M438">
        <v>0</v>
      </c>
      <c r="N438">
        <v>0</v>
      </c>
      <c r="P438" t="s">
        <v>60</v>
      </c>
      <c r="Q438" t="s">
        <v>164</v>
      </c>
      <c r="R438" t="s">
        <v>55</v>
      </c>
      <c r="U438" t="s">
        <v>111</v>
      </c>
      <c r="V438" t="s">
        <v>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3A369-A9E4-4BE3-9D98-C010F7E5C984}">
  <dimension ref="A1:L29"/>
  <sheetViews>
    <sheetView workbookViewId="0">
      <selection activeCell="B15" sqref="B15"/>
    </sheetView>
  </sheetViews>
  <sheetFormatPr defaultRowHeight="15" x14ac:dyDescent="0.25"/>
  <cols>
    <col min="2" max="2" width="19.42578125" customWidth="1"/>
    <col min="3" max="3" width="5.5703125" customWidth="1"/>
    <col min="4" max="4" width="12.85546875" bestFit="1" customWidth="1"/>
    <col min="5" max="5" width="14.28515625" bestFit="1" customWidth="1"/>
    <col min="6" max="6" width="12.5703125" bestFit="1" customWidth="1"/>
    <col min="9" max="10" width="15.28515625" bestFit="1" customWidth="1"/>
    <col min="11" max="12" width="14.28515625" bestFit="1" customWidth="1"/>
    <col min="16" max="16" width="14.28515625" bestFit="1" customWidth="1"/>
  </cols>
  <sheetData>
    <row r="1" spans="1:12" x14ac:dyDescent="0.25">
      <c r="A1" s="24" t="s">
        <v>0</v>
      </c>
      <c r="B1" s="24" t="s">
        <v>314</v>
      </c>
      <c r="D1" t="s">
        <v>0</v>
      </c>
      <c r="E1" t="s">
        <v>313</v>
      </c>
      <c r="J1" s="29"/>
    </row>
    <row r="2" spans="1:12" x14ac:dyDescent="0.25">
      <c r="A2" s="24" t="s">
        <v>11</v>
      </c>
      <c r="B2" s="24">
        <v>87186072</v>
      </c>
      <c r="C2" s="24"/>
      <c r="D2" t="s">
        <v>11</v>
      </c>
      <c r="E2">
        <v>9369185</v>
      </c>
      <c r="F2" s="28">
        <f>E2/B2</f>
        <v>0.1074619464448404</v>
      </c>
      <c r="I2" s="29"/>
      <c r="J2" s="29"/>
    </row>
    <row r="3" spans="1:12" x14ac:dyDescent="0.25">
      <c r="A3" s="24" t="s">
        <v>12</v>
      </c>
      <c r="B3" s="24">
        <v>97340584</v>
      </c>
      <c r="C3" s="24"/>
      <c r="D3" t="s">
        <v>12</v>
      </c>
      <c r="E3">
        <v>8284582.5</v>
      </c>
      <c r="F3" s="28">
        <f>E3/B3</f>
        <v>8.5109233575175594E-2</v>
      </c>
      <c r="I3" s="29"/>
      <c r="J3" s="29"/>
    </row>
    <row r="4" spans="1:12" x14ac:dyDescent="0.25">
      <c r="A4" s="24" t="s">
        <v>13</v>
      </c>
      <c r="B4" s="24">
        <v>82891384</v>
      </c>
      <c r="C4" s="24"/>
      <c r="D4" t="s">
        <v>13</v>
      </c>
      <c r="E4" s="24">
        <v>18674174</v>
      </c>
      <c r="F4" s="28">
        <f>E4/B4</f>
        <v>0.22528486193450456</v>
      </c>
      <c r="I4" s="29"/>
      <c r="J4" s="29"/>
    </row>
    <row r="5" spans="1:12" x14ac:dyDescent="0.25">
      <c r="A5" s="24" t="s">
        <v>14</v>
      </c>
      <c r="B5" s="24">
        <v>63376360</v>
      </c>
      <c r="C5" s="24"/>
      <c r="D5" t="s">
        <v>14</v>
      </c>
      <c r="E5">
        <v>1531581.3</v>
      </c>
      <c r="F5" s="28">
        <f>E5/B5</f>
        <v>2.416644471219237E-2</v>
      </c>
      <c r="I5" s="29"/>
      <c r="J5" s="29"/>
    </row>
    <row r="6" spans="1:12" x14ac:dyDescent="0.25">
      <c r="A6" s="24" t="s">
        <v>15</v>
      </c>
      <c r="B6" s="24">
        <v>53130516</v>
      </c>
      <c r="C6" s="24"/>
      <c r="D6" t="s">
        <v>15</v>
      </c>
      <c r="E6">
        <v>42882.733999999997</v>
      </c>
      <c r="F6" s="28">
        <f>E6/B6</f>
        <v>8.0712060089911414E-4</v>
      </c>
      <c r="I6" s="29"/>
      <c r="J6" s="29"/>
    </row>
    <row r="7" spans="1:12" x14ac:dyDescent="0.25">
      <c r="A7" s="24" t="s">
        <v>16</v>
      </c>
      <c r="B7" s="24">
        <v>37396004</v>
      </c>
      <c r="C7" s="24"/>
      <c r="D7" t="s">
        <v>16</v>
      </c>
      <c r="E7">
        <v>0</v>
      </c>
      <c r="F7" s="28">
        <f>E7/B7</f>
        <v>0</v>
      </c>
      <c r="I7" s="29"/>
      <c r="J7" s="29"/>
    </row>
    <row r="8" spans="1:12" x14ac:dyDescent="0.25">
      <c r="C8" s="24"/>
      <c r="D8" s="24"/>
      <c r="I8" s="29"/>
      <c r="J8" s="29"/>
    </row>
    <row r="9" spans="1:12" x14ac:dyDescent="0.25">
      <c r="C9" s="24"/>
      <c r="D9" s="24"/>
      <c r="I9" s="29"/>
      <c r="J9" s="29"/>
      <c r="K9" s="24"/>
      <c r="L9" s="24"/>
    </row>
    <row r="10" spans="1:12" x14ac:dyDescent="0.25">
      <c r="C10" s="24"/>
      <c r="D10" s="24"/>
      <c r="I10" s="29"/>
      <c r="J10" s="29"/>
      <c r="K10" s="24"/>
      <c r="L10" s="24"/>
    </row>
    <row r="11" spans="1:12" x14ac:dyDescent="0.25">
      <c r="C11" s="24"/>
      <c r="D11" s="24"/>
      <c r="I11" s="29"/>
      <c r="J11" s="29"/>
      <c r="K11" s="24"/>
      <c r="L11" s="24"/>
    </row>
    <row r="12" spans="1:12" x14ac:dyDescent="0.25">
      <c r="C12" s="24"/>
      <c r="D12" s="24"/>
      <c r="I12" s="29"/>
      <c r="J12" s="29"/>
      <c r="K12" s="24"/>
      <c r="L12" s="24"/>
    </row>
    <row r="13" spans="1:12" x14ac:dyDescent="0.25">
      <c r="C13" s="24"/>
    </row>
    <row r="14" spans="1:12" x14ac:dyDescent="0.25">
      <c r="A14" t="s">
        <v>308</v>
      </c>
      <c r="B14" t="s">
        <v>305</v>
      </c>
      <c r="D14" t="s">
        <v>306</v>
      </c>
      <c r="E14" t="s">
        <v>307</v>
      </c>
    </row>
    <row r="15" spans="1:12" x14ac:dyDescent="0.25">
      <c r="A15" t="s">
        <v>11</v>
      </c>
      <c r="B15" s="20">
        <v>9369185</v>
      </c>
      <c r="C15" s="20"/>
      <c r="D15" s="20">
        <v>87186072</v>
      </c>
      <c r="E15" s="28">
        <f>B15/D15</f>
        <v>0.1074619464448404</v>
      </c>
      <c r="F15" s="20"/>
      <c r="G15" s="28"/>
      <c r="H15" s="28"/>
    </row>
    <row r="16" spans="1:12" x14ac:dyDescent="0.25">
      <c r="A16" t="s">
        <v>12</v>
      </c>
      <c r="B16" s="20">
        <v>8284582.5</v>
      </c>
      <c r="C16" s="20"/>
      <c r="D16" s="20">
        <v>97340584</v>
      </c>
      <c r="E16" s="28">
        <f t="shared" ref="E16:E20" si="0">B16/D16</f>
        <v>8.5109233575175594E-2</v>
      </c>
      <c r="G16" s="28"/>
      <c r="H16" s="28"/>
    </row>
    <row r="17" spans="1:8" x14ac:dyDescent="0.25">
      <c r="A17" t="s">
        <v>13</v>
      </c>
      <c r="B17" s="20">
        <v>18674174</v>
      </c>
      <c r="C17" s="20"/>
      <c r="D17" s="20">
        <v>82891384</v>
      </c>
      <c r="E17" s="28">
        <f t="shared" si="0"/>
        <v>0.22528486193450456</v>
      </c>
      <c r="G17" s="28"/>
      <c r="H17" s="28"/>
    </row>
    <row r="18" spans="1:8" x14ac:dyDescent="0.25">
      <c r="A18" t="s">
        <v>14</v>
      </c>
      <c r="B18" s="20">
        <v>1531581.3</v>
      </c>
      <c r="C18" s="20"/>
      <c r="D18" s="20">
        <v>63376360</v>
      </c>
      <c r="E18" s="28">
        <f t="shared" si="0"/>
        <v>2.416644471219237E-2</v>
      </c>
      <c r="G18" s="28"/>
      <c r="H18" s="28"/>
    </row>
    <row r="19" spans="1:8" x14ac:dyDescent="0.25">
      <c r="A19" t="s">
        <v>15</v>
      </c>
      <c r="B19" s="20">
        <v>42882.733999999997</v>
      </c>
      <c r="C19" s="20"/>
      <c r="D19" s="20">
        <v>53130516</v>
      </c>
      <c r="E19" s="28">
        <f t="shared" si="0"/>
        <v>8.0712060089911414E-4</v>
      </c>
      <c r="G19" s="28"/>
      <c r="H19" s="28"/>
    </row>
    <row r="20" spans="1:8" x14ac:dyDescent="0.25">
      <c r="A20" t="s">
        <v>16</v>
      </c>
      <c r="B20">
        <v>0</v>
      </c>
      <c r="C20" s="20"/>
      <c r="D20" s="20">
        <v>37396004</v>
      </c>
      <c r="E20" s="28">
        <f t="shared" si="0"/>
        <v>0</v>
      </c>
      <c r="G20" s="28"/>
      <c r="H20" s="28"/>
    </row>
    <row r="24" spans="1:8" x14ac:dyDescent="0.25">
      <c r="B24" s="20"/>
      <c r="C24" s="20"/>
      <c r="D24" s="20"/>
      <c r="E24" s="28"/>
      <c r="G24" s="28"/>
    </row>
    <row r="25" spans="1:8" x14ac:dyDescent="0.25">
      <c r="B25" s="20"/>
      <c r="C25" s="20"/>
      <c r="D25" s="20"/>
      <c r="E25" s="28"/>
      <c r="G25" s="28"/>
    </row>
    <row r="26" spans="1:8" x14ac:dyDescent="0.25">
      <c r="B26" s="20"/>
      <c r="C26" s="20"/>
      <c r="D26" s="20"/>
      <c r="E26" s="28"/>
      <c r="G26" s="28"/>
    </row>
    <row r="27" spans="1:8" x14ac:dyDescent="0.25">
      <c r="B27" s="20"/>
      <c r="C27" s="20"/>
      <c r="D27" s="20"/>
      <c r="E27" s="28"/>
      <c r="G27" s="28"/>
    </row>
    <row r="28" spans="1:8" x14ac:dyDescent="0.25">
      <c r="B28" s="20"/>
      <c r="C28" s="20"/>
      <c r="D28" s="20"/>
      <c r="E28" s="28"/>
      <c r="G28" s="28"/>
    </row>
    <row r="29" spans="1:8" x14ac:dyDescent="0.25">
      <c r="C29" s="20"/>
      <c r="D29" s="20"/>
      <c r="E29" s="28"/>
      <c r="G29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MB 1</vt:lpstr>
      <vt:lpstr>MB 2</vt:lpstr>
      <vt:lpstr>State Cap</vt:lpstr>
      <vt:lpstr>MB 1 emission-weighted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 Pham</dc:creator>
  <cp:lastModifiedBy>An Pham</cp:lastModifiedBy>
  <dcterms:created xsi:type="dcterms:W3CDTF">2019-08-02T16:46:30Z</dcterms:created>
  <dcterms:modified xsi:type="dcterms:W3CDTF">2020-04-14T22:21:02Z</dcterms:modified>
</cp:coreProperties>
</file>