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86D9CCBC-0FE0-4F04-9979-B1E8270100D8}" xr6:coauthVersionLast="47" xr6:coauthVersionMax="47" xr10:uidLastSave="{00000000-0000-0000-0000-000000000000}"/>
  <bookViews>
    <workbookView xWindow="690" yWindow="1170" windowWidth="21930" windowHeight="12270" xr2:uid="{00000000-000D-0000-FFFF-FFFF00000000}"/>
  </bookViews>
  <sheets>
    <sheet name="Processed_Data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dirytX6NvdtNl9L5LHT/sKQNbRA=="/>
    </ext>
  </extLst>
</workbook>
</file>

<file path=xl/calcChain.xml><?xml version="1.0" encoding="utf-8"?>
<calcChain xmlns="http://schemas.openxmlformats.org/spreadsheetml/2006/main">
  <c r="M1" i="2" l="1"/>
  <c r="I22" i="2" s="1"/>
  <c r="J22" i="2" s="1"/>
  <c r="L22" i="1"/>
  <c r="L21" i="1"/>
  <c r="L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  <c r="O1" i="1"/>
  <c r="K17" i="1" s="1"/>
  <c r="M17" i="1" s="1"/>
  <c r="O2" i="1" l="1"/>
  <c r="D4" i="1"/>
  <c r="F4" i="1" s="1"/>
  <c r="G4" i="1" s="1"/>
  <c r="K8" i="1"/>
  <c r="M8" i="1" s="1"/>
  <c r="D12" i="1"/>
  <c r="F12" i="1" s="1"/>
  <c r="G12" i="1" s="1"/>
  <c r="K16" i="1"/>
  <c r="M16" i="1" s="1"/>
  <c r="K20" i="1"/>
  <c r="M20" i="1" s="1"/>
  <c r="I3" i="2"/>
  <c r="J3" i="2" s="1"/>
  <c r="I5" i="2"/>
  <c r="J5" i="2" s="1"/>
  <c r="I7" i="2"/>
  <c r="J7" i="2" s="1"/>
  <c r="I9" i="2"/>
  <c r="J9" i="2" s="1"/>
  <c r="I11" i="2"/>
  <c r="J11" i="2" s="1"/>
  <c r="I13" i="2"/>
  <c r="J13" i="2" s="1"/>
  <c r="I15" i="2"/>
  <c r="J15" i="2" s="1"/>
  <c r="I17" i="2"/>
  <c r="J17" i="2" s="1"/>
  <c r="I19" i="2"/>
  <c r="J19" i="2" s="1"/>
  <c r="K6" i="1"/>
  <c r="M6" i="1" s="1"/>
  <c r="D10" i="1"/>
  <c r="F10" i="1" s="1"/>
  <c r="G10" i="1" s="1"/>
  <c r="K14" i="1"/>
  <c r="M14" i="1" s="1"/>
  <c r="D18" i="1"/>
  <c r="F18" i="1" s="1"/>
  <c r="G18" i="1" s="1"/>
  <c r="D2" i="2"/>
  <c r="E2" i="2" s="1"/>
  <c r="D4" i="2"/>
  <c r="E4" i="2" s="1"/>
  <c r="D6" i="2"/>
  <c r="E6" i="2" s="1"/>
  <c r="D8" i="2"/>
  <c r="E8" i="2" s="1"/>
  <c r="D10" i="2"/>
  <c r="E10" i="2" s="1"/>
  <c r="D12" i="2"/>
  <c r="E12" i="2" s="1"/>
  <c r="D14" i="2"/>
  <c r="E14" i="2" s="1"/>
  <c r="D16" i="2"/>
  <c r="E16" i="2" s="1"/>
  <c r="D18" i="2"/>
  <c r="E18" i="2" s="1"/>
  <c r="I20" i="2"/>
  <c r="J20" i="2" s="1"/>
  <c r="D2" i="1"/>
  <c r="F2" i="1" s="1"/>
  <c r="G2" i="1" s="1"/>
  <c r="D3" i="1"/>
  <c r="F3" i="1" s="1"/>
  <c r="G3" i="1" s="1"/>
  <c r="K7" i="1"/>
  <c r="M7" i="1" s="1"/>
  <c r="D11" i="1"/>
  <c r="F11" i="1" s="1"/>
  <c r="G11" i="1" s="1"/>
  <c r="K15" i="1"/>
  <c r="M15" i="1" s="1"/>
  <c r="D19" i="1"/>
  <c r="F19" i="1" s="1"/>
  <c r="G19" i="1" s="1"/>
  <c r="K5" i="1"/>
  <c r="M5" i="1" s="1"/>
  <c r="D9" i="1"/>
  <c r="F9" i="1" s="1"/>
  <c r="G9" i="1" s="1"/>
  <c r="K13" i="1"/>
  <c r="M13" i="1" s="1"/>
  <c r="D17" i="1"/>
  <c r="F17" i="1" s="1"/>
  <c r="G17" i="1" s="1"/>
  <c r="K21" i="1"/>
  <c r="M21" i="1" s="1"/>
  <c r="K4" i="1"/>
  <c r="M4" i="1" s="1"/>
  <c r="D8" i="1"/>
  <c r="F8" i="1" s="1"/>
  <c r="G8" i="1" s="1"/>
  <c r="K12" i="1"/>
  <c r="M12" i="1" s="1"/>
  <c r="D16" i="1"/>
  <c r="F16" i="1" s="1"/>
  <c r="G16" i="1" s="1"/>
  <c r="I4" i="2"/>
  <c r="J4" i="2" s="1"/>
  <c r="I6" i="2"/>
  <c r="J6" i="2" s="1"/>
  <c r="I8" i="2"/>
  <c r="J8" i="2" s="1"/>
  <c r="I10" i="2"/>
  <c r="J10" i="2" s="1"/>
  <c r="I12" i="2"/>
  <c r="J12" i="2" s="1"/>
  <c r="I14" i="2"/>
  <c r="J14" i="2" s="1"/>
  <c r="I16" i="2"/>
  <c r="J16" i="2" s="1"/>
  <c r="I18" i="2"/>
  <c r="J18" i="2" s="1"/>
  <c r="I21" i="2"/>
  <c r="J21" i="2" s="1"/>
  <c r="K2" i="1"/>
  <c r="M2" i="1" s="1"/>
  <c r="K3" i="1"/>
  <c r="M3" i="1" s="1"/>
  <c r="D7" i="1"/>
  <c r="F7" i="1" s="1"/>
  <c r="G7" i="1" s="1"/>
  <c r="K11" i="1"/>
  <c r="M11" i="1" s="1"/>
  <c r="D15" i="1"/>
  <c r="F15" i="1" s="1"/>
  <c r="G15" i="1" s="1"/>
  <c r="K19" i="1"/>
  <c r="M19" i="1" s="1"/>
  <c r="I2" i="2"/>
  <c r="J2" i="2" s="1"/>
  <c r="D6" i="1"/>
  <c r="F6" i="1" s="1"/>
  <c r="G6" i="1" s="1"/>
  <c r="K10" i="1"/>
  <c r="M10" i="1" s="1"/>
  <c r="D14" i="1"/>
  <c r="F14" i="1" s="1"/>
  <c r="G14" i="1" s="1"/>
  <c r="K18" i="1"/>
  <c r="M18" i="1" s="1"/>
  <c r="K22" i="1"/>
  <c r="M22" i="1" s="1"/>
  <c r="D3" i="2"/>
  <c r="E3" i="2" s="1"/>
  <c r="D5" i="2"/>
  <c r="E5" i="2" s="1"/>
  <c r="D7" i="2"/>
  <c r="E7" i="2" s="1"/>
  <c r="D9" i="2"/>
  <c r="E9" i="2" s="1"/>
  <c r="D11" i="2"/>
  <c r="E11" i="2" s="1"/>
  <c r="D13" i="2"/>
  <c r="E13" i="2" s="1"/>
  <c r="D15" i="2"/>
  <c r="E15" i="2" s="1"/>
  <c r="D17" i="2"/>
  <c r="E17" i="2" s="1"/>
  <c r="D19" i="2"/>
  <c r="E19" i="2" s="1"/>
  <c r="D5" i="1"/>
  <c r="F5" i="1" s="1"/>
  <c r="G5" i="1" s="1"/>
  <c r="K9" i="1"/>
  <c r="M9" i="1" s="1"/>
  <c r="D13" i="1"/>
  <c r="F13" i="1" s="1"/>
  <c r="G13" i="1" s="1"/>
</calcChain>
</file>

<file path=xl/sharedStrings.xml><?xml version="1.0" encoding="utf-8"?>
<sst xmlns="http://schemas.openxmlformats.org/spreadsheetml/2006/main" count="32" uniqueCount="18">
  <si>
    <t>Hydration</t>
  </si>
  <si>
    <t>time (hr)</t>
  </si>
  <si>
    <t>reaction extent (alpha)</t>
  </si>
  <si>
    <t>E (Wh/kg)</t>
  </si>
  <si>
    <t>SOC</t>
  </si>
  <si>
    <t>Q (W/kg) avg</t>
  </si>
  <si>
    <t>PW</t>
  </si>
  <si>
    <t>Dehydration</t>
  </si>
  <si>
    <t>Emax</t>
  </si>
  <si>
    <t>J/kg_SrBr2</t>
  </si>
  <si>
    <t>Data Source: Fig. 6 of paper</t>
  </si>
  <si>
    <t>400 kg SrBr2</t>
  </si>
  <si>
    <t>Wh/kg_SrBr2</t>
  </si>
  <si>
    <t>https://www.sciencedirect.com/science/article/pii/S030626191400436X</t>
  </si>
  <si>
    <t>SrBr2: 400 kg reactor hydration</t>
  </si>
  <si>
    <t>SrBr2: 400 kg reactor dehydration</t>
  </si>
  <si>
    <t>E</t>
  </si>
  <si>
    <t>J/kg(SrBr2)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</si>
</sst>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4.9651239751942036E-2"/>
          <c:y val="3.2665174247777387E-2"/>
          <c:w val="0.74535356893519089"/>
          <c:h val="0.65662401566057771"/>
        </c:manualLayout>
      </c:layout>
      <c:scatterChart>
        <c:scatterStyle val="lineMarker"/>
        <c:varyColors val="0"/>
        <c:ser>
          <c:idx val="0"/>
          <c:order val="0"/>
          <c:tx>
            <c:v>Hydration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Processed_Data!$E$2:$E$19</c:f>
              <c:numCache>
                <c:formatCode>General</c:formatCode>
                <c:ptCount val="18"/>
                <c:pt idx="0">
                  <c:v>0.99661229075704338</c:v>
                </c:pt>
                <c:pt idx="1">
                  <c:v>0.96496807133815954</c:v>
                </c:pt>
                <c:pt idx="2">
                  <c:v>0.92428853839261604</c:v>
                </c:pt>
                <c:pt idx="3">
                  <c:v>0.87230953024334101</c:v>
                </c:pt>
                <c:pt idx="4">
                  <c:v>0.79320182612034795</c:v>
                </c:pt>
                <c:pt idx="5">
                  <c:v>0.68472117531608701</c:v>
                </c:pt>
                <c:pt idx="6">
                  <c:v>0.64630722625972492</c:v>
                </c:pt>
                <c:pt idx="7">
                  <c:v>0.58302589848250008</c:v>
                </c:pt>
                <c:pt idx="8">
                  <c:v>0.48361753871972502</c:v>
                </c:pt>
                <c:pt idx="9">
                  <c:v>0.42715856242800099</c:v>
                </c:pt>
                <c:pt idx="10">
                  <c:v>0.36055210274060301</c:v>
                </c:pt>
                <c:pt idx="11">
                  <c:v>0.32106722796637999</c:v>
                </c:pt>
                <c:pt idx="12">
                  <c:v>0.30077795002346697</c:v>
                </c:pt>
                <c:pt idx="13">
                  <c:v>0.26809267134100401</c:v>
                </c:pt>
                <c:pt idx="14">
                  <c:v>0.24333622516462206</c:v>
                </c:pt>
                <c:pt idx="15">
                  <c:v>0.22194757726167302</c:v>
                </c:pt>
                <c:pt idx="16">
                  <c:v>0.19720961984270402</c:v>
                </c:pt>
                <c:pt idx="17">
                  <c:v>0.183728471264205</c:v>
                </c:pt>
              </c:numCache>
            </c:numRef>
          </c:xVal>
          <c:yVal>
            <c:numRef>
              <c:f>Processed_Data!$F$2:$F$19</c:f>
              <c:numCache>
                <c:formatCode>General</c:formatCode>
                <c:ptCount val="18"/>
                <c:pt idx="0">
                  <c:v>1.0012610340479517</c:v>
                </c:pt>
                <c:pt idx="1">
                  <c:v>2.4019502681618641</c:v>
                </c:pt>
                <c:pt idx="2">
                  <c:v>2.2481946028126161</c:v>
                </c:pt>
                <c:pt idx="3">
                  <c:v>2.1870021679292559</c:v>
                </c:pt>
                <c:pt idx="4">
                  <c:v>2.3326542071067622</c:v>
                </c:pt>
                <c:pt idx="5">
                  <c:v>2.2837098618536968</c:v>
                </c:pt>
                <c:pt idx="6">
                  <c:v>2.2029781466750529</c:v>
                </c:pt>
                <c:pt idx="7">
                  <c:v>2.2107132354604486</c:v>
                </c:pt>
                <c:pt idx="8">
                  <c:v>1.9894468644694678</c:v>
                </c:pt>
                <c:pt idx="9">
                  <c:v>1.8001671530791477</c:v>
                </c:pt>
                <c:pt idx="10">
                  <c:v>1.6007255715923527</c:v>
                </c:pt>
                <c:pt idx="11">
                  <c:v>1.4460347318775457</c:v>
                </c:pt>
                <c:pt idx="12">
                  <c:v>1.3466046195689467</c:v>
                </c:pt>
                <c:pt idx="13">
                  <c:v>1.2162648893930867</c:v>
                </c:pt>
                <c:pt idx="14">
                  <c:v>1.0877306684221966</c:v>
                </c:pt>
                <c:pt idx="15">
                  <c:v>1.0101015323088425</c:v>
                </c:pt>
                <c:pt idx="16">
                  <c:v>0.9134478300059411</c:v>
                </c:pt>
                <c:pt idx="17">
                  <c:v>0.86117025346939402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8-4560-B58E-CD1F3B1E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87922"/>
        <c:axId val="2081924008"/>
      </c:scatterChart>
      <c:valAx>
        <c:axId val="131988792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800" b="0" i="0">
                    <a:solidFill>
                      <a:srgbClr val="000000"/>
                    </a:solidFill>
                    <a:latin typeface="+mn-lt"/>
                  </a:rPr>
                  <a:t>SOC (fully dehydrated is SOC =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924008"/>
        <c:crosses val="autoZero"/>
        <c:crossBetween val="midCat"/>
      </c:valAx>
      <c:valAx>
        <c:axId val="2081924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800" b="0" i="0">
                    <a:solidFill>
                      <a:srgbClr val="000000"/>
                    </a:solidFill>
                    <a:latin typeface="+mn-lt"/>
                  </a:rPr>
                  <a:t>Avg Specific Power (W/kg)</a:t>
                </a:r>
              </a:p>
            </c:rich>
          </c:tx>
          <c:layout>
            <c:manualLayout>
              <c:xMode val="edge"/>
              <c:yMode val="edge"/>
              <c:x val="0.86304934908720377"/>
              <c:y val="6.52905984624687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88792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812890460017425"/>
          <c:y val="5.754801541172256E-2"/>
        </c:manualLayout>
      </c:layout>
      <c:overlay val="0"/>
      <c:txPr>
        <a:bodyPr/>
        <a:lstStyle/>
        <a:p>
          <a:pPr lvl="0">
            <a:defRPr sz="18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Processed_Data!$G$1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Processed_Data!$E$2:$E$19</c:f>
              <c:numCache>
                <c:formatCode>General</c:formatCode>
                <c:ptCount val="18"/>
                <c:pt idx="0">
                  <c:v>0.99661229075704338</c:v>
                </c:pt>
                <c:pt idx="1">
                  <c:v>0.96496807133815954</c:v>
                </c:pt>
                <c:pt idx="2">
                  <c:v>0.92428853839261604</c:v>
                </c:pt>
                <c:pt idx="3">
                  <c:v>0.87230953024334101</c:v>
                </c:pt>
                <c:pt idx="4">
                  <c:v>0.79320182612034795</c:v>
                </c:pt>
                <c:pt idx="5">
                  <c:v>0.68472117531608701</c:v>
                </c:pt>
                <c:pt idx="6">
                  <c:v>0.64630722625972492</c:v>
                </c:pt>
                <c:pt idx="7">
                  <c:v>0.58302589848250008</c:v>
                </c:pt>
                <c:pt idx="8">
                  <c:v>0.48361753871972502</c:v>
                </c:pt>
                <c:pt idx="9">
                  <c:v>0.42715856242800099</c:v>
                </c:pt>
                <c:pt idx="10">
                  <c:v>0.36055210274060301</c:v>
                </c:pt>
                <c:pt idx="11">
                  <c:v>0.32106722796637999</c:v>
                </c:pt>
                <c:pt idx="12">
                  <c:v>0.30077795002346697</c:v>
                </c:pt>
                <c:pt idx="13">
                  <c:v>0.26809267134100401</c:v>
                </c:pt>
                <c:pt idx="14">
                  <c:v>0.24333622516462206</c:v>
                </c:pt>
                <c:pt idx="15">
                  <c:v>0.22194757726167302</c:v>
                </c:pt>
                <c:pt idx="16">
                  <c:v>0.19720961984270402</c:v>
                </c:pt>
                <c:pt idx="17">
                  <c:v>0.183728471264205</c:v>
                </c:pt>
              </c:numCache>
            </c:numRef>
          </c:xVal>
          <c:yVal>
            <c:numRef>
              <c:f>Processed_Data!$G$2:$G$19</c:f>
              <c:numCache>
                <c:formatCode>General</c:formatCode>
                <c:ptCount val="18"/>
                <c:pt idx="0">
                  <c:v>0.53667591424970218</c:v>
                </c:pt>
                <c:pt idx="1">
                  <c:v>1.2874453437347593</c:v>
                </c:pt>
                <c:pt idx="2">
                  <c:v>1.2050323071075622</c:v>
                </c:pt>
                <c:pt idx="3">
                  <c:v>1.1722331620100812</c:v>
                </c:pt>
                <c:pt idx="4">
                  <c:v>1.2503026550092247</c:v>
                </c:pt>
                <c:pt idx="5">
                  <c:v>1.2240684859535815</c:v>
                </c:pt>
                <c:pt idx="6">
                  <c:v>1.1807962866178283</c:v>
                </c:pt>
                <c:pt idx="7">
                  <c:v>1.1849422942068004</c:v>
                </c:pt>
                <c:pt idx="8">
                  <c:v>1.0663435193556348</c:v>
                </c:pt>
                <c:pt idx="9">
                  <c:v>0.96488959405042318</c:v>
                </c:pt>
                <c:pt idx="10">
                  <c:v>0.85798890637350111</c:v>
                </c:pt>
                <c:pt idx="11">
                  <c:v>0.77507461628636443</c:v>
                </c:pt>
                <c:pt idx="12">
                  <c:v>0.72178007608895545</c:v>
                </c:pt>
                <c:pt idx="13">
                  <c:v>0.65191798071469453</c:v>
                </c:pt>
                <c:pt idx="14">
                  <c:v>0.58302363827429737</c:v>
                </c:pt>
                <c:pt idx="15">
                  <c:v>0.54141442131753958</c:v>
                </c:pt>
                <c:pt idx="16">
                  <c:v>0.48960803688318444</c:v>
                </c:pt>
                <c:pt idx="17">
                  <c:v>0.4615872558595952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D-4EE0-89F5-E68D5CAB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39120"/>
        <c:axId val="578933296"/>
      </c:scatterChart>
      <c:valAx>
        <c:axId val="5789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3296"/>
        <c:crosses val="autoZero"/>
        <c:crossBetween val="midCat"/>
      </c:valAx>
      <c:valAx>
        <c:axId val="578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438150</xdr:colOff>
      <xdr:row>3</xdr:row>
      <xdr:rowOff>180975</xdr:rowOff>
    </xdr:from>
    <xdr:ext cx="5943600" cy="3590925"/>
    <xdr:graphicFrame macro="">
      <xdr:nvGraphicFramePr>
        <xdr:cNvPr id="1862810564" name="Chart 1">
          <a:extLst>
            <a:ext uri="{FF2B5EF4-FFF2-40B4-BE49-F238E27FC236}">
              <a16:creationId xmlns:a16="http://schemas.microsoft.com/office/drawing/2014/main" id="{00000000-0008-0000-0000-0000C43B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166687</xdr:colOff>
      <xdr:row>2</xdr:row>
      <xdr:rowOff>57150</xdr:rowOff>
    </xdr:from>
    <xdr:to>
      <xdr:col>10</xdr:col>
      <xdr:colOff>419100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47968-88B6-196A-F99F-FDD4B22B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E21" sqref="E21"/>
    </sheetView>
  </sheetViews>
  <sheetFormatPr defaultColWidth="14.42578125" defaultRowHeight="15" customHeight="1" x14ac:dyDescent="0.25"/>
  <cols>
    <col min="1" max="1" width="13.42578125" customWidth="1"/>
    <col min="2" max="3" width="8.7109375" customWidth="1"/>
    <col min="4" max="6" width="13.28515625" customWidth="1"/>
    <col min="7" max="8" width="11.85546875" customWidth="1"/>
    <col min="9" max="27" width="8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1</v>
      </c>
      <c r="J1" s="1" t="s">
        <v>2</v>
      </c>
      <c r="K1" s="1" t="s">
        <v>3</v>
      </c>
      <c r="L1" s="2" t="s">
        <v>4</v>
      </c>
      <c r="M1" s="2" t="s">
        <v>5</v>
      </c>
      <c r="N1" s="1" t="s">
        <v>8</v>
      </c>
      <c r="O1" s="1">
        <f>10^6</f>
        <v>1000000</v>
      </c>
      <c r="P1" s="1" t="s">
        <v>9</v>
      </c>
      <c r="R1" s="1" t="s">
        <v>10</v>
      </c>
    </row>
    <row r="2" spans="1:18" x14ac:dyDescent="0.25">
      <c r="A2" s="1" t="s">
        <v>11</v>
      </c>
      <c r="B2" s="1">
        <v>0.93984516850843303</v>
      </c>
      <c r="C2" s="1">
        <v>3.3877092429566102E-3</v>
      </c>
      <c r="D2" s="1">
        <f t="shared" ref="D2:D19" si="0">(C2)*$O$1/3600</f>
        <v>0.94103034526572504</v>
      </c>
      <c r="E2" s="2">
        <f t="shared" ref="E2:E19" si="1">1-C2</f>
        <v>0.99661229075704338</v>
      </c>
      <c r="F2" s="2">
        <f t="shared" ref="F2:F19" si="2">D2/B2</f>
        <v>1.0012610340479517</v>
      </c>
      <c r="G2" s="1">
        <f t="shared" ref="G2:G19" si="3">F2/1000*536</f>
        <v>0.53667591424970218</v>
      </c>
      <c r="H2" s="1" t="s">
        <v>11</v>
      </c>
      <c r="I2" s="1">
        <v>0.121802679658951</v>
      </c>
      <c r="J2" s="1">
        <v>1</v>
      </c>
      <c r="K2" s="1">
        <f t="shared" ref="K2:K22" si="4">(1-J2)*$O$1/3600</f>
        <v>0</v>
      </c>
      <c r="L2" s="2">
        <f t="shared" ref="L2:L22" si="5">1-J2</f>
        <v>0</v>
      </c>
      <c r="M2" s="2">
        <f t="shared" ref="M2:M22" si="6">K2/I2</f>
        <v>0</v>
      </c>
      <c r="O2" s="1">
        <f>O1/3600</f>
        <v>277.77777777777777</v>
      </c>
      <c r="P2" s="1" t="s">
        <v>12</v>
      </c>
      <c r="R2" s="1" t="s">
        <v>13</v>
      </c>
    </row>
    <row r="3" spans="1:18" x14ac:dyDescent="0.25">
      <c r="B3" s="1">
        <v>4.0513292152391598</v>
      </c>
      <c r="C3" s="1">
        <v>3.5031928661840503E-2</v>
      </c>
      <c r="D3" s="1">
        <f t="shared" si="0"/>
        <v>9.7310912949556947</v>
      </c>
      <c r="E3" s="2">
        <f t="shared" si="1"/>
        <v>0.96496807133815954</v>
      </c>
      <c r="F3" s="2">
        <f t="shared" si="2"/>
        <v>2.4019502681618641</v>
      </c>
      <c r="G3" s="1">
        <f t="shared" si="3"/>
        <v>1.2874453437347593</v>
      </c>
      <c r="I3" s="1">
        <v>2.9232643118148598</v>
      </c>
      <c r="J3" s="1">
        <v>0.97419070281401798</v>
      </c>
      <c r="K3" s="1">
        <f t="shared" si="4"/>
        <v>7.1692492183283383</v>
      </c>
      <c r="L3" s="2">
        <f t="shared" si="5"/>
        <v>2.5809297185982016E-2</v>
      </c>
      <c r="M3" s="2">
        <f t="shared" si="6"/>
        <v>2.4524806701031525</v>
      </c>
    </row>
    <row r="4" spans="1:18" x14ac:dyDescent="0.25">
      <c r="B4" s="1">
        <v>9.3546001450656302</v>
      </c>
      <c r="C4" s="1">
        <v>7.5711461607383998E-2</v>
      </c>
      <c r="D4" s="1">
        <f t="shared" si="0"/>
        <v>21.030961557606666</v>
      </c>
      <c r="E4" s="2">
        <f t="shared" si="1"/>
        <v>0.92428853839261604</v>
      </c>
      <c r="F4" s="2">
        <f t="shared" si="2"/>
        <v>2.2481946028126161</v>
      </c>
      <c r="G4" s="1">
        <f t="shared" si="3"/>
        <v>1.2050323071075622</v>
      </c>
      <c r="I4" s="1">
        <v>4.8721071863581003</v>
      </c>
      <c r="J4" s="1">
        <v>0.94066043422027401</v>
      </c>
      <c r="K4" s="1">
        <f t="shared" si="4"/>
        <v>16.483212716590554</v>
      </c>
      <c r="L4" s="2">
        <f t="shared" si="5"/>
        <v>5.9339565779725989E-2</v>
      </c>
      <c r="M4" s="2">
        <f t="shared" si="6"/>
        <v>3.3831794100802108</v>
      </c>
    </row>
    <row r="5" spans="1:18" x14ac:dyDescent="0.25">
      <c r="B5" s="1">
        <v>16.218353805286501</v>
      </c>
      <c r="C5" s="1">
        <v>0.12769046975665899</v>
      </c>
      <c r="D5" s="1">
        <f t="shared" si="0"/>
        <v>35.469574932405273</v>
      </c>
      <c r="E5" s="2">
        <f t="shared" si="1"/>
        <v>0.87230953024334101</v>
      </c>
      <c r="F5" s="2">
        <f t="shared" si="2"/>
        <v>2.1870021679292559</v>
      </c>
      <c r="G5" s="1">
        <f t="shared" si="3"/>
        <v>1.1722331620100812</v>
      </c>
      <c r="I5" s="1">
        <v>8.0389768574908604</v>
      </c>
      <c r="J5" s="1">
        <v>0.89680519105440903</v>
      </c>
      <c r="K5" s="1">
        <f t="shared" si="4"/>
        <v>28.665224707108603</v>
      </c>
      <c r="L5" s="2">
        <f t="shared" si="5"/>
        <v>0.10319480894559097</v>
      </c>
      <c r="M5" s="2">
        <f t="shared" si="6"/>
        <v>3.5657802249297235</v>
      </c>
    </row>
    <row r="6" spans="1:18" x14ac:dyDescent="0.25">
      <c r="B6" s="1">
        <v>24.625997721300099</v>
      </c>
      <c r="C6" s="1">
        <v>0.20679817387965199</v>
      </c>
      <c r="D6" s="1">
        <f t="shared" si="0"/>
        <v>57.443937188792219</v>
      </c>
      <c r="E6" s="2">
        <f t="shared" si="1"/>
        <v>0.79320182612034795</v>
      </c>
      <c r="F6" s="2">
        <f t="shared" si="2"/>
        <v>2.3326542071067622</v>
      </c>
      <c r="G6" s="1">
        <f t="shared" si="3"/>
        <v>1.2503026550092247</v>
      </c>
      <c r="I6" s="1">
        <v>11.3276492082825</v>
      </c>
      <c r="J6" s="1">
        <v>0.84392775970968203</v>
      </c>
      <c r="K6" s="1">
        <f t="shared" si="4"/>
        <v>43.35340008064388</v>
      </c>
      <c r="L6" s="2">
        <f t="shared" si="5"/>
        <v>0.15607224029031797</v>
      </c>
      <c r="M6" s="2">
        <f t="shared" si="6"/>
        <v>3.8272195124955788</v>
      </c>
    </row>
    <row r="7" spans="1:18" x14ac:dyDescent="0.25">
      <c r="B7" s="1">
        <v>38.348764334712797</v>
      </c>
      <c r="C7" s="1">
        <v>0.31527882468391299</v>
      </c>
      <c r="D7" s="1">
        <f t="shared" si="0"/>
        <v>87.577451301086938</v>
      </c>
      <c r="E7" s="2">
        <f t="shared" si="1"/>
        <v>0.68472117531608701</v>
      </c>
      <c r="F7" s="2">
        <f t="shared" si="2"/>
        <v>2.2837098618536968</v>
      </c>
      <c r="G7" s="1">
        <f t="shared" si="3"/>
        <v>1.2240684859535815</v>
      </c>
      <c r="I7" s="1">
        <v>14.859926918392199</v>
      </c>
      <c r="J7" s="1">
        <v>0.79104718912063499</v>
      </c>
      <c r="K7" s="1">
        <f t="shared" si="4"/>
        <v>58.04244746649028</v>
      </c>
      <c r="L7" s="2">
        <f t="shared" si="5"/>
        <v>0.20895281087936501</v>
      </c>
      <c r="M7" s="2">
        <f t="shared" si="6"/>
        <v>3.9059712598351259</v>
      </c>
    </row>
    <row r="8" spans="1:18" x14ac:dyDescent="0.25">
      <c r="B8" s="1">
        <v>44.597806316834003</v>
      </c>
      <c r="C8" s="1">
        <v>0.35369277374027502</v>
      </c>
      <c r="D8" s="1">
        <f t="shared" si="0"/>
        <v>98.247992705631944</v>
      </c>
      <c r="E8" s="2">
        <f t="shared" si="1"/>
        <v>0.64630722625972492</v>
      </c>
      <c r="F8" s="2">
        <f t="shared" si="2"/>
        <v>2.2029781466750529</v>
      </c>
      <c r="G8" s="1">
        <f t="shared" si="3"/>
        <v>1.1807962866178283</v>
      </c>
      <c r="I8" s="1">
        <v>20.706455542021899</v>
      </c>
      <c r="J8" s="1">
        <v>0.704631641071361</v>
      </c>
      <c r="K8" s="1">
        <f t="shared" si="4"/>
        <v>82.046766369066376</v>
      </c>
      <c r="L8" s="2">
        <f t="shared" si="5"/>
        <v>0.295368358928639</v>
      </c>
      <c r="M8" s="2">
        <f t="shared" si="6"/>
        <v>3.9623761875884456</v>
      </c>
    </row>
    <row r="9" spans="1:18" x14ac:dyDescent="0.25">
      <c r="B9" s="1">
        <v>52.393108908262498</v>
      </c>
      <c r="C9" s="1">
        <v>0.41697410151749997</v>
      </c>
      <c r="D9" s="1">
        <f t="shared" si="0"/>
        <v>115.82613931041665</v>
      </c>
      <c r="E9" s="2">
        <f t="shared" si="1"/>
        <v>0.58302589848250008</v>
      </c>
      <c r="F9" s="2">
        <f t="shared" si="2"/>
        <v>2.2107132354604486</v>
      </c>
      <c r="G9" s="1">
        <f t="shared" si="3"/>
        <v>1.1849422942068004</v>
      </c>
      <c r="I9" s="1">
        <v>25.700365408038898</v>
      </c>
      <c r="J9" s="1">
        <v>0.63111367831535603</v>
      </c>
      <c r="K9" s="1">
        <f t="shared" si="4"/>
        <v>102.46842269017888</v>
      </c>
      <c r="L9" s="2">
        <f t="shared" si="5"/>
        <v>0.36888632168464397</v>
      </c>
      <c r="M9" s="2">
        <f t="shared" si="6"/>
        <v>3.9870414705515222</v>
      </c>
    </row>
    <row r="10" spans="1:18" x14ac:dyDescent="0.25">
      <c r="B10" s="1">
        <v>72.100228028008004</v>
      </c>
      <c r="C10" s="1">
        <v>0.51638246128027498</v>
      </c>
      <c r="D10" s="1">
        <f t="shared" si="0"/>
        <v>143.43957257785416</v>
      </c>
      <c r="E10" s="2">
        <f t="shared" si="1"/>
        <v>0.48361753871972502</v>
      </c>
      <c r="F10" s="2">
        <f t="shared" si="2"/>
        <v>1.9894468644694678</v>
      </c>
      <c r="G10" s="1">
        <f t="shared" si="3"/>
        <v>1.0663435193556348</v>
      </c>
      <c r="I10" s="1">
        <v>31.425091352009701</v>
      </c>
      <c r="J10" s="1">
        <v>0.55243165865112898</v>
      </c>
      <c r="K10" s="1">
        <f t="shared" si="4"/>
        <v>124.32453926357528</v>
      </c>
      <c r="L10" s="2">
        <f t="shared" si="5"/>
        <v>0.44756834134887102</v>
      </c>
      <c r="M10" s="2">
        <f t="shared" si="6"/>
        <v>3.9562188657130015</v>
      </c>
    </row>
    <row r="11" spans="1:18" x14ac:dyDescent="0.25">
      <c r="B11" s="1">
        <v>88.393247969002005</v>
      </c>
      <c r="C11" s="1">
        <v>0.57284143757199901</v>
      </c>
      <c r="D11" s="1">
        <f t="shared" si="0"/>
        <v>159.1226215477775</v>
      </c>
      <c r="E11" s="2">
        <f t="shared" si="1"/>
        <v>0.42715856242800099</v>
      </c>
      <c r="F11" s="2">
        <f t="shared" si="2"/>
        <v>1.8001671530791477</v>
      </c>
      <c r="G11" s="1">
        <f t="shared" si="3"/>
        <v>0.96488959405042318</v>
      </c>
      <c r="I11" s="1">
        <v>37.393422655298401</v>
      </c>
      <c r="J11" s="1">
        <v>0.46472588118588098</v>
      </c>
      <c r="K11" s="1">
        <f t="shared" si="4"/>
        <v>148.68725522614417</v>
      </c>
      <c r="L11" s="2">
        <f t="shared" si="5"/>
        <v>0.53527411881411902</v>
      </c>
      <c r="M11" s="2">
        <f t="shared" si="6"/>
        <v>3.9762943498587759</v>
      </c>
    </row>
    <row r="12" spans="1:18" x14ac:dyDescent="0.25">
      <c r="B12" s="1">
        <v>110.964939311048</v>
      </c>
      <c r="C12" s="1">
        <v>0.63944789725939699</v>
      </c>
      <c r="D12" s="1">
        <f t="shared" si="0"/>
        <v>177.62441590538805</v>
      </c>
      <c r="E12" s="2">
        <f t="shared" si="1"/>
        <v>0.36055210274060301</v>
      </c>
      <c r="F12" s="2">
        <f t="shared" si="2"/>
        <v>1.6007255715923527</v>
      </c>
      <c r="G12" s="1">
        <f t="shared" si="3"/>
        <v>0.85798890637350111</v>
      </c>
      <c r="I12" s="1">
        <v>40.803897685749</v>
      </c>
      <c r="J12" s="1">
        <v>0.422156158569509</v>
      </c>
      <c r="K12" s="1">
        <f t="shared" si="4"/>
        <v>160.51217817513637</v>
      </c>
      <c r="L12" s="2">
        <f t="shared" si="5"/>
        <v>0.57784384143049095</v>
      </c>
      <c r="M12" s="2">
        <f t="shared" si="6"/>
        <v>3.9337462173667834</v>
      </c>
    </row>
    <row r="13" spans="1:18" x14ac:dyDescent="0.25">
      <c r="B13" s="1">
        <v>130.42040589933501</v>
      </c>
      <c r="C13" s="1">
        <v>0.67893277203362001</v>
      </c>
      <c r="D13" s="1">
        <f t="shared" si="0"/>
        <v>188.59243667600558</v>
      </c>
      <c r="E13" s="2">
        <f t="shared" si="1"/>
        <v>0.32106722796637999</v>
      </c>
      <c r="F13" s="2">
        <f t="shared" si="2"/>
        <v>1.4460347318775457</v>
      </c>
      <c r="G13" s="1">
        <f t="shared" si="3"/>
        <v>0.77507461628636443</v>
      </c>
      <c r="I13" s="1">
        <v>47.624847746650403</v>
      </c>
      <c r="J13" s="1">
        <v>0.32799609478006397</v>
      </c>
      <c r="K13" s="1">
        <f t="shared" si="4"/>
        <v>186.66775144998223</v>
      </c>
      <c r="L13" s="2">
        <f t="shared" si="5"/>
        <v>0.67200390521993603</v>
      </c>
      <c r="M13" s="2">
        <f t="shared" si="6"/>
        <v>3.9195453693206006</v>
      </c>
    </row>
    <row r="14" spans="1:18" x14ac:dyDescent="0.25">
      <c r="B14" s="1">
        <v>144.23561629981401</v>
      </c>
      <c r="C14" s="1">
        <v>0.69922204997653303</v>
      </c>
      <c r="D14" s="1">
        <f t="shared" si="0"/>
        <v>194.22834721570362</v>
      </c>
      <c r="E14" s="2">
        <f t="shared" si="1"/>
        <v>0.30077795002346697</v>
      </c>
      <c r="F14" s="2">
        <f t="shared" si="2"/>
        <v>1.3466046195689467</v>
      </c>
      <c r="G14" s="1">
        <f t="shared" si="3"/>
        <v>0.72178007608895545</v>
      </c>
      <c r="I14" s="1">
        <v>53.714981729598001</v>
      </c>
      <c r="J14" s="1">
        <v>0.25575266521842799</v>
      </c>
      <c r="K14" s="1">
        <f t="shared" si="4"/>
        <v>206.73537077265888</v>
      </c>
      <c r="L14" s="2">
        <f t="shared" si="5"/>
        <v>0.74424733478157201</v>
      </c>
      <c r="M14" s="2">
        <f t="shared" si="6"/>
        <v>3.8487469252687778</v>
      </c>
    </row>
    <row r="15" spans="1:18" x14ac:dyDescent="0.25">
      <c r="B15" s="1">
        <v>167.15732984417201</v>
      </c>
      <c r="C15" s="1">
        <v>0.73190732865899599</v>
      </c>
      <c r="D15" s="1">
        <f t="shared" si="0"/>
        <v>203.30759129416558</v>
      </c>
      <c r="E15" s="2">
        <f t="shared" si="1"/>
        <v>0.26809267134100401</v>
      </c>
      <c r="F15" s="2">
        <f t="shared" si="2"/>
        <v>1.2162648893930867</v>
      </c>
      <c r="G15" s="1">
        <f t="shared" si="3"/>
        <v>0.65191798071469453</v>
      </c>
      <c r="I15" s="1">
        <v>58.587088915956102</v>
      </c>
      <c r="J15" s="1">
        <v>0.20027750919798501</v>
      </c>
      <c r="K15" s="1">
        <f t="shared" si="4"/>
        <v>222.14513633389305</v>
      </c>
      <c r="L15" s="2">
        <f t="shared" si="5"/>
        <v>0.79972249080201496</v>
      </c>
      <c r="M15" s="2">
        <f t="shared" si="6"/>
        <v>3.7917080442853712</v>
      </c>
    </row>
    <row r="16" spans="1:18" x14ac:dyDescent="0.25">
      <c r="B16" s="1">
        <v>193.232008621765</v>
      </c>
      <c r="C16" s="1">
        <v>0.75666377483537794</v>
      </c>
      <c r="D16" s="1">
        <f t="shared" si="0"/>
        <v>210.18438189871608</v>
      </c>
      <c r="E16" s="2">
        <f t="shared" si="1"/>
        <v>0.24333622516462206</v>
      </c>
      <c r="F16" s="2">
        <f t="shared" si="2"/>
        <v>1.0877306684221966</v>
      </c>
      <c r="G16" s="1">
        <f t="shared" si="3"/>
        <v>0.58302363827429737</v>
      </c>
      <c r="I16" s="1">
        <v>63.946406820950003</v>
      </c>
      <c r="J16" s="1">
        <v>0.146084734482715</v>
      </c>
      <c r="K16" s="1">
        <f t="shared" si="4"/>
        <v>237.1986848659125</v>
      </c>
      <c r="L16" s="2">
        <f t="shared" si="5"/>
        <v>0.85391526551728503</v>
      </c>
      <c r="M16" s="2">
        <f t="shared" si="6"/>
        <v>3.7093356242840825</v>
      </c>
    </row>
    <row r="17" spans="2:13" x14ac:dyDescent="0.25">
      <c r="B17" s="1">
        <v>213.96430563654201</v>
      </c>
      <c r="C17" s="1">
        <v>0.77805242273832698</v>
      </c>
      <c r="D17" s="1">
        <f t="shared" si="0"/>
        <v>216.12567298286859</v>
      </c>
      <c r="E17" s="2">
        <f t="shared" si="1"/>
        <v>0.22194757726167302</v>
      </c>
      <c r="F17" s="2">
        <f t="shared" si="2"/>
        <v>1.0101015323088425</v>
      </c>
      <c r="G17" s="1">
        <f t="shared" si="3"/>
        <v>0.54141442131753958</v>
      </c>
      <c r="I17" s="1">
        <v>68.696711327649197</v>
      </c>
      <c r="J17" s="1">
        <v>0.10607506561020601</v>
      </c>
      <c r="K17" s="1">
        <f t="shared" si="4"/>
        <v>248.31248177494277</v>
      </c>
      <c r="L17" s="2">
        <f t="shared" si="5"/>
        <v>0.89392493438979403</v>
      </c>
      <c r="M17" s="2">
        <f t="shared" si="6"/>
        <v>3.6146196371848944</v>
      </c>
    </row>
    <row r="18" spans="2:13" x14ac:dyDescent="0.25">
      <c r="B18" s="1">
        <v>244.12705410884899</v>
      </c>
      <c r="C18" s="1">
        <v>0.80279038015729598</v>
      </c>
      <c r="D18" s="1">
        <f t="shared" si="0"/>
        <v>222.99732782147109</v>
      </c>
      <c r="E18" s="2">
        <f t="shared" si="1"/>
        <v>0.19720961984270402</v>
      </c>
      <c r="F18" s="2">
        <f t="shared" si="2"/>
        <v>0.9134478300059411</v>
      </c>
      <c r="G18" s="1">
        <f t="shared" si="3"/>
        <v>0.48960803688318444</v>
      </c>
      <c r="I18" s="1">
        <v>73.690621193666203</v>
      </c>
      <c r="J18" s="1">
        <v>7.2505556462448495E-2</v>
      </c>
      <c r="K18" s="1">
        <f t="shared" si="4"/>
        <v>257.63734542709767</v>
      </c>
      <c r="L18" s="2">
        <f t="shared" si="5"/>
        <v>0.92749444353755151</v>
      </c>
      <c r="M18" s="2">
        <f t="shared" si="6"/>
        <v>3.4962026544735099</v>
      </c>
    </row>
    <row r="19" spans="2:13" x14ac:dyDescent="0.25">
      <c r="B19" s="1">
        <v>263.29531286295997</v>
      </c>
      <c r="C19" s="1">
        <v>0.816271528735795</v>
      </c>
      <c r="D19" s="1">
        <f t="shared" si="0"/>
        <v>226.74209131549864</v>
      </c>
      <c r="E19" s="2">
        <f t="shared" si="1"/>
        <v>0.183728471264205</v>
      </c>
      <c r="F19" s="2">
        <f t="shared" si="2"/>
        <v>0.86117025346939402</v>
      </c>
      <c r="G19" s="1">
        <f t="shared" si="3"/>
        <v>0.4615872558595952</v>
      </c>
      <c r="I19" s="1">
        <v>78.928136419001206</v>
      </c>
      <c r="J19" s="1">
        <v>4.2798887451812498E-2</v>
      </c>
      <c r="K19" s="1">
        <f t="shared" si="4"/>
        <v>265.88919793005209</v>
      </c>
      <c r="L19" s="2">
        <f t="shared" si="5"/>
        <v>0.95720111254818752</v>
      </c>
      <c r="M19" s="2">
        <f t="shared" si="6"/>
        <v>3.3687504861199504</v>
      </c>
    </row>
    <row r="20" spans="2:13" x14ac:dyDescent="0.25">
      <c r="I20" s="1">
        <v>83.678440925700301</v>
      </c>
      <c r="J20" s="1">
        <v>2.21191154865201E-2</v>
      </c>
      <c r="K20" s="1">
        <f t="shared" si="4"/>
        <v>271.63357903152217</v>
      </c>
      <c r="L20" s="2">
        <f t="shared" si="5"/>
        <v>0.97788088451347988</v>
      </c>
      <c r="M20" s="2">
        <f t="shared" si="6"/>
        <v>3.2461596562573489</v>
      </c>
    </row>
    <row r="21" spans="2:13" ht="15.75" customHeight="1" x14ac:dyDescent="0.25">
      <c r="I21" s="1">
        <v>89.768574908647906</v>
      </c>
      <c r="J21" s="1">
        <v>7.8653766465339708E-3</v>
      </c>
      <c r="K21" s="1">
        <f t="shared" si="4"/>
        <v>275.59295093151832</v>
      </c>
      <c r="L21" s="2">
        <f t="shared" si="5"/>
        <v>0.99213462335346603</v>
      </c>
      <c r="M21" s="2">
        <f t="shared" si="6"/>
        <v>3.0700381643796031</v>
      </c>
    </row>
    <row r="22" spans="2:13" ht="15.75" customHeight="1" x14ac:dyDescent="0.25">
      <c r="I22" s="1">
        <v>95.006090133982894</v>
      </c>
      <c r="J22" s="1">
        <v>2.6432437183723199E-3</v>
      </c>
      <c r="K22" s="1">
        <f t="shared" si="4"/>
        <v>277.04354341156323</v>
      </c>
      <c r="L22" s="2">
        <f t="shared" si="5"/>
        <v>0.99735675628162768</v>
      </c>
      <c r="M22" s="2">
        <f t="shared" si="6"/>
        <v>2.9160608864217119</v>
      </c>
    </row>
    <row r="23" spans="2:13" ht="15.75" customHeight="1" x14ac:dyDescent="0.25"/>
    <row r="24" spans="2:13" ht="15.75" customHeight="1" x14ac:dyDescent="0.25"/>
    <row r="25" spans="2:13" ht="15.75" customHeight="1" x14ac:dyDescent="0.25"/>
    <row r="26" spans="2:13" ht="15.75" customHeight="1" x14ac:dyDescent="0.25"/>
    <row r="27" spans="2:13" ht="15.75" customHeight="1" x14ac:dyDescent="0.25"/>
    <row r="28" spans="2:13" ht="15.75" customHeight="1" x14ac:dyDescent="0.25"/>
    <row r="29" spans="2:13" ht="15.75" customHeight="1" x14ac:dyDescent="0.25"/>
    <row r="30" spans="2:13" ht="15.75" customHeight="1" x14ac:dyDescent="0.25"/>
    <row r="31" spans="2:13" ht="15.75" customHeight="1" x14ac:dyDescent="0.25"/>
    <row r="32" spans="2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4" x14ac:dyDescent="0.25">
      <c r="A1" s="1" t="s">
        <v>14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5</v>
      </c>
      <c r="L1" s="1" t="s">
        <v>16</v>
      </c>
      <c r="M1" s="1">
        <f>10^6</f>
        <v>1000000</v>
      </c>
      <c r="N1" s="1" t="s">
        <v>17</v>
      </c>
    </row>
    <row r="2" spans="1:14" x14ac:dyDescent="0.25">
      <c r="B2" s="1">
        <v>0.93984516850843303</v>
      </c>
      <c r="C2" s="1">
        <v>3.3877092429566102E-3</v>
      </c>
      <c r="D2" s="1">
        <f t="shared" ref="D2:D19" si="0">(C2)*$M$1/3600</f>
        <v>0.94103034526572504</v>
      </c>
      <c r="E2" s="1">
        <f t="shared" ref="E2:E19" si="1">D2/B2</f>
        <v>1.0012610340479517</v>
      </c>
      <c r="G2" s="1">
        <v>0.121802679658951</v>
      </c>
      <c r="H2" s="1">
        <v>1</v>
      </c>
      <c r="I2" s="1">
        <f t="shared" ref="I2:I22" si="2">(1-H2)*$M$1/3600</f>
        <v>0</v>
      </c>
      <c r="J2" s="1">
        <f t="shared" ref="J2:J22" si="3">I2/G2</f>
        <v>0</v>
      </c>
    </row>
    <row r="3" spans="1:14" x14ac:dyDescent="0.25">
      <c r="B3" s="1">
        <v>4.0513292152391598</v>
      </c>
      <c r="C3" s="1">
        <v>3.5031928661840503E-2</v>
      </c>
      <c r="D3" s="1">
        <f t="shared" si="0"/>
        <v>9.7310912949556947</v>
      </c>
      <c r="E3" s="1">
        <f t="shared" si="1"/>
        <v>2.4019502681618641</v>
      </c>
      <c r="G3" s="1">
        <v>2.9232643118148598</v>
      </c>
      <c r="H3" s="1">
        <v>0.97419070281401798</v>
      </c>
      <c r="I3" s="1">
        <f t="shared" si="2"/>
        <v>7.1692492183283383</v>
      </c>
      <c r="J3" s="1">
        <f t="shared" si="3"/>
        <v>2.4524806701031525</v>
      </c>
    </row>
    <row r="4" spans="1:14" x14ac:dyDescent="0.25">
      <c r="B4" s="1">
        <v>9.3546001450656302</v>
      </c>
      <c r="C4" s="1">
        <v>7.5711461607383998E-2</v>
      </c>
      <c r="D4" s="1">
        <f t="shared" si="0"/>
        <v>21.030961557606666</v>
      </c>
      <c r="E4" s="1">
        <f t="shared" si="1"/>
        <v>2.2481946028126161</v>
      </c>
      <c r="G4" s="1">
        <v>4.8721071863581003</v>
      </c>
      <c r="H4" s="1">
        <v>0.94066043422027401</v>
      </c>
      <c r="I4" s="1">
        <f t="shared" si="2"/>
        <v>16.483212716590554</v>
      </c>
      <c r="J4" s="1">
        <f t="shared" si="3"/>
        <v>3.3831794100802108</v>
      </c>
    </row>
    <row r="5" spans="1:14" x14ac:dyDescent="0.25">
      <c r="B5" s="1">
        <v>16.218353805286501</v>
      </c>
      <c r="C5" s="1">
        <v>0.12769046975665899</v>
      </c>
      <c r="D5" s="1">
        <f t="shared" si="0"/>
        <v>35.469574932405273</v>
      </c>
      <c r="E5" s="1">
        <f t="shared" si="1"/>
        <v>2.1870021679292559</v>
      </c>
      <c r="G5" s="1">
        <v>8.0389768574908604</v>
      </c>
      <c r="H5" s="1">
        <v>0.89680519105440903</v>
      </c>
      <c r="I5" s="1">
        <f t="shared" si="2"/>
        <v>28.665224707108603</v>
      </c>
      <c r="J5" s="1">
        <f t="shared" si="3"/>
        <v>3.5657802249297235</v>
      </c>
    </row>
    <row r="6" spans="1:14" x14ac:dyDescent="0.25">
      <c r="B6" s="1">
        <v>24.625997721300099</v>
      </c>
      <c r="C6" s="1">
        <v>0.20679817387965199</v>
      </c>
      <c r="D6" s="1">
        <f t="shared" si="0"/>
        <v>57.443937188792219</v>
      </c>
      <c r="E6" s="1">
        <f t="shared" si="1"/>
        <v>2.3326542071067622</v>
      </c>
      <c r="G6" s="1">
        <v>11.3276492082825</v>
      </c>
      <c r="H6" s="1">
        <v>0.84392775970968203</v>
      </c>
      <c r="I6" s="1">
        <f t="shared" si="2"/>
        <v>43.35340008064388</v>
      </c>
      <c r="J6" s="1">
        <f t="shared" si="3"/>
        <v>3.8272195124955788</v>
      </c>
    </row>
    <row r="7" spans="1:14" x14ac:dyDescent="0.25">
      <c r="B7" s="1">
        <v>38.348764334712797</v>
      </c>
      <c r="C7" s="1">
        <v>0.31527882468391299</v>
      </c>
      <c r="D7" s="1">
        <f t="shared" si="0"/>
        <v>87.577451301086938</v>
      </c>
      <c r="E7" s="1">
        <f t="shared" si="1"/>
        <v>2.2837098618536968</v>
      </c>
      <c r="G7" s="1">
        <v>14.859926918392199</v>
      </c>
      <c r="H7" s="1">
        <v>0.79104718912063499</v>
      </c>
      <c r="I7" s="1">
        <f t="shared" si="2"/>
        <v>58.04244746649028</v>
      </c>
      <c r="J7" s="1">
        <f t="shared" si="3"/>
        <v>3.9059712598351259</v>
      </c>
    </row>
    <row r="8" spans="1:14" x14ac:dyDescent="0.25">
      <c r="B8" s="1">
        <v>44.597806316834003</v>
      </c>
      <c r="C8" s="1">
        <v>0.35369277374027502</v>
      </c>
      <c r="D8" s="1">
        <f t="shared" si="0"/>
        <v>98.247992705631944</v>
      </c>
      <c r="E8" s="1">
        <f t="shared" si="1"/>
        <v>2.2029781466750529</v>
      </c>
      <c r="G8" s="1">
        <v>20.706455542021899</v>
      </c>
      <c r="H8" s="1">
        <v>0.704631641071361</v>
      </c>
      <c r="I8" s="1">
        <f t="shared" si="2"/>
        <v>82.046766369066376</v>
      </c>
      <c r="J8" s="1">
        <f t="shared" si="3"/>
        <v>3.9623761875884456</v>
      </c>
    </row>
    <row r="9" spans="1:14" x14ac:dyDescent="0.25">
      <c r="B9" s="1">
        <v>52.393108908262498</v>
      </c>
      <c r="C9" s="1">
        <v>0.41697410151749997</v>
      </c>
      <c r="D9" s="1">
        <f t="shared" si="0"/>
        <v>115.82613931041665</v>
      </c>
      <c r="E9" s="1">
        <f t="shared" si="1"/>
        <v>2.2107132354604486</v>
      </c>
      <c r="G9" s="1">
        <v>25.700365408038898</v>
      </c>
      <c r="H9" s="1">
        <v>0.63111367831535603</v>
      </c>
      <c r="I9" s="1">
        <f t="shared" si="2"/>
        <v>102.46842269017888</v>
      </c>
      <c r="J9" s="1">
        <f t="shared" si="3"/>
        <v>3.9870414705515222</v>
      </c>
    </row>
    <row r="10" spans="1:14" x14ac:dyDescent="0.25">
      <c r="B10" s="1">
        <v>72.100228028008004</v>
      </c>
      <c r="C10" s="1">
        <v>0.51638246128027498</v>
      </c>
      <c r="D10" s="1">
        <f t="shared" si="0"/>
        <v>143.43957257785416</v>
      </c>
      <c r="E10" s="1">
        <f t="shared" si="1"/>
        <v>1.9894468644694678</v>
      </c>
      <c r="G10" s="1">
        <v>31.425091352009701</v>
      </c>
      <c r="H10" s="1">
        <v>0.55243165865112898</v>
      </c>
      <c r="I10" s="1">
        <f t="shared" si="2"/>
        <v>124.32453926357528</v>
      </c>
      <c r="J10" s="1">
        <f t="shared" si="3"/>
        <v>3.9562188657130015</v>
      </c>
    </row>
    <row r="11" spans="1:14" x14ac:dyDescent="0.25">
      <c r="B11" s="1">
        <v>88.393247969002005</v>
      </c>
      <c r="C11" s="1">
        <v>0.57284143757199901</v>
      </c>
      <c r="D11" s="1">
        <f t="shared" si="0"/>
        <v>159.1226215477775</v>
      </c>
      <c r="E11" s="1">
        <f t="shared" si="1"/>
        <v>1.8001671530791477</v>
      </c>
      <c r="G11" s="1">
        <v>37.393422655298401</v>
      </c>
      <c r="H11" s="1">
        <v>0.46472588118588098</v>
      </c>
      <c r="I11" s="1">
        <f t="shared" si="2"/>
        <v>148.68725522614417</v>
      </c>
      <c r="J11" s="1">
        <f t="shared" si="3"/>
        <v>3.9762943498587759</v>
      </c>
    </row>
    <row r="12" spans="1:14" x14ac:dyDescent="0.25">
      <c r="B12" s="1">
        <v>110.964939311048</v>
      </c>
      <c r="C12" s="1">
        <v>0.63944789725939699</v>
      </c>
      <c r="D12" s="1">
        <f t="shared" si="0"/>
        <v>177.62441590538805</v>
      </c>
      <c r="E12" s="1">
        <f t="shared" si="1"/>
        <v>1.6007255715923527</v>
      </c>
      <c r="G12" s="1">
        <v>40.803897685749</v>
      </c>
      <c r="H12" s="1">
        <v>0.422156158569509</v>
      </c>
      <c r="I12" s="1">
        <f t="shared" si="2"/>
        <v>160.51217817513637</v>
      </c>
      <c r="J12" s="1">
        <f t="shared" si="3"/>
        <v>3.9337462173667834</v>
      </c>
    </row>
    <row r="13" spans="1:14" x14ac:dyDescent="0.25">
      <c r="B13" s="1">
        <v>130.42040589933501</v>
      </c>
      <c r="C13" s="1">
        <v>0.67893277203362001</v>
      </c>
      <c r="D13" s="1">
        <f t="shared" si="0"/>
        <v>188.59243667600558</v>
      </c>
      <c r="E13" s="1">
        <f t="shared" si="1"/>
        <v>1.4460347318775457</v>
      </c>
      <c r="G13" s="1">
        <v>47.624847746650403</v>
      </c>
      <c r="H13" s="1">
        <v>0.32799609478006397</v>
      </c>
      <c r="I13" s="1">
        <f t="shared" si="2"/>
        <v>186.66775144998223</v>
      </c>
      <c r="J13" s="1">
        <f t="shared" si="3"/>
        <v>3.9195453693206006</v>
      </c>
    </row>
    <row r="14" spans="1:14" x14ac:dyDescent="0.25">
      <c r="B14" s="1">
        <v>144.23561629981401</v>
      </c>
      <c r="C14" s="1">
        <v>0.69922204997653303</v>
      </c>
      <c r="D14" s="1">
        <f t="shared" si="0"/>
        <v>194.22834721570362</v>
      </c>
      <c r="E14" s="1">
        <f t="shared" si="1"/>
        <v>1.3466046195689467</v>
      </c>
      <c r="G14" s="1">
        <v>53.714981729598001</v>
      </c>
      <c r="H14" s="1">
        <v>0.25575266521842799</v>
      </c>
      <c r="I14" s="1">
        <f t="shared" si="2"/>
        <v>206.73537077265888</v>
      </c>
      <c r="J14" s="1">
        <f t="shared" si="3"/>
        <v>3.8487469252687778</v>
      </c>
    </row>
    <row r="15" spans="1:14" x14ac:dyDescent="0.25">
      <c r="B15" s="1">
        <v>167.15732984417201</v>
      </c>
      <c r="C15" s="1">
        <v>0.73190732865899599</v>
      </c>
      <c r="D15" s="1">
        <f t="shared" si="0"/>
        <v>203.30759129416558</v>
      </c>
      <c r="E15" s="1">
        <f t="shared" si="1"/>
        <v>1.2162648893930867</v>
      </c>
      <c r="G15" s="1">
        <v>58.587088915956102</v>
      </c>
      <c r="H15" s="1">
        <v>0.20027750919798501</v>
      </c>
      <c r="I15" s="1">
        <f t="shared" si="2"/>
        <v>222.14513633389305</v>
      </c>
      <c r="J15" s="1">
        <f t="shared" si="3"/>
        <v>3.7917080442853712</v>
      </c>
    </row>
    <row r="16" spans="1:14" x14ac:dyDescent="0.25">
      <c r="B16" s="1">
        <v>193.232008621765</v>
      </c>
      <c r="C16" s="1">
        <v>0.75666377483537794</v>
      </c>
      <c r="D16" s="1">
        <f t="shared" si="0"/>
        <v>210.18438189871608</v>
      </c>
      <c r="E16" s="1">
        <f t="shared" si="1"/>
        <v>1.0877306684221966</v>
      </c>
      <c r="G16" s="1">
        <v>63.946406820950003</v>
      </c>
      <c r="H16" s="1">
        <v>0.146084734482715</v>
      </c>
      <c r="I16" s="1">
        <f t="shared" si="2"/>
        <v>237.1986848659125</v>
      </c>
      <c r="J16" s="1">
        <f t="shared" si="3"/>
        <v>3.7093356242840825</v>
      </c>
    </row>
    <row r="17" spans="2:10" x14ac:dyDescent="0.25">
      <c r="B17" s="1">
        <v>213.96430563654201</v>
      </c>
      <c r="C17" s="1">
        <v>0.77805242273832698</v>
      </c>
      <c r="D17" s="1">
        <f t="shared" si="0"/>
        <v>216.12567298286859</v>
      </c>
      <c r="E17" s="1">
        <f t="shared" si="1"/>
        <v>1.0101015323088425</v>
      </c>
      <c r="G17" s="1">
        <v>68.696711327649197</v>
      </c>
      <c r="H17" s="1">
        <v>0.10607506561020601</v>
      </c>
      <c r="I17" s="1">
        <f t="shared" si="2"/>
        <v>248.31248177494277</v>
      </c>
      <c r="J17" s="1">
        <f t="shared" si="3"/>
        <v>3.6146196371848944</v>
      </c>
    </row>
    <row r="18" spans="2:10" x14ac:dyDescent="0.25">
      <c r="B18" s="1">
        <v>244.12705410884899</v>
      </c>
      <c r="C18" s="1">
        <v>0.80279038015729598</v>
      </c>
      <c r="D18" s="1">
        <f t="shared" si="0"/>
        <v>222.99732782147109</v>
      </c>
      <c r="E18" s="1">
        <f t="shared" si="1"/>
        <v>0.9134478300059411</v>
      </c>
      <c r="G18" s="1">
        <v>73.690621193666203</v>
      </c>
      <c r="H18" s="1">
        <v>7.2505556462448495E-2</v>
      </c>
      <c r="I18" s="1">
        <f t="shared" si="2"/>
        <v>257.63734542709767</v>
      </c>
      <c r="J18" s="1">
        <f t="shared" si="3"/>
        <v>3.4962026544735099</v>
      </c>
    </row>
    <row r="19" spans="2:10" x14ac:dyDescent="0.25">
      <c r="B19" s="1">
        <v>263.29531286295997</v>
      </c>
      <c r="C19" s="1">
        <v>0.816271528735795</v>
      </c>
      <c r="D19" s="1">
        <f t="shared" si="0"/>
        <v>226.74209131549864</v>
      </c>
      <c r="E19" s="1">
        <f t="shared" si="1"/>
        <v>0.86117025346939402</v>
      </c>
      <c r="G19" s="1">
        <v>78.928136419001206</v>
      </c>
      <c r="H19" s="1">
        <v>4.2798887451812498E-2</v>
      </c>
      <c r="I19" s="1">
        <f t="shared" si="2"/>
        <v>265.88919793005209</v>
      </c>
      <c r="J19" s="1">
        <f t="shared" si="3"/>
        <v>3.3687504861199504</v>
      </c>
    </row>
    <row r="20" spans="2:10" x14ac:dyDescent="0.25">
      <c r="G20" s="1">
        <v>83.678440925700301</v>
      </c>
      <c r="H20" s="1">
        <v>2.21191154865201E-2</v>
      </c>
      <c r="I20" s="1">
        <f t="shared" si="2"/>
        <v>271.63357903152217</v>
      </c>
      <c r="J20" s="1">
        <f t="shared" si="3"/>
        <v>3.2461596562573489</v>
      </c>
    </row>
    <row r="21" spans="2:10" ht="15.75" customHeight="1" x14ac:dyDescent="0.25">
      <c r="G21" s="1">
        <v>89.768574908647906</v>
      </c>
      <c r="H21" s="1">
        <v>7.8653766465339708E-3</v>
      </c>
      <c r="I21" s="1">
        <f t="shared" si="2"/>
        <v>275.59295093151832</v>
      </c>
      <c r="J21" s="1">
        <f t="shared" si="3"/>
        <v>3.0700381643796031</v>
      </c>
    </row>
    <row r="22" spans="2:10" ht="15.75" customHeight="1" x14ac:dyDescent="0.25">
      <c r="G22" s="1">
        <v>95.006090133982894</v>
      </c>
      <c r="H22" s="1">
        <v>2.6432437183723199E-3</v>
      </c>
      <c r="I22" s="1">
        <f t="shared" si="2"/>
        <v>277.04354341156323</v>
      </c>
      <c r="J22" s="1">
        <f t="shared" si="3"/>
        <v>2.9160608864217119</v>
      </c>
    </row>
    <row r="23" spans="2:10" ht="15.75" customHeight="1" x14ac:dyDescent="0.25"/>
    <row r="24" spans="2:10" ht="15.75" customHeight="1" x14ac:dyDescent="0.25"/>
    <row r="25" spans="2:10" ht="15.75" customHeight="1" x14ac:dyDescent="0.25"/>
    <row r="26" spans="2:10" ht="15.75" customHeight="1" x14ac:dyDescent="0.25"/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Processed_Data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2022-09-09T19:16:56Z</dcterms:created>
  <dcterms:modified xsi:type="dcterms:W3CDTF">2022-09-14T22:41:11Z</dcterms:modified>
</cp:coreProperties>
</file>