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Thermal Storage\Results\Scenarios\"/>
    </mc:Choice>
  </mc:AlternateContent>
  <xr:revisionPtr revIDLastSave="0" documentId="13_ncr:1_{9D631530-E8F0-465A-95DA-030ECB90C913}" xr6:coauthVersionLast="47" xr6:coauthVersionMax="47" xr10:uidLastSave="{00000000-0000-0000-0000-000000000000}"/>
  <bookViews>
    <workbookView xWindow="-120" yWindow="-120" windowWidth="29040" windowHeight="15720" activeTab="1" xr2:uid="{C05CFF8C-A66C-444A-BBCA-204CF3F99E08}"/>
  </bookViews>
  <sheets>
    <sheet name="RTE Resstock" sheetId="3" r:id="rId1"/>
    <sheet name="SZ Resstock" sheetId="4" r:id="rId2"/>
    <sheet name="RTE" sheetId="1" r:id="rId3"/>
    <sheet name="SZ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2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" i="3"/>
  <c r="C4" i="3"/>
  <c r="C5" i="3"/>
  <c r="C6" i="3"/>
  <c r="D6" i="3" s="1"/>
  <c r="C7" i="3"/>
  <c r="C8" i="3"/>
  <c r="C9" i="3"/>
  <c r="C10" i="3"/>
  <c r="D10" i="3" s="1"/>
  <c r="C11" i="3"/>
  <c r="C12" i="3"/>
  <c r="C13" i="3"/>
  <c r="C14" i="3"/>
  <c r="C15" i="3"/>
  <c r="C16" i="3"/>
  <c r="C17" i="3"/>
  <c r="D17" i="3" s="1"/>
  <c r="C18" i="3"/>
  <c r="D18" i="3" s="1"/>
  <c r="C19" i="3"/>
  <c r="C20" i="3"/>
  <c r="C21" i="3"/>
  <c r="D4" i="3"/>
  <c r="D7" i="3"/>
  <c r="D11" i="3"/>
  <c r="D12" i="3"/>
  <c r="D15" i="3"/>
  <c r="D19" i="3"/>
  <c r="D20" i="3"/>
  <c r="F30" i="4"/>
  <c r="E30" i="4"/>
  <c r="E29" i="4"/>
  <c r="F29" i="4" s="1"/>
  <c r="F28" i="4"/>
  <c r="E28" i="4"/>
  <c r="E27" i="4"/>
  <c r="F27" i="4" s="1"/>
  <c r="F26" i="4"/>
  <c r="E26" i="4"/>
  <c r="E25" i="4"/>
  <c r="F25" i="4" s="1"/>
  <c r="F24" i="4"/>
  <c r="E24" i="4"/>
  <c r="E23" i="4"/>
  <c r="F23" i="4" s="1"/>
  <c r="F22" i="4"/>
  <c r="E22" i="4"/>
  <c r="E21" i="4"/>
  <c r="F21" i="4" s="1"/>
  <c r="F20" i="4"/>
  <c r="E20" i="4"/>
  <c r="E19" i="4"/>
  <c r="F19" i="4" s="1"/>
  <c r="F18" i="4"/>
  <c r="E18" i="4"/>
  <c r="E17" i="4"/>
  <c r="F17" i="4" s="1"/>
  <c r="F16" i="4"/>
  <c r="E16" i="4"/>
  <c r="E15" i="4"/>
  <c r="F15" i="4" s="1"/>
  <c r="F14" i="4"/>
  <c r="E14" i="4"/>
  <c r="E13" i="4"/>
  <c r="F13" i="4" s="1"/>
  <c r="F12" i="4"/>
  <c r="E12" i="4"/>
  <c r="E11" i="4"/>
  <c r="F11" i="4" s="1"/>
  <c r="F10" i="4"/>
  <c r="E10" i="4"/>
  <c r="E9" i="4"/>
  <c r="F9" i="4" s="1"/>
  <c r="F8" i="4"/>
  <c r="E8" i="4"/>
  <c r="E7" i="4"/>
  <c r="F7" i="4" s="1"/>
  <c r="F6" i="4"/>
  <c r="E6" i="4"/>
  <c r="E5" i="4"/>
  <c r="F5" i="4" s="1"/>
  <c r="F4" i="4"/>
  <c r="E4" i="4"/>
  <c r="E3" i="4"/>
  <c r="F3" i="4" s="1"/>
  <c r="F2" i="4"/>
  <c r="E2" i="4"/>
  <c r="B26" i="3"/>
  <c r="B27" i="3" s="1"/>
  <c r="E23" i="3"/>
  <c r="E24" i="3" s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E24" i="1"/>
  <c r="E23" i="1"/>
  <c r="B27" i="1"/>
  <c r="B26" i="1"/>
  <c r="F13" i="2"/>
  <c r="F3" i="2"/>
  <c r="F4" i="2"/>
  <c r="F5" i="2"/>
  <c r="F6" i="2"/>
  <c r="F7" i="2"/>
  <c r="F8" i="2"/>
  <c r="F9" i="2"/>
  <c r="F10" i="2"/>
  <c r="F11" i="2"/>
  <c r="F12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D9" i="3"/>
  <c r="D14" i="3"/>
  <c r="D5" i="3"/>
  <c r="D13" i="3"/>
  <c r="D16" i="3"/>
  <c r="D8" i="3"/>
  <c r="D21" i="3"/>
  <c r="D3" i="3"/>
  <c r="C2" i="3"/>
  <c r="D2" i="3" s="1"/>
</calcChain>
</file>

<file path=xl/sharedStrings.xml><?xml version="1.0" encoding="utf-8"?>
<sst xmlns="http://schemas.openxmlformats.org/spreadsheetml/2006/main" count="20" uniqueCount="7">
  <si>
    <t>Total Cost</t>
  </si>
  <si>
    <t>RTE</t>
  </si>
  <si>
    <t>Cost Saving</t>
  </si>
  <si>
    <t>% Saving</t>
  </si>
  <si>
    <t>TES size (MWh)</t>
  </si>
  <si>
    <t>kg Salt</t>
  </si>
  <si>
    <t>Orig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</si>
</sst>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Cost Saving due to 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'RTE Resstock'!$C$1</c:f>
              <c:strCache>
                <c:ptCount val="1"/>
                <c:pt idx="0">
                  <c:v>Cost Saving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'RTE Resstock'!$A$2:$A$21</c:f>
              <c:numCache>
                <c:formatCode>General</c:formatCode>
                <c:ptCount val="20"/>
                <c:pt idx="0">
                  <c:v>0.81</c:v>
                </c:pt>
                <c:pt idx="1">
                  <c:v>0.82</c:v>
                </c:pt>
                <c:pt idx="2">
                  <c:v>0.83</c:v>
                </c:pt>
                <c:pt idx="3">
                  <c:v>0.84</c:v>
                </c:pt>
                <c:pt idx="4">
                  <c:v>0.85</c:v>
                </c:pt>
                <c:pt idx="5">
                  <c:v>0.86</c:v>
                </c:pt>
                <c:pt idx="6">
                  <c:v>0.869999999999999</c:v>
                </c:pt>
                <c:pt idx="7">
                  <c:v>0.87999999999999901</c:v>
                </c:pt>
                <c:pt idx="8">
                  <c:v>0.88999999999999901</c:v>
                </c:pt>
                <c:pt idx="9">
                  <c:v>0.89999999999999902</c:v>
                </c:pt>
                <c:pt idx="10">
                  <c:v>0.90999999999999903</c:v>
                </c:pt>
                <c:pt idx="11">
                  <c:v>0.91999999999999904</c:v>
                </c:pt>
                <c:pt idx="12">
                  <c:v>0.92999999999999905</c:v>
                </c:pt>
                <c:pt idx="13">
                  <c:v>0.93999999999999895</c:v>
                </c:pt>
                <c:pt idx="14">
                  <c:v>0.94999999999999896</c:v>
                </c:pt>
                <c:pt idx="15">
                  <c:v>0.95999999999999797</c:v>
                </c:pt>
                <c:pt idx="16">
                  <c:v>0.96999999999999797</c:v>
                </c:pt>
                <c:pt idx="17">
                  <c:v>0.97999999999999798</c:v>
                </c:pt>
                <c:pt idx="18">
                  <c:v>0.98999999999999799</c:v>
                </c:pt>
                <c:pt idx="19">
                  <c:v>0.999999999999998</c:v>
                </c:pt>
              </c:numCache>
            </c:numRef>
          </c:xVal>
          <c:yVal>
            <c:numRef>
              <c:f>'RTE Resstock'!$C$2:$C$21</c:f>
              <c:numCache>
                <c:formatCode>General</c:formatCode>
                <c:ptCount val="20"/>
                <c:pt idx="0">
                  <c:v>941.53123650004238</c:v>
                </c:pt>
                <c:pt idx="1">
                  <c:v>960.14723687585831</c:v>
                </c:pt>
                <c:pt idx="2">
                  <c:v>978.76158096874133</c:v>
                </c:pt>
                <c:pt idx="3">
                  <c:v>997.33018356342836</c:v>
                </c:pt>
                <c:pt idx="4">
                  <c:v>1015.846039767462</c:v>
                </c:pt>
                <c:pt idx="5">
                  <c:v>1034.2827345998508</c:v>
                </c:pt>
                <c:pt idx="6">
                  <c:v>1052.6147581008495</c:v>
                </c:pt>
                <c:pt idx="7">
                  <c:v>1070.976758765232</c:v>
                </c:pt>
                <c:pt idx="8">
                  <c:v>1089.4055077351677</c:v>
                </c:pt>
                <c:pt idx="9">
                  <c:v>1107.8399337456251</c:v>
                </c:pt>
                <c:pt idx="10">
                  <c:v>1126.3710528082354</c:v>
                </c:pt>
                <c:pt idx="11">
                  <c:v>1144.9295840346251</c:v>
                </c:pt>
                <c:pt idx="12">
                  <c:v>1163.5230097272186</c:v>
                </c:pt>
                <c:pt idx="13">
                  <c:v>1182.213668178041</c:v>
                </c:pt>
                <c:pt idx="14">
                  <c:v>1200.9823412472463</c:v>
                </c:pt>
                <c:pt idx="15">
                  <c:v>1219.8239542873057</c:v>
                </c:pt>
                <c:pt idx="16">
                  <c:v>1238.8475676998662</c:v>
                </c:pt>
                <c:pt idx="17">
                  <c:v>1258</c:v>
                </c:pt>
                <c:pt idx="18">
                  <c:v>1277.2392129885109</c:v>
                </c:pt>
                <c:pt idx="19">
                  <c:v>1296.5078714506553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0-488E-A1C7-782F3CF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872496"/>
        <c:axId val="954872912"/>
      </c:scatterChart>
      <c:scatterChart>
        <c:scatterStyle val="smoothMarker"/>
        <c:varyColors val="0"/>
        <c:ser>
          <c:idx val="1"/>
          <c:order val="1"/>
          <c:tx>
            <c:strRef>
              <c:f>'RTE Resstock'!$D$1</c:f>
              <c:strCache>
                <c:ptCount val="1"/>
                <c:pt idx="0">
                  <c:v>% Saving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'RTE Resstock'!$A$2:$A$21</c:f>
              <c:numCache>
                <c:formatCode>General</c:formatCode>
                <c:ptCount val="20"/>
                <c:pt idx="0">
                  <c:v>0.81</c:v>
                </c:pt>
                <c:pt idx="1">
                  <c:v>0.82</c:v>
                </c:pt>
                <c:pt idx="2">
                  <c:v>0.83</c:v>
                </c:pt>
                <c:pt idx="3">
                  <c:v>0.84</c:v>
                </c:pt>
                <c:pt idx="4">
                  <c:v>0.85</c:v>
                </c:pt>
                <c:pt idx="5">
                  <c:v>0.86</c:v>
                </c:pt>
                <c:pt idx="6">
                  <c:v>0.869999999999999</c:v>
                </c:pt>
                <c:pt idx="7">
                  <c:v>0.87999999999999901</c:v>
                </c:pt>
                <c:pt idx="8">
                  <c:v>0.88999999999999901</c:v>
                </c:pt>
                <c:pt idx="9">
                  <c:v>0.89999999999999902</c:v>
                </c:pt>
                <c:pt idx="10">
                  <c:v>0.90999999999999903</c:v>
                </c:pt>
                <c:pt idx="11">
                  <c:v>0.91999999999999904</c:v>
                </c:pt>
                <c:pt idx="12">
                  <c:v>0.92999999999999905</c:v>
                </c:pt>
                <c:pt idx="13">
                  <c:v>0.93999999999999895</c:v>
                </c:pt>
                <c:pt idx="14">
                  <c:v>0.94999999999999896</c:v>
                </c:pt>
                <c:pt idx="15">
                  <c:v>0.95999999999999797</c:v>
                </c:pt>
                <c:pt idx="16">
                  <c:v>0.96999999999999797</c:v>
                </c:pt>
                <c:pt idx="17">
                  <c:v>0.97999999999999798</c:v>
                </c:pt>
                <c:pt idx="18">
                  <c:v>0.98999999999999799</c:v>
                </c:pt>
                <c:pt idx="19">
                  <c:v>0.999999999999998</c:v>
                </c:pt>
              </c:numCache>
            </c:numRef>
          </c:xVal>
          <c:yVal>
            <c:numRef>
              <c:f>'RTE Resstock'!$D$2:$D$21</c:f>
              <c:numCache>
                <c:formatCode>General</c:formatCode>
                <c:ptCount val="20"/>
                <c:pt idx="0">
                  <c:v>0.11532322413562644</c:v>
                </c:pt>
                <c:pt idx="1">
                  <c:v>0.11760340040660142</c:v>
                </c:pt>
                <c:pt idx="2">
                  <c:v>0.11988337380816484</c:v>
                </c:pt>
                <c:pt idx="3">
                  <c:v>0.12215774457346486</c:v>
                </c:pt>
                <c:pt idx="4">
                  <c:v>0.12442565470995527</c:v>
                </c:pt>
                <c:pt idx="5">
                  <c:v>0.12668386878512433</c:v>
                </c:pt>
                <c:pt idx="6">
                  <c:v>0.12892926221776713</c:v>
                </c:pt>
                <c:pt idx="7">
                  <c:v>0.13117832739596422</c:v>
                </c:pt>
                <c:pt idx="8">
                  <c:v>0.1334355682241064</c:v>
                </c:pt>
                <c:pt idx="9">
                  <c:v>0.1356935044031739</c:v>
                </c:pt>
                <c:pt idx="10">
                  <c:v>0.13796328400717889</c:v>
                </c:pt>
                <c:pt idx="11">
                  <c:v>0.1402364211833865</c:v>
                </c:pt>
                <c:pt idx="12">
                  <c:v>0.14251383239978641</c:v>
                </c:pt>
                <c:pt idx="13">
                  <c:v>0.14480315314689104</c:v>
                </c:pt>
                <c:pt idx="14">
                  <c:v>0.14710202949552312</c:v>
                </c:pt>
                <c:pt idx="15">
                  <c:v>0.14940983987871628</c:v>
                </c:pt>
                <c:pt idx="16">
                  <c:v>0.15173994253319803</c:v>
                </c:pt>
                <c:pt idx="17">
                  <c:v>0.15408582353774253</c:v>
                </c:pt>
                <c:pt idx="18">
                  <c:v>0.15644233385376219</c:v>
                </c:pt>
                <c:pt idx="19">
                  <c:v>0.15880245079144661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0-488E-A1C7-782F3CF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0992"/>
        <c:axId val="1102980160"/>
      </c:scatterChart>
      <c:valAx>
        <c:axId val="954872496"/>
        <c:scaling>
          <c:orientation val="minMax"/>
          <c:min val="0.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72912"/>
        <c:crosses val="autoZero"/>
        <c:crossBetween val="midCat"/>
      </c:valAx>
      <c:valAx>
        <c:axId val="9548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72496"/>
        <c:crosses val="autoZero"/>
        <c:crossBetween val="midCat"/>
      </c:valAx>
      <c:valAx>
        <c:axId val="110298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0992"/>
        <c:crosses val="max"/>
        <c:crossBetween val="midCat"/>
      </c:valAx>
      <c:valAx>
        <c:axId val="110298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298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'SZ Resstock'!$C$1</c:f>
              <c:strCache>
                <c:ptCount val="1"/>
                <c:pt idx="0">
                  <c:v>Cost Saving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'SZ Resstock'!$A$2:$A$30</c:f>
              <c:numCache>
                <c:formatCode>General</c:formatCode>
                <c:ptCount val="29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0.32</c:v>
                </c:pt>
                <c:pt idx="13">
                  <c:v>0.34</c:v>
                </c:pt>
                <c:pt idx="14">
                  <c:v>0.36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0.44</c:v>
                </c:pt>
                <c:pt idx="19">
                  <c:v>0.46</c:v>
                </c:pt>
                <c:pt idx="20">
                  <c:v>0.48</c:v>
                </c:pt>
                <c:pt idx="21">
                  <c:v>0.5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0.57999999999999996</c:v>
                </c:pt>
                <c:pt idx="25">
                  <c:v>0.6</c:v>
                </c:pt>
                <c:pt idx="26">
                  <c:v>0.62</c:v>
                </c:pt>
                <c:pt idx="27">
                  <c:v>0.64</c:v>
                </c:pt>
                <c:pt idx="28">
                  <c:v>0.68</c:v>
                </c:pt>
              </c:numCache>
            </c:numRef>
          </c:xVal>
          <c:yVal>
            <c:numRef>
              <c:f>'SZ Resstock'!$C$2:$C$30</c:f>
              <c:numCache>
                <c:formatCode>General</c:formatCode>
                <c:ptCount val="29"/>
                <c:pt idx="0">
                  <c:v>1641.6649365987143</c:v>
                </c:pt>
                <c:pt idx="1">
                  <c:v>1721.4803586268354</c:v>
                </c:pt>
                <c:pt idx="2">
                  <c:v>1787.7277379579045</c:v>
                </c:pt>
                <c:pt idx="3">
                  <c:v>1844.6139650656808</c:v>
                </c:pt>
                <c:pt idx="4">
                  <c:v>1891.1255474264501</c:v>
                </c:pt>
                <c:pt idx="5">
                  <c:v>1931.0033058607917</c:v>
                </c:pt>
                <c:pt idx="6">
                  <c:v>1966.145685994519</c:v>
                </c:pt>
                <c:pt idx="7">
                  <c:v>1998.2147335835541</c:v>
                </c:pt>
                <c:pt idx="8">
                  <c:v>2028.4440375472852</c:v>
                </c:pt>
                <c:pt idx="9">
                  <c:v>2057.393887001183</c:v>
                </c:pt>
                <c:pt idx="10">
                  <c:v>2084.0832117966688</c:v>
                </c:pt>
                <c:pt idx="11">
                  <c:v>2108.824352856454</c:v>
                </c:pt>
                <c:pt idx="12">
                  <c:v>2130.7599634072376</c:v>
                </c:pt>
                <c:pt idx="13">
                  <c:v>2147.4040416613689</c:v>
                </c:pt>
                <c:pt idx="14">
                  <c:v>2162.3561043934792</c:v>
                </c:pt>
                <c:pt idx="15">
                  <c:v>2175.9682820263606</c:v>
                </c:pt>
                <c:pt idx="16">
                  <c:v>2187.9035278583292</c:v>
                </c:pt>
                <c:pt idx="17">
                  <c:v>2198.8592775438169</c:v>
                </c:pt>
                <c:pt idx="18">
                  <c:v>2208.5651304309145</c:v>
                </c:pt>
                <c:pt idx="19">
                  <c:v>2217.4439830273477</c:v>
                </c:pt>
                <c:pt idx="20">
                  <c:v>2225.5478535574789</c:v>
                </c:pt>
                <c:pt idx="21">
                  <c:v>2233.2090587103503</c:v>
                </c:pt>
                <c:pt idx="22">
                  <c:v>2247.6115416958482</c:v>
                </c:pt>
                <c:pt idx="23">
                  <c:v>2254.1694025468</c:v>
                </c:pt>
                <c:pt idx="24">
                  <c:v>2260.3698858126686</c:v>
                </c:pt>
                <c:pt idx="25">
                  <c:v>2266.5510679591648</c:v>
                </c:pt>
                <c:pt idx="26">
                  <c:v>2272.7239413622519</c:v>
                </c:pt>
                <c:pt idx="27">
                  <c:v>2278.8823159714666</c:v>
                </c:pt>
                <c:pt idx="28">
                  <c:v>2291.1517861137477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3-4825-BC43-6D17C3EC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14096"/>
        <c:axId val="1653812848"/>
      </c:scatterChart>
      <c:scatterChart>
        <c:scatterStyle val="smoothMarker"/>
        <c:varyColors val="0"/>
        <c:ser>
          <c:idx val="1"/>
          <c:order val="1"/>
          <c:tx>
            <c:strRef>
              <c:f>'SZ Resstock'!$D$1</c:f>
              <c:strCache>
                <c:ptCount val="1"/>
                <c:pt idx="0">
                  <c:v>% Saving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'SZ Resstock'!$A$2:$A$30</c:f>
              <c:numCache>
                <c:formatCode>General</c:formatCode>
                <c:ptCount val="29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0.32</c:v>
                </c:pt>
                <c:pt idx="13">
                  <c:v>0.34</c:v>
                </c:pt>
                <c:pt idx="14">
                  <c:v>0.36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0.44</c:v>
                </c:pt>
                <c:pt idx="19">
                  <c:v>0.46</c:v>
                </c:pt>
                <c:pt idx="20">
                  <c:v>0.48</c:v>
                </c:pt>
                <c:pt idx="21">
                  <c:v>0.5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0.57999999999999996</c:v>
                </c:pt>
                <c:pt idx="25">
                  <c:v>0.6</c:v>
                </c:pt>
                <c:pt idx="26">
                  <c:v>0.62</c:v>
                </c:pt>
                <c:pt idx="27">
                  <c:v>0.64</c:v>
                </c:pt>
                <c:pt idx="28">
                  <c:v>0.68</c:v>
                </c:pt>
              </c:numCache>
            </c:numRef>
          </c:xVal>
          <c:yVal>
            <c:numRef>
              <c:f>'SZ Resstock'!$D$2:$D$30</c:f>
              <c:numCache>
                <c:formatCode>General</c:formatCode>
                <c:ptCount val="29"/>
                <c:pt idx="0">
                  <c:v>0.20107892983215325</c:v>
                </c:pt>
                <c:pt idx="1">
                  <c:v>0.21085510235537702</c:v>
                </c:pt>
                <c:pt idx="2">
                  <c:v>0.21896939647417274</c:v>
                </c:pt>
                <c:pt idx="3">
                  <c:v>0.22593709214337523</c:v>
                </c:pt>
                <c:pt idx="4">
                  <c:v>0.23163405197811504</c:v>
                </c:pt>
                <c:pt idx="5">
                  <c:v>0.23651846950529684</c:v>
                </c:pt>
                <c:pt idx="6">
                  <c:v>0.24082287537491667</c:v>
                </c:pt>
                <c:pt idx="7">
                  <c:v>0.24475084485649659</c:v>
                </c:pt>
                <c:pt idx="8">
                  <c:v>0.24845347378831237</c:v>
                </c:pt>
                <c:pt idx="9">
                  <c:v>0.25199938904618002</c:v>
                </c:pt>
                <c:pt idx="10">
                  <c:v>0.25526842449195009</c:v>
                </c:pt>
                <c:pt idx="11">
                  <c:v>0.25829883712745122</c:v>
                </c:pt>
                <c:pt idx="12">
                  <c:v>0.26098561504201456</c:v>
                </c:pt>
                <c:pt idx="13">
                  <c:v>0.26302426091229636</c:v>
                </c:pt>
                <c:pt idx="14">
                  <c:v>0.26485566067355643</c:v>
                </c:pt>
                <c:pt idx="15">
                  <c:v>0.26652294493484785</c:v>
                </c:pt>
                <c:pt idx="16">
                  <c:v>0.26798483061302292</c:v>
                </c:pt>
                <c:pt idx="17">
                  <c:v>0.26932674294431208</c:v>
                </c:pt>
                <c:pt idx="18">
                  <c:v>0.27051556197073862</c:v>
                </c:pt>
                <c:pt idx="19">
                  <c:v>0.2716030860680293</c:v>
                </c:pt>
                <c:pt idx="20">
                  <c:v>0.27259568667572287</c:v>
                </c:pt>
                <c:pt idx="21">
                  <c:v>0.2735340675225208</c:v>
                </c:pt>
                <c:pt idx="22">
                  <c:v>0.27529815214240055</c:v>
                </c:pt>
                <c:pt idx="23">
                  <c:v>0.27610139013116436</c:v>
                </c:pt>
                <c:pt idx="24">
                  <c:v>0.27686085481348022</c:v>
                </c:pt>
                <c:pt idx="25">
                  <c:v>0.27761795540289169</c:v>
                </c:pt>
                <c:pt idx="26">
                  <c:v>0.27837403829789081</c:v>
                </c:pt>
                <c:pt idx="27">
                  <c:v>0.27912834531165454</c:v>
                </c:pt>
                <c:pt idx="28">
                  <c:v>0.28063116837305768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3-4825-BC43-6D17C3EC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07856"/>
        <c:axId val="1656025648"/>
      </c:scatterChart>
      <c:valAx>
        <c:axId val="16538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12848"/>
        <c:crosses val="autoZero"/>
        <c:crossBetween val="midCat"/>
      </c:valAx>
      <c:valAx>
        <c:axId val="16538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14096"/>
        <c:crosses val="autoZero"/>
        <c:crossBetween val="midCat"/>
      </c:valAx>
      <c:valAx>
        <c:axId val="165602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07856"/>
        <c:crosses val="max"/>
        <c:crossBetween val="midCat"/>
      </c:valAx>
      <c:valAx>
        <c:axId val="165380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602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Saving due to 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RTE!$C$1</c:f>
              <c:strCache>
                <c:ptCount val="1"/>
                <c:pt idx="0">
                  <c:v>Cost Saving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RTE!$A$2:$A$21</c:f>
              <c:numCache>
                <c:formatCode>General</c:formatCode>
                <c:ptCount val="20"/>
                <c:pt idx="0">
                  <c:v>0.81</c:v>
                </c:pt>
                <c:pt idx="1">
                  <c:v>0.82</c:v>
                </c:pt>
                <c:pt idx="2">
                  <c:v>0.83</c:v>
                </c:pt>
                <c:pt idx="3">
                  <c:v>0.84</c:v>
                </c:pt>
                <c:pt idx="4">
                  <c:v>0.85</c:v>
                </c:pt>
                <c:pt idx="5">
                  <c:v>0.86</c:v>
                </c:pt>
                <c:pt idx="6">
                  <c:v>0.869999999999999</c:v>
                </c:pt>
                <c:pt idx="7">
                  <c:v>0.87999999999999901</c:v>
                </c:pt>
                <c:pt idx="8">
                  <c:v>0.88999999999999901</c:v>
                </c:pt>
                <c:pt idx="9">
                  <c:v>0.89999999999999902</c:v>
                </c:pt>
                <c:pt idx="10">
                  <c:v>0.90999999999999903</c:v>
                </c:pt>
                <c:pt idx="11">
                  <c:v>0.91999999999999904</c:v>
                </c:pt>
                <c:pt idx="12">
                  <c:v>0.92999999999999905</c:v>
                </c:pt>
                <c:pt idx="13">
                  <c:v>0.93999999999999895</c:v>
                </c:pt>
                <c:pt idx="14">
                  <c:v>0.94999999999999896</c:v>
                </c:pt>
                <c:pt idx="15">
                  <c:v>0.95999999999999797</c:v>
                </c:pt>
                <c:pt idx="16">
                  <c:v>0.96999999999999797</c:v>
                </c:pt>
                <c:pt idx="17">
                  <c:v>0.97999999999999798</c:v>
                </c:pt>
                <c:pt idx="18">
                  <c:v>0.98999999999999799</c:v>
                </c:pt>
                <c:pt idx="19">
                  <c:v>0.999999999999998</c:v>
                </c:pt>
              </c:numCache>
            </c:numRef>
          </c:xVal>
          <c:yVal>
            <c:numRef>
              <c:f>RTE!$C$2:$C$21</c:f>
              <c:numCache>
                <c:formatCode>General</c:formatCode>
                <c:ptCount val="20"/>
                <c:pt idx="0">
                  <c:v>72.926605333966563</c:v>
                </c:pt>
                <c:pt idx="1">
                  <c:v>76.071462022315245</c:v>
                </c:pt>
                <c:pt idx="2">
                  <c:v>79.41886712190967</c:v>
                </c:pt>
                <c:pt idx="3">
                  <c:v>82.980852126525633</c:v>
                </c:pt>
                <c:pt idx="4">
                  <c:v>86.756681402801405</c:v>
                </c:pt>
                <c:pt idx="5">
                  <c:v>90.711354168358184</c:v>
                </c:pt>
                <c:pt idx="6">
                  <c:v>94.856465161718916</c:v>
                </c:pt>
                <c:pt idx="7">
                  <c:v>99.27434267556464</c:v>
                </c:pt>
                <c:pt idx="8">
                  <c:v>103.91588398151089</c:v>
                </c:pt>
                <c:pt idx="9">
                  <c:v>108.75252901757699</c:v>
                </c:pt>
                <c:pt idx="10">
                  <c:v>113.87877616037622</c:v>
                </c:pt>
                <c:pt idx="11">
                  <c:v>119.17188668092103</c:v>
                </c:pt>
                <c:pt idx="12">
                  <c:v>124.73325811533323</c:v>
                </c:pt>
                <c:pt idx="13">
                  <c:v>130.57109989926039</c:v>
                </c:pt>
                <c:pt idx="14">
                  <c:v>136.68028166520389</c:v>
                </c:pt>
                <c:pt idx="15">
                  <c:v>143.09881628463336</c:v>
                </c:pt>
                <c:pt idx="16">
                  <c:v>149.80089898035999</c:v>
                </c:pt>
                <c:pt idx="17">
                  <c:v>156.97120276723717</c:v>
                </c:pt>
                <c:pt idx="18">
                  <c:v>164.52853995521991</c:v>
                </c:pt>
                <c:pt idx="19">
                  <c:v>172.47364108379952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C-4A60-8DCD-AAF19D71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872496"/>
        <c:axId val="954872912"/>
      </c:scatterChart>
      <c:scatterChart>
        <c:scatterStyle val="smoothMarker"/>
        <c:varyColors val="0"/>
        <c:ser>
          <c:idx val="1"/>
          <c:order val="1"/>
          <c:tx>
            <c:strRef>
              <c:f>RTE!$D$1</c:f>
              <c:strCache>
                <c:ptCount val="1"/>
                <c:pt idx="0">
                  <c:v>% Saving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RTE!$A$2:$A$21</c:f>
              <c:numCache>
                <c:formatCode>General</c:formatCode>
                <c:ptCount val="20"/>
                <c:pt idx="0">
                  <c:v>0.81</c:v>
                </c:pt>
                <c:pt idx="1">
                  <c:v>0.82</c:v>
                </c:pt>
                <c:pt idx="2">
                  <c:v>0.83</c:v>
                </c:pt>
                <c:pt idx="3">
                  <c:v>0.84</c:v>
                </c:pt>
                <c:pt idx="4">
                  <c:v>0.85</c:v>
                </c:pt>
                <c:pt idx="5">
                  <c:v>0.86</c:v>
                </c:pt>
                <c:pt idx="6">
                  <c:v>0.869999999999999</c:v>
                </c:pt>
                <c:pt idx="7">
                  <c:v>0.87999999999999901</c:v>
                </c:pt>
                <c:pt idx="8">
                  <c:v>0.88999999999999901</c:v>
                </c:pt>
                <c:pt idx="9">
                  <c:v>0.89999999999999902</c:v>
                </c:pt>
                <c:pt idx="10">
                  <c:v>0.90999999999999903</c:v>
                </c:pt>
                <c:pt idx="11">
                  <c:v>0.91999999999999904</c:v>
                </c:pt>
                <c:pt idx="12">
                  <c:v>0.92999999999999905</c:v>
                </c:pt>
                <c:pt idx="13">
                  <c:v>0.93999999999999895</c:v>
                </c:pt>
                <c:pt idx="14">
                  <c:v>0.94999999999999896</c:v>
                </c:pt>
                <c:pt idx="15">
                  <c:v>0.95999999999999797</c:v>
                </c:pt>
                <c:pt idx="16">
                  <c:v>0.96999999999999797</c:v>
                </c:pt>
                <c:pt idx="17">
                  <c:v>0.97999999999999798</c:v>
                </c:pt>
                <c:pt idx="18">
                  <c:v>0.98999999999999799</c:v>
                </c:pt>
                <c:pt idx="19">
                  <c:v>0.999999999999998</c:v>
                </c:pt>
              </c:numCache>
            </c:numRef>
          </c:xVal>
          <c:yVal>
            <c:numRef>
              <c:f>RTE!$D$2:$D$21</c:f>
              <c:numCache>
                <c:formatCode>General</c:formatCode>
                <c:ptCount val="20"/>
                <c:pt idx="0">
                  <c:v>4.3623049183293329E-2</c:v>
                </c:pt>
                <c:pt idx="1">
                  <c:v>4.5504231467344412E-2</c:v>
                </c:pt>
                <c:pt idx="2">
                  <c:v>4.7506573639001785E-2</c:v>
                </c:pt>
                <c:pt idx="3">
                  <c:v>4.963727266626259E-2</c:v>
                </c:pt>
                <c:pt idx="4">
                  <c:v>5.1895888509854854E-2</c:v>
                </c:pt>
                <c:pt idx="5">
                  <c:v>5.4261484491810744E-2</c:v>
                </c:pt>
                <c:pt idx="6">
                  <c:v>5.6740996322993766E-2</c:v>
                </c:pt>
                <c:pt idx="7">
                  <c:v>5.9383670929739722E-2</c:v>
                </c:pt>
                <c:pt idx="8">
                  <c:v>6.2160136168294758E-2</c:v>
                </c:pt>
                <c:pt idx="9">
                  <c:v>6.5053308054250789E-2</c:v>
                </c:pt>
                <c:pt idx="10">
                  <c:v>6.8119713383444039E-2</c:v>
                </c:pt>
                <c:pt idx="11">
                  <c:v>7.1285932618700115E-2</c:v>
                </c:pt>
                <c:pt idx="12">
                  <c:v>7.4612619477342768E-2</c:v>
                </c:pt>
                <c:pt idx="13">
                  <c:v>7.8104684658469828E-2</c:v>
                </c:pt>
                <c:pt idx="14">
                  <c:v>8.1759059292048256E-2</c:v>
                </c:pt>
                <c:pt idx="15">
                  <c:v>8.5598481819749953E-2</c:v>
                </c:pt>
                <c:pt idx="16">
                  <c:v>8.9607516406335991E-2</c:v>
                </c:pt>
                <c:pt idx="17">
                  <c:v>9.3896630280781088E-2</c:v>
                </c:pt>
                <c:pt idx="18">
                  <c:v>9.841725879950021E-2</c:v>
                </c:pt>
                <c:pt idx="19">
                  <c:v>0.10316983895472702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0C-4A60-8DCD-AAF19D71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0992"/>
        <c:axId val="1102980160"/>
      </c:scatterChart>
      <c:valAx>
        <c:axId val="954872496"/>
        <c:scaling>
          <c:orientation val="minMax"/>
          <c:min val="0.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72912"/>
        <c:crosses val="autoZero"/>
        <c:crossBetween val="midCat"/>
      </c:valAx>
      <c:valAx>
        <c:axId val="9548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72496"/>
        <c:crosses val="autoZero"/>
        <c:crossBetween val="midCat"/>
      </c:valAx>
      <c:valAx>
        <c:axId val="110298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0992"/>
        <c:crosses val="max"/>
        <c:crossBetween val="midCat"/>
      </c:valAx>
      <c:valAx>
        <c:axId val="110298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298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SZ!$C$1</c:f>
              <c:strCache>
                <c:ptCount val="1"/>
                <c:pt idx="0">
                  <c:v>Cost Saving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SZ!$A$2:$A$30</c:f>
              <c:numCache>
                <c:formatCode>General</c:formatCode>
                <c:ptCount val="29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0.32</c:v>
                </c:pt>
                <c:pt idx="13">
                  <c:v>0.34</c:v>
                </c:pt>
                <c:pt idx="14">
                  <c:v>0.36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0.44</c:v>
                </c:pt>
                <c:pt idx="19">
                  <c:v>0.46</c:v>
                </c:pt>
                <c:pt idx="20">
                  <c:v>0.48</c:v>
                </c:pt>
                <c:pt idx="21">
                  <c:v>0.5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0.57999999999999996</c:v>
                </c:pt>
                <c:pt idx="25">
                  <c:v>0.6</c:v>
                </c:pt>
                <c:pt idx="26">
                  <c:v>0.62</c:v>
                </c:pt>
                <c:pt idx="27">
                  <c:v>0.64</c:v>
                </c:pt>
                <c:pt idx="28">
                  <c:v>0.68</c:v>
                </c:pt>
              </c:numCache>
            </c:numRef>
          </c:xVal>
          <c:yVal>
            <c:numRef>
              <c:f>SZ!$C$2:$C$30</c:f>
              <c:numCache>
                <c:formatCode>General</c:formatCode>
                <c:ptCount val="29"/>
                <c:pt idx="0">
                  <c:v>59.263760649481156</c:v>
                </c:pt>
                <c:pt idx="1">
                  <c:v>67.182788132331225</c:v>
                </c:pt>
                <c:pt idx="2">
                  <c:v>74.285068009992258</c:v>
                </c:pt>
                <c:pt idx="3">
                  <c:v>80.742968991279199</c:v>
                </c:pt>
                <c:pt idx="4">
                  <c:v>86.756681402801419</c:v>
                </c:pt>
                <c:pt idx="5">
                  <c:v>92.449843979452112</c:v>
                </c:pt>
                <c:pt idx="6">
                  <c:v>97.946241561331973</c:v>
                </c:pt>
                <c:pt idx="7">
                  <c:v>103.07703278212989</c:v>
                </c:pt>
                <c:pt idx="8">
                  <c:v>107.67699207035785</c:v>
                </c:pt>
                <c:pt idx="9">
                  <c:v>111.68357419084482</c:v>
                </c:pt>
                <c:pt idx="10">
                  <c:v>115.59285552188025</c:v>
                </c:pt>
                <c:pt idx="11">
                  <c:v>119.36611760244773</c:v>
                </c:pt>
                <c:pt idx="12">
                  <c:v>122.39503145941698</c:v>
                </c:pt>
                <c:pt idx="13">
                  <c:v>125.22663987731069</c:v>
                </c:pt>
                <c:pt idx="14">
                  <c:v>127.93174494902098</c:v>
                </c:pt>
                <c:pt idx="15">
                  <c:v>130.38221661787475</c:v>
                </c:pt>
                <c:pt idx="16">
                  <c:v>132.7333728817467</c:v>
                </c:pt>
                <c:pt idx="17">
                  <c:v>134.9999284354034</c:v>
                </c:pt>
                <c:pt idx="18">
                  <c:v>137.15198199103753</c:v>
                </c:pt>
                <c:pt idx="19">
                  <c:v>139.13663898243342</c:v>
                </c:pt>
                <c:pt idx="20">
                  <c:v>141.05074793326887</c:v>
                </c:pt>
                <c:pt idx="21">
                  <c:v>142.89927984636938</c:v>
                </c:pt>
                <c:pt idx="22">
                  <c:v>146.45311795620728</c:v>
                </c:pt>
                <c:pt idx="23">
                  <c:v>148.17794814179993</c:v>
                </c:pt>
                <c:pt idx="24">
                  <c:v>149.88146967559808</c:v>
                </c:pt>
                <c:pt idx="25">
                  <c:v>151.56715492961226</c:v>
                </c:pt>
                <c:pt idx="26">
                  <c:v>153.21417103365343</c:v>
                </c:pt>
                <c:pt idx="27">
                  <c:v>154.8312856091537</c:v>
                </c:pt>
                <c:pt idx="28">
                  <c:v>157.9526450543201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9-42D2-A74A-C0AA3968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14096"/>
        <c:axId val="1653812848"/>
      </c:scatterChart>
      <c:scatterChart>
        <c:scatterStyle val="smoothMarker"/>
        <c:varyColors val="0"/>
        <c:ser>
          <c:idx val="1"/>
          <c:order val="1"/>
          <c:tx>
            <c:strRef>
              <c:f>SZ!$D$1</c:f>
              <c:strCache>
                <c:ptCount val="1"/>
                <c:pt idx="0">
                  <c:v>% Saving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SZ!$A$2:$A$30</c:f>
              <c:numCache>
                <c:formatCode>General</c:formatCode>
                <c:ptCount val="29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0.32</c:v>
                </c:pt>
                <c:pt idx="13">
                  <c:v>0.34</c:v>
                </c:pt>
                <c:pt idx="14">
                  <c:v>0.36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0.44</c:v>
                </c:pt>
                <c:pt idx="19">
                  <c:v>0.46</c:v>
                </c:pt>
                <c:pt idx="20">
                  <c:v>0.48</c:v>
                </c:pt>
                <c:pt idx="21">
                  <c:v>0.5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0.57999999999999996</c:v>
                </c:pt>
                <c:pt idx="25">
                  <c:v>0.6</c:v>
                </c:pt>
                <c:pt idx="26">
                  <c:v>0.62</c:v>
                </c:pt>
                <c:pt idx="27">
                  <c:v>0.64</c:v>
                </c:pt>
                <c:pt idx="28">
                  <c:v>0.68</c:v>
                </c:pt>
              </c:numCache>
            </c:numRef>
          </c:xVal>
          <c:yVal>
            <c:numRef>
              <c:f>SZ!$D$2:$D$30</c:f>
              <c:numCache>
                <c:formatCode>General</c:formatCode>
                <c:ptCount val="29"/>
                <c:pt idx="0">
                  <c:v>3.5450243896038271E-2</c:v>
                </c:pt>
                <c:pt idx="1">
                  <c:v>4.018722738493407E-2</c:v>
                </c:pt>
                <c:pt idx="2">
                  <c:v>4.4435650892348001E-2</c:v>
                </c:pt>
                <c:pt idx="3">
                  <c:v>4.8298621489120133E-2</c:v>
                </c:pt>
                <c:pt idx="4">
                  <c:v>5.1895888509854861E-2</c:v>
                </c:pt>
                <c:pt idx="5">
                  <c:v>5.5301409854944049E-2</c:v>
                </c:pt>
                <c:pt idx="6">
                  <c:v>5.8589230821616739E-2</c:v>
                </c:pt>
                <c:pt idx="7">
                  <c:v>6.1658354315698119E-2</c:v>
                </c:pt>
                <c:pt idx="8">
                  <c:v>6.4409946129859438E-2</c:v>
                </c:pt>
                <c:pt idx="9">
                  <c:v>6.6806593116216562E-2</c:v>
                </c:pt>
                <c:pt idx="10">
                  <c:v>6.9145036966634765E-2</c:v>
                </c:pt>
                <c:pt idx="11">
                  <c:v>7.1402117171702056E-2</c:v>
                </c:pt>
                <c:pt idx="12">
                  <c:v>7.3213945071128314E-2</c:v>
                </c:pt>
                <c:pt idx="13">
                  <c:v>7.4907749310554106E-2</c:v>
                </c:pt>
                <c:pt idx="14">
                  <c:v>7.6525882103775353E-2</c:v>
                </c:pt>
                <c:pt idx="15">
                  <c:v>7.799169894309127E-2</c:v>
                </c:pt>
                <c:pt idx="16">
                  <c:v>7.9398107548932742E-2</c:v>
                </c:pt>
                <c:pt idx="17">
                  <c:v>8.0753909919563327E-2</c:v>
                </c:pt>
                <c:pt idx="18">
                  <c:v>8.2041219779560096E-2</c:v>
                </c:pt>
                <c:pt idx="19">
                  <c:v>8.3228396793369436E-2</c:v>
                </c:pt>
                <c:pt idx="20">
                  <c:v>8.4373373561753104E-2</c:v>
                </c:pt>
                <c:pt idx="21">
                  <c:v>8.5479123626393955E-2</c:v>
                </c:pt>
                <c:pt idx="22">
                  <c:v>8.7604949365093374E-2</c:v>
                </c:pt>
                <c:pt idx="23">
                  <c:v>8.863670384858216E-2</c:v>
                </c:pt>
                <c:pt idx="24">
                  <c:v>8.9655711977554592E-2</c:v>
                </c:pt>
                <c:pt idx="25">
                  <c:v>9.0664050846567631E-2</c:v>
                </c:pt>
                <c:pt idx="26">
                  <c:v>9.1649258702921815E-2</c:v>
                </c:pt>
                <c:pt idx="27">
                  <c:v>9.2616580139851662E-2</c:v>
                </c:pt>
                <c:pt idx="28">
                  <c:v>9.4483706903419951E-2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69-42D2-A74A-C0AA3968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07856"/>
        <c:axId val="1656025648"/>
      </c:scatterChart>
      <c:valAx>
        <c:axId val="16538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12848"/>
        <c:crosses val="autoZero"/>
        <c:crossBetween val="midCat"/>
      </c:valAx>
      <c:valAx>
        <c:axId val="16538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14096"/>
        <c:crosses val="autoZero"/>
        <c:crossBetween val="midCat"/>
      </c:valAx>
      <c:valAx>
        <c:axId val="165602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07856"/>
        <c:crosses val="max"/>
        <c:crossBetween val="midCat"/>
      </c:valAx>
      <c:valAx>
        <c:axId val="165380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602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1</xdr:row>
      <xdr:rowOff>95249</xdr:rowOff>
    </xdr:from>
    <xdr:to>
      <xdr:col>22</xdr:col>
      <xdr:colOff>95249</xdr:colOff>
      <xdr:row>17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FC184-FB21-4CED-908A-B6F8C89AF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257176</xdr:colOff>
      <xdr:row>1</xdr:row>
      <xdr:rowOff>9524</xdr:rowOff>
    </xdr:from>
    <xdr:to>
      <xdr:col>23</xdr:col>
      <xdr:colOff>95250</xdr:colOff>
      <xdr:row>17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90299-B2DB-4A37-8C71-04F266471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1</xdr:row>
      <xdr:rowOff>95249</xdr:rowOff>
    </xdr:from>
    <xdr:to>
      <xdr:col>22</xdr:col>
      <xdr:colOff>95249</xdr:colOff>
      <xdr:row>17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8523F-E22D-48B6-8A71-9248F3952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85726</xdr:colOff>
      <xdr:row>7</xdr:row>
      <xdr:rowOff>95249</xdr:rowOff>
    </xdr:from>
    <xdr:to>
      <xdr:col>20</xdr:col>
      <xdr:colOff>533400</xdr:colOff>
      <xdr:row>24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82193-D823-4C86-9231-656357B34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F7E3-7E82-404D-BD80-9457E8CA939B}">
  <dimension ref="A1:F27"/>
  <sheetViews>
    <sheetView workbookViewId="0">
      <selection activeCell="F25" sqref="F25"/>
    </sheetView>
  </sheetViews>
  <sheetFormatPr defaultRowHeight="15" x14ac:dyDescent="0.25"/>
  <cols>
    <col min="1" max="1" width="9.140625" style="1"/>
    <col min="2" max="3" width="12" style="1" bestFit="1" customWidth="1"/>
    <col min="4" max="16384" width="9.140625" style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6</v>
      </c>
    </row>
    <row r="2" spans="1:6" x14ac:dyDescent="0.25">
      <c r="A2" s="1">
        <v>0.81</v>
      </c>
      <c r="B2" s="1">
        <f>E2*25/12</f>
        <v>6411.5020833333338</v>
      </c>
      <c r="C2" s="1">
        <f>($F$2-E2)*$F$19</f>
        <v>941.53123650004238</v>
      </c>
      <c r="D2" s="1">
        <f>C2/($F$2*25/12)</f>
        <v>0.11532322413562644</v>
      </c>
      <c r="E2" s="1">
        <v>3077.5210000000002</v>
      </c>
      <c r="F2" s="1">
        <v>3918.855</v>
      </c>
    </row>
    <row r="3" spans="1:6" x14ac:dyDescent="0.25">
      <c r="A3" s="1">
        <v>0.82</v>
      </c>
      <c r="B3" s="1">
        <f t="shared" ref="B3:B21" si="0">E3*25/12</f>
        <v>6376.8460503092101</v>
      </c>
      <c r="C3" s="1">
        <f t="shared" ref="C3:C21" si="1">($F$2-E3)*$F$19</f>
        <v>960.14723687585831</v>
      </c>
      <c r="D3" s="1">
        <f t="shared" ref="D3:D21" si="2">C3/($F$2*25/12)</f>
        <v>0.11760340040660142</v>
      </c>
      <c r="E3" s="1">
        <v>3060.8861041484211</v>
      </c>
    </row>
    <row r="4" spans="1:6" x14ac:dyDescent="0.25">
      <c r="A4" s="1">
        <v>0.83</v>
      </c>
      <c r="B4" s="1">
        <f t="shared" si="0"/>
        <v>6342.1931006646992</v>
      </c>
      <c r="C4" s="1">
        <f t="shared" si="1"/>
        <v>978.76158096874133</v>
      </c>
      <c r="D4" s="1">
        <f t="shared" si="2"/>
        <v>0.11988337380816484</v>
      </c>
      <c r="E4" s="1">
        <v>3044.2526883190558</v>
      </c>
    </row>
    <row r="5" spans="1:6" x14ac:dyDescent="0.25">
      <c r="A5" s="1">
        <v>0.84</v>
      </c>
      <c r="B5" s="1">
        <f t="shared" si="0"/>
        <v>6307.6253045891644</v>
      </c>
      <c r="C5" s="1">
        <f t="shared" si="1"/>
        <v>997.33018356342836</v>
      </c>
      <c r="D5" s="1">
        <f t="shared" si="2"/>
        <v>0.12215774457346486</v>
      </c>
      <c r="E5" s="1">
        <v>3027.6601462027988</v>
      </c>
    </row>
    <row r="6" spans="1:6" x14ac:dyDescent="0.25">
      <c r="A6" s="1">
        <v>0.85</v>
      </c>
      <c r="B6" s="1">
        <f t="shared" si="0"/>
        <v>6273.1557025735492</v>
      </c>
      <c r="C6" s="1">
        <f t="shared" si="1"/>
        <v>1015.846039767462</v>
      </c>
      <c r="D6" s="1">
        <f t="shared" si="2"/>
        <v>0.12442565470995527</v>
      </c>
      <c r="E6" s="1">
        <v>3011.1147372353039</v>
      </c>
    </row>
    <row r="7" spans="1:6" x14ac:dyDescent="0.25">
      <c r="A7" s="1">
        <v>0.86</v>
      </c>
      <c r="B7" s="1">
        <f t="shared" si="0"/>
        <v>6238.8334694371033</v>
      </c>
      <c r="C7" s="1">
        <f t="shared" si="1"/>
        <v>1034.2827345998508</v>
      </c>
      <c r="D7" s="1">
        <f t="shared" si="2"/>
        <v>0.12668386878512433</v>
      </c>
      <c r="E7" s="1">
        <v>2994.6400653298092</v>
      </c>
    </row>
    <row r="8" spans="1:6" x14ac:dyDescent="0.25">
      <c r="A8" s="1">
        <v>0.869999999999999</v>
      </c>
      <c r="B8" s="1">
        <f t="shared" si="0"/>
        <v>6204.7060951878548</v>
      </c>
      <c r="C8" s="1">
        <f t="shared" si="1"/>
        <v>1052.6147581008495</v>
      </c>
      <c r="D8" s="1">
        <f t="shared" si="2"/>
        <v>0.12892926221776713</v>
      </c>
      <c r="E8" s="1">
        <v>2978.2589256901701</v>
      </c>
    </row>
    <row r="9" spans="1:6" x14ac:dyDescent="0.25">
      <c r="A9" s="1">
        <v>0.87999999999999901</v>
      </c>
      <c r="B9" s="1">
        <f t="shared" si="0"/>
        <v>6170.5229146674828</v>
      </c>
      <c r="C9" s="1">
        <f t="shared" si="1"/>
        <v>1070.976758765232</v>
      </c>
      <c r="D9" s="1">
        <f t="shared" si="2"/>
        <v>0.13117832739596422</v>
      </c>
      <c r="E9" s="1">
        <v>2961.8509990403918</v>
      </c>
    </row>
    <row r="10" spans="1:6" x14ac:dyDescent="0.25">
      <c r="A10" s="1">
        <v>0.88999999999999901</v>
      </c>
      <c r="B10" s="1">
        <f t="shared" si="0"/>
        <v>6136.215473756326</v>
      </c>
      <c r="C10" s="1">
        <f t="shared" si="1"/>
        <v>1089.4055077351677</v>
      </c>
      <c r="D10" s="1">
        <f t="shared" si="2"/>
        <v>0.1334355682241064</v>
      </c>
      <c r="E10" s="1">
        <v>2945.3834274030369</v>
      </c>
    </row>
    <row r="11" spans="1:6" x14ac:dyDescent="0.25">
      <c r="A11" s="1">
        <v>0.89999999999999902</v>
      </c>
      <c r="B11" s="1">
        <f t="shared" si="0"/>
        <v>6101.8974643181064</v>
      </c>
      <c r="C11" s="1">
        <f t="shared" si="1"/>
        <v>1107.8399337456251</v>
      </c>
      <c r="D11" s="1">
        <f t="shared" si="2"/>
        <v>0.1356935044031739</v>
      </c>
      <c r="E11" s="1">
        <v>2928.910782872691</v>
      </c>
    </row>
    <row r="12" spans="1:6" x14ac:dyDescent="0.25">
      <c r="A12" s="1">
        <v>0.90999999999999903</v>
      </c>
      <c r="B12" s="1">
        <f t="shared" si="0"/>
        <v>6067.3994485659105</v>
      </c>
      <c r="C12" s="1">
        <f t="shared" si="1"/>
        <v>1126.3710528082354</v>
      </c>
      <c r="D12" s="1">
        <f t="shared" si="2"/>
        <v>0.13796328400717889</v>
      </c>
      <c r="E12" s="1">
        <v>2912.3517353116372</v>
      </c>
    </row>
    <row r="13" spans="1:6" x14ac:dyDescent="0.25">
      <c r="A13" s="1">
        <v>0.91999999999999904</v>
      </c>
      <c r="B13" s="1">
        <f t="shared" si="0"/>
        <v>6032.8504016129191</v>
      </c>
      <c r="C13" s="1">
        <f t="shared" si="1"/>
        <v>1144.9295840346251</v>
      </c>
      <c r="D13" s="1">
        <f t="shared" si="2"/>
        <v>0.1402364211833865</v>
      </c>
      <c r="E13" s="1">
        <v>2895.768192774201</v>
      </c>
    </row>
    <row r="14" spans="1:6" x14ac:dyDescent="0.25">
      <c r="A14" s="1">
        <v>0.92999999999999905</v>
      </c>
      <c r="B14" s="1">
        <f t="shared" si="0"/>
        <v>5998.2363942093079</v>
      </c>
      <c r="C14" s="1">
        <f t="shared" si="1"/>
        <v>1163.5230097272186</v>
      </c>
      <c r="D14" s="1">
        <f t="shared" si="2"/>
        <v>0.14251383239978641</v>
      </c>
      <c r="E14" s="1">
        <v>2879.1534692204682</v>
      </c>
    </row>
    <row r="15" spans="1:6" x14ac:dyDescent="0.25">
      <c r="A15" s="1">
        <v>0.93999999999999895</v>
      </c>
      <c r="B15" s="1">
        <f t="shared" si="0"/>
        <v>5963.4413757607808</v>
      </c>
      <c r="C15" s="1">
        <f t="shared" si="1"/>
        <v>1182.213668178041</v>
      </c>
      <c r="D15" s="1">
        <f t="shared" si="2"/>
        <v>0.14480315314689104</v>
      </c>
      <c r="E15" s="1">
        <v>2862.451860365175</v>
      </c>
    </row>
    <row r="16" spans="1:6" x14ac:dyDescent="0.25">
      <c r="A16" s="1">
        <v>0.94999999999999896</v>
      </c>
      <c r="B16" s="1">
        <f t="shared" si="0"/>
        <v>5928.5011232589413</v>
      </c>
      <c r="C16" s="1">
        <f t="shared" si="1"/>
        <v>1200.9823412472463</v>
      </c>
      <c r="D16" s="1">
        <f t="shared" si="2"/>
        <v>0.14710202949552312</v>
      </c>
      <c r="E16" s="1">
        <v>2845.680539164292</v>
      </c>
    </row>
    <row r="17" spans="1:6" x14ac:dyDescent="0.25">
      <c r="A17" s="1">
        <v>0.95999999999999797</v>
      </c>
      <c r="B17" s="1">
        <f t="shared" si="0"/>
        <v>5893.425083800309</v>
      </c>
      <c r="C17" s="1">
        <f t="shared" si="1"/>
        <v>1219.8239542873057</v>
      </c>
      <c r="D17" s="1">
        <f t="shared" si="2"/>
        <v>0.14940983987871628</v>
      </c>
      <c r="E17" s="1">
        <v>2828.8440402241481</v>
      </c>
    </row>
    <row r="18" spans="1:6" x14ac:dyDescent="0.25">
      <c r="A18" s="1">
        <v>0.96999999999999797</v>
      </c>
      <c r="B18" s="1">
        <f t="shared" si="0"/>
        <v>5858.0102276897378</v>
      </c>
      <c r="C18" s="1">
        <f t="shared" si="1"/>
        <v>1238.8475676998662</v>
      </c>
      <c r="D18" s="1">
        <f t="shared" si="2"/>
        <v>0.15173994253319803</v>
      </c>
      <c r="E18" s="1">
        <v>2811.8449092910741</v>
      </c>
    </row>
    <row r="19" spans="1:6" x14ac:dyDescent="0.25">
      <c r="A19" s="2">
        <v>0.97999999999999798</v>
      </c>
      <c r="B19" s="2">
        <f t="shared" si="0"/>
        <v>5822.3555589700272</v>
      </c>
      <c r="C19" s="1">
        <f t="shared" si="1"/>
        <v>1258</v>
      </c>
      <c r="D19" s="2">
        <f t="shared" si="2"/>
        <v>0.15408582353774253</v>
      </c>
      <c r="E19" s="2">
        <v>2794.7306683056131</v>
      </c>
      <c r="F19" s="1">
        <v>1.1190932929134476</v>
      </c>
    </row>
    <row r="20" spans="1:6" x14ac:dyDescent="0.25">
      <c r="A20" s="1">
        <v>0.98999999999999799</v>
      </c>
      <c r="B20" s="1">
        <f t="shared" si="0"/>
        <v>5786.5393370519114</v>
      </c>
      <c r="C20" s="1">
        <f t="shared" si="1"/>
        <v>1277.2392129885109</v>
      </c>
      <c r="D20" s="1">
        <f t="shared" si="2"/>
        <v>0.15644233385376219</v>
      </c>
      <c r="E20" s="1">
        <v>2777.5388817849171</v>
      </c>
    </row>
    <row r="21" spans="1:6" x14ac:dyDescent="0.25">
      <c r="A21" s="1">
        <v>0.999999999999998</v>
      </c>
      <c r="B21" s="1">
        <f t="shared" si="0"/>
        <v>5750.6682986702108</v>
      </c>
      <c r="C21" s="1">
        <f t="shared" si="1"/>
        <v>1296.5078714506553</v>
      </c>
      <c r="D21" s="1">
        <f t="shared" si="2"/>
        <v>0.15880245079144661</v>
      </c>
      <c r="E21" s="1">
        <v>2760.3207833617012</v>
      </c>
    </row>
    <row r="23" spans="1:6" x14ac:dyDescent="0.25">
      <c r="E23" s="1">
        <f>285*5</f>
        <v>1425</v>
      </c>
    </row>
    <row r="24" spans="1:6" x14ac:dyDescent="0.25">
      <c r="B24" s="1">
        <v>706.74126757299643</v>
      </c>
      <c r="E24" s="1">
        <f>E23/82</f>
        <v>17.378048780487806</v>
      </c>
    </row>
    <row r="25" spans="1:6" x14ac:dyDescent="0.25">
      <c r="B25" s="1">
        <v>802.43750071716704</v>
      </c>
    </row>
    <row r="26" spans="1:6" x14ac:dyDescent="0.25">
      <c r="B26" s="1">
        <f>B25-B24</f>
        <v>95.696233144170606</v>
      </c>
    </row>
    <row r="27" spans="1:6" x14ac:dyDescent="0.25">
      <c r="B27" s="1">
        <f>B26/B25</f>
        <v>0.11925693036360273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813E-3302-4BF1-B916-C59B33906FA6}">
  <dimension ref="A1:I30"/>
  <sheetViews>
    <sheetView tabSelected="1" workbookViewId="0">
      <selection activeCell="R25" sqref="R25"/>
    </sheetView>
  </sheetViews>
  <sheetFormatPr defaultRowHeight="15" x14ac:dyDescent="0.25"/>
  <cols>
    <col min="1" max="1" width="13.85546875" style="1" bestFit="1" customWidth="1"/>
    <col min="2" max="3" width="12" style="1" bestFit="1" customWidth="1"/>
    <col min="4" max="16384" width="9.140625" style="1"/>
  </cols>
  <sheetData>
    <row r="1" spans="1:9" x14ac:dyDescent="0.25">
      <c r="A1" s="1" t="s">
        <v>4</v>
      </c>
      <c r="B1" s="1" t="s">
        <v>0</v>
      </c>
      <c r="C1" s="1" t="s">
        <v>2</v>
      </c>
      <c r="D1" s="1" t="s">
        <v>3</v>
      </c>
      <c r="E1" s="1" t="s">
        <v>5</v>
      </c>
    </row>
    <row r="2" spans="1:9" x14ac:dyDescent="0.25">
      <c r="A2" s="1">
        <v>0.08</v>
      </c>
      <c r="B2" s="1">
        <v>3130.855830432617</v>
      </c>
      <c r="C2" s="1">
        <f>(3918.855-B2)*25/12</f>
        <v>1641.6649365987143</v>
      </c>
      <c r="D2" s="1">
        <f>C2/(3918.855*25/12)</f>
        <v>0.20107892983215325</v>
      </c>
      <c r="E2" s="1">
        <f>A2*1000/0.56</f>
        <v>142.85714285714283</v>
      </c>
      <c r="F2" s="1">
        <f>E2*11.2</f>
        <v>1599.9999999999995</v>
      </c>
      <c r="G2" s="1">
        <v>3918.855</v>
      </c>
      <c r="H2" s="1">
        <f>G2-B2</f>
        <v>787.99916956738298</v>
      </c>
      <c r="I2" s="1">
        <f>H2/G2</f>
        <v>0.20107892983215325</v>
      </c>
    </row>
    <row r="3" spans="1:9" x14ac:dyDescent="0.25">
      <c r="A3" s="1">
        <v>0.1</v>
      </c>
      <c r="B3" s="1">
        <v>3092.544427859119</v>
      </c>
      <c r="C3" s="1">
        <f t="shared" ref="C3:C30" si="0">(3918.855-B3)*25/12</f>
        <v>1721.4803586268354</v>
      </c>
      <c r="D3" s="1">
        <f t="shared" ref="D3:D30" si="1">C3/(3918.855*25/12)</f>
        <v>0.21085510235537702</v>
      </c>
      <c r="E3" s="1">
        <f t="shared" ref="E3:E30" si="2">A3*1000/0.56</f>
        <v>178.57142857142856</v>
      </c>
      <c r="F3" s="1">
        <f t="shared" ref="F3:F30" si="3">E3*11.2</f>
        <v>1999.9999999999998</v>
      </c>
      <c r="G3" s="1">
        <v>3918.855</v>
      </c>
      <c r="H3" s="1">
        <f t="shared" ref="H3:H30" si="4">G3-B3</f>
        <v>826.31057214088105</v>
      </c>
      <c r="I3" s="1">
        <f t="shared" ref="I3:I30" si="5">H3/G3</f>
        <v>0.21085510235537702</v>
      </c>
    </row>
    <row r="4" spans="1:9" x14ac:dyDescent="0.25">
      <c r="A4" s="1">
        <v>0.12</v>
      </c>
      <c r="B4" s="1">
        <v>3060.7456857802058</v>
      </c>
      <c r="C4" s="1">
        <f t="shared" si="0"/>
        <v>1787.7277379579045</v>
      </c>
      <c r="D4" s="1">
        <f t="shared" si="1"/>
        <v>0.21896939647417274</v>
      </c>
      <c r="E4" s="1">
        <f t="shared" si="2"/>
        <v>214.28571428571428</v>
      </c>
      <c r="F4" s="1">
        <f t="shared" si="3"/>
        <v>2399.9999999999995</v>
      </c>
      <c r="G4" s="1">
        <v>3918.855</v>
      </c>
      <c r="H4" s="1">
        <f t="shared" si="4"/>
        <v>858.10931421979421</v>
      </c>
      <c r="I4" s="1">
        <f t="shared" si="5"/>
        <v>0.21896939647417274</v>
      </c>
    </row>
    <row r="5" spans="1:9" x14ac:dyDescent="0.25">
      <c r="A5" s="1">
        <v>0.14000000000000001</v>
      </c>
      <c r="B5" s="1">
        <v>3033.4402967684732</v>
      </c>
      <c r="C5" s="1">
        <f t="shared" si="0"/>
        <v>1844.6139650656808</v>
      </c>
      <c r="D5" s="1">
        <f t="shared" si="1"/>
        <v>0.22593709214337523</v>
      </c>
      <c r="E5" s="1">
        <f t="shared" si="2"/>
        <v>249.99999999999997</v>
      </c>
      <c r="F5" s="1">
        <f t="shared" si="3"/>
        <v>2799.9999999999995</v>
      </c>
      <c r="G5" s="1">
        <v>3918.855</v>
      </c>
      <c r="H5" s="1">
        <f t="shared" si="4"/>
        <v>885.4147032315268</v>
      </c>
      <c r="I5" s="1">
        <f t="shared" si="5"/>
        <v>0.22593709214337523</v>
      </c>
    </row>
    <row r="6" spans="1:9" x14ac:dyDescent="0.25">
      <c r="A6" s="1">
        <v>0.16</v>
      </c>
      <c r="B6" s="1">
        <v>3011.1147372353039</v>
      </c>
      <c r="C6" s="1">
        <f t="shared" si="0"/>
        <v>1891.1255474264501</v>
      </c>
      <c r="D6" s="1">
        <f t="shared" si="1"/>
        <v>0.23163405197811504</v>
      </c>
      <c r="E6" s="1">
        <f t="shared" si="2"/>
        <v>285.71428571428567</v>
      </c>
      <c r="F6" s="1">
        <f t="shared" si="3"/>
        <v>3199.9999999999991</v>
      </c>
      <c r="G6" s="1">
        <v>3918.855</v>
      </c>
      <c r="H6" s="1">
        <f t="shared" si="4"/>
        <v>907.74026276469613</v>
      </c>
      <c r="I6" s="1">
        <f t="shared" si="5"/>
        <v>0.23163405197811507</v>
      </c>
    </row>
    <row r="7" spans="1:9" x14ac:dyDescent="0.25">
      <c r="A7" s="1">
        <v>0.18</v>
      </c>
      <c r="B7" s="1">
        <v>2991.9734131868199</v>
      </c>
      <c r="C7" s="1">
        <f t="shared" si="0"/>
        <v>1931.0033058607917</v>
      </c>
      <c r="D7" s="1">
        <f t="shared" si="1"/>
        <v>0.23651846950529684</v>
      </c>
      <c r="E7" s="1">
        <f t="shared" si="2"/>
        <v>321.42857142857139</v>
      </c>
      <c r="F7" s="1">
        <f t="shared" si="3"/>
        <v>3599.9999999999991</v>
      </c>
      <c r="G7" s="1">
        <v>3918.855</v>
      </c>
      <c r="H7" s="1">
        <f t="shared" si="4"/>
        <v>926.88158681318009</v>
      </c>
      <c r="I7" s="1">
        <f t="shared" si="5"/>
        <v>0.23651846950529684</v>
      </c>
    </row>
    <row r="8" spans="1:9" x14ac:dyDescent="0.25">
      <c r="A8" s="1">
        <v>0.2</v>
      </c>
      <c r="B8" s="1">
        <v>2975.1050707226309</v>
      </c>
      <c r="C8" s="1">
        <f t="shared" si="0"/>
        <v>1966.145685994519</v>
      </c>
      <c r="D8" s="1">
        <f t="shared" si="1"/>
        <v>0.24082287537491667</v>
      </c>
      <c r="E8" s="1">
        <f t="shared" si="2"/>
        <v>357.14285714285711</v>
      </c>
      <c r="F8" s="1">
        <f t="shared" si="3"/>
        <v>3999.9999999999995</v>
      </c>
      <c r="G8" s="1">
        <v>3918.855</v>
      </c>
      <c r="H8" s="1">
        <f t="shared" si="4"/>
        <v>943.74992927736912</v>
      </c>
      <c r="I8" s="1">
        <f t="shared" si="5"/>
        <v>0.24082287537491667</v>
      </c>
    </row>
    <row r="9" spans="1:9" x14ac:dyDescent="0.25">
      <c r="A9" s="1">
        <v>0.22</v>
      </c>
      <c r="B9" s="1">
        <v>2959.7119278798941</v>
      </c>
      <c r="C9" s="1">
        <f t="shared" si="0"/>
        <v>1998.2147335835541</v>
      </c>
      <c r="D9" s="1">
        <f t="shared" si="1"/>
        <v>0.24475084485649659</v>
      </c>
      <c r="E9" s="1">
        <f t="shared" si="2"/>
        <v>392.85714285714283</v>
      </c>
      <c r="F9" s="1">
        <f t="shared" si="3"/>
        <v>4399.9999999999991</v>
      </c>
      <c r="G9" s="1">
        <v>3918.855</v>
      </c>
      <c r="H9" s="1">
        <f t="shared" si="4"/>
        <v>959.1430721201059</v>
      </c>
      <c r="I9" s="1">
        <f t="shared" si="5"/>
        <v>0.24475084485649659</v>
      </c>
    </row>
    <row r="10" spans="1:9" x14ac:dyDescent="0.25">
      <c r="A10" s="1">
        <v>0.24</v>
      </c>
      <c r="B10" s="1">
        <v>2945.201861977303</v>
      </c>
      <c r="C10" s="1">
        <f t="shared" si="0"/>
        <v>2028.4440375472852</v>
      </c>
      <c r="D10" s="1">
        <f t="shared" si="1"/>
        <v>0.24845347378831237</v>
      </c>
      <c r="E10" s="1">
        <f t="shared" si="2"/>
        <v>428.57142857142856</v>
      </c>
      <c r="F10" s="1">
        <f t="shared" si="3"/>
        <v>4799.9999999999991</v>
      </c>
      <c r="G10" s="1">
        <v>3918.855</v>
      </c>
      <c r="H10" s="1">
        <f t="shared" si="4"/>
        <v>973.65313802269702</v>
      </c>
      <c r="I10" s="1">
        <f t="shared" si="5"/>
        <v>0.2484534737883124</v>
      </c>
    </row>
    <row r="11" spans="1:9" x14ac:dyDescent="0.25">
      <c r="A11" s="1">
        <v>0.26</v>
      </c>
      <c r="B11" s="1">
        <v>2931.3059342394322</v>
      </c>
      <c r="C11" s="1">
        <f t="shared" si="0"/>
        <v>2057.393887001183</v>
      </c>
      <c r="D11" s="1">
        <f t="shared" si="1"/>
        <v>0.25199938904618002</v>
      </c>
      <c r="E11" s="1">
        <f t="shared" si="2"/>
        <v>464.28571428571422</v>
      </c>
      <c r="F11" s="1">
        <f t="shared" si="3"/>
        <v>5199.9999999999991</v>
      </c>
      <c r="G11" s="1">
        <v>3918.855</v>
      </c>
      <c r="H11" s="1">
        <f t="shared" si="4"/>
        <v>987.54906576056783</v>
      </c>
      <c r="I11" s="1">
        <f t="shared" si="5"/>
        <v>0.25199938904618002</v>
      </c>
    </row>
    <row r="12" spans="1:9" x14ac:dyDescent="0.25">
      <c r="A12" s="1">
        <v>0.28000000000000003</v>
      </c>
      <c r="B12" s="1">
        <v>2918.4950583375989</v>
      </c>
      <c r="C12" s="1">
        <f t="shared" si="0"/>
        <v>2084.0832117966688</v>
      </c>
      <c r="D12" s="1">
        <f t="shared" si="1"/>
        <v>0.25526842449195009</v>
      </c>
      <c r="E12" s="1">
        <f t="shared" si="2"/>
        <v>499.99999999999994</v>
      </c>
      <c r="F12" s="1">
        <f t="shared" si="3"/>
        <v>5599.9999999999991</v>
      </c>
      <c r="G12" s="1">
        <v>3918.855</v>
      </c>
      <c r="H12" s="1">
        <f t="shared" si="4"/>
        <v>1000.3599416624011</v>
      </c>
      <c r="I12" s="1">
        <f t="shared" si="5"/>
        <v>0.25526842449195009</v>
      </c>
    </row>
    <row r="13" spans="1:9" x14ac:dyDescent="0.25">
      <c r="A13" s="1">
        <v>0.3</v>
      </c>
      <c r="B13" s="1">
        <v>2906.619310628902</v>
      </c>
      <c r="C13" s="1">
        <f t="shared" si="0"/>
        <v>2108.824352856454</v>
      </c>
      <c r="D13" s="1">
        <f t="shared" si="1"/>
        <v>0.25829883712745122</v>
      </c>
      <c r="E13" s="1">
        <f t="shared" si="2"/>
        <v>535.71428571428567</v>
      </c>
      <c r="F13" s="1">
        <f>E13*11.2</f>
        <v>5999.9999999999991</v>
      </c>
      <c r="G13" s="1">
        <v>3918.855</v>
      </c>
      <c r="H13" s="1">
        <f t="shared" si="4"/>
        <v>1012.235689371098</v>
      </c>
      <c r="I13" s="1">
        <f t="shared" si="5"/>
        <v>0.25829883712745128</v>
      </c>
    </row>
    <row r="14" spans="1:9" x14ac:dyDescent="0.25">
      <c r="A14" s="1">
        <v>0.32</v>
      </c>
      <c r="B14" s="1">
        <v>2896.090217564526</v>
      </c>
      <c r="C14" s="1">
        <f t="shared" si="0"/>
        <v>2130.7599634072376</v>
      </c>
      <c r="D14" s="1">
        <f t="shared" si="1"/>
        <v>0.26098561504201456</v>
      </c>
      <c r="E14" s="1">
        <f t="shared" si="2"/>
        <v>571.42857142857133</v>
      </c>
      <c r="F14" s="1">
        <f t="shared" si="3"/>
        <v>6399.9999999999982</v>
      </c>
      <c r="G14" s="1">
        <v>3918.855</v>
      </c>
      <c r="H14" s="1">
        <f t="shared" si="4"/>
        <v>1022.764782435474</v>
      </c>
      <c r="I14" s="1">
        <f t="shared" si="5"/>
        <v>0.26098561504201456</v>
      </c>
    </row>
    <row r="15" spans="1:9" x14ac:dyDescent="0.25">
      <c r="A15" s="1">
        <v>0.34</v>
      </c>
      <c r="B15" s="1">
        <v>2888.1010600025429</v>
      </c>
      <c r="C15" s="1">
        <f t="shared" si="0"/>
        <v>2147.4040416613689</v>
      </c>
      <c r="D15" s="1">
        <f t="shared" si="1"/>
        <v>0.26302426091229636</v>
      </c>
      <c r="E15" s="1">
        <f t="shared" si="2"/>
        <v>607.14285714285711</v>
      </c>
      <c r="F15" s="1">
        <f t="shared" si="3"/>
        <v>6799.9999999999991</v>
      </c>
      <c r="G15" s="1">
        <v>3918.855</v>
      </c>
      <c r="H15" s="1">
        <f t="shared" si="4"/>
        <v>1030.7539399974571</v>
      </c>
      <c r="I15" s="1">
        <f t="shared" si="5"/>
        <v>0.26302426091229636</v>
      </c>
    </row>
    <row r="16" spans="1:9" x14ac:dyDescent="0.25">
      <c r="A16" s="1">
        <v>0.36</v>
      </c>
      <c r="B16" s="1">
        <v>2880.9240698911299</v>
      </c>
      <c r="C16" s="1">
        <f t="shared" si="0"/>
        <v>2162.3561043934792</v>
      </c>
      <c r="D16" s="1">
        <f t="shared" si="1"/>
        <v>0.26485566067355643</v>
      </c>
      <c r="E16" s="1">
        <f t="shared" si="2"/>
        <v>642.85714285714278</v>
      </c>
      <c r="F16" s="1">
        <f t="shared" si="3"/>
        <v>7199.9999999999982</v>
      </c>
      <c r="G16" s="1">
        <v>3918.855</v>
      </c>
      <c r="H16" s="1">
        <f t="shared" si="4"/>
        <v>1037.9309301088701</v>
      </c>
      <c r="I16" s="1">
        <f t="shared" si="5"/>
        <v>0.26485566067355648</v>
      </c>
    </row>
    <row r="17" spans="1:9" x14ac:dyDescent="0.25">
      <c r="A17" s="1">
        <v>0.38</v>
      </c>
      <c r="B17" s="1">
        <v>2874.3902246273469</v>
      </c>
      <c r="C17" s="1">
        <f t="shared" si="0"/>
        <v>2175.9682820263606</v>
      </c>
      <c r="D17" s="1">
        <f t="shared" si="1"/>
        <v>0.26652294493484785</v>
      </c>
      <c r="E17" s="1">
        <f t="shared" si="2"/>
        <v>678.57142857142856</v>
      </c>
      <c r="F17" s="1">
        <f t="shared" si="3"/>
        <v>7599.9999999999991</v>
      </c>
      <c r="G17" s="1">
        <v>3918.855</v>
      </c>
      <c r="H17" s="1">
        <f t="shared" si="4"/>
        <v>1044.4647753726531</v>
      </c>
      <c r="I17" s="1">
        <f t="shared" si="5"/>
        <v>0.26652294493484785</v>
      </c>
    </row>
    <row r="18" spans="1:9" x14ac:dyDescent="0.25">
      <c r="A18" s="1">
        <v>0.4</v>
      </c>
      <c r="B18" s="1">
        <v>2868.661306628002</v>
      </c>
      <c r="C18" s="1">
        <f t="shared" si="0"/>
        <v>2187.9035278583292</v>
      </c>
      <c r="D18" s="1">
        <f t="shared" si="1"/>
        <v>0.26798483061302292</v>
      </c>
      <c r="E18" s="1">
        <f t="shared" si="2"/>
        <v>714.28571428571422</v>
      </c>
      <c r="F18" s="1">
        <f t="shared" si="3"/>
        <v>7999.9999999999991</v>
      </c>
      <c r="G18" s="1">
        <v>3918.855</v>
      </c>
      <c r="H18" s="1">
        <f t="shared" si="4"/>
        <v>1050.1936933719981</v>
      </c>
      <c r="I18" s="1">
        <f t="shared" si="5"/>
        <v>0.26798483061302297</v>
      </c>
    </row>
    <row r="19" spans="1:9" x14ac:dyDescent="0.25">
      <c r="A19" s="1">
        <v>0.42</v>
      </c>
      <c r="B19" s="1">
        <v>2863.4025467789679</v>
      </c>
      <c r="C19" s="1">
        <f t="shared" si="0"/>
        <v>2198.8592775438169</v>
      </c>
      <c r="D19" s="1">
        <f t="shared" si="1"/>
        <v>0.26932674294431208</v>
      </c>
      <c r="E19" s="1">
        <f t="shared" si="2"/>
        <v>749.99999999999989</v>
      </c>
      <c r="F19" s="1">
        <f t="shared" si="3"/>
        <v>8399.9999999999982</v>
      </c>
      <c r="G19" s="1">
        <v>3918.855</v>
      </c>
      <c r="H19" s="1">
        <f t="shared" si="4"/>
        <v>1055.4524532210321</v>
      </c>
      <c r="I19" s="1">
        <f t="shared" si="5"/>
        <v>0.26932674294431208</v>
      </c>
    </row>
    <row r="20" spans="1:9" x14ac:dyDescent="0.25">
      <c r="A20" s="1">
        <v>0.44</v>
      </c>
      <c r="B20" s="1">
        <v>2858.7437373931612</v>
      </c>
      <c r="C20" s="1">
        <f t="shared" si="0"/>
        <v>2208.5651304309145</v>
      </c>
      <c r="D20" s="1">
        <f t="shared" si="1"/>
        <v>0.27051556197073862</v>
      </c>
      <c r="E20" s="1">
        <f t="shared" si="2"/>
        <v>785.71428571428567</v>
      </c>
      <c r="F20" s="1">
        <f t="shared" si="3"/>
        <v>8799.9999999999982</v>
      </c>
      <c r="G20" s="1">
        <v>3918.855</v>
      </c>
      <c r="H20" s="1">
        <f t="shared" si="4"/>
        <v>1060.1112626068389</v>
      </c>
      <c r="I20" s="1">
        <f t="shared" si="5"/>
        <v>0.27051556197073862</v>
      </c>
    </row>
    <row r="21" spans="1:9" x14ac:dyDescent="0.25">
      <c r="A21" s="1">
        <v>0.46</v>
      </c>
      <c r="B21" s="1">
        <v>2854.4818881468732</v>
      </c>
      <c r="C21" s="1">
        <f t="shared" si="0"/>
        <v>2217.4439830273477</v>
      </c>
      <c r="D21" s="1">
        <f t="shared" si="1"/>
        <v>0.2716030860680293</v>
      </c>
      <c r="E21" s="1">
        <f t="shared" si="2"/>
        <v>821.42857142857133</v>
      </c>
      <c r="F21" s="1">
        <f t="shared" si="3"/>
        <v>9199.9999999999982</v>
      </c>
      <c r="G21" s="1">
        <v>3918.855</v>
      </c>
      <c r="H21" s="1">
        <f t="shared" si="4"/>
        <v>1064.3731118531268</v>
      </c>
      <c r="I21" s="1">
        <f t="shared" si="5"/>
        <v>0.27160308606802924</v>
      </c>
    </row>
    <row r="22" spans="1:9" x14ac:dyDescent="0.25">
      <c r="A22" s="1">
        <v>0.48</v>
      </c>
      <c r="B22" s="1">
        <v>2850.5920302924101</v>
      </c>
      <c r="C22" s="1">
        <f t="shared" si="0"/>
        <v>2225.5478535574789</v>
      </c>
      <c r="D22" s="1">
        <f t="shared" si="1"/>
        <v>0.27259568667572287</v>
      </c>
      <c r="E22" s="1">
        <f t="shared" si="2"/>
        <v>857.14285714285711</v>
      </c>
      <c r="F22" s="1">
        <f t="shared" si="3"/>
        <v>9599.9999999999982</v>
      </c>
      <c r="G22" s="1">
        <v>3918.855</v>
      </c>
      <c r="H22" s="1">
        <f t="shared" si="4"/>
        <v>1068.2629697075899</v>
      </c>
      <c r="I22" s="1">
        <f t="shared" si="5"/>
        <v>0.27259568667572287</v>
      </c>
    </row>
    <row r="23" spans="1:9" x14ac:dyDescent="0.25">
      <c r="A23" s="1">
        <v>0.5</v>
      </c>
      <c r="B23" s="1">
        <v>2846.9146518190319</v>
      </c>
      <c r="C23" s="1">
        <f t="shared" si="0"/>
        <v>2233.2090587103503</v>
      </c>
      <c r="D23" s="1">
        <f t="shared" si="1"/>
        <v>0.2735340675225208</v>
      </c>
      <c r="E23" s="1">
        <f t="shared" si="2"/>
        <v>892.85714285714278</v>
      </c>
      <c r="F23" s="1">
        <f t="shared" si="3"/>
        <v>9999.9999999999982</v>
      </c>
      <c r="G23" s="1">
        <v>3918.855</v>
      </c>
      <c r="H23" s="1">
        <f t="shared" si="4"/>
        <v>1071.9403481809682</v>
      </c>
      <c r="I23" s="1">
        <f t="shared" si="5"/>
        <v>0.2735340675225208</v>
      </c>
    </row>
    <row r="24" spans="1:9" x14ac:dyDescent="0.25">
      <c r="A24" s="1">
        <v>0.54</v>
      </c>
      <c r="B24" s="1">
        <v>2840.0014599859928</v>
      </c>
      <c r="C24" s="1">
        <f t="shared" si="0"/>
        <v>2247.6115416958482</v>
      </c>
      <c r="D24" s="1">
        <f t="shared" si="1"/>
        <v>0.27529815214240055</v>
      </c>
      <c r="E24" s="1">
        <f t="shared" si="2"/>
        <v>964.28571428571422</v>
      </c>
      <c r="F24" s="1">
        <f t="shared" si="3"/>
        <v>10799.999999999998</v>
      </c>
      <c r="G24" s="1">
        <v>3918.855</v>
      </c>
      <c r="H24" s="1">
        <f t="shared" si="4"/>
        <v>1078.8535400140072</v>
      </c>
      <c r="I24" s="1">
        <f t="shared" si="5"/>
        <v>0.27529815214240055</v>
      </c>
    </row>
    <row r="25" spans="1:9" x14ac:dyDescent="0.25">
      <c r="A25" s="1">
        <v>0.56000000000000005</v>
      </c>
      <c r="B25" s="1">
        <v>2836.853686777536</v>
      </c>
      <c r="C25" s="1">
        <f t="shared" si="0"/>
        <v>2254.1694025468</v>
      </c>
      <c r="D25" s="1">
        <f t="shared" si="1"/>
        <v>0.27610139013116436</v>
      </c>
      <c r="E25" s="1">
        <f t="shared" si="2"/>
        <v>999.99999999999989</v>
      </c>
      <c r="F25" s="1">
        <f t="shared" si="3"/>
        <v>11199.999999999998</v>
      </c>
      <c r="G25" s="1">
        <v>3918.855</v>
      </c>
      <c r="H25" s="1">
        <f t="shared" si="4"/>
        <v>1082.001313222464</v>
      </c>
      <c r="I25" s="1">
        <f t="shared" si="5"/>
        <v>0.2761013901311643</v>
      </c>
    </row>
    <row r="26" spans="1:9" x14ac:dyDescent="0.25">
      <c r="A26" s="1">
        <v>0.57999999999999996</v>
      </c>
      <c r="B26" s="1">
        <v>2833.8774548099191</v>
      </c>
      <c r="C26" s="1">
        <f t="shared" si="0"/>
        <v>2260.3698858126686</v>
      </c>
      <c r="D26" s="1">
        <f t="shared" si="1"/>
        <v>0.27686085481348022</v>
      </c>
      <c r="E26" s="1">
        <f t="shared" si="2"/>
        <v>1035.7142857142856</v>
      </c>
      <c r="F26" s="1">
        <f t="shared" si="3"/>
        <v>11599.999999999998</v>
      </c>
      <c r="G26" s="1">
        <v>3918.855</v>
      </c>
      <c r="H26" s="1">
        <f t="shared" si="4"/>
        <v>1084.9775451900809</v>
      </c>
      <c r="I26" s="1">
        <f t="shared" si="5"/>
        <v>0.27686085481348022</v>
      </c>
    </row>
    <row r="27" spans="1:9" x14ac:dyDescent="0.25">
      <c r="A27" s="1">
        <v>0.6</v>
      </c>
      <c r="B27" s="1">
        <v>2830.9104873796009</v>
      </c>
      <c r="C27" s="1">
        <f t="shared" si="0"/>
        <v>2266.5510679591648</v>
      </c>
      <c r="D27" s="1">
        <f t="shared" si="1"/>
        <v>0.27761795540289169</v>
      </c>
      <c r="E27" s="1">
        <f t="shared" si="2"/>
        <v>1071.4285714285713</v>
      </c>
      <c r="F27" s="1">
        <f t="shared" si="3"/>
        <v>11999.999999999998</v>
      </c>
      <c r="G27" s="1">
        <v>3918.855</v>
      </c>
      <c r="H27" s="1">
        <f t="shared" si="4"/>
        <v>1087.9445126203991</v>
      </c>
      <c r="I27" s="1">
        <f t="shared" si="5"/>
        <v>0.27761795540289169</v>
      </c>
    </row>
    <row r="28" spans="1:9" x14ac:dyDescent="0.25">
      <c r="A28" s="1">
        <v>0.62</v>
      </c>
      <c r="B28" s="1">
        <v>2827.9475081461192</v>
      </c>
      <c r="C28" s="1">
        <f t="shared" si="0"/>
        <v>2272.7239413622519</v>
      </c>
      <c r="D28" s="1">
        <f t="shared" si="1"/>
        <v>0.27837403829789081</v>
      </c>
      <c r="E28" s="1">
        <f t="shared" si="2"/>
        <v>1107.1428571428571</v>
      </c>
      <c r="F28" s="1">
        <f t="shared" si="3"/>
        <v>12399.999999999998</v>
      </c>
      <c r="G28" s="1">
        <v>3918.855</v>
      </c>
      <c r="H28" s="1">
        <f t="shared" si="4"/>
        <v>1090.9074918538809</v>
      </c>
      <c r="I28" s="1">
        <f t="shared" si="5"/>
        <v>0.27837403829789081</v>
      </c>
    </row>
    <row r="29" spans="1:9" x14ac:dyDescent="0.25">
      <c r="A29" s="1">
        <v>0.64</v>
      </c>
      <c r="B29" s="1">
        <v>2824.991488333696</v>
      </c>
      <c r="C29" s="1">
        <f t="shared" si="0"/>
        <v>2278.8823159714666</v>
      </c>
      <c r="D29" s="1">
        <f t="shared" si="1"/>
        <v>0.27912834531165454</v>
      </c>
      <c r="E29" s="1">
        <f t="shared" si="2"/>
        <v>1142.8571428571427</v>
      </c>
      <c r="F29" s="1">
        <f t="shared" si="3"/>
        <v>12799.999999999996</v>
      </c>
      <c r="G29" s="1">
        <v>3918.855</v>
      </c>
      <c r="H29" s="1">
        <f t="shared" si="4"/>
        <v>1093.863511666304</v>
      </c>
      <c r="I29" s="1">
        <f t="shared" si="5"/>
        <v>0.27912834531165454</v>
      </c>
    </row>
    <row r="30" spans="1:9" x14ac:dyDescent="0.25">
      <c r="A30" s="1">
        <v>0.68</v>
      </c>
      <c r="B30" s="1">
        <v>2819.1021426654011</v>
      </c>
      <c r="C30" s="1">
        <f t="shared" si="0"/>
        <v>2291.1517861137477</v>
      </c>
      <c r="D30" s="1">
        <f t="shared" si="1"/>
        <v>0.28063116837305768</v>
      </c>
      <c r="E30" s="1">
        <f t="shared" si="2"/>
        <v>1214.2857142857142</v>
      </c>
      <c r="F30" s="1">
        <f t="shared" si="3"/>
        <v>13599.999999999998</v>
      </c>
      <c r="G30" s="1">
        <v>3918.855</v>
      </c>
      <c r="H30" s="1">
        <f t="shared" si="4"/>
        <v>1099.752857334599</v>
      </c>
      <c r="I30" s="1">
        <f t="shared" si="5"/>
        <v>0.28063116837305768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A441-1B31-4D66-A9E1-6663031E67DC}">
  <dimension ref="A1:F27"/>
  <sheetViews>
    <sheetView workbookViewId="0">
      <selection activeCell="D33" sqref="D33"/>
    </sheetView>
  </sheetViews>
  <sheetFormatPr defaultRowHeight="15" x14ac:dyDescent="0.25"/>
  <cols>
    <col min="2" max="3" width="12" bestFit="1" customWidth="1"/>
  </cols>
  <sheetData>
    <row r="1" spans="1:6" x14ac:dyDescent="0.25">
      <c r="A1" t="s">
        <v>1</v>
      </c>
      <c r="B1" t="s">
        <v>0</v>
      </c>
      <c r="C1" s="1" t="s">
        <v>2</v>
      </c>
      <c r="D1" t="s">
        <v>3</v>
      </c>
      <c r="E1" t="s">
        <v>6</v>
      </c>
    </row>
    <row r="2" spans="1:6" x14ac:dyDescent="0.25">
      <c r="A2">
        <v>0.81</v>
      </c>
      <c r="B2">
        <f>E2*25/12</f>
        <v>1598.8181878267981</v>
      </c>
      <c r="C2">
        <f>$F$2*25/12-B2</f>
        <v>72.926605333966563</v>
      </c>
      <c r="D2">
        <f>C2/($F$2*25/12)</f>
        <v>4.3623049183293329E-2</v>
      </c>
      <c r="E2" s="1">
        <v>767.43273015686316</v>
      </c>
      <c r="F2">
        <v>802.43750071716704</v>
      </c>
    </row>
    <row r="3" spans="1:6" x14ac:dyDescent="0.25">
      <c r="A3">
        <v>0.82</v>
      </c>
      <c r="B3" s="1">
        <f t="shared" ref="B3:B21" si="0">E3*25/12</f>
        <v>1595.6733311384494</v>
      </c>
      <c r="C3" s="1">
        <f t="shared" ref="C3:C21" si="1">$F$2*25/12-B3</f>
        <v>76.071462022315245</v>
      </c>
      <c r="D3" s="1">
        <f t="shared" ref="D3:D21" si="2">C3/($F$2*25/12)</f>
        <v>4.5504231467344412E-2</v>
      </c>
      <c r="E3" s="1">
        <v>765.92319894645573</v>
      </c>
    </row>
    <row r="4" spans="1:6" x14ac:dyDescent="0.25">
      <c r="A4">
        <v>0.83</v>
      </c>
      <c r="B4" s="1">
        <f t="shared" si="0"/>
        <v>1592.325926038855</v>
      </c>
      <c r="C4" s="1">
        <f t="shared" si="1"/>
        <v>79.41886712190967</v>
      </c>
      <c r="D4" s="1">
        <f t="shared" si="2"/>
        <v>4.7506573639001785E-2</v>
      </c>
      <c r="E4" s="1">
        <v>764.31644449865041</v>
      </c>
    </row>
    <row r="5" spans="1:6" x14ac:dyDescent="0.25">
      <c r="A5">
        <v>0.84</v>
      </c>
      <c r="B5" s="1">
        <f t="shared" si="0"/>
        <v>1588.763941034239</v>
      </c>
      <c r="C5" s="1">
        <f t="shared" si="1"/>
        <v>82.980852126525633</v>
      </c>
      <c r="D5" s="1">
        <f t="shared" si="2"/>
        <v>4.963727266626259E-2</v>
      </c>
      <c r="E5" s="1">
        <v>762.60669169643472</v>
      </c>
    </row>
    <row r="6" spans="1:6" x14ac:dyDescent="0.25">
      <c r="A6">
        <v>0.85</v>
      </c>
      <c r="B6" s="1">
        <f t="shared" si="0"/>
        <v>1584.9881117579632</v>
      </c>
      <c r="C6" s="1">
        <f t="shared" si="1"/>
        <v>86.756681402801405</v>
      </c>
      <c r="D6" s="1">
        <f t="shared" si="2"/>
        <v>5.1895888509854854E-2</v>
      </c>
      <c r="E6" s="1">
        <v>760.79429364382236</v>
      </c>
    </row>
    <row r="7" spans="1:6" x14ac:dyDescent="0.25">
      <c r="A7">
        <v>0.86</v>
      </c>
      <c r="B7" s="1">
        <f t="shared" si="0"/>
        <v>1581.0334389924064</v>
      </c>
      <c r="C7" s="1">
        <f t="shared" si="1"/>
        <v>90.711354168358184</v>
      </c>
      <c r="D7" s="1">
        <f t="shared" si="2"/>
        <v>5.4261484491810744E-2</v>
      </c>
      <c r="E7" s="1">
        <v>758.89605071635515</v>
      </c>
    </row>
    <row r="8" spans="1:6" x14ac:dyDescent="0.25">
      <c r="A8">
        <v>0.869999999999999</v>
      </c>
      <c r="B8" s="1">
        <f t="shared" si="0"/>
        <v>1576.8883279990457</v>
      </c>
      <c r="C8" s="1">
        <f t="shared" si="1"/>
        <v>94.856465161718916</v>
      </c>
      <c r="D8" s="1">
        <f t="shared" si="2"/>
        <v>5.6740996322993766E-2</v>
      </c>
      <c r="E8" s="1">
        <v>756.90639743954193</v>
      </c>
    </row>
    <row r="9" spans="1:6" x14ac:dyDescent="0.25">
      <c r="A9">
        <v>0.87999999999999901</v>
      </c>
      <c r="B9" s="1">
        <f t="shared" si="0"/>
        <v>1572.4704504852</v>
      </c>
      <c r="C9" s="1">
        <f t="shared" si="1"/>
        <v>99.27434267556464</v>
      </c>
      <c r="D9" s="1">
        <f t="shared" si="2"/>
        <v>5.9383670929739722E-2</v>
      </c>
      <c r="E9" s="1">
        <v>754.78581623289608</v>
      </c>
    </row>
    <row r="10" spans="1:6" x14ac:dyDescent="0.25">
      <c r="A10">
        <v>0.88999999999999901</v>
      </c>
      <c r="B10" s="1">
        <f t="shared" si="0"/>
        <v>1567.8289091792537</v>
      </c>
      <c r="C10" s="1">
        <f t="shared" si="1"/>
        <v>103.91588398151089</v>
      </c>
      <c r="D10" s="1">
        <f t="shared" si="2"/>
        <v>6.2160136168294758E-2</v>
      </c>
      <c r="E10" s="1">
        <v>752.55787640604183</v>
      </c>
    </row>
    <row r="11" spans="1:6" x14ac:dyDescent="0.25">
      <c r="A11">
        <v>0.89999999999999902</v>
      </c>
      <c r="B11" s="1">
        <f t="shared" si="0"/>
        <v>1562.9922641431876</v>
      </c>
      <c r="C11" s="1">
        <f t="shared" si="1"/>
        <v>108.75252901757699</v>
      </c>
      <c r="D11" s="1">
        <f t="shared" si="2"/>
        <v>6.5053308054250789E-2</v>
      </c>
      <c r="E11" s="1">
        <v>750.23628678873013</v>
      </c>
    </row>
    <row r="12" spans="1:6" x14ac:dyDescent="0.25">
      <c r="A12">
        <v>0.90999999999999903</v>
      </c>
      <c r="B12" s="1">
        <f t="shared" si="0"/>
        <v>1557.8660170003884</v>
      </c>
      <c r="C12" s="1">
        <f t="shared" si="1"/>
        <v>113.87877616037622</v>
      </c>
      <c r="D12" s="1">
        <f t="shared" si="2"/>
        <v>6.8119713383444039E-2</v>
      </c>
      <c r="E12" s="1">
        <v>747.77568816018641</v>
      </c>
    </row>
    <row r="13" spans="1:6" x14ac:dyDescent="0.25">
      <c r="A13">
        <v>0.91999999999999904</v>
      </c>
      <c r="B13" s="1">
        <f t="shared" si="0"/>
        <v>1552.5729064798436</v>
      </c>
      <c r="C13" s="1">
        <f t="shared" si="1"/>
        <v>119.17188668092103</v>
      </c>
      <c r="D13" s="1">
        <f t="shared" si="2"/>
        <v>7.1285932618700115E-2</v>
      </c>
      <c r="E13" s="1">
        <v>745.23499511032503</v>
      </c>
    </row>
    <row r="14" spans="1:6" x14ac:dyDescent="0.25">
      <c r="A14">
        <v>0.92999999999999905</v>
      </c>
      <c r="B14" s="1">
        <f t="shared" si="0"/>
        <v>1547.0115350454314</v>
      </c>
      <c r="C14" s="1">
        <f t="shared" si="1"/>
        <v>124.73325811533323</v>
      </c>
      <c r="D14" s="1">
        <f t="shared" si="2"/>
        <v>7.4612619477342768E-2</v>
      </c>
      <c r="E14" s="1">
        <v>742.56553682180697</v>
      </c>
    </row>
    <row r="15" spans="1:6" x14ac:dyDescent="0.25">
      <c r="A15">
        <v>0.93999999999999895</v>
      </c>
      <c r="B15" s="1">
        <f t="shared" si="0"/>
        <v>1541.1736932615042</v>
      </c>
      <c r="C15" s="1">
        <f t="shared" si="1"/>
        <v>130.57109989926039</v>
      </c>
      <c r="D15" s="1">
        <f t="shared" si="2"/>
        <v>7.8104684658469828E-2</v>
      </c>
      <c r="E15" s="1">
        <v>739.76337276552204</v>
      </c>
    </row>
    <row r="16" spans="1:6" x14ac:dyDescent="0.25">
      <c r="A16">
        <v>0.94999999999999896</v>
      </c>
      <c r="B16" s="1">
        <f t="shared" si="0"/>
        <v>1535.0645114955607</v>
      </c>
      <c r="C16" s="1">
        <f t="shared" si="1"/>
        <v>136.68028166520389</v>
      </c>
      <c r="D16" s="1">
        <f t="shared" si="2"/>
        <v>8.1759059292048256E-2</v>
      </c>
      <c r="E16" s="1">
        <v>736.83096551786923</v>
      </c>
    </row>
    <row r="17" spans="1:5" x14ac:dyDescent="0.25">
      <c r="A17">
        <v>0.95999999999999797</v>
      </c>
      <c r="B17" s="1">
        <f t="shared" si="0"/>
        <v>1528.6459768761313</v>
      </c>
      <c r="C17" s="1">
        <f t="shared" si="1"/>
        <v>143.09881628463336</v>
      </c>
      <c r="D17" s="1">
        <f t="shared" si="2"/>
        <v>8.5598481819749953E-2</v>
      </c>
      <c r="E17" s="1">
        <v>733.75006890054294</v>
      </c>
    </row>
    <row r="18" spans="1:5" x14ac:dyDescent="0.25">
      <c r="A18">
        <v>0.96999999999999797</v>
      </c>
      <c r="B18" s="1">
        <f t="shared" si="0"/>
        <v>1521.9438941804046</v>
      </c>
      <c r="C18" s="1">
        <f t="shared" si="1"/>
        <v>149.80089898035999</v>
      </c>
      <c r="D18" s="1">
        <f t="shared" si="2"/>
        <v>8.9607516406335991E-2</v>
      </c>
      <c r="E18" s="1">
        <v>730.53306920659429</v>
      </c>
    </row>
    <row r="19" spans="1:5" x14ac:dyDescent="0.25">
      <c r="A19" s="2">
        <v>0.97999999999999798</v>
      </c>
      <c r="B19" s="2">
        <f t="shared" si="0"/>
        <v>1514.7735903935275</v>
      </c>
      <c r="C19" s="2">
        <f t="shared" si="1"/>
        <v>156.97120276723717</v>
      </c>
      <c r="D19" s="2">
        <f t="shared" si="2"/>
        <v>9.3896630280781088E-2</v>
      </c>
      <c r="E19" s="2">
        <v>727.09132338889322</v>
      </c>
    </row>
    <row r="20" spans="1:5" x14ac:dyDescent="0.25">
      <c r="A20">
        <v>0.98999999999999799</v>
      </c>
      <c r="B20" s="1">
        <f t="shared" si="0"/>
        <v>1507.2162532055447</v>
      </c>
      <c r="C20" s="1">
        <f t="shared" si="1"/>
        <v>164.52853995521991</v>
      </c>
      <c r="D20" s="1">
        <f t="shared" si="2"/>
        <v>9.841725879950021E-2</v>
      </c>
      <c r="E20" s="1">
        <v>723.46380153866153</v>
      </c>
    </row>
    <row r="21" spans="1:5" x14ac:dyDescent="0.25">
      <c r="A21">
        <v>0.999999999999998</v>
      </c>
      <c r="B21" s="1">
        <f t="shared" si="0"/>
        <v>1499.2711520769651</v>
      </c>
      <c r="C21" s="1">
        <f t="shared" si="1"/>
        <v>172.47364108379952</v>
      </c>
      <c r="D21" s="1">
        <f t="shared" si="2"/>
        <v>0.10316983895472702</v>
      </c>
      <c r="E21" s="1">
        <v>719.65015299694323</v>
      </c>
    </row>
    <row r="23" spans="1:5" x14ac:dyDescent="0.25">
      <c r="E23">
        <f>285*5</f>
        <v>1425</v>
      </c>
    </row>
    <row r="24" spans="1:5" x14ac:dyDescent="0.25">
      <c r="B24" s="1">
        <v>706.74126757299643</v>
      </c>
      <c r="E24">
        <f>E23/82</f>
        <v>17.378048780487806</v>
      </c>
    </row>
    <row r="25" spans="1:5" x14ac:dyDescent="0.25">
      <c r="B25">
        <v>802.43750071716704</v>
      </c>
    </row>
    <row r="26" spans="1:5" x14ac:dyDescent="0.25">
      <c r="B26">
        <f>B25-B24</f>
        <v>95.696233144170606</v>
      </c>
    </row>
    <row r="27" spans="1:5" x14ac:dyDescent="0.25">
      <c r="B27">
        <f>B26/B25</f>
        <v>0.11925693036360273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D3F3-7F38-44D3-8525-8F155C75DB5B}">
  <dimension ref="A1:F30"/>
  <sheetViews>
    <sheetView workbookViewId="0">
      <selection activeCell="L32" sqref="L32"/>
    </sheetView>
  </sheetViews>
  <sheetFormatPr defaultRowHeight="15" x14ac:dyDescent="0.25"/>
  <cols>
    <col min="1" max="1" width="13.85546875" bestFit="1" customWidth="1"/>
    <col min="2" max="3" width="12" style="1" bestFit="1" customWidth="1"/>
    <col min="4" max="4" width="9.140625" style="1"/>
  </cols>
  <sheetData>
    <row r="1" spans="1:6" x14ac:dyDescent="0.25">
      <c r="A1" t="s">
        <v>4</v>
      </c>
      <c r="B1" s="1" t="s">
        <v>0</v>
      </c>
      <c r="C1" s="1" t="s">
        <v>2</v>
      </c>
      <c r="D1" s="1" t="s">
        <v>3</v>
      </c>
      <c r="E1" t="s">
        <v>5</v>
      </c>
    </row>
    <row r="2" spans="1:6" x14ac:dyDescent="0.25">
      <c r="A2">
        <v>0.08</v>
      </c>
      <c r="B2" s="1">
        <v>773.99089560541609</v>
      </c>
      <c r="C2" s="1">
        <f>(802.437500717167-B2)*25/12</f>
        <v>59.263760649481156</v>
      </c>
      <c r="D2" s="1">
        <f>C2/(802.437500717167*25/12)</f>
        <v>3.5450243896038271E-2</v>
      </c>
      <c r="E2">
        <f>A2*1000/0.56</f>
        <v>142.85714285714283</v>
      </c>
      <c r="F2">
        <f>E2*11.2</f>
        <v>1599.9999999999995</v>
      </c>
    </row>
    <row r="3" spans="1:6" x14ac:dyDescent="0.25">
      <c r="A3">
        <v>0.1</v>
      </c>
      <c r="B3" s="1">
        <v>770.18976241364805</v>
      </c>
      <c r="C3" s="1">
        <f t="shared" ref="C3:C30" si="0">(802.437500717167-B3)*25/12</f>
        <v>67.182788132331225</v>
      </c>
      <c r="D3" s="1">
        <f t="shared" ref="D3:D30" si="1">C3/(802.437500717167*25/12)</f>
        <v>4.018722738493407E-2</v>
      </c>
      <c r="E3" s="1">
        <f t="shared" ref="E3:E30" si="2">A3*1000/0.56</f>
        <v>178.57142857142856</v>
      </c>
      <c r="F3" s="1">
        <f t="shared" ref="F3:F30" si="3">E3*11.2</f>
        <v>1999.9999999999998</v>
      </c>
    </row>
    <row r="4" spans="1:6" x14ac:dyDescent="0.25">
      <c r="A4">
        <v>0.12</v>
      </c>
      <c r="B4" s="1">
        <v>766.78066807237076</v>
      </c>
      <c r="C4" s="1">
        <f t="shared" si="0"/>
        <v>74.285068009992258</v>
      </c>
      <c r="D4" s="1">
        <f t="shared" si="1"/>
        <v>4.4435650892348001E-2</v>
      </c>
      <c r="E4" s="1">
        <f t="shared" si="2"/>
        <v>214.28571428571428</v>
      </c>
      <c r="F4" s="1">
        <f t="shared" si="3"/>
        <v>2399.9999999999995</v>
      </c>
    </row>
    <row r="5" spans="1:6" x14ac:dyDescent="0.25">
      <c r="A5">
        <v>0.14000000000000001</v>
      </c>
      <c r="B5" s="1">
        <v>763.68087560135302</v>
      </c>
      <c r="C5" s="1">
        <f t="shared" si="0"/>
        <v>80.742968991279199</v>
      </c>
      <c r="D5" s="1">
        <f t="shared" si="1"/>
        <v>4.8298621489120133E-2</v>
      </c>
      <c r="E5" s="1">
        <f t="shared" si="2"/>
        <v>249.99999999999997</v>
      </c>
      <c r="F5" s="1">
        <f t="shared" si="3"/>
        <v>2799.9999999999995</v>
      </c>
    </row>
    <row r="6" spans="1:6" x14ac:dyDescent="0.25">
      <c r="A6" s="1">
        <v>0.16</v>
      </c>
      <c r="B6" s="1">
        <v>760.79429364382236</v>
      </c>
      <c r="C6" s="1">
        <f t="shared" si="0"/>
        <v>86.756681402801419</v>
      </c>
      <c r="D6" s="1">
        <f t="shared" si="1"/>
        <v>5.1895888509854861E-2</v>
      </c>
      <c r="E6" s="1">
        <f t="shared" si="2"/>
        <v>285.71428571428567</v>
      </c>
      <c r="F6" s="1">
        <f t="shared" si="3"/>
        <v>3199.9999999999991</v>
      </c>
    </row>
    <row r="7" spans="1:6" x14ac:dyDescent="0.25">
      <c r="A7" s="1">
        <v>0.18</v>
      </c>
      <c r="B7" s="1">
        <v>758.06157560703002</v>
      </c>
      <c r="C7" s="1">
        <f t="shared" si="0"/>
        <v>92.449843979452112</v>
      </c>
      <c r="D7" s="1">
        <f t="shared" si="1"/>
        <v>5.5301409854944049E-2</v>
      </c>
      <c r="E7" s="1">
        <f t="shared" si="2"/>
        <v>321.42857142857139</v>
      </c>
      <c r="F7" s="1">
        <f t="shared" si="3"/>
        <v>3599.9999999999991</v>
      </c>
    </row>
    <row r="8" spans="1:6" x14ac:dyDescent="0.25">
      <c r="A8" s="1">
        <v>0.2</v>
      </c>
      <c r="B8" s="1">
        <v>755.4233047677277</v>
      </c>
      <c r="C8" s="1">
        <f t="shared" si="0"/>
        <v>97.946241561331973</v>
      </c>
      <c r="D8" s="1">
        <f t="shared" si="1"/>
        <v>5.8589230821616739E-2</v>
      </c>
      <c r="E8" s="1">
        <f t="shared" si="2"/>
        <v>357.14285714285711</v>
      </c>
      <c r="F8" s="1">
        <f t="shared" si="3"/>
        <v>3999.9999999999995</v>
      </c>
    </row>
    <row r="9" spans="1:6" x14ac:dyDescent="0.25">
      <c r="A9" s="1">
        <v>0.22</v>
      </c>
      <c r="B9" s="1">
        <v>752.9605249817447</v>
      </c>
      <c r="C9" s="1">
        <f t="shared" si="0"/>
        <v>103.07703278212989</v>
      </c>
      <c r="D9" s="1">
        <f t="shared" si="1"/>
        <v>6.1658354315698119E-2</v>
      </c>
      <c r="E9" s="1">
        <f t="shared" si="2"/>
        <v>392.85714285714283</v>
      </c>
      <c r="F9" s="1">
        <f t="shared" si="3"/>
        <v>4399.9999999999991</v>
      </c>
    </row>
    <row r="10" spans="1:6" x14ac:dyDescent="0.25">
      <c r="A10" s="1">
        <v>0.24</v>
      </c>
      <c r="B10" s="1">
        <v>750.75254452339527</v>
      </c>
      <c r="C10" s="1">
        <f t="shared" si="0"/>
        <v>107.67699207035785</v>
      </c>
      <c r="D10" s="1">
        <f t="shared" si="1"/>
        <v>6.4409946129859438E-2</v>
      </c>
      <c r="E10" s="1">
        <f t="shared" si="2"/>
        <v>428.57142857142856</v>
      </c>
      <c r="F10" s="1">
        <f t="shared" si="3"/>
        <v>4799.9999999999991</v>
      </c>
    </row>
    <row r="11" spans="1:6" x14ac:dyDescent="0.25">
      <c r="A11" s="1">
        <v>0.26</v>
      </c>
      <c r="B11" s="1">
        <v>748.82938510556153</v>
      </c>
      <c r="C11" s="1">
        <f t="shared" si="0"/>
        <v>111.68357419084482</v>
      </c>
      <c r="D11" s="1">
        <f t="shared" si="1"/>
        <v>6.6806593116216562E-2</v>
      </c>
      <c r="E11" s="1">
        <f t="shared" si="2"/>
        <v>464.28571428571422</v>
      </c>
      <c r="F11" s="1">
        <f t="shared" si="3"/>
        <v>5199.9999999999991</v>
      </c>
    </row>
    <row r="12" spans="1:6" x14ac:dyDescent="0.25">
      <c r="A12" s="1">
        <v>0.28000000000000003</v>
      </c>
      <c r="B12" s="1">
        <v>746.95293006666452</v>
      </c>
      <c r="C12" s="1">
        <f t="shared" si="0"/>
        <v>115.59285552188025</v>
      </c>
      <c r="D12" s="1">
        <f t="shared" si="1"/>
        <v>6.9145036966634765E-2</v>
      </c>
      <c r="E12" s="1">
        <f t="shared" si="2"/>
        <v>499.99999999999994</v>
      </c>
      <c r="F12" s="1">
        <f t="shared" si="3"/>
        <v>5599.9999999999991</v>
      </c>
    </row>
    <row r="13" spans="1:6" x14ac:dyDescent="0.25">
      <c r="A13" s="1">
        <v>0.3</v>
      </c>
      <c r="B13" s="1">
        <v>745.14176426799213</v>
      </c>
      <c r="C13" s="1">
        <f t="shared" si="0"/>
        <v>119.36611760244773</v>
      </c>
      <c r="D13" s="1">
        <f t="shared" si="1"/>
        <v>7.1402117171702056E-2</v>
      </c>
      <c r="E13" s="1">
        <f t="shared" si="2"/>
        <v>535.71428571428567</v>
      </c>
      <c r="F13" s="1">
        <f>E13*11.2</f>
        <v>5999.9999999999991</v>
      </c>
    </row>
    <row r="14" spans="1:6" x14ac:dyDescent="0.25">
      <c r="A14" s="1">
        <v>0.32</v>
      </c>
      <c r="B14" s="1">
        <v>743.68788561664689</v>
      </c>
      <c r="C14" s="1">
        <f t="shared" si="0"/>
        <v>122.39503145941698</v>
      </c>
      <c r="D14" s="1">
        <f t="shared" si="1"/>
        <v>7.3213945071128314E-2</v>
      </c>
      <c r="E14" s="1">
        <f t="shared" si="2"/>
        <v>571.42857142857133</v>
      </c>
      <c r="F14" s="1">
        <f t="shared" si="3"/>
        <v>6399.9999999999982</v>
      </c>
    </row>
    <row r="15" spans="1:6" x14ac:dyDescent="0.25">
      <c r="A15" s="1">
        <v>0.34</v>
      </c>
      <c r="B15" s="1">
        <v>742.32871357605791</v>
      </c>
      <c r="C15" s="1">
        <f t="shared" si="0"/>
        <v>125.22663987731069</v>
      </c>
      <c r="D15" s="1">
        <f t="shared" si="1"/>
        <v>7.4907749310554106E-2</v>
      </c>
      <c r="E15" s="1">
        <f t="shared" si="2"/>
        <v>607.14285714285711</v>
      </c>
      <c r="F15" s="1">
        <f t="shared" si="3"/>
        <v>6799.9999999999991</v>
      </c>
    </row>
    <row r="16" spans="1:6" x14ac:dyDescent="0.25">
      <c r="A16" s="1">
        <v>0.36</v>
      </c>
      <c r="B16" s="1">
        <v>741.03026314163696</v>
      </c>
      <c r="C16" s="1">
        <f t="shared" si="0"/>
        <v>127.93174494902098</v>
      </c>
      <c r="D16" s="1">
        <f t="shared" si="1"/>
        <v>7.6525882103775353E-2</v>
      </c>
      <c r="E16" s="1">
        <f t="shared" si="2"/>
        <v>642.85714285714278</v>
      </c>
      <c r="F16" s="1">
        <f t="shared" si="3"/>
        <v>7199.9999999999982</v>
      </c>
    </row>
    <row r="17" spans="1:6" x14ac:dyDescent="0.25">
      <c r="A17" s="1">
        <v>0.38</v>
      </c>
      <c r="B17" s="1">
        <v>739.85403674058716</v>
      </c>
      <c r="C17" s="1">
        <f t="shared" si="0"/>
        <v>130.38221661787475</v>
      </c>
      <c r="D17" s="1">
        <f t="shared" si="1"/>
        <v>7.799169894309127E-2</v>
      </c>
      <c r="E17" s="1">
        <f t="shared" si="2"/>
        <v>678.57142857142856</v>
      </c>
      <c r="F17" s="1">
        <f t="shared" si="3"/>
        <v>7599.9999999999991</v>
      </c>
    </row>
    <row r="18" spans="1:6" x14ac:dyDescent="0.25">
      <c r="A18" s="1">
        <v>0.4</v>
      </c>
      <c r="B18" s="1">
        <v>738.72548173392863</v>
      </c>
      <c r="C18" s="1">
        <f t="shared" si="0"/>
        <v>132.7333728817467</v>
      </c>
      <c r="D18" s="1">
        <f t="shared" si="1"/>
        <v>7.9398107548932742E-2</v>
      </c>
      <c r="E18" s="1">
        <f t="shared" si="2"/>
        <v>714.28571428571422</v>
      </c>
      <c r="F18" s="1">
        <f t="shared" si="3"/>
        <v>7999.9999999999991</v>
      </c>
    </row>
    <row r="19" spans="1:6" x14ac:dyDescent="0.25">
      <c r="A19" s="1">
        <v>0.42</v>
      </c>
      <c r="B19" s="1">
        <v>737.63753506817341</v>
      </c>
      <c r="C19" s="1">
        <f t="shared" si="0"/>
        <v>134.9999284354034</v>
      </c>
      <c r="D19" s="1">
        <f t="shared" si="1"/>
        <v>8.0753909919563327E-2</v>
      </c>
      <c r="E19" s="1">
        <f t="shared" si="2"/>
        <v>749.99999999999989</v>
      </c>
      <c r="F19" s="1">
        <f t="shared" si="3"/>
        <v>8399.9999999999982</v>
      </c>
    </row>
    <row r="20" spans="1:6" x14ac:dyDescent="0.25">
      <c r="A20" s="1">
        <v>0.44</v>
      </c>
      <c r="B20" s="1">
        <v>736.60454936146903</v>
      </c>
      <c r="C20" s="1">
        <f t="shared" si="0"/>
        <v>137.15198199103753</v>
      </c>
      <c r="D20" s="1">
        <f t="shared" si="1"/>
        <v>8.2041219779560096E-2</v>
      </c>
      <c r="E20" s="1">
        <f t="shared" si="2"/>
        <v>785.71428571428567</v>
      </c>
      <c r="F20" s="1">
        <f t="shared" si="3"/>
        <v>8799.9999999999982</v>
      </c>
    </row>
    <row r="21" spans="1:6" x14ac:dyDescent="0.25">
      <c r="A21" s="1">
        <v>0.46</v>
      </c>
      <c r="B21" s="1">
        <v>735.651914005599</v>
      </c>
      <c r="C21" s="1">
        <f t="shared" si="0"/>
        <v>139.13663898243342</v>
      </c>
      <c r="D21" s="1">
        <f t="shared" si="1"/>
        <v>8.3228396793369436E-2</v>
      </c>
      <c r="E21" s="1">
        <f t="shared" si="2"/>
        <v>821.42857142857133</v>
      </c>
      <c r="F21" s="1">
        <f t="shared" si="3"/>
        <v>9199.9999999999982</v>
      </c>
    </row>
    <row r="22" spans="1:6" x14ac:dyDescent="0.25">
      <c r="A22" s="1">
        <v>0.48</v>
      </c>
      <c r="B22" s="1">
        <v>734.73314170919798</v>
      </c>
      <c r="C22" s="1">
        <f t="shared" si="0"/>
        <v>141.05074793326887</v>
      </c>
      <c r="D22" s="1">
        <f t="shared" si="1"/>
        <v>8.4373373561753104E-2</v>
      </c>
      <c r="E22" s="1">
        <f t="shared" si="2"/>
        <v>857.14285714285711</v>
      </c>
      <c r="F22" s="1">
        <f t="shared" si="3"/>
        <v>9599.9999999999982</v>
      </c>
    </row>
    <row r="23" spans="1:6" x14ac:dyDescent="0.25">
      <c r="A23" s="1">
        <v>0.5</v>
      </c>
      <c r="B23" s="1">
        <v>733.84584639090974</v>
      </c>
      <c r="C23" s="1">
        <f t="shared" si="0"/>
        <v>142.89927984636938</v>
      </c>
      <c r="D23" s="1">
        <f t="shared" si="1"/>
        <v>8.5479123626393955E-2</v>
      </c>
      <c r="E23" s="1">
        <f t="shared" si="2"/>
        <v>892.85714285714278</v>
      </c>
      <c r="F23" s="1">
        <f t="shared" si="3"/>
        <v>9999.9999999999982</v>
      </c>
    </row>
    <row r="24" spans="1:6" x14ac:dyDescent="0.25">
      <c r="A24" s="1">
        <v>0.54</v>
      </c>
      <c r="B24" s="1">
        <v>732.14000409818755</v>
      </c>
      <c r="C24" s="1">
        <f t="shared" si="0"/>
        <v>146.45311795620728</v>
      </c>
      <c r="D24" s="1">
        <f t="shared" si="1"/>
        <v>8.7604949365093374E-2</v>
      </c>
      <c r="E24" s="1">
        <f t="shared" si="2"/>
        <v>964.28571428571422</v>
      </c>
      <c r="F24" s="1">
        <f t="shared" si="3"/>
        <v>10799.999999999998</v>
      </c>
    </row>
    <row r="25" spans="1:6" x14ac:dyDescent="0.25">
      <c r="A25" s="1">
        <v>0.56000000000000005</v>
      </c>
      <c r="B25" s="1">
        <v>731.31208560910306</v>
      </c>
      <c r="C25" s="1">
        <f t="shared" si="0"/>
        <v>148.17794814179993</v>
      </c>
      <c r="D25" s="1">
        <f t="shared" si="1"/>
        <v>8.863670384858216E-2</v>
      </c>
      <c r="E25" s="1">
        <f t="shared" si="2"/>
        <v>999.99999999999989</v>
      </c>
      <c r="F25" s="1">
        <f t="shared" si="3"/>
        <v>11199.999999999998</v>
      </c>
    </row>
    <row r="26" spans="1:6" x14ac:dyDescent="0.25">
      <c r="A26" s="1">
        <v>0.57999999999999996</v>
      </c>
      <c r="B26" s="1">
        <v>730.49439527287996</v>
      </c>
      <c r="C26" s="1">
        <f t="shared" si="0"/>
        <v>149.88146967559808</v>
      </c>
      <c r="D26" s="1">
        <f t="shared" si="1"/>
        <v>8.9655711977554592E-2</v>
      </c>
      <c r="E26" s="1">
        <f t="shared" si="2"/>
        <v>1035.7142857142856</v>
      </c>
      <c r="F26" s="1">
        <f t="shared" si="3"/>
        <v>11599.999999999998</v>
      </c>
    </row>
    <row r="27" spans="1:6" x14ac:dyDescent="0.25">
      <c r="A27" s="1">
        <v>0.6</v>
      </c>
      <c r="B27" s="1">
        <v>729.68526635095316</v>
      </c>
      <c r="C27" s="1">
        <f t="shared" si="0"/>
        <v>151.56715492961226</v>
      </c>
      <c r="D27" s="1">
        <f t="shared" si="1"/>
        <v>9.0664050846567631E-2</v>
      </c>
      <c r="E27" s="1">
        <f t="shared" si="2"/>
        <v>1071.4285714285713</v>
      </c>
      <c r="F27" s="1">
        <f t="shared" si="3"/>
        <v>11999.999999999998</v>
      </c>
    </row>
    <row r="28" spans="1:6" x14ac:dyDescent="0.25">
      <c r="A28" s="1">
        <v>0.62</v>
      </c>
      <c r="B28" s="1">
        <v>728.89469862101339</v>
      </c>
      <c r="C28" s="1">
        <f t="shared" si="0"/>
        <v>153.21417103365343</v>
      </c>
      <c r="D28" s="1">
        <f t="shared" si="1"/>
        <v>9.1649258702921815E-2</v>
      </c>
      <c r="E28" s="1">
        <f t="shared" si="2"/>
        <v>1107.1428571428571</v>
      </c>
      <c r="F28" s="1">
        <f t="shared" si="3"/>
        <v>12399.999999999998</v>
      </c>
    </row>
    <row r="29" spans="1:6" x14ac:dyDescent="0.25">
      <c r="A29" s="1">
        <v>0.64</v>
      </c>
      <c r="B29" s="1">
        <v>728.11848362477326</v>
      </c>
      <c r="C29" s="1">
        <f t="shared" si="0"/>
        <v>154.8312856091537</v>
      </c>
      <c r="D29" s="1">
        <f t="shared" si="1"/>
        <v>9.2616580139851662E-2</v>
      </c>
      <c r="E29" s="1">
        <f t="shared" si="2"/>
        <v>1142.8571428571427</v>
      </c>
      <c r="F29" s="1">
        <f t="shared" si="3"/>
        <v>12799.999999999996</v>
      </c>
    </row>
    <row r="30" spans="1:6" x14ac:dyDescent="0.25">
      <c r="A30" s="1">
        <v>0.68</v>
      </c>
      <c r="B30" s="1">
        <v>726.62023109109339</v>
      </c>
      <c r="C30" s="1">
        <f t="shared" si="0"/>
        <v>157.9526450543201</v>
      </c>
      <c r="D30" s="1">
        <f t="shared" si="1"/>
        <v>9.4483706903419951E-2</v>
      </c>
      <c r="E30" s="1">
        <f t="shared" si="2"/>
        <v>1214.2857142857142</v>
      </c>
      <c r="F30" s="1">
        <f t="shared" si="3"/>
        <v>13599.999999999998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RTE Resstock</vt:lpstr>
      <vt:lpstr>SZ Resstock</vt:lpstr>
      <vt:lpstr>RTE</vt:lpstr>
      <vt:lpstr>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2022-04-13T21:21:25Z</dcterms:created>
  <dcterms:modified xsi:type="dcterms:W3CDTF">2022-05-10T23:48:25Z</dcterms:modified>
</cp:coreProperties>
</file>