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tpha\Documents\Postdocs\Projects\TES\Data\"/>
    </mc:Choice>
  </mc:AlternateContent>
  <xr:revisionPtr revIDLastSave="0" documentId="13_ncr:1_{F72D8264-9DD1-4C3F-B5F4-289096DA633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terial_Properties" sheetId="1" r:id="rId1"/>
    <sheet name="SrBr2_Reactor" sheetId="2" r:id="rId2"/>
    <sheet name="MgSO4_TGA" sheetId="3" r:id="rId3"/>
    <sheet name="K2CO3_TGA" sheetId="4" r:id="rId4"/>
    <sheet name="MgCl2_TGA" sheetId="5" r:id="rId5"/>
    <sheet name="Raw_data" sheetId="6" r:id="rId6"/>
    <sheet name="Do_not_use_Old_sP_vs_s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jLWwTJ919KrvqN2elApjIXXh8lg=="/>
    </ext>
  </extLst>
</workbook>
</file>

<file path=xl/calcChain.xml><?xml version="1.0" encoding="utf-8"?>
<calcChain xmlns="http://schemas.openxmlformats.org/spreadsheetml/2006/main">
  <c r="Q526" i="7" l="1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Q366" i="7"/>
  <c r="Q365" i="7"/>
  <c r="Q364" i="7"/>
  <c r="Q363" i="7"/>
  <c r="Q362" i="7"/>
  <c r="Q361" i="7"/>
  <c r="Q360" i="7"/>
  <c r="Q359" i="7"/>
  <c r="Q358" i="7"/>
  <c r="Q357" i="7"/>
  <c r="Q356" i="7"/>
  <c r="Q355" i="7"/>
  <c r="Q354" i="7"/>
  <c r="Q353" i="7"/>
  <c r="Q352" i="7"/>
  <c r="Q351" i="7"/>
  <c r="Q350" i="7"/>
  <c r="Q349" i="7"/>
  <c r="Q348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E202" i="7"/>
  <c r="Q201" i="7"/>
  <c r="Q200" i="7"/>
  <c r="Q199" i="7"/>
  <c r="Q198" i="7"/>
  <c r="Q197" i="7"/>
  <c r="Q196" i="7"/>
  <c r="E196" i="7"/>
  <c r="Q195" i="7"/>
  <c r="Q194" i="7"/>
  <c r="Q193" i="7"/>
  <c r="Q192" i="7"/>
  <c r="Q191" i="7"/>
  <c r="Q190" i="7"/>
  <c r="Q189" i="7"/>
  <c r="Q188" i="7"/>
  <c r="E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E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U35" i="7"/>
  <c r="Q35" i="7"/>
  <c r="U34" i="7"/>
  <c r="Q34" i="7"/>
  <c r="U33" i="7"/>
  <c r="Q33" i="7"/>
  <c r="U32" i="7"/>
  <c r="Q32" i="7"/>
  <c r="U31" i="7"/>
  <c r="Q31" i="7"/>
  <c r="U30" i="7"/>
  <c r="Q30" i="7"/>
  <c r="U29" i="7"/>
  <c r="Q29" i="7"/>
  <c r="U28" i="7"/>
  <c r="Q28" i="7"/>
  <c r="U27" i="7"/>
  <c r="Q27" i="7"/>
  <c r="U26" i="7"/>
  <c r="Q26" i="7"/>
  <c r="U25" i="7"/>
  <c r="Q25" i="7"/>
  <c r="M25" i="7"/>
  <c r="U24" i="7"/>
  <c r="Q24" i="7"/>
  <c r="M24" i="7"/>
  <c r="U23" i="7"/>
  <c r="Q23" i="7"/>
  <c r="M23" i="7"/>
  <c r="AI22" i="7"/>
  <c r="U22" i="7"/>
  <c r="Q22" i="7"/>
  <c r="M22" i="7"/>
  <c r="AI21" i="7"/>
  <c r="AH21" i="7"/>
  <c r="AJ21" i="7" s="1"/>
  <c r="U21" i="7"/>
  <c r="Q21" i="7"/>
  <c r="M21" i="7"/>
  <c r="AI20" i="7"/>
  <c r="U20" i="7"/>
  <c r="Q20" i="7"/>
  <c r="M20" i="7"/>
  <c r="AI19" i="7"/>
  <c r="AB19" i="7"/>
  <c r="U19" i="7"/>
  <c r="Q19" i="7"/>
  <c r="M19" i="7"/>
  <c r="C19" i="7"/>
  <c r="AI18" i="7"/>
  <c r="AB18" i="7"/>
  <c r="U18" i="7"/>
  <c r="Q18" i="7"/>
  <c r="M18" i="7"/>
  <c r="B18" i="7"/>
  <c r="AI17" i="7"/>
  <c r="AB17" i="7"/>
  <c r="U17" i="7"/>
  <c r="Q17" i="7"/>
  <c r="M17" i="7"/>
  <c r="B17" i="7"/>
  <c r="AI16" i="7"/>
  <c r="AB16" i="7"/>
  <c r="U16" i="7"/>
  <c r="Q16" i="7"/>
  <c r="M16" i="7"/>
  <c r="B16" i="7"/>
  <c r="AI15" i="7"/>
  <c r="AB15" i="7"/>
  <c r="U15" i="7"/>
  <c r="Q15" i="7"/>
  <c r="M15" i="7"/>
  <c r="B15" i="7"/>
  <c r="AI14" i="7"/>
  <c r="AB14" i="7"/>
  <c r="U14" i="7"/>
  <c r="Q14" i="7"/>
  <c r="M14" i="7"/>
  <c r="B14" i="7"/>
  <c r="AI13" i="7"/>
  <c r="AB13" i="7"/>
  <c r="U13" i="7"/>
  <c r="Q13" i="7"/>
  <c r="M13" i="7"/>
  <c r="B13" i="7"/>
  <c r="AI12" i="7"/>
  <c r="AB12" i="7"/>
  <c r="U12" i="7"/>
  <c r="Q12" i="7"/>
  <c r="M12" i="7"/>
  <c r="B12" i="7"/>
  <c r="AI11" i="7"/>
  <c r="AB11" i="7"/>
  <c r="U11" i="7"/>
  <c r="Q11" i="7"/>
  <c r="M11" i="7"/>
  <c r="B11" i="7"/>
  <c r="AI10" i="7"/>
  <c r="AB10" i="7"/>
  <c r="U10" i="7"/>
  <c r="Q10" i="7"/>
  <c r="M10" i="7"/>
  <c r="B10" i="7"/>
  <c r="AI9" i="7"/>
  <c r="AB9" i="7"/>
  <c r="U9" i="7"/>
  <c r="Q9" i="7"/>
  <c r="M9" i="7"/>
  <c r="B9" i="7"/>
  <c r="AI8" i="7"/>
  <c r="AB8" i="7"/>
  <c r="U8" i="7"/>
  <c r="Q8" i="7"/>
  <c r="M8" i="7"/>
  <c r="B8" i="7"/>
  <c r="AI7" i="7"/>
  <c r="AB7" i="7"/>
  <c r="U7" i="7"/>
  <c r="Q7" i="7"/>
  <c r="M7" i="7"/>
  <c r="B7" i="7"/>
  <c r="AI6" i="7"/>
  <c r="AB6" i="7"/>
  <c r="U6" i="7"/>
  <c r="Q6" i="7"/>
  <c r="M6" i="7"/>
  <c r="B6" i="7"/>
  <c r="AI5" i="7"/>
  <c r="AB5" i="7"/>
  <c r="U5" i="7"/>
  <c r="Q5" i="7"/>
  <c r="M5" i="7"/>
  <c r="B5" i="7"/>
  <c r="AI4" i="7"/>
  <c r="AB4" i="7"/>
  <c r="U4" i="7"/>
  <c r="Q4" i="7"/>
  <c r="M4" i="7"/>
  <c r="B4" i="7"/>
  <c r="AI3" i="7"/>
  <c r="AB3" i="7"/>
  <c r="U3" i="7"/>
  <c r="Q3" i="7"/>
  <c r="M3" i="7"/>
  <c r="B3" i="7"/>
  <c r="AL2" i="7"/>
  <c r="AI2" i="7"/>
  <c r="AB2" i="7"/>
  <c r="AL1" i="7"/>
  <c r="S503" i="6"/>
  <c r="S485" i="6"/>
  <c r="S481" i="6"/>
  <c r="S454" i="6"/>
  <c r="S436" i="6"/>
  <c r="S430" i="6"/>
  <c r="S408" i="6"/>
  <c r="S390" i="6"/>
  <c r="S381" i="6"/>
  <c r="S357" i="6"/>
  <c r="S338" i="6"/>
  <c r="S335" i="6"/>
  <c r="S308" i="6"/>
  <c r="S289" i="6"/>
  <c r="S284" i="6"/>
  <c r="S265" i="6"/>
  <c r="S249" i="6"/>
  <c r="S241" i="6"/>
  <c r="S220" i="6"/>
  <c r="S204" i="6"/>
  <c r="S201" i="6"/>
  <c r="S177" i="6"/>
  <c r="S161" i="6"/>
  <c r="S156" i="6"/>
  <c r="S137" i="6"/>
  <c r="S121" i="6"/>
  <c r="S113" i="6"/>
  <c r="S92" i="6"/>
  <c r="S76" i="6"/>
  <c r="S73" i="6"/>
  <c r="S49" i="6"/>
  <c r="K38" i="6"/>
  <c r="K37" i="6"/>
  <c r="K36" i="6"/>
  <c r="K35" i="6"/>
  <c r="K34" i="6"/>
  <c r="K33" i="6"/>
  <c r="M32" i="6"/>
  <c r="K32" i="6"/>
  <c r="K31" i="6"/>
  <c r="K30" i="6"/>
  <c r="K29" i="6"/>
  <c r="K28" i="6"/>
  <c r="K27" i="6"/>
  <c r="K26" i="6"/>
  <c r="K25" i="6"/>
  <c r="K24" i="6"/>
  <c r="M23" i="6"/>
  <c r="K23" i="6"/>
  <c r="K22" i="6"/>
  <c r="M21" i="6"/>
  <c r="K21" i="6"/>
  <c r="K20" i="6"/>
  <c r="K19" i="6"/>
  <c r="K18" i="6"/>
  <c r="C18" i="6"/>
  <c r="K17" i="6"/>
  <c r="C17" i="6"/>
  <c r="K16" i="6"/>
  <c r="C16" i="6"/>
  <c r="S15" i="6"/>
  <c r="K15" i="6"/>
  <c r="C15" i="6"/>
  <c r="M14" i="6"/>
  <c r="K14" i="6"/>
  <c r="C14" i="6"/>
  <c r="L13" i="6"/>
  <c r="K13" i="6"/>
  <c r="C13" i="6"/>
  <c r="K12" i="6"/>
  <c r="C12" i="6"/>
  <c r="L11" i="6"/>
  <c r="K11" i="6"/>
  <c r="C11" i="6"/>
  <c r="E11" i="6" s="1"/>
  <c r="K10" i="6"/>
  <c r="C10" i="6"/>
  <c r="K9" i="6"/>
  <c r="E9" i="6"/>
  <c r="C9" i="6"/>
  <c r="K8" i="6"/>
  <c r="C8" i="6"/>
  <c r="L7" i="6"/>
  <c r="K7" i="6"/>
  <c r="C7" i="6"/>
  <c r="K6" i="6"/>
  <c r="C6" i="6"/>
  <c r="K5" i="6"/>
  <c r="E5" i="6"/>
  <c r="C5" i="6"/>
  <c r="K4" i="6"/>
  <c r="E4" i="6"/>
  <c r="C4" i="6"/>
  <c r="K3" i="6"/>
  <c r="E3" i="6"/>
  <c r="C3" i="6"/>
  <c r="T1" i="6"/>
  <c r="K1" i="6"/>
  <c r="L17" i="6" s="1"/>
  <c r="E1" i="6"/>
  <c r="C1" i="6"/>
  <c r="G1" i="6" s="1"/>
  <c r="D12" i="6" s="1"/>
  <c r="C28" i="5"/>
  <c r="A24" i="5"/>
  <c r="A17" i="5"/>
  <c r="A16" i="5"/>
  <c r="A8" i="5"/>
  <c r="C257" i="4"/>
  <c r="E1" i="4"/>
  <c r="A249" i="4" s="1"/>
  <c r="C28" i="3"/>
  <c r="C25" i="2"/>
  <c r="C6" i="1"/>
  <c r="E1" i="2" s="1"/>
  <c r="C5" i="1"/>
  <c r="I1" i="7" s="1"/>
  <c r="E250" i="7" s="1"/>
  <c r="C4" i="1"/>
  <c r="E1" i="5" s="1"/>
  <c r="C3" i="1"/>
  <c r="E1" i="3" s="1"/>
  <c r="A20" i="2" l="1"/>
  <c r="A12" i="2"/>
  <c r="A4" i="2"/>
  <c r="A21" i="2"/>
  <c r="A19" i="2"/>
  <c r="A11" i="2"/>
  <c r="A3" i="2"/>
  <c r="A9" i="2"/>
  <c r="A18" i="2"/>
  <c r="A10" i="2"/>
  <c r="A17" i="2"/>
  <c r="A24" i="2"/>
  <c r="A16" i="2"/>
  <c r="A8" i="2"/>
  <c r="A6" i="2"/>
  <c r="A13" i="2"/>
  <c r="A23" i="2"/>
  <c r="A15" i="2"/>
  <c r="A7" i="2"/>
  <c r="A22" i="2"/>
  <c r="A14" i="2"/>
  <c r="A5" i="2"/>
  <c r="A20" i="3"/>
  <c r="A12" i="3"/>
  <c r="A4" i="3"/>
  <c r="A17" i="3"/>
  <c r="A27" i="3"/>
  <c r="A19" i="3"/>
  <c r="A11" i="3"/>
  <c r="A3" i="3"/>
  <c r="A9" i="3"/>
  <c r="A26" i="3"/>
  <c r="A18" i="3"/>
  <c r="A10" i="3"/>
  <c r="A25" i="3"/>
  <c r="A5" i="3"/>
  <c r="A24" i="3"/>
  <c r="A16" i="3"/>
  <c r="A8" i="3"/>
  <c r="A21" i="3"/>
  <c r="A23" i="3"/>
  <c r="A15" i="3"/>
  <c r="A7" i="3"/>
  <c r="A22" i="3"/>
  <c r="A14" i="3"/>
  <c r="A6" i="3"/>
  <c r="A13" i="3"/>
  <c r="A10" i="4"/>
  <c r="A32" i="4"/>
  <c r="A64" i="4"/>
  <c r="A96" i="4"/>
  <c r="A160" i="4"/>
  <c r="A208" i="4"/>
  <c r="A240" i="4"/>
  <c r="A3" i="4"/>
  <c r="A11" i="4"/>
  <c r="A19" i="4"/>
  <c r="A33" i="4"/>
  <c r="A49" i="4"/>
  <c r="A65" i="4"/>
  <c r="A81" i="4"/>
  <c r="A97" i="4"/>
  <c r="A113" i="4"/>
  <c r="A129" i="4"/>
  <c r="A145" i="4"/>
  <c r="A161" i="4"/>
  <c r="A177" i="4"/>
  <c r="A193" i="4"/>
  <c r="A209" i="4"/>
  <c r="A225" i="4"/>
  <c r="A241" i="4"/>
  <c r="L20" i="6"/>
  <c r="A23" i="5"/>
  <c r="A15" i="5"/>
  <c r="A7" i="5"/>
  <c r="A22" i="5"/>
  <c r="A14" i="5"/>
  <c r="A6" i="5"/>
  <c r="A27" i="5"/>
  <c r="A19" i="5"/>
  <c r="A11" i="5"/>
  <c r="A3" i="5"/>
  <c r="A26" i="5"/>
  <c r="A18" i="5"/>
  <c r="A10" i="5"/>
  <c r="A4" i="4"/>
  <c r="A12" i="4"/>
  <c r="A20" i="4"/>
  <c r="A36" i="4"/>
  <c r="A52" i="4"/>
  <c r="A68" i="4"/>
  <c r="A84" i="4"/>
  <c r="A100" i="4"/>
  <c r="A116" i="4"/>
  <c r="A132" i="4"/>
  <c r="A148" i="4"/>
  <c r="A164" i="4"/>
  <c r="A180" i="4"/>
  <c r="A196" i="4"/>
  <c r="A212" i="4"/>
  <c r="A228" i="4"/>
  <c r="A244" i="4"/>
  <c r="A4" i="5"/>
  <c r="A20" i="5"/>
  <c r="S523" i="6"/>
  <c r="S515" i="6"/>
  <c r="S507" i="6"/>
  <c r="S499" i="6"/>
  <c r="S491" i="6"/>
  <c r="S483" i="6"/>
  <c r="S475" i="6"/>
  <c r="S467" i="6"/>
  <c r="S459" i="6"/>
  <c r="S451" i="6"/>
  <c r="S443" i="6"/>
  <c r="S435" i="6"/>
  <c r="S427" i="6"/>
  <c r="S419" i="6"/>
  <c r="S411" i="6"/>
  <c r="S403" i="6"/>
  <c r="S395" i="6"/>
  <c r="S387" i="6"/>
  <c r="S379" i="6"/>
  <c r="S371" i="6"/>
  <c r="S363" i="6"/>
  <c r="S355" i="6"/>
  <c r="S347" i="6"/>
  <c r="S339" i="6"/>
  <c r="S331" i="6"/>
  <c r="S323" i="6"/>
  <c r="S315" i="6"/>
  <c r="S307" i="6"/>
  <c r="S299" i="6"/>
  <c r="S291" i="6"/>
  <c r="S526" i="6"/>
  <c r="S520" i="6"/>
  <c r="S511" i="6"/>
  <c r="S502" i="6"/>
  <c r="S493" i="6"/>
  <c r="S484" i="6"/>
  <c r="S474" i="6"/>
  <c r="S465" i="6"/>
  <c r="S456" i="6"/>
  <c r="S447" i="6"/>
  <c r="S438" i="6"/>
  <c r="S429" i="6"/>
  <c r="S420" i="6"/>
  <c r="S410" i="6"/>
  <c r="S401" i="6"/>
  <c r="S392" i="6"/>
  <c r="S383" i="6"/>
  <c r="S374" i="6"/>
  <c r="S365" i="6"/>
  <c r="S356" i="6"/>
  <c r="S346" i="6"/>
  <c r="S337" i="6"/>
  <c r="S328" i="6"/>
  <c r="S319" i="6"/>
  <c r="S310" i="6"/>
  <c r="S301" i="6"/>
  <c r="S292" i="6"/>
  <c r="S283" i="6"/>
  <c r="S275" i="6"/>
  <c r="S267" i="6"/>
  <c r="S259" i="6"/>
  <c r="S251" i="6"/>
  <c r="S243" i="6"/>
  <c r="S235" i="6"/>
  <c r="S227" i="6"/>
  <c r="S219" i="6"/>
  <c r="S211" i="6"/>
  <c r="S203" i="6"/>
  <c r="S195" i="6"/>
  <c r="S187" i="6"/>
  <c r="S179" i="6"/>
  <c r="S171" i="6"/>
  <c r="S163" i="6"/>
  <c r="S155" i="6"/>
  <c r="S147" i="6"/>
  <c r="S139" i="6"/>
  <c r="S131" i="6"/>
  <c r="S123" i="6"/>
  <c r="S115" i="6"/>
  <c r="S107" i="6"/>
  <c r="S99" i="6"/>
  <c r="S91" i="6"/>
  <c r="S83" i="6"/>
  <c r="S75" i="6"/>
  <c r="S67" i="6"/>
  <c r="S59" i="6"/>
  <c r="S51" i="6"/>
  <c r="S43" i="6"/>
  <c r="S519" i="6"/>
  <c r="S510" i="6"/>
  <c r="S501" i="6"/>
  <c r="S492" i="6"/>
  <c r="S482" i="6"/>
  <c r="S473" i="6"/>
  <c r="S464" i="6"/>
  <c r="S455" i="6"/>
  <c r="S446" i="6"/>
  <c r="S437" i="6"/>
  <c r="S428" i="6"/>
  <c r="S418" i="6"/>
  <c r="S409" i="6"/>
  <c r="S400" i="6"/>
  <c r="S391" i="6"/>
  <c r="S382" i="6"/>
  <c r="S373" i="6"/>
  <c r="S364" i="6"/>
  <c r="S354" i="6"/>
  <c r="S345" i="6"/>
  <c r="S336" i="6"/>
  <c r="S327" i="6"/>
  <c r="S318" i="6"/>
  <c r="S309" i="6"/>
  <c r="S300" i="6"/>
  <c r="S290" i="6"/>
  <c r="S282" i="6"/>
  <c r="S274" i="6"/>
  <c r="S266" i="6"/>
  <c r="S258" i="6"/>
  <c r="S250" i="6"/>
  <c r="S242" i="6"/>
  <c r="S234" i="6"/>
  <c r="S226" i="6"/>
  <c r="S218" i="6"/>
  <c r="S210" i="6"/>
  <c r="S202" i="6"/>
  <c r="S194" i="6"/>
  <c r="S186" i="6"/>
  <c r="S178" i="6"/>
  <c r="S170" i="6"/>
  <c r="S162" i="6"/>
  <c r="S154" i="6"/>
  <c r="S146" i="6"/>
  <c r="S138" i="6"/>
  <c r="S130" i="6"/>
  <c r="S122" i="6"/>
  <c r="S114" i="6"/>
  <c r="S106" i="6"/>
  <c r="S98" i="6"/>
  <c r="S90" i="6"/>
  <c r="S82" i="6"/>
  <c r="S74" i="6"/>
  <c r="S66" i="6"/>
  <c r="S58" i="6"/>
  <c r="S50" i="6"/>
  <c r="S42" i="6"/>
  <c r="S37" i="6"/>
  <c r="S35" i="6"/>
  <c r="S33" i="6"/>
  <c r="S31" i="6"/>
  <c r="S29" i="6"/>
  <c r="S27" i="6"/>
  <c r="S25" i="6"/>
  <c r="S23" i="6"/>
  <c r="S21" i="6"/>
  <c r="S19" i="6"/>
  <c r="S525" i="6"/>
  <c r="S516" i="6"/>
  <c r="S506" i="6"/>
  <c r="S497" i="6"/>
  <c r="S488" i="6"/>
  <c r="S479" i="6"/>
  <c r="S470" i="6"/>
  <c r="S461" i="6"/>
  <c r="S452" i="6"/>
  <c r="S442" i="6"/>
  <c r="S433" i="6"/>
  <c r="S424" i="6"/>
  <c r="S415" i="6"/>
  <c r="S406" i="6"/>
  <c r="S397" i="6"/>
  <c r="S388" i="6"/>
  <c r="S378" i="6"/>
  <c r="S369" i="6"/>
  <c r="S360" i="6"/>
  <c r="S351" i="6"/>
  <c r="S342" i="6"/>
  <c r="S333" i="6"/>
  <c r="S324" i="6"/>
  <c r="S314" i="6"/>
  <c r="S305" i="6"/>
  <c r="S296" i="6"/>
  <c r="S287" i="6"/>
  <c r="S279" i="6"/>
  <c r="S271" i="6"/>
  <c r="S263" i="6"/>
  <c r="S255" i="6"/>
  <c r="S247" i="6"/>
  <c r="S239" i="6"/>
  <c r="S231" i="6"/>
  <c r="S223" i="6"/>
  <c r="S215" i="6"/>
  <c r="S207" i="6"/>
  <c r="S199" i="6"/>
  <c r="S191" i="6"/>
  <c r="S183" i="6"/>
  <c r="S175" i="6"/>
  <c r="S167" i="6"/>
  <c r="S159" i="6"/>
  <c r="S151" i="6"/>
  <c r="S143" i="6"/>
  <c r="S135" i="6"/>
  <c r="S127" i="6"/>
  <c r="S119" i="6"/>
  <c r="S111" i="6"/>
  <c r="S103" i="6"/>
  <c r="S95" i="6"/>
  <c r="S87" i="6"/>
  <c r="S79" i="6"/>
  <c r="S71" i="6"/>
  <c r="S63" i="6"/>
  <c r="S55" i="6"/>
  <c r="S47" i="6"/>
  <c r="S39" i="6"/>
  <c r="S17" i="6"/>
  <c r="S524" i="6"/>
  <c r="S514" i="6"/>
  <c r="S505" i="6"/>
  <c r="S496" i="6"/>
  <c r="S487" i="6"/>
  <c r="S478" i="6"/>
  <c r="S469" i="6"/>
  <c r="S460" i="6"/>
  <c r="S450" i="6"/>
  <c r="S441" i="6"/>
  <c r="S432" i="6"/>
  <c r="S423" i="6"/>
  <c r="S414" i="6"/>
  <c r="S405" i="6"/>
  <c r="S396" i="6"/>
  <c r="S386" i="6"/>
  <c r="S377" i="6"/>
  <c r="S368" i="6"/>
  <c r="S359" i="6"/>
  <c r="S350" i="6"/>
  <c r="S341" i="6"/>
  <c r="S332" i="6"/>
  <c r="S322" i="6"/>
  <c r="S313" i="6"/>
  <c r="S304" i="6"/>
  <c r="S295" i="6"/>
  <c r="S286" i="6"/>
  <c r="S278" i="6"/>
  <c r="S270" i="6"/>
  <c r="S262" i="6"/>
  <c r="S254" i="6"/>
  <c r="S246" i="6"/>
  <c r="S238" i="6"/>
  <c r="S230" i="6"/>
  <c r="S222" i="6"/>
  <c r="S214" i="6"/>
  <c r="S206" i="6"/>
  <c r="S198" i="6"/>
  <c r="S190" i="6"/>
  <c r="S182" i="6"/>
  <c r="S174" i="6"/>
  <c r="S166" i="6"/>
  <c r="S158" i="6"/>
  <c r="S150" i="6"/>
  <c r="S142" i="6"/>
  <c r="S134" i="6"/>
  <c r="S126" i="6"/>
  <c r="S118" i="6"/>
  <c r="S110" i="6"/>
  <c r="S102" i="6"/>
  <c r="S94" i="6"/>
  <c r="S86" i="6"/>
  <c r="S78" i="6"/>
  <c r="S70" i="6"/>
  <c r="S62" i="6"/>
  <c r="S54" i="6"/>
  <c r="S46" i="6"/>
  <c r="S38" i="6"/>
  <c r="S36" i="6"/>
  <c r="S34" i="6"/>
  <c r="S32" i="6"/>
  <c r="S30" i="6"/>
  <c r="S28" i="6"/>
  <c r="S26" i="6"/>
  <c r="S517" i="6"/>
  <c r="S498" i="6"/>
  <c r="S480" i="6"/>
  <c r="S462" i="6"/>
  <c r="S444" i="6"/>
  <c r="S425" i="6"/>
  <c r="S407" i="6"/>
  <c r="S389" i="6"/>
  <c r="S370" i="6"/>
  <c r="S352" i="6"/>
  <c r="S334" i="6"/>
  <c r="S316" i="6"/>
  <c r="S297" i="6"/>
  <c r="S280" i="6"/>
  <c r="S264" i="6"/>
  <c r="S248" i="6"/>
  <c r="S232" i="6"/>
  <c r="S216" i="6"/>
  <c r="S200" i="6"/>
  <c r="S184" i="6"/>
  <c r="S168" i="6"/>
  <c r="S152" i="6"/>
  <c r="S136" i="6"/>
  <c r="S120" i="6"/>
  <c r="S104" i="6"/>
  <c r="S88" i="6"/>
  <c r="S72" i="6"/>
  <c r="S56" i="6"/>
  <c r="S40" i="6"/>
  <c r="S18" i="6"/>
  <c r="S10" i="6"/>
  <c r="S513" i="6"/>
  <c r="S495" i="6"/>
  <c r="S477" i="6"/>
  <c r="S458" i="6"/>
  <c r="S440" i="6"/>
  <c r="S422" i="6"/>
  <c r="S404" i="6"/>
  <c r="S385" i="6"/>
  <c r="S367" i="6"/>
  <c r="S349" i="6"/>
  <c r="S330" i="6"/>
  <c r="S312" i="6"/>
  <c r="S294" i="6"/>
  <c r="S277" i="6"/>
  <c r="S261" i="6"/>
  <c r="S245" i="6"/>
  <c r="S229" i="6"/>
  <c r="S213" i="6"/>
  <c r="S197" i="6"/>
  <c r="S181" i="6"/>
  <c r="S165" i="6"/>
  <c r="S149" i="6"/>
  <c r="S133" i="6"/>
  <c r="S117" i="6"/>
  <c r="S101" i="6"/>
  <c r="S85" i="6"/>
  <c r="S69" i="6"/>
  <c r="S53" i="6"/>
  <c r="S20" i="6"/>
  <c r="S11" i="6"/>
  <c r="S3" i="6"/>
  <c r="S512" i="6"/>
  <c r="S494" i="6"/>
  <c r="S476" i="6"/>
  <c r="S457" i="6"/>
  <c r="S439" i="6"/>
  <c r="S421" i="6"/>
  <c r="S402" i="6"/>
  <c r="S384" i="6"/>
  <c r="S366" i="6"/>
  <c r="S348" i="6"/>
  <c r="S329" i="6"/>
  <c r="S311" i="6"/>
  <c r="S293" i="6"/>
  <c r="S276" i="6"/>
  <c r="S260" i="6"/>
  <c r="S244" i="6"/>
  <c r="S228" i="6"/>
  <c r="S212" i="6"/>
  <c r="S196" i="6"/>
  <c r="S180" i="6"/>
  <c r="S164" i="6"/>
  <c r="S148" i="6"/>
  <c r="S132" i="6"/>
  <c r="S116" i="6"/>
  <c r="S100" i="6"/>
  <c r="S84" i="6"/>
  <c r="S68" i="6"/>
  <c r="S52" i="6"/>
  <c r="S22" i="6"/>
  <c r="S16" i="6"/>
  <c r="S12" i="6"/>
  <c r="S4" i="6"/>
  <c r="S508" i="6"/>
  <c r="S489" i="6"/>
  <c r="S471" i="6"/>
  <c r="S453" i="6"/>
  <c r="S434" i="6"/>
  <c r="S416" i="6"/>
  <c r="S398" i="6"/>
  <c r="S380" i="6"/>
  <c r="S361" i="6"/>
  <c r="S343" i="6"/>
  <c r="S325" i="6"/>
  <c r="S306" i="6"/>
  <c r="S288" i="6"/>
  <c r="S272" i="6"/>
  <c r="S256" i="6"/>
  <c r="S240" i="6"/>
  <c r="S224" i="6"/>
  <c r="S208" i="6"/>
  <c r="S192" i="6"/>
  <c r="S176" i="6"/>
  <c r="S160" i="6"/>
  <c r="S144" i="6"/>
  <c r="S128" i="6"/>
  <c r="S112" i="6"/>
  <c r="S96" i="6"/>
  <c r="S80" i="6"/>
  <c r="S64" i="6"/>
  <c r="S48" i="6"/>
  <c r="S13" i="6"/>
  <c r="S6" i="6"/>
  <c r="S522" i="6"/>
  <c r="S504" i="6"/>
  <c r="S486" i="6"/>
  <c r="S468" i="6"/>
  <c r="S449" i="6"/>
  <c r="S431" i="6"/>
  <c r="S413" i="6"/>
  <c r="S394" i="6"/>
  <c r="S376" i="6"/>
  <c r="S358" i="6"/>
  <c r="S340" i="6"/>
  <c r="S321" i="6"/>
  <c r="S303" i="6"/>
  <c r="S285" i="6"/>
  <c r="S269" i="6"/>
  <c r="S253" i="6"/>
  <c r="S237" i="6"/>
  <c r="S221" i="6"/>
  <c r="S205" i="6"/>
  <c r="S189" i="6"/>
  <c r="S173" i="6"/>
  <c r="S157" i="6"/>
  <c r="S141" i="6"/>
  <c r="S125" i="6"/>
  <c r="S109" i="6"/>
  <c r="S93" i="6"/>
  <c r="S77" i="6"/>
  <c r="S61" i="6"/>
  <c r="S45" i="6"/>
  <c r="S14" i="6"/>
  <c r="S7" i="6"/>
  <c r="M4" i="6"/>
  <c r="E7" i="6"/>
  <c r="D7" i="6"/>
  <c r="S8" i="6"/>
  <c r="D11" i="6"/>
  <c r="D15" i="6"/>
  <c r="S24" i="6"/>
  <c r="S41" i="6"/>
  <c r="S81" i="6"/>
  <c r="S124" i="6"/>
  <c r="S169" i="6"/>
  <c r="S209" i="6"/>
  <c r="S252" i="6"/>
  <c r="S298" i="6"/>
  <c r="S344" i="6"/>
  <c r="S393" i="6"/>
  <c r="S445" i="6"/>
  <c r="S490" i="6"/>
  <c r="E60" i="7"/>
  <c r="E74" i="7"/>
  <c r="A18" i="4"/>
  <c r="A48" i="4"/>
  <c r="A80" i="4"/>
  <c r="A144" i="4"/>
  <c r="A192" i="4"/>
  <c r="A224" i="4"/>
  <c r="A256" i="4"/>
  <c r="M16" i="6"/>
  <c r="L15" i="6"/>
  <c r="L36" i="6"/>
  <c r="M33" i="6"/>
  <c r="L28" i="6"/>
  <c r="M25" i="6"/>
  <c r="L23" i="6"/>
  <c r="M15" i="6"/>
  <c r="M9" i="6"/>
  <c r="L8" i="6"/>
  <c r="M38" i="6"/>
  <c r="L33" i="6"/>
  <c r="M30" i="6"/>
  <c r="L25" i="6"/>
  <c r="M18" i="6"/>
  <c r="M10" i="6"/>
  <c r="L9" i="6"/>
  <c r="L38" i="6"/>
  <c r="M35" i="6"/>
  <c r="L30" i="6"/>
  <c r="M27" i="6"/>
  <c r="M20" i="6"/>
  <c r="L18" i="6"/>
  <c r="M11" i="6"/>
  <c r="L10" i="6"/>
  <c r="M37" i="6"/>
  <c r="L32" i="6"/>
  <c r="M29" i="6"/>
  <c r="M24" i="6"/>
  <c r="L22" i="6"/>
  <c r="L12" i="6"/>
  <c r="M5" i="6"/>
  <c r="L4" i="6"/>
  <c r="L37" i="6"/>
  <c r="M34" i="6"/>
  <c r="L29" i="6"/>
  <c r="M26" i="6"/>
  <c r="L24" i="6"/>
  <c r="M19" i="6"/>
  <c r="M13" i="6"/>
  <c r="M6" i="6"/>
  <c r="L5" i="6"/>
  <c r="L6" i="6"/>
  <c r="M8" i="6"/>
  <c r="M12" i="6"/>
  <c r="M28" i="6"/>
  <c r="E33" i="7"/>
  <c r="E22" i="7"/>
  <c r="E255" i="7"/>
  <c r="E251" i="7"/>
  <c r="E247" i="7"/>
  <c r="E243" i="7"/>
  <c r="E239" i="7"/>
  <c r="E235" i="7"/>
  <c r="E231" i="7"/>
  <c r="E227" i="7"/>
  <c r="E223" i="7"/>
  <c r="E219" i="7"/>
  <c r="E215" i="7"/>
  <c r="E211" i="7"/>
  <c r="E207" i="7"/>
  <c r="E203" i="7"/>
  <c r="E199" i="7"/>
  <c r="E195" i="7"/>
  <c r="E191" i="7"/>
  <c r="E187" i="7"/>
  <c r="E183" i="7"/>
  <c r="E179" i="7"/>
  <c r="E175" i="7"/>
  <c r="E171" i="7"/>
  <c r="E167" i="7"/>
  <c r="E163" i="7"/>
  <c r="E159" i="7"/>
  <c r="E155" i="7"/>
  <c r="E151" i="7"/>
  <c r="E147" i="7"/>
  <c r="E143" i="7"/>
  <c r="E139" i="7"/>
  <c r="E135" i="7"/>
  <c r="E131" i="7"/>
  <c r="E127" i="7"/>
  <c r="E123" i="7"/>
  <c r="E119" i="7"/>
  <c r="E115" i="7"/>
  <c r="E111" i="7"/>
  <c r="E107" i="7"/>
  <c r="E103" i="7"/>
  <c r="E99" i="7"/>
  <c r="E95" i="7"/>
  <c r="E91" i="7"/>
  <c r="E87" i="7"/>
  <c r="E83" i="7"/>
  <c r="E79" i="7"/>
  <c r="E75" i="7"/>
  <c r="E71" i="7"/>
  <c r="E67" i="7"/>
  <c r="E63" i="7"/>
  <c r="E59" i="7"/>
  <c r="E55" i="7"/>
  <c r="E51" i="7"/>
  <c r="E47" i="7"/>
  <c r="E43" i="7"/>
  <c r="E39" i="7"/>
  <c r="E30" i="7"/>
  <c r="E25" i="7"/>
  <c r="E23" i="7"/>
  <c r="E19" i="7"/>
  <c r="E17" i="7"/>
  <c r="E15" i="7"/>
  <c r="E13" i="7"/>
  <c r="E11" i="7"/>
  <c r="E9" i="7"/>
  <c r="E7" i="7"/>
  <c r="E5" i="7"/>
  <c r="E3" i="7"/>
  <c r="E35" i="7"/>
  <c r="E254" i="7"/>
  <c r="E29" i="7"/>
  <c r="E253" i="7"/>
  <c r="E249" i="7"/>
  <c r="E245" i="7"/>
  <c r="E241" i="7"/>
  <c r="E237" i="7"/>
  <c r="E233" i="7"/>
  <c r="E229" i="7"/>
  <c r="E225" i="7"/>
  <c r="E221" i="7"/>
  <c r="E217" i="7"/>
  <c r="E213" i="7"/>
  <c r="E209" i="7"/>
  <c r="E205" i="7"/>
  <c r="E201" i="7"/>
  <c r="E197" i="7"/>
  <c r="E193" i="7"/>
  <c r="E189" i="7"/>
  <c r="E185" i="7"/>
  <c r="E181" i="7"/>
  <c r="E177" i="7"/>
  <c r="E173" i="7"/>
  <c r="E169" i="7"/>
  <c r="E165" i="7"/>
  <c r="E161" i="7"/>
  <c r="E157" i="7"/>
  <c r="E153" i="7"/>
  <c r="E149" i="7"/>
  <c r="E145" i="7"/>
  <c r="E141" i="7"/>
  <c r="E137" i="7"/>
  <c r="E133" i="7"/>
  <c r="E129" i="7"/>
  <c r="E125" i="7"/>
  <c r="E121" i="7"/>
  <c r="E117" i="7"/>
  <c r="E113" i="7"/>
  <c r="E109" i="7"/>
  <c r="E105" i="7"/>
  <c r="E101" i="7"/>
  <c r="E97" i="7"/>
  <c r="E93" i="7"/>
  <c r="E89" i="7"/>
  <c r="E85" i="7"/>
  <c r="E81" i="7"/>
  <c r="E77" i="7"/>
  <c r="E73" i="7"/>
  <c r="E69" i="7"/>
  <c r="E65" i="7"/>
  <c r="E61" i="7"/>
  <c r="E57" i="7"/>
  <c r="E53" i="7"/>
  <c r="E49" i="7"/>
  <c r="E45" i="7"/>
  <c r="E41" i="7"/>
  <c r="E37" i="7"/>
  <c r="E34" i="7"/>
  <c r="E26" i="7"/>
  <c r="E24" i="7"/>
  <c r="E18" i="7"/>
  <c r="E16" i="7"/>
  <c r="E14" i="7"/>
  <c r="E12" i="7"/>
  <c r="E10" i="7"/>
  <c r="E8" i="7"/>
  <c r="E6" i="7"/>
  <c r="E4" i="7"/>
  <c r="E31" i="7"/>
  <c r="E256" i="7"/>
  <c r="E238" i="7"/>
  <c r="E222" i="7"/>
  <c r="E206" i="7"/>
  <c r="E190" i="7"/>
  <c r="E174" i="7"/>
  <c r="E158" i="7"/>
  <c r="E142" i="7"/>
  <c r="E126" i="7"/>
  <c r="E110" i="7"/>
  <c r="E94" i="7"/>
  <c r="E78" i="7"/>
  <c r="E62" i="7"/>
  <c r="E46" i="7"/>
  <c r="E32" i="7"/>
  <c r="E248" i="7"/>
  <c r="E232" i="7"/>
  <c r="E216" i="7"/>
  <c r="E200" i="7"/>
  <c r="E184" i="7"/>
  <c r="E168" i="7"/>
  <c r="E152" i="7"/>
  <c r="E136" i="7"/>
  <c r="E120" i="7"/>
  <c r="E104" i="7"/>
  <c r="E88" i="7"/>
  <c r="E72" i="7"/>
  <c r="E56" i="7"/>
  <c r="E40" i="7"/>
  <c r="E28" i="7"/>
  <c r="E20" i="7"/>
  <c r="E242" i="7"/>
  <c r="E226" i="7"/>
  <c r="E210" i="7"/>
  <c r="E194" i="7"/>
  <c r="E178" i="7"/>
  <c r="E162" i="7"/>
  <c r="E146" i="7"/>
  <c r="E130" i="7"/>
  <c r="E114" i="7"/>
  <c r="E98" i="7"/>
  <c r="E82" i="7"/>
  <c r="E66" i="7"/>
  <c r="E50" i="7"/>
  <c r="E246" i="7"/>
  <c r="E230" i="7"/>
  <c r="E214" i="7"/>
  <c r="E198" i="7"/>
  <c r="E182" i="7"/>
  <c r="E166" i="7"/>
  <c r="E150" i="7"/>
  <c r="E134" i="7"/>
  <c r="E118" i="7"/>
  <c r="E102" i="7"/>
  <c r="E86" i="7"/>
  <c r="E70" i="7"/>
  <c r="E54" i="7"/>
  <c r="E38" i="7"/>
  <c r="E27" i="7"/>
  <c r="E240" i="7"/>
  <c r="E224" i="7"/>
  <c r="E208" i="7"/>
  <c r="E192" i="7"/>
  <c r="E176" i="7"/>
  <c r="E160" i="7"/>
  <c r="E144" i="7"/>
  <c r="E128" i="7"/>
  <c r="E112" i="7"/>
  <c r="E96" i="7"/>
  <c r="E80" i="7"/>
  <c r="E64" i="7"/>
  <c r="E48" i="7"/>
  <c r="E228" i="7"/>
  <c r="E154" i="7"/>
  <c r="E140" i="7"/>
  <c r="E100" i="7"/>
  <c r="E234" i="7"/>
  <c r="E220" i="7"/>
  <c r="E180" i="7"/>
  <c r="E106" i="7"/>
  <c r="E92" i="7"/>
  <c r="E52" i="7"/>
  <c r="E186" i="7"/>
  <c r="E172" i="7"/>
  <c r="E132" i="7"/>
  <c r="E58" i="7"/>
  <c r="E44" i="7"/>
  <c r="E252" i="7"/>
  <c r="E212" i="7"/>
  <c r="E138" i="7"/>
  <c r="E124" i="7"/>
  <c r="E84" i="7"/>
  <c r="E21" i="7"/>
  <c r="E218" i="7"/>
  <c r="E204" i="7"/>
  <c r="E164" i="7"/>
  <c r="E90" i="7"/>
  <c r="E76" i="7"/>
  <c r="E36" i="7"/>
  <c r="E244" i="7"/>
  <c r="E170" i="7"/>
  <c r="E156" i="7"/>
  <c r="E116" i="7"/>
  <c r="E42" i="7"/>
  <c r="A5" i="4"/>
  <c r="A13" i="4"/>
  <c r="A21" i="4"/>
  <c r="A37" i="4"/>
  <c r="A53" i="4"/>
  <c r="A69" i="4"/>
  <c r="A85" i="4"/>
  <c r="A101" i="4"/>
  <c r="A117" i="4"/>
  <c r="A133" i="4"/>
  <c r="A149" i="4"/>
  <c r="A165" i="4"/>
  <c r="A181" i="4"/>
  <c r="A197" i="4"/>
  <c r="A213" i="4"/>
  <c r="A229" i="4"/>
  <c r="A245" i="4"/>
  <c r="A5" i="5"/>
  <c r="A21" i="5"/>
  <c r="D5" i="6"/>
  <c r="M17" i="6"/>
  <c r="L21" i="6"/>
  <c r="L34" i="6"/>
  <c r="S44" i="6"/>
  <c r="S89" i="6"/>
  <c r="S129" i="6"/>
  <c r="S172" i="6"/>
  <c r="S217" i="6"/>
  <c r="S257" i="6"/>
  <c r="S302" i="6"/>
  <c r="S353" i="6"/>
  <c r="S399" i="6"/>
  <c r="S448" i="6"/>
  <c r="S500" i="6"/>
  <c r="E68" i="7"/>
  <c r="E236" i="7"/>
  <c r="A128" i="4"/>
  <c r="A40" i="4"/>
  <c r="A88" i="4"/>
  <c r="A136" i="4"/>
  <c r="A200" i="4"/>
  <c r="A7" i="4"/>
  <c r="A15" i="4"/>
  <c r="A25" i="4"/>
  <c r="A41" i="4"/>
  <c r="A57" i="4"/>
  <c r="A73" i="4"/>
  <c r="A89" i="4"/>
  <c r="A105" i="4"/>
  <c r="A121" i="4"/>
  <c r="A137" i="4"/>
  <c r="A153" i="4"/>
  <c r="A169" i="4"/>
  <c r="A185" i="4"/>
  <c r="A201" i="4"/>
  <c r="A217" i="4"/>
  <c r="A233" i="4"/>
  <c r="A9" i="5"/>
  <c r="A25" i="5"/>
  <c r="M7" i="6"/>
  <c r="E14" i="6"/>
  <c r="D14" i="6"/>
  <c r="D16" i="6"/>
  <c r="E16" i="6"/>
  <c r="L26" i="6"/>
  <c r="L31" i="6"/>
  <c r="L35" i="6"/>
  <c r="S57" i="6"/>
  <c r="S97" i="6"/>
  <c r="S140" i="6"/>
  <c r="S185" i="6"/>
  <c r="S225" i="6"/>
  <c r="S268" i="6"/>
  <c r="S317" i="6"/>
  <c r="S362" i="6"/>
  <c r="S412" i="6"/>
  <c r="S463" i="6"/>
  <c r="S509" i="6"/>
  <c r="E108" i="7"/>
  <c r="A255" i="4"/>
  <c r="A247" i="4"/>
  <c r="A239" i="4"/>
  <c r="A231" i="4"/>
  <c r="A223" i="4"/>
  <c r="A215" i="4"/>
  <c r="A207" i="4"/>
  <c r="A199" i="4"/>
  <c r="A191" i="4"/>
  <c r="A183" i="4"/>
  <c r="A175" i="4"/>
  <c r="A167" i="4"/>
  <c r="A159" i="4"/>
  <c r="A151" i="4"/>
  <c r="A143" i="4"/>
  <c r="A135" i="4"/>
  <c r="A127" i="4"/>
  <c r="A119" i="4"/>
  <c r="A111" i="4"/>
  <c r="A103" i="4"/>
  <c r="A95" i="4"/>
  <c r="A87" i="4"/>
  <c r="A79" i="4"/>
  <c r="A71" i="4"/>
  <c r="A63" i="4"/>
  <c r="A55" i="4"/>
  <c r="A47" i="4"/>
  <c r="A39" i="4"/>
  <c r="A31" i="4"/>
  <c r="A23" i="4"/>
  <c r="A254" i="4"/>
  <c r="A246" i="4"/>
  <c r="A238" i="4"/>
  <c r="A230" i="4"/>
  <c r="A222" i="4"/>
  <c r="A214" i="4"/>
  <c r="A206" i="4"/>
  <c r="A198" i="4"/>
  <c r="A190" i="4"/>
  <c r="A182" i="4"/>
  <c r="A174" i="4"/>
  <c r="A166" i="4"/>
  <c r="A158" i="4"/>
  <c r="A150" i="4"/>
  <c r="A142" i="4"/>
  <c r="A134" i="4"/>
  <c r="A126" i="4"/>
  <c r="A118" i="4"/>
  <c r="A110" i="4"/>
  <c r="A102" i="4"/>
  <c r="A94" i="4"/>
  <c r="A86" i="4"/>
  <c r="A78" i="4"/>
  <c r="A70" i="4"/>
  <c r="A62" i="4"/>
  <c r="A54" i="4"/>
  <c r="A46" i="4"/>
  <c r="A38" i="4"/>
  <c r="A30" i="4"/>
  <c r="A22" i="4"/>
  <c r="A251" i="4"/>
  <c r="A243" i="4"/>
  <c r="A235" i="4"/>
  <c r="A227" i="4"/>
  <c r="A219" i="4"/>
  <c r="A211" i="4"/>
  <c r="A203" i="4"/>
  <c r="A195" i="4"/>
  <c r="A187" i="4"/>
  <c r="A179" i="4"/>
  <c r="A171" i="4"/>
  <c r="A163" i="4"/>
  <c r="A155" i="4"/>
  <c r="A147" i="4"/>
  <c r="A139" i="4"/>
  <c r="A131" i="4"/>
  <c r="A123" i="4"/>
  <c r="A115" i="4"/>
  <c r="A107" i="4"/>
  <c r="A99" i="4"/>
  <c r="A91" i="4"/>
  <c r="A83" i="4"/>
  <c r="A75" i="4"/>
  <c r="A67" i="4"/>
  <c r="A59" i="4"/>
  <c r="A51" i="4"/>
  <c r="A43" i="4"/>
  <c r="A35" i="4"/>
  <c r="A27" i="4"/>
  <c r="A250" i="4"/>
  <c r="A242" i="4"/>
  <c r="A234" i="4"/>
  <c r="A226" i="4"/>
  <c r="A218" i="4"/>
  <c r="A210" i="4"/>
  <c r="A202" i="4"/>
  <c r="A194" i="4"/>
  <c r="A186" i="4"/>
  <c r="A178" i="4"/>
  <c r="A170" i="4"/>
  <c r="A162" i="4"/>
  <c r="A154" i="4"/>
  <c r="A146" i="4"/>
  <c r="A138" i="4"/>
  <c r="A130" i="4"/>
  <c r="A122" i="4"/>
  <c r="A114" i="4"/>
  <c r="A106" i="4"/>
  <c r="A98" i="4"/>
  <c r="A90" i="4"/>
  <c r="A82" i="4"/>
  <c r="A74" i="4"/>
  <c r="A66" i="4"/>
  <c r="A58" i="4"/>
  <c r="A50" i="4"/>
  <c r="A42" i="4"/>
  <c r="A34" i="4"/>
  <c r="A26" i="4"/>
  <c r="A176" i="4"/>
  <c r="A6" i="4"/>
  <c r="A24" i="4"/>
  <c r="A72" i="4"/>
  <c r="A120" i="4"/>
  <c r="A152" i="4"/>
  <c r="A184" i="4"/>
  <c r="A216" i="4"/>
  <c r="A248" i="4"/>
  <c r="A8" i="4"/>
  <c r="A16" i="4"/>
  <c r="A28" i="4"/>
  <c r="A44" i="4"/>
  <c r="A60" i="4"/>
  <c r="A76" i="4"/>
  <c r="A92" i="4"/>
  <c r="A108" i="4"/>
  <c r="A124" i="4"/>
  <c r="A140" i="4"/>
  <c r="A156" i="4"/>
  <c r="A172" i="4"/>
  <c r="A188" i="4"/>
  <c r="A204" i="4"/>
  <c r="A220" i="4"/>
  <c r="A236" i="4"/>
  <c r="A252" i="4"/>
  <c r="A12" i="5"/>
  <c r="S5" i="6"/>
  <c r="S9" i="6"/>
  <c r="M22" i="6"/>
  <c r="M31" i="6"/>
  <c r="S60" i="6"/>
  <c r="S105" i="6"/>
  <c r="S145" i="6"/>
  <c r="S188" i="6"/>
  <c r="S233" i="6"/>
  <c r="S273" i="6"/>
  <c r="S320" i="6"/>
  <c r="S372" i="6"/>
  <c r="S417" i="6"/>
  <c r="S466" i="6"/>
  <c r="S518" i="6"/>
  <c r="A112" i="4"/>
  <c r="A14" i="4"/>
  <c r="A56" i="4"/>
  <c r="A104" i="4"/>
  <c r="A168" i="4"/>
  <c r="A232" i="4"/>
  <c r="A9" i="4"/>
  <c r="A17" i="4"/>
  <c r="A29" i="4"/>
  <c r="A45" i="4"/>
  <c r="A61" i="4"/>
  <c r="A77" i="4"/>
  <c r="A93" i="4"/>
  <c r="A109" i="4"/>
  <c r="A125" i="4"/>
  <c r="A141" i="4"/>
  <c r="A157" i="4"/>
  <c r="A173" i="4"/>
  <c r="A189" i="4"/>
  <c r="A205" i="4"/>
  <c r="A221" i="4"/>
  <c r="A237" i="4"/>
  <c r="A253" i="4"/>
  <c r="A13" i="5"/>
  <c r="E15" i="6"/>
  <c r="E8" i="6"/>
  <c r="D18" i="6"/>
  <c r="D9" i="6"/>
  <c r="D3" i="6"/>
  <c r="D4" i="6"/>
  <c r="E6" i="6"/>
  <c r="D8" i="6"/>
  <c r="E10" i="6"/>
  <c r="D10" i="6"/>
  <c r="E12" i="6"/>
  <c r="L14" i="6"/>
  <c r="L16" i="6"/>
  <c r="L19" i="6"/>
  <c r="L27" i="6"/>
  <c r="M36" i="6"/>
  <c r="S65" i="6"/>
  <c r="S108" i="6"/>
  <c r="S153" i="6"/>
  <c r="S193" i="6"/>
  <c r="S236" i="6"/>
  <c r="S281" i="6"/>
  <c r="S326" i="6"/>
  <c r="S375" i="6"/>
  <c r="S426" i="6"/>
  <c r="S472" i="6"/>
  <c r="S521" i="6"/>
  <c r="E148" i="7"/>
  <c r="E18" i="6"/>
  <c r="AH19" i="7"/>
  <c r="AJ19" i="7" s="1"/>
  <c r="AA18" i="7"/>
  <c r="AC18" i="7" s="1"/>
  <c r="AD18" i="7" s="1"/>
  <c r="AH17" i="7"/>
  <c r="AJ17" i="7" s="1"/>
  <c r="AA16" i="7"/>
  <c r="AC16" i="7" s="1"/>
  <c r="AD16" i="7" s="1"/>
  <c r="AH15" i="7"/>
  <c r="AJ15" i="7" s="1"/>
  <c r="AA14" i="7"/>
  <c r="AC14" i="7" s="1"/>
  <c r="AD14" i="7" s="1"/>
  <c r="AH13" i="7"/>
  <c r="AJ13" i="7" s="1"/>
  <c r="AA12" i="7"/>
  <c r="AC12" i="7" s="1"/>
  <c r="AD12" i="7" s="1"/>
  <c r="AH11" i="7"/>
  <c r="AJ11" i="7" s="1"/>
  <c r="AA10" i="7"/>
  <c r="AC10" i="7" s="1"/>
  <c r="AD10" i="7" s="1"/>
  <c r="AH9" i="7"/>
  <c r="AJ9" i="7" s="1"/>
  <c r="AA8" i="7"/>
  <c r="AC8" i="7" s="1"/>
  <c r="AD8" i="7" s="1"/>
  <c r="AH7" i="7"/>
  <c r="AJ7" i="7" s="1"/>
  <c r="AA6" i="7"/>
  <c r="AC6" i="7" s="1"/>
  <c r="AD6" i="7" s="1"/>
  <c r="AH5" i="7"/>
  <c r="AJ5" i="7" s="1"/>
  <c r="AA4" i="7"/>
  <c r="AC4" i="7" s="1"/>
  <c r="AD4" i="7" s="1"/>
  <c r="AH3" i="7"/>
  <c r="AJ3" i="7" s="1"/>
  <c r="AA19" i="7"/>
  <c r="AC19" i="7" s="1"/>
  <c r="AD19" i="7" s="1"/>
  <c r="AH18" i="7"/>
  <c r="AJ18" i="7" s="1"/>
  <c r="AA17" i="7"/>
  <c r="AC17" i="7" s="1"/>
  <c r="AD17" i="7" s="1"/>
  <c r="AH16" i="7"/>
  <c r="AJ16" i="7" s="1"/>
  <c r="AA15" i="7"/>
  <c r="AC15" i="7" s="1"/>
  <c r="AD15" i="7" s="1"/>
  <c r="AH14" i="7"/>
  <c r="AJ14" i="7" s="1"/>
  <c r="AA13" i="7"/>
  <c r="AC13" i="7" s="1"/>
  <c r="AD13" i="7" s="1"/>
  <c r="AH12" i="7"/>
  <c r="AJ12" i="7" s="1"/>
  <c r="AA11" i="7"/>
  <c r="AC11" i="7" s="1"/>
  <c r="AD11" i="7" s="1"/>
  <c r="AH10" i="7"/>
  <c r="AJ10" i="7" s="1"/>
  <c r="AA9" i="7"/>
  <c r="AC9" i="7" s="1"/>
  <c r="AD9" i="7" s="1"/>
  <c r="AH8" i="7"/>
  <c r="AJ8" i="7" s="1"/>
  <c r="AA7" i="7"/>
  <c r="AC7" i="7" s="1"/>
  <c r="AD7" i="7" s="1"/>
  <c r="AH6" i="7"/>
  <c r="AJ6" i="7" s="1"/>
  <c r="AA5" i="7"/>
  <c r="AC5" i="7" s="1"/>
  <c r="AD5" i="7" s="1"/>
  <c r="AH4" i="7"/>
  <c r="AJ4" i="7" s="1"/>
  <c r="AA3" i="7"/>
  <c r="AC3" i="7" s="1"/>
  <c r="AD3" i="7" s="1"/>
  <c r="AA2" i="7"/>
  <c r="AC2" i="7" s="1"/>
  <c r="AD2" i="7" s="1"/>
  <c r="AH22" i="7"/>
  <c r="AJ22" i="7" s="1"/>
  <c r="AH20" i="7"/>
  <c r="AJ20" i="7" s="1"/>
  <c r="D6" i="6"/>
  <c r="E13" i="6"/>
  <c r="E17" i="6"/>
  <c r="D17" i="6"/>
  <c r="D13" i="6"/>
  <c r="AH2" i="7"/>
  <c r="AJ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ID#AAAAhJn-jZ4
Bryan Kinzer    (2022-09-30 19:27:14)
K. Linnow, Experimental studies of the mechanism and kinetics of hydration reactions, 2013</t>
        </r>
      </text>
    </comment>
    <comment ref="A4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ID#AAAAhJn-jZk
Bryan Kinzer    (2022-09-30 19:24:52)
From L. Glasser,
The Thermodynamics of Inorganic Hydration and of Humidity Control, with an Extensive Database of Salt Hydrate Pairs</t>
        </r>
      </text>
    </comment>
    <comment ref="A5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ID#AAAAhJn-jZ0
Bryan Kinzer    (2022-09-30 19:26:24)
Kinzer, Bryan:
Source: Characterization of potassium carbonate salt hydrate for thermochemical energy storage in buildings, Figure 4. Table 3, 4, Eq. 13
https://www.sciencedirect.com/science/article/pii/S0378778818319315#eq0009</t>
        </r>
      </text>
    </comment>
    <comment ref="A6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ID#AAAAhJn-jZs
Bryan Kinzer    (2022-09-30 19:25:00)
From L. Glasser,
The Thermodynamics of Inorganic Hydration and of Humidity Control, with an Extensive Database of Salt Hydrate Pairs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dgaM3FuJjGisQ48oSaPInaXBdR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ID#AAAAhJn9gqk
Bryan Kinzer    (2022-09-30 19:16:25)
B Michel, 2014, Experimental investigation of an innovative thermochemical process operating with a hydrate salt and moist air for thermal storage of solar energy: Global performance
------
ID#AAAAhJn-jZQ
Bryan Kinzer    (2022-09-30 19:17:45)
SrBr2 is from a reactor experiment. They only went to 0.184 SOC, so that is the SOC cut-off for this data. The data best fit the second order diffusion model, which is an implicit equation, so t is given in terms of alpha. alpha is the reaction extent, or alpha = 1 - SOC.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bFwyLNPmQ/fWzXM/AuQvRh0vE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ID#AAAAhJn-jZU
Bryan Kinzer    (2022-09-30 19:18:37)
Kirsten Linnow et al. / Energy Procedia 48 ( 2014 ) 394 – 404, Experimental studies of the mechanism and kinetics of hydration reactions
------
ID#AAAAhJn-jZY
Bryan Kinzer    (2022-09-30 19:20:22)
This data source is different from the MgSO4 I had supplied earlier, so that is why the values are different/lower.
------
ID#AAAAhJn-jZc
Bryan Kinzer    (2022-09-30 19:22:46)
Some papers report MgSO4*7H2O rather than MgSO4*6H2O. The reported reaction enthalpy is assuming the highest hydration is MgSO4*6H2O.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tU4HJTlnZah/5RfRQ8AFftY1g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ID#AAAAgL4YQ9M
Bryan Kinzer    (2022-09-29 22:05:16)
Kinzer, Bryan:
Source: Characterization of potassium carbonate salt hydrate for thermochemical energy storage in buildings, Figure 4. Table 3, 4, Eq. 13
https://www.sciencedirect.com/science/article/pii/S0378778818319315#eq0009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+DNj5MZzyH92udCivqQv+UTYfnQ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ID#AAAAgL4YQ9Q
Bryan Kinzer    (2022-09-29 22:06:16)
R. Fisher 2021, Hydration kinetics of K2CO3, MgCl2 and vermiculite-based composites in view of low-temperature thermochemical energy storage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Zn/e4K31GGEr4mkwidQ8Q8ijzB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ID#AAAAhEk3xko
Bryan Kinzer    (2022-09-28 13:16:01)
Source: Characterization of potassium carbonate salt hydrate for thermochemical energy storage in buildings, Figure 4. Table 3, 4, Eq. 13
https://www.sciencedirect.com/science/article/pii/S0378778818319315#eq0009</t>
        </r>
      </text>
    </comment>
    <comment ref="X2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ID#AAAAgjukkvI
Bryan Kinzer    (2022-09-26 13:46:30)
From "Experimental investigation of an innovative thermochemical process operating with a hydrate salt and moist air for thermal storage of solar energy: Global performance"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2ZeSv2DP4XMC4gu24g+0WAI4Ug=="/>
    </ext>
  </extLst>
</comments>
</file>

<file path=xl/sharedStrings.xml><?xml version="1.0" encoding="utf-8"?>
<sst xmlns="http://schemas.openxmlformats.org/spreadsheetml/2006/main" count="128" uniqueCount="64">
  <si>
    <t>Salt</t>
  </si>
  <si>
    <t>Reaction Enthalpy (MJ/kg_salt)</t>
  </si>
  <si>
    <t>kWh/kg salt</t>
  </si>
  <si>
    <t>MgSO4</t>
  </si>
  <si>
    <t>MgCl2</t>
  </si>
  <si>
    <t>K2CO3</t>
  </si>
  <si>
    <t>SrBr2</t>
  </si>
  <si>
    <t>Reaction Enthalpies for MgCl2, SrBr2 are from From L. Glasser,
The Thermodynamics of Inorganic Hydration and of Humidity Control, with an Extensive Database of Salt Hydrate Pairs</t>
  </si>
  <si>
    <t>Reaction enthaply for K2CO3 is from
Source: Characterization of potassium carbonate salt hydrate for thermochemical energy storage in buildings, Figure 4. Table 3, 4, Eq. 13
https://www.sciencedirect.com/science/article/pii/S0378778818319315#eq0009</t>
  </si>
  <si>
    <t>Reaction enthalpy for MgSO4 is from:   K. Linnow, Experimental studies of the mechanism and kinetics of hydration reactions, 2013</t>
  </si>
  <si>
    <t>`</t>
  </si>
  <si>
    <t>SrBr2 Reactor</t>
  </si>
  <si>
    <t xml:space="preserve">400 kg, 25 C, 32%RH
</t>
  </si>
  <si>
    <t>Reaction Enthalpy</t>
  </si>
  <si>
    <t>kWh/kg</t>
  </si>
  <si>
    <t>Wh/kg</t>
  </si>
  <si>
    <t>SOC</t>
  </si>
  <si>
    <t>W/kg</t>
  </si>
  <si>
    <t>Best Fit Line</t>
  </si>
  <si>
    <t>t = ([1-alpha]*ln(1-alpha) + alpha)/(3.525*10^-5/min)</t>
  </si>
  <si>
    <t>alpha = 1 - SOC</t>
  </si>
  <si>
    <t>R^2</t>
  </si>
  <si>
    <t>Expected Reaction</t>
  </si>
  <si>
    <t>SrBr2*1H2O + 5H2O &lt;-&gt; SrBr2*6H2O</t>
  </si>
  <si>
    <t>MgSO4 (TGA/DSC)</t>
  </si>
  <si>
    <t>25 C, 85% RH, 200 mg</t>
  </si>
  <si>
    <t>SOC = exp((-0.00627/min)*t)</t>
  </si>
  <si>
    <t>MgSO4*1H2O + 5H2O &lt;-&gt; MgSO4*6H2O</t>
  </si>
  <si>
    <t>K2CO3 (TGA/DSC)</t>
  </si>
  <si>
    <t>8 mg, at 63%RH, 26 C</t>
  </si>
  <si>
    <t>SOC = ((3-0.1482*t)^3)/27</t>
  </si>
  <si>
    <t>K2CO3 + 1.5H2O &lt;-&gt; K2CO3*1.5H2O</t>
  </si>
  <si>
    <t>MgCl2 (TGA/DSC)</t>
  </si>
  <si>
    <t xml:space="preserve">7.5 mbar, 24%RH,  25 C, either 18 or 100 mg?
</t>
  </si>
  <si>
    <t>kWh/kg_MgCl2*4H2O</t>
  </si>
  <si>
    <t>SOC = exp((-0.007345/min)*t)</t>
  </si>
  <si>
    <t>MgCl2*4H2O + 2H2O &lt;-&gt; MgCl2*6H2O</t>
  </si>
  <si>
    <t>DelH</t>
  </si>
  <si>
    <t>J/mol)slat</t>
  </si>
  <si>
    <t>kg/mol_MgSO4</t>
  </si>
  <si>
    <t>J/kgsalt</t>
  </si>
  <si>
    <t>J/kg</t>
  </si>
  <si>
    <t>Li-Ion Battery</t>
  </si>
  <si>
    <t>COMSOL Model MgCl2</t>
  </si>
  <si>
    <t>time (min)</t>
  </si>
  <si>
    <t>mol/mol</t>
  </si>
  <si>
    <t>reaction extent</t>
  </si>
  <si>
    <t>hydration extent</t>
  </si>
  <si>
    <t>Adjusted time</t>
  </si>
  <si>
    <t>alpha_converted</t>
  </si>
  <si>
    <t>MgCl2 (TGA)</t>
  </si>
  <si>
    <t>Hydration</t>
  </si>
  <si>
    <t>time (hr)</t>
  </si>
  <si>
    <t>reaction extent (alpha)</t>
  </si>
  <si>
    <t>E (Wh/kg)</t>
  </si>
  <si>
    <t>Q (W/kg) avg</t>
  </si>
  <si>
    <t>PW</t>
  </si>
  <si>
    <t>Dehydration</t>
  </si>
  <si>
    <t>Emax</t>
  </si>
  <si>
    <t>J/kg_SrBr2</t>
  </si>
  <si>
    <t>Wh/kg MgCl2*4H20 TGA</t>
  </si>
  <si>
    <t>W/kg MgCl2 TGA</t>
  </si>
  <si>
    <t>400 kg SrBr2</t>
  </si>
  <si>
    <t>Wh/kg_SrBr2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</si>
</sst>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0" borderId="0" xfId="0" applyFont="1"/>
    <xf numFmtId="11" fontId="1" fillId="0" borderId="0" xfId="0" applyNumberFormat="1" applyFont="1"/>
    <xf numFmtId="11" fontId="3" fillId="0" borderId="0" xfId="0" applyNumberFormat="1" applyFont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SrBr2_Reactor!$C$2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SrBr2_Reactor!$B$3:$B$24</c:f>
              <c:numCache>
                <c:formatCode>General</c:formatCode>
                <c:ptCount val="22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0.92500000000000004</c:v>
                </c:pt>
                <c:pt idx="6">
                  <c:v>0.9</c:v>
                </c:pt>
                <c:pt idx="7">
                  <c:v>0.85</c:v>
                </c:pt>
                <c:pt idx="8">
                  <c:v>0.8</c:v>
                </c:pt>
                <c:pt idx="9">
                  <c:v>0.75</c:v>
                </c:pt>
                <c:pt idx="10">
                  <c:v>0.7</c:v>
                </c:pt>
                <c:pt idx="11">
                  <c:v>0.65</c:v>
                </c:pt>
                <c:pt idx="12">
                  <c:v>0.6</c:v>
                </c:pt>
                <c:pt idx="13">
                  <c:v>0.55000000000000004</c:v>
                </c:pt>
                <c:pt idx="14">
                  <c:v>0.5</c:v>
                </c:pt>
                <c:pt idx="15">
                  <c:v>0.45</c:v>
                </c:pt>
                <c:pt idx="16">
                  <c:v>0.4</c:v>
                </c:pt>
                <c:pt idx="17">
                  <c:v>0.35</c:v>
                </c:pt>
                <c:pt idx="18">
                  <c:v>0.3</c:v>
                </c:pt>
                <c:pt idx="19">
                  <c:v>0.25</c:v>
                </c:pt>
                <c:pt idx="20">
                  <c:v>0.2</c:v>
                </c:pt>
                <c:pt idx="21">
                  <c:v>0.184</c:v>
                </c:pt>
              </c:numCache>
            </c:numRef>
          </c:xVal>
          <c:yVal>
            <c:numRef>
              <c:f>SrBr2_Reactor!$C$3:$C$24</c:f>
              <c:numCache>
                <c:formatCode>General</c:formatCode>
                <c:ptCount val="22"/>
                <c:pt idx="0">
                  <c:v>127.66289999999999</c:v>
                </c:pt>
                <c:pt idx="1">
                  <c:v>63.616889999999998</c:v>
                </c:pt>
                <c:pt idx="2">
                  <c:v>42.26773</c:v>
                </c:pt>
                <c:pt idx="3">
                  <c:v>31.592780000000001</c:v>
                </c:pt>
                <c:pt idx="4">
                  <c:v>25.18751</c:v>
                </c:pt>
                <c:pt idx="5">
                  <c:v>16.646239999999999</c:v>
                </c:pt>
                <c:pt idx="6">
                  <c:v>12.37462</c:v>
                </c:pt>
                <c:pt idx="7">
                  <c:v>8.1009080000000004</c:v>
                </c:pt>
                <c:pt idx="8">
                  <c:v>5.9618169999999999</c:v>
                </c:pt>
                <c:pt idx="9">
                  <c:v>4.6764169999999998</c:v>
                </c:pt>
                <c:pt idx="10">
                  <c:v>3.8177089999999998</c:v>
                </c:pt>
                <c:pt idx="11">
                  <c:v>3.2026720000000002</c:v>
                </c:pt>
                <c:pt idx="12">
                  <c:v>2.73977</c:v>
                </c:pt>
                <c:pt idx="13">
                  <c:v>2.3781219999999998</c:v>
                </c:pt>
                <c:pt idx="14">
                  <c:v>2.087167</c:v>
                </c:pt>
                <c:pt idx="15">
                  <c:v>1.847413</c:v>
                </c:pt>
                <c:pt idx="16">
                  <c:v>1.645818</c:v>
                </c:pt>
                <c:pt idx="17">
                  <c:v>1.473284</c:v>
                </c:pt>
                <c:pt idx="18">
                  <c:v>1.323218</c:v>
                </c:pt>
                <c:pt idx="19">
                  <c:v>1.19065</c:v>
                </c:pt>
                <c:pt idx="20">
                  <c:v>1.071636</c:v>
                </c:pt>
                <c:pt idx="21">
                  <c:v>1.0358529999999999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8-44A6-8B9D-014C14A1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46240"/>
        <c:axId val="1200547072"/>
      </c:scatterChart>
      <c:valAx>
        <c:axId val="1200546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47072"/>
        <c:crosses val="autoZero"/>
        <c:crossBetween val="midCat"/>
      </c:valAx>
      <c:valAx>
        <c:axId val="1200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MgSO4_TGA!$C$2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MgSO4_TGA!$B$3:$B$27</c:f>
              <c:numCache>
                <c:formatCode>General</c:formatCode>
                <c:ptCount val="25"/>
                <c:pt idx="0">
                  <c:v>0.99375000000000002</c:v>
                </c:pt>
                <c:pt idx="1">
                  <c:v>0.98753899999999994</c:v>
                </c:pt>
                <c:pt idx="2">
                  <c:v>0.98136699999999999</c:v>
                </c:pt>
                <c:pt idx="3">
                  <c:v>0.97523300000000002</c:v>
                </c:pt>
                <c:pt idx="4">
                  <c:v>0.96913800000000005</c:v>
                </c:pt>
                <c:pt idx="5">
                  <c:v>0.93922799999999995</c:v>
                </c:pt>
                <c:pt idx="6">
                  <c:v>0.88214999999999999</c:v>
                </c:pt>
                <c:pt idx="7">
                  <c:v>0.82854000000000005</c:v>
                </c:pt>
                <c:pt idx="8">
                  <c:v>0.68647899999999995</c:v>
                </c:pt>
                <c:pt idx="9">
                  <c:v>0.64476100000000003</c:v>
                </c:pt>
                <c:pt idx="10">
                  <c:v>0.60557700000000003</c:v>
                </c:pt>
                <c:pt idx="11">
                  <c:v>0.56877599999999995</c:v>
                </c:pt>
                <c:pt idx="12">
                  <c:v>0.47125299999999998</c:v>
                </c:pt>
                <c:pt idx="13">
                  <c:v>0.39045200000000002</c:v>
                </c:pt>
                <c:pt idx="14">
                  <c:v>0.32350600000000002</c:v>
                </c:pt>
                <c:pt idx="15">
                  <c:v>0.22208</c:v>
                </c:pt>
                <c:pt idx="16">
                  <c:v>0.15245300000000001</c:v>
                </c:pt>
                <c:pt idx="17">
                  <c:v>0.104656</c:v>
                </c:pt>
                <c:pt idx="18">
                  <c:v>7.1844000000000005E-2</c:v>
                </c:pt>
                <c:pt idx="19">
                  <c:v>4.9319000000000002E-2</c:v>
                </c:pt>
                <c:pt idx="20">
                  <c:v>3.3856999999999998E-2</c:v>
                </c:pt>
                <c:pt idx="21">
                  <c:v>2.3241999999999999E-2</c:v>
                </c:pt>
                <c:pt idx="22">
                  <c:v>1.5955E-2</c:v>
                </c:pt>
                <c:pt idx="23">
                  <c:v>1.0952999999999999E-2</c:v>
                </c:pt>
                <c:pt idx="24">
                  <c:v>7.5189999999999996E-3</c:v>
                </c:pt>
              </c:numCache>
            </c:numRef>
          </c:xVal>
          <c:yVal>
            <c:numRef>
              <c:f>MgSO4_TGA!$C$3:$C$27</c:f>
              <c:numCache>
                <c:formatCode>General</c:formatCode>
                <c:ptCount val="25"/>
                <c:pt idx="0">
                  <c:v>281.25209999999998</c:v>
                </c:pt>
                <c:pt idx="1">
                  <c:v>280.3732</c:v>
                </c:pt>
                <c:pt idx="2">
                  <c:v>279.49790000000002</c:v>
                </c:pt>
                <c:pt idx="3">
                  <c:v>278.62630000000001</c:v>
                </c:pt>
                <c:pt idx="4">
                  <c:v>277.75839999999999</c:v>
                </c:pt>
                <c:pt idx="5">
                  <c:v>273.47230000000002</c:v>
                </c:pt>
                <c:pt idx="6">
                  <c:v>265.1626</c:v>
                </c:pt>
                <c:pt idx="7">
                  <c:v>257.18959999999998</c:v>
                </c:pt>
                <c:pt idx="8">
                  <c:v>235.14070000000001</c:v>
                </c:pt>
                <c:pt idx="9">
                  <c:v>228.3682</c:v>
                </c:pt>
                <c:pt idx="10">
                  <c:v>221.86269999999999</c:v>
                </c:pt>
                <c:pt idx="11">
                  <c:v>215.6122</c:v>
                </c:pt>
                <c:pt idx="12">
                  <c:v>198.28</c:v>
                </c:pt>
                <c:pt idx="13">
                  <c:v>182.86429999999999</c:v>
                </c:pt>
                <c:pt idx="14">
                  <c:v>169.12360000000001</c:v>
                </c:pt>
                <c:pt idx="15">
                  <c:v>145.86000000000001</c:v>
                </c:pt>
                <c:pt idx="16">
                  <c:v>127.13200000000001</c:v>
                </c:pt>
                <c:pt idx="17">
                  <c:v>111.91800000000001</c:v>
                </c:pt>
                <c:pt idx="18">
                  <c:v>99.445279999999997</c:v>
                </c:pt>
                <c:pt idx="19">
                  <c:v>89.126300000000001</c:v>
                </c:pt>
                <c:pt idx="20">
                  <c:v>80.511939999999996</c:v>
                </c:pt>
                <c:pt idx="21">
                  <c:v>73.25685</c:v>
                </c:pt>
                <c:pt idx="22">
                  <c:v>67.093969999999999</c:v>
                </c:pt>
                <c:pt idx="23">
                  <c:v>61.815449999999998</c:v>
                </c:pt>
                <c:pt idx="24">
                  <c:v>57.258519999999997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0-4F6C-8A5C-DDA74AC7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47072"/>
        <c:axId val="1200543744"/>
      </c:scatterChart>
      <c:valAx>
        <c:axId val="12005470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43744"/>
        <c:crosses val="autoZero"/>
        <c:crossBetween val="midCat"/>
      </c:valAx>
      <c:valAx>
        <c:axId val="1200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Power(W/kg)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K2CO3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K2CO3_TGA!$C$2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K2CO3_TGA!$B$3:$B$256</c:f>
              <c:numCache>
                <c:formatCode>General</c:formatCode>
                <c:ptCount val="254"/>
                <c:pt idx="0">
                  <c:v>1</c:v>
                </c:pt>
                <c:pt idx="1">
                  <c:v>0.98817901898562999</c:v>
                </c:pt>
                <c:pt idx="2">
                  <c:v>0.976451564041938</c:v>
                </c:pt>
                <c:pt idx="3">
                  <c:v>0.96481726371445098</c:v>
                </c:pt>
                <c:pt idx="4">
                  <c:v>0.95327574654869596</c:v>
                </c:pt>
                <c:pt idx="5">
                  <c:v>0.94182664109019798</c:v>
                </c:pt>
                <c:pt idx="6">
                  <c:v>0.93046957588448298</c:v>
                </c:pt>
                <c:pt idx="7">
                  <c:v>0.919204179477078</c:v>
                </c:pt>
                <c:pt idx="8">
                  <c:v>0.90803008041350897</c:v>
                </c:pt>
                <c:pt idx="9">
                  <c:v>0.89694690723930104</c:v>
                </c:pt>
                <c:pt idx="10">
                  <c:v>0.88595428849998104</c:v>
                </c:pt>
                <c:pt idx="11">
                  <c:v>0.875051852741075</c:v>
                </c:pt>
                <c:pt idx="12">
                  <c:v>0.86423922850810897</c:v>
                </c:pt>
                <c:pt idx="13">
                  <c:v>0.85351604434660999</c:v>
                </c:pt>
                <c:pt idx="14">
                  <c:v>0.842881928802102</c:v>
                </c:pt>
                <c:pt idx="15">
                  <c:v>0.83233651042011403</c:v>
                </c:pt>
                <c:pt idx="16">
                  <c:v>0.82187941774617002</c:v>
                </c:pt>
                <c:pt idx="17">
                  <c:v>0.811510279325796</c:v>
                </c:pt>
                <c:pt idx="18">
                  <c:v>0.80122872370452003</c:v>
                </c:pt>
                <c:pt idx="19">
                  <c:v>0.79103437942786603</c:v>
                </c:pt>
                <c:pt idx="20">
                  <c:v>0.78092687504136205</c:v>
                </c:pt>
                <c:pt idx="21">
                  <c:v>0.77090583909053301</c:v>
                </c:pt>
                <c:pt idx="22">
                  <c:v>0.76097090012090496</c:v>
                </c:pt>
                <c:pt idx="23">
                  <c:v>0.75112168667800505</c:v>
                </c:pt>
                <c:pt idx="24">
                  <c:v>0.741357827307358</c:v>
                </c:pt>
                <c:pt idx="25">
                  <c:v>0.73167895055449095</c:v>
                </c:pt>
                <c:pt idx="26">
                  <c:v>0.72208468496492995</c:v>
                </c:pt>
                <c:pt idx="27">
                  <c:v>0.71257465908420103</c:v>
                </c:pt>
                <c:pt idx="28">
                  <c:v>0.70314850145782903</c:v>
                </c:pt>
                <c:pt idx="29">
                  <c:v>0.69380584063134199</c:v>
                </c:pt>
                <c:pt idx="30">
                  <c:v>0.68454630515026604</c:v>
                </c:pt>
                <c:pt idx="31">
                  <c:v>0.67536952356012603</c:v>
                </c:pt>
                <c:pt idx="32">
                  <c:v>0.66627512440644798</c:v>
                </c:pt>
                <c:pt idx="33">
                  <c:v>0.65726273623475895</c:v>
                </c:pt>
                <c:pt idx="34">
                  <c:v>0.64833198759058497</c:v>
                </c:pt>
                <c:pt idx="35">
                  <c:v>0.63948250701945197</c:v>
                </c:pt>
                <c:pt idx="36">
                  <c:v>0.63071392306688601</c:v>
                </c:pt>
                <c:pt idx="37">
                  <c:v>0.622025864278413</c:v>
                </c:pt>
                <c:pt idx="38">
                  <c:v>0.61341795919955899</c:v>
                </c:pt>
                <c:pt idx="39">
                  <c:v>0.60488983637585103</c:v>
                </c:pt>
                <c:pt idx="40">
                  <c:v>0.59644112435281504</c:v>
                </c:pt>
                <c:pt idx="41">
                  <c:v>0.58807145167597596</c:v>
                </c:pt>
                <c:pt idx="42">
                  <c:v>0.57978044689086095</c:v>
                </c:pt>
                <c:pt idx="43">
                  <c:v>0.57156773854299503</c:v>
                </c:pt>
                <c:pt idx="44">
                  <c:v>0.56343295517790604</c:v>
                </c:pt>
                <c:pt idx="45">
                  <c:v>0.55537572534111901</c:v>
                </c:pt>
                <c:pt idx="46">
                  <c:v>0.54739567757815999</c:v>
                </c:pt>
                <c:pt idx="47">
                  <c:v>0.53949244043455602</c:v>
                </c:pt>
                <c:pt idx="48">
                  <c:v>0.53166564245583203</c:v>
                </c:pt>
                <c:pt idx="49">
                  <c:v>0.52391491218751496</c:v>
                </c:pt>
                <c:pt idx="50">
                  <c:v>0.51623987817513095</c:v>
                </c:pt>
                <c:pt idx="51">
                  <c:v>0.50864016896420505</c:v>
                </c:pt>
                <c:pt idx="52">
                  <c:v>0.50111541310026497</c:v>
                </c:pt>
                <c:pt idx="53">
                  <c:v>0.49366523912883598</c:v>
                </c:pt>
                <c:pt idx="54">
                  <c:v>0.48628927559544399</c:v>
                </c:pt>
                <c:pt idx="55">
                  <c:v>0.47898715104561501</c:v>
                </c:pt>
                <c:pt idx="56">
                  <c:v>0.47175849402487602</c:v>
                </c:pt>
                <c:pt idx="57">
                  <c:v>0.464602933078752</c:v>
                </c:pt>
                <c:pt idx="58">
                  <c:v>0.457520096752771</c:v>
                </c:pt>
                <c:pt idx="59">
                  <c:v>0.450509613592457</c:v>
                </c:pt>
                <c:pt idx="60">
                  <c:v>0.443571112143337</c:v>
                </c:pt>
                <c:pt idx="61">
                  <c:v>0.43670422095093703</c:v>
                </c:pt>
                <c:pt idx="62">
                  <c:v>0.42990856856078402</c:v>
                </c:pt>
                <c:pt idx="63">
                  <c:v>0.42318378351840202</c:v>
                </c:pt>
                <c:pt idx="64">
                  <c:v>0.41652949436932002</c:v>
                </c:pt>
                <c:pt idx="65">
                  <c:v>0.409945329659062</c:v>
                </c:pt>
                <c:pt idx="66">
                  <c:v>0.403430917933154</c:v>
                </c:pt>
                <c:pt idx="67">
                  <c:v>0.39698588773712401</c:v>
                </c:pt>
                <c:pt idx="68">
                  <c:v>0.39060986761649602</c:v>
                </c:pt>
                <c:pt idx="69">
                  <c:v>0.38430248611679801</c:v>
                </c:pt>
                <c:pt idx="70">
                  <c:v>0.37806337178355498</c:v>
                </c:pt>
                <c:pt idx="71">
                  <c:v>0.37189215316229302</c:v>
                </c:pt>
                <c:pt idx="72">
                  <c:v>0.365788458798539</c:v>
                </c:pt>
                <c:pt idx="73">
                  <c:v>0.35975191723781802</c:v>
                </c:pt>
                <c:pt idx="74">
                  <c:v>0.35378215702565702</c:v>
                </c:pt>
                <c:pt idx="75">
                  <c:v>0.34787880670758198</c:v>
                </c:pt>
                <c:pt idx="76">
                  <c:v>0.342041494829118</c:v>
                </c:pt>
                <c:pt idx="77">
                  <c:v>0.33626984993579301</c:v>
                </c:pt>
                <c:pt idx="78">
                  <c:v>0.330563500573132</c:v>
                </c:pt>
                <c:pt idx="79">
                  <c:v>0.32492207528666101</c:v>
                </c:pt>
                <c:pt idx="80">
                  <c:v>0.31934520262190702</c:v>
                </c:pt>
                <c:pt idx="81">
                  <c:v>0.31383251112439597</c:v>
                </c:pt>
                <c:pt idx="82">
                  <c:v>0.30838362933965302</c:v>
                </c:pt>
                <c:pt idx="83">
                  <c:v>0.30299818581320398</c:v>
                </c:pt>
                <c:pt idx="84">
                  <c:v>0.297675809090577</c:v>
                </c:pt>
                <c:pt idx="85">
                  <c:v>0.29241612771729703</c:v>
                </c:pt>
                <c:pt idx="86">
                  <c:v>0.28721877023888998</c:v>
                </c:pt>
                <c:pt idx="87">
                  <c:v>0.28208336520088201</c:v>
                </c:pt>
                <c:pt idx="88">
                  <c:v>0.2770095411488</c:v>
                </c:pt>
                <c:pt idx="89">
                  <c:v>0.27199692662816899</c:v>
                </c:pt>
                <c:pt idx="90">
                  <c:v>0.26704515018451602</c:v>
                </c:pt>
                <c:pt idx="91">
                  <c:v>0.26215384036336697</c:v>
                </c:pt>
                <c:pt idx="92">
                  <c:v>0.257322625710248</c:v>
                </c:pt>
                <c:pt idx="93">
                  <c:v>0.25255113477068403</c:v>
                </c:pt>
                <c:pt idx="94">
                  <c:v>0.24783899609020299</c:v>
                </c:pt>
                <c:pt idx="95">
                  <c:v>0.24318583821433001</c:v>
                </c:pt>
                <c:pt idx="96">
                  <c:v>0.238591289688592</c:v>
                </c:pt>
                <c:pt idx="97">
                  <c:v>0.234054979058514</c:v>
                </c:pt>
                <c:pt idx="98">
                  <c:v>0.22957653486962201</c:v>
                </c:pt>
                <c:pt idx="99">
                  <c:v>0.22515558566744401</c:v>
                </c:pt>
                <c:pt idx="100">
                  <c:v>0.220791759997504</c:v>
                </c:pt>
                <c:pt idx="101">
                  <c:v>0.21648468640533</c:v>
                </c:pt>
                <c:pt idx="102">
                  <c:v>0.212233993436446</c:v>
                </c:pt>
                <c:pt idx="103">
                  <c:v>0.20803930963638001</c:v>
                </c:pt>
                <c:pt idx="104">
                  <c:v>0.20390026355065699</c:v>
                </c:pt>
                <c:pt idx="105">
                  <c:v>0.19981648372480401</c:v>
                </c:pt>
                <c:pt idx="106">
                  <c:v>0.19578759870434601</c:v>
                </c:pt>
                <c:pt idx="107">
                  <c:v>0.19181323703481001</c:v>
                </c:pt>
                <c:pt idx="108">
                  <c:v>0.187893027261722</c:v>
                </c:pt>
                <c:pt idx="109">
                  <c:v>0.18402659793060799</c:v>
                </c:pt>
                <c:pt idx="110">
                  <c:v>0.18021357758699399</c:v>
                </c:pt>
                <c:pt idx="111">
                  <c:v>0.17645359477640599</c:v>
                </c:pt>
                <c:pt idx="112">
                  <c:v>0.17274627804437101</c:v>
                </c:pt>
                <c:pt idx="113">
                  <c:v>0.169091255936414</c:v>
                </c:pt>
                <c:pt idx="114">
                  <c:v>0.16548815699806099</c:v>
                </c:pt>
                <c:pt idx="115">
                  <c:v>0.16193660977484001</c:v>
                </c:pt>
                <c:pt idx="116">
                  <c:v>0.158436242812275</c:v>
                </c:pt>
                <c:pt idx="117">
                  <c:v>0.15498668465589299</c:v>
                </c:pt>
                <c:pt idx="118">
                  <c:v>0.15158756385122099</c:v>
                </c:pt>
                <c:pt idx="119">
                  <c:v>0.14823850894378299</c:v>
                </c:pt>
                <c:pt idx="120">
                  <c:v>0.14493914847910699</c:v>
                </c:pt>
                <c:pt idx="121">
                  <c:v>0.141689111002718</c:v>
                </c:pt>
                <c:pt idx="122">
                  <c:v>0.13848802506014299</c:v>
                </c:pt>
                <c:pt idx="123">
                  <c:v>0.13533551919690801</c:v>
                </c:pt>
                <c:pt idx="124">
                  <c:v>0.13223122195853801</c:v>
                </c:pt>
                <c:pt idx="125">
                  <c:v>0.12917476189056101</c:v>
                </c:pt>
                <c:pt idx="126">
                  <c:v>0.12616576753850101</c:v>
                </c:pt>
                <c:pt idx="127">
                  <c:v>0.123203867447886</c:v>
                </c:pt>
                <c:pt idx="128">
                  <c:v>0.120288690164241</c:v>
                </c:pt>
                <c:pt idx="129">
                  <c:v>0.117419864233092</c:v>
                </c:pt>
                <c:pt idx="130">
                  <c:v>0.114597018199966</c:v>
                </c:pt>
                <c:pt idx="131">
                  <c:v>0.111819780610389</c:v>
                </c:pt>
                <c:pt idx="132">
                  <c:v>0.109087780009887</c:v>
                </c:pt>
                <c:pt idx="133">
                  <c:v>0.106400644943985</c:v>
                </c:pt>
                <c:pt idx="134">
                  <c:v>0.10375800395821</c:v>
                </c:pt>
                <c:pt idx="135">
                  <c:v>0.101159485598089</c:v>
                </c:pt>
                <c:pt idx="136">
                  <c:v>9.8604718409146905E-2</c:v>
                </c:pt>
                <c:pt idx="137">
                  <c:v>9.6093330936910304E-2</c:v>
                </c:pt>
                <c:pt idx="138">
                  <c:v>9.3624951726905201E-2</c:v>
                </c:pt>
                <c:pt idx="139">
                  <c:v>9.1199209324657707E-2</c:v>
                </c:pt>
                <c:pt idx="140">
                  <c:v>8.8815732275694004E-2</c:v>
                </c:pt>
                <c:pt idx="141">
                  <c:v>8.6474149125540301E-2</c:v>
                </c:pt>
                <c:pt idx="142">
                  <c:v>8.4174088419722501E-2</c:v>
                </c:pt>
                <c:pt idx="143">
                  <c:v>8.1915178703766994E-2</c:v>
                </c:pt>
                <c:pt idx="144">
                  <c:v>7.9697048523199601E-2</c:v>
                </c:pt>
                <c:pt idx="145">
                  <c:v>7.7519326423546697E-2</c:v>
                </c:pt>
                <c:pt idx="146">
                  <c:v>7.5381640950334297E-2</c:v>
                </c:pt>
                <c:pt idx="147">
                  <c:v>7.3283620649088596E-2</c:v>
                </c:pt>
                <c:pt idx="148">
                  <c:v>7.1224894065335595E-2</c:v>
                </c:pt>
                <c:pt idx="149">
                  <c:v>6.9205089744601503E-2</c:v>
                </c:pt>
                <c:pt idx="150">
                  <c:v>6.7223836232412404E-2</c:v>
                </c:pt>
                <c:pt idx="151">
                  <c:v>6.5280762074294493E-2</c:v>
                </c:pt>
                <c:pt idx="152">
                  <c:v>6.3375495815773703E-2</c:v>
                </c:pt>
                <c:pt idx="153">
                  <c:v>6.15076660023764E-2</c:v>
                </c:pt>
                <c:pt idx="154">
                  <c:v>5.9676901179628601E-2</c:v>
                </c:pt>
                <c:pt idx="155">
                  <c:v>5.7882829893056403E-2</c:v>
                </c:pt>
                <c:pt idx="156">
                  <c:v>5.6125080688185898E-2</c:v>
                </c:pt>
                <c:pt idx="157">
                  <c:v>5.4403282110543197E-2</c:v>
                </c:pt>
                <c:pt idx="158">
                  <c:v>5.2717062705654599E-2</c:v>
                </c:pt>
                <c:pt idx="159">
                  <c:v>5.1066051019046099E-2</c:v>
                </c:pt>
                <c:pt idx="160">
                  <c:v>4.9449875596243802E-2</c:v>
                </c:pt>
                <c:pt idx="161">
                  <c:v>4.7868164982773902E-2</c:v>
                </c:pt>
                <c:pt idx="162">
                  <c:v>4.63205477241624E-2</c:v>
                </c:pt>
                <c:pt idx="163">
                  <c:v>4.4806652365935597E-2</c:v>
                </c:pt>
                <c:pt idx="164">
                  <c:v>4.3326107453619499E-2</c:v>
                </c:pt>
                <c:pt idx="165">
                  <c:v>4.1878541532740197E-2</c:v>
                </c:pt>
                <c:pt idx="166">
                  <c:v>4.0463583148823798E-2</c:v>
                </c:pt>
                <c:pt idx="167">
                  <c:v>3.9080860847396599E-2</c:v>
                </c:pt>
                <c:pt idx="168">
                  <c:v>3.7730003173984603E-2</c:v>
                </c:pt>
                <c:pt idx="169">
                  <c:v>3.6410638674113899E-2</c:v>
                </c:pt>
                <c:pt idx="170">
                  <c:v>3.5122395893310697E-2</c:v>
                </c:pt>
                <c:pt idx="171">
                  <c:v>3.3864903377100998E-2</c:v>
                </c:pt>
                <c:pt idx="172">
                  <c:v>3.2637789671010997E-2</c:v>
                </c:pt>
                <c:pt idx="173">
                  <c:v>3.1440683320566903E-2</c:v>
                </c:pt>
                <c:pt idx="174">
                  <c:v>3.02732128712947E-2</c:v>
                </c:pt>
                <c:pt idx="175">
                  <c:v>2.91350068687206E-2</c:v>
                </c:pt>
                <c:pt idx="176">
                  <c:v>2.8025693858370601E-2</c:v>
                </c:pt>
                <c:pt idx="177">
                  <c:v>2.6944902385771002E-2</c:v>
                </c:pt>
                <c:pt idx="178">
                  <c:v>2.58922609964478E-2</c:v>
                </c:pt>
                <c:pt idx="179">
                  <c:v>2.48673982359272E-2</c:v>
                </c:pt>
                <c:pt idx="180">
                  <c:v>2.3869942649735201E-2</c:v>
                </c:pt>
                <c:pt idx="181">
                  <c:v>2.2899522783398001E-2</c:v>
                </c:pt>
                <c:pt idx="182">
                  <c:v>2.1955767182441799E-2</c:v>
                </c:pt>
                <c:pt idx="183">
                  <c:v>2.1038304392392598E-2</c:v>
                </c:pt>
                <c:pt idx="184">
                  <c:v>2.0146762958776598E-2</c:v>
                </c:pt>
                <c:pt idx="185">
                  <c:v>1.9280771427119901E-2</c:v>
                </c:pt>
                <c:pt idx="186">
                  <c:v>1.8439958342948499E-2</c:v>
                </c:pt>
                <c:pt idx="187">
                  <c:v>1.7623952251788699E-2</c:v>
                </c:pt>
                <c:pt idx="188">
                  <c:v>1.68323816991666E-2</c:v>
                </c:pt>
                <c:pt idx="189">
                  <c:v>1.6064875230608299E-2</c:v>
                </c:pt>
                <c:pt idx="190">
                  <c:v>1.5321061391639801E-2</c:v>
                </c:pt>
                <c:pt idx="191">
                  <c:v>1.4600568727787399E-2</c:v>
                </c:pt>
                <c:pt idx="192">
                  <c:v>1.3903025784577101E-2</c:v>
                </c:pt>
                <c:pt idx="193">
                  <c:v>1.32280611075351E-2</c:v>
                </c:pt>
                <c:pt idx="194">
                  <c:v>1.25753032421875E-2</c:v>
                </c:pt>
                <c:pt idx="195">
                  <c:v>1.19443807340604E-2</c:v>
                </c:pt>
                <c:pt idx="196">
                  <c:v>1.1334922128679901E-2</c:v>
                </c:pt>
                <c:pt idx="197">
                  <c:v>1.0746555971572201E-2</c:v>
                </c:pt>
                <c:pt idx="198">
                  <c:v>1.0178910808263299E-2</c:v>
                </c:pt>
                <c:pt idx="199">
                  <c:v>9.6316151842795201E-3</c:v>
                </c:pt>
                <c:pt idx="200">
                  <c:v>9.1042976451467892E-3</c:v>
                </c:pt>
                <c:pt idx="201">
                  <c:v>8.5965867363913297E-3</c:v>
                </c:pt>
                <c:pt idx="202">
                  <c:v>8.1081110035392395E-3</c:v>
                </c:pt>
                <c:pt idx="203">
                  <c:v>7.6384989921166402E-3</c:v>
                </c:pt>
                <c:pt idx="204">
                  <c:v>7.1873792476496601E-3</c:v>
                </c:pt>
                <c:pt idx="205">
                  <c:v>6.7543803156644199E-3</c:v>
                </c:pt>
                <c:pt idx="206">
                  <c:v>6.3391307416870296E-3</c:v>
                </c:pt>
                <c:pt idx="207">
                  <c:v>5.9412590712436203E-3</c:v>
                </c:pt>
                <c:pt idx="208">
                  <c:v>5.5603938498603204E-3</c:v>
                </c:pt>
                <c:pt idx="209">
                  <c:v>5.1961636230632401E-3</c:v>
                </c:pt>
                <c:pt idx="210">
                  <c:v>4.8481969363785198E-3</c:v>
                </c:pt>
                <c:pt idx="211">
                  <c:v>4.5161223353322602E-3</c:v>
                </c:pt>
                <c:pt idx="212">
                  <c:v>4.1995683654505898E-3</c:v>
                </c:pt>
                <c:pt idx="213">
                  <c:v>3.8981635722596399E-3</c:v>
                </c:pt>
                <c:pt idx="214">
                  <c:v>3.6115365012855298E-3</c:v>
                </c:pt>
                <c:pt idx="215">
                  <c:v>3.3393156980543802E-3</c:v>
                </c:pt>
                <c:pt idx="216">
                  <c:v>3.0811297080923102E-3</c:v>
                </c:pt>
                <c:pt idx="217">
                  <c:v>2.8366070769254401E-3</c:v>
                </c:pt>
                <c:pt idx="218">
                  <c:v>2.6053763500798999E-3</c:v>
                </c:pt>
                <c:pt idx="219">
                  <c:v>2.3870660730818199E-3</c:v>
                </c:pt>
                <c:pt idx="220">
                  <c:v>2.1813047914573001E-3</c:v>
                </c:pt>
                <c:pt idx="221">
                  <c:v>1.9877210507324699E-3</c:v>
                </c:pt>
                <c:pt idx="222">
                  <c:v>1.80594339643347E-3</c:v>
                </c:pt>
                <c:pt idx="223">
                  <c:v>1.6356003740864E-3</c:v>
                </c:pt>
                <c:pt idx="224">
                  <c:v>1.4763205292173899E-3</c:v>
                </c:pt>
                <c:pt idx="225">
                  <c:v>1.3277324073525699E-3</c:v>
                </c:pt>
                <c:pt idx="226">
                  <c:v>1.1894645540180501E-3</c:v>
                </c:pt>
                <c:pt idx="227">
                  <c:v>1.06114551473995E-3</c:v>
                </c:pt>
                <c:pt idx="228">
                  <c:v>9.4240383504441401E-4</c:v>
                </c:pt>
                <c:pt idx="229">
                  <c:v>8.3286806045754496E-4</c:v>
                </c:pt>
                <c:pt idx="230">
                  <c:v>7.3216673650547198E-4</c:v>
                </c:pt>
                <c:pt idx="231">
                  <c:v>6.39928408714315E-4</c:v>
                </c:pt>
                <c:pt idx="232">
                  <c:v>5.5578162261019895E-4</c:v>
                </c:pt>
                <c:pt idx="233">
                  <c:v>4.7935492371924398E-4</c:v>
                </c:pt>
                <c:pt idx="234">
                  <c:v>4.1027685756757397E-4</c:v>
                </c:pt>
                <c:pt idx="235">
                  <c:v>3.4817596968131001E-4</c:v>
                </c:pt>
                <c:pt idx="236">
                  <c:v>2.9268080558657501E-4</c:v>
                </c:pt>
                <c:pt idx="237">
                  <c:v>2.4341991080949099E-4</c:v>
                </c:pt>
                <c:pt idx="238">
                  <c:v>2.00021830876181E-4</c:v>
                </c:pt>
                <c:pt idx="239">
                  <c:v>1.62115111312767E-4</c:v>
                </c:pt>
                <c:pt idx="240">
                  <c:v>1.29328297645371E-4</c:v>
                </c:pt>
                <c:pt idx="241">
                  <c:v>1.0128993540011601E-4</c:v>
                </c:pt>
                <c:pt idx="242" formatCode="0.00E+00">
                  <c:v>7.7628570103123194E-5</c:v>
                </c:pt>
                <c:pt idx="243" formatCode="0.00E+00">
                  <c:v>5.7972747280516099E-5</c:v>
                </c:pt>
                <c:pt idx="244" formatCode="0.00E+00">
                  <c:v>4.1951012458416601E-5</c:v>
                </c:pt>
                <c:pt idx="245" formatCode="0.00E+00">
                  <c:v>2.91919111629471E-5</c:v>
                </c:pt>
                <c:pt idx="246" formatCode="0.00E+00">
                  <c:v>1.9323988920229801E-5</c:v>
                </c:pt>
                <c:pt idx="247" formatCode="0.00E+00">
                  <c:v>1.19757912563871E-5</c:v>
                </c:pt>
                <c:pt idx="248" formatCode="0.00E+00">
                  <c:v>6.77586369754133E-6</c:v>
                </c:pt>
                <c:pt idx="249" formatCode="0.00E+00">
                  <c:v>3.3527517698148399E-6</c:v>
                </c:pt>
                <c:pt idx="250" formatCode="0.00E+00">
                  <c:v>1.33500099933002E-6</c:v>
                </c:pt>
                <c:pt idx="251" formatCode="0.00E+00">
                  <c:v>3.5115691220906001E-7</c:v>
                </c:pt>
                <c:pt idx="252" formatCode="0.00E+00">
                  <c:v>2.9765034574387001E-8</c:v>
                </c:pt>
                <c:pt idx="253">
                  <c:v>0</c:v>
                </c:pt>
              </c:numCache>
            </c:numRef>
          </c:xVal>
          <c:yVal>
            <c:numRef>
              <c:f>K2CO3_TGA!$C$3:$C$256</c:f>
              <c:numCache>
                <c:formatCode>General</c:formatCode>
                <c:ptCount val="254"/>
                <c:pt idx="0">
                  <c:v>0</c:v>
                </c:pt>
                <c:pt idx="1">
                  <c:v>1636.0607129545399</c:v>
                </c:pt>
                <c:pt idx="2">
                  <c:v>1629.58856272907</c:v>
                </c:pt>
                <c:pt idx="3">
                  <c:v>1623.1335493236099</c:v>
                </c:pt>
                <c:pt idx="4">
                  <c:v>1616.69567273812</c:v>
                </c:pt>
                <c:pt idx="5">
                  <c:v>1610.27493297264</c:v>
                </c:pt>
                <c:pt idx="6">
                  <c:v>1603.87133002715</c:v>
                </c:pt>
                <c:pt idx="7">
                  <c:v>1597.48486390165</c:v>
                </c:pt>
                <c:pt idx="8">
                  <c:v>1591.1155345961399</c:v>
                </c:pt>
                <c:pt idx="9">
                  <c:v>1584.76334211063</c:v>
                </c:pt>
                <c:pt idx="10">
                  <c:v>1578.42828644511</c:v>
                </c:pt>
                <c:pt idx="11">
                  <c:v>1572.1103675995801</c:v>
                </c:pt>
                <c:pt idx="12">
                  <c:v>1565.8095855740501</c:v>
                </c:pt>
                <c:pt idx="13">
                  <c:v>1559.52594036851</c:v>
                </c:pt>
                <c:pt idx="14">
                  <c:v>1553.25943198297</c:v>
                </c:pt>
                <c:pt idx="15">
                  <c:v>1547.0100604174099</c:v>
                </c:pt>
                <c:pt idx="16">
                  <c:v>1540.77782567185</c:v>
                </c:pt>
                <c:pt idx="17">
                  <c:v>1534.56272774629</c:v>
                </c:pt>
                <c:pt idx="18">
                  <c:v>1528.3647666407201</c:v>
                </c:pt>
                <c:pt idx="19">
                  <c:v>1522.1839423551401</c:v>
                </c:pt>
                <c:pt idx="20">
                  <c:v>1516.02025488955</c:v>
                </c:pt>
                <c:pt idx="21">
                  <c:v>1509.87370424396</c:v>
                </c:pt>
                <c:pt idx="22">
                  <c:v>1503.7442904183599</c:v>
                </c:pt>
                <c:pt idx="23">
                  <c:v>1497.63201341275</c:v>
                </c:pt>
                <c:pt idx="24">
                  <c:v>1491.5368732271399</c:v>
                </c:pt>
                <c:pt idx="25">
                  <c:v>1485.45886986152</c:v>
                </c:pt>
                <c:pt idx="26">
                  <c:v>1479.39800331589</c:v>
                </c:pt>
                <c:pt idx="27">
                  <c:v>1473.3542735902599</c:v>
                </c:pt>
                <c:pt idx="28">
                  <c:v>1467.32768068462</c:v>
                </c:pt>
                <c:pt idx="29">
                  <c:v>1461.3182245989699</c:v>
                </c:pt>
                <c:pt idx="30">
                  <c:v>1455.32590533332</c:v>
                </c:pt>
                <c:pt idx="31">
                  <c:v>1449.3507228876599</c:v>
                </c:pt>
                <c:pt idx="32">
                  <c:v>1443.39267726199</c:v>
                </c:pt>
                <c:pt idx="33">
                  <c:v>1437.45176845632</c:v>
                </c:pt>
                <c:pt idx="34">
                  <c:v>1431.5279964706399</c:v>
                </c:pt>
                <c:pt idx="35">
                  <c:v>1425.6213613049499</c:v>
                </c:pt>
                <c:pt idx="36">
                  <c:v>1419.7318629592601</c:v>
                </c:pt>
                <c:pt idx="37">
                  <c:v>1413.8595014335599</c:v>
                </c:pt>
                <c:pt idx="38">
                  <c:v>1408.0042767278501</c:v>
                </c:pt>
                <c:pt idx="39">
                  <c:v>1402.1661888421399</c:v>
                </c:pt>
                <c:pt idx="40">
                  <c:v>1396.3452377764199</c:v>
                </c:pt>
                <c:pt idx="41">
                  <c:v>1390.5414235306901</c:v>
                </c:pt>
                <c:pt idx="42">
                  <c:v>1384.7547461049601</c:v>
                </c:pt>
                <c:pt idx="43">
                  <c:v>1378.98520549922</c:v>
                </c:pt>
                <c:pt idx="44">
                  <c:v>1373.2328017134701</c:v>
                </c:pt>
                <c:pt idx="45">
                  <c:v>1367.49753474772</c:v>
                </c:pt>
                <c:pt idx="46">
                  <c:v>1361.7794046019601</c:v>
                </c:pt>
                <c:pt idx="47">
                  <c:v>1356.0784112761901</c:v>
                </c:pt>
                <c:pt idx="48">
                  <c:v>1350.39455477042</c:v>
                </c:pt>
                <c:pt idx="49">
                  <c:v>1344.72783508464</c:v>
                </c:pt>
                <c:pt idx="50">
                  <c:v>1339.0782522188499</c:v>
                </c:pt>
                <c:pt idx="51">
                  <c:v>1333.44580617306</c:v>
                </c:pt>
                <c:pt idx="52">
                  <c:v>1327.8304969472599</c:v>
                </c:pt>
                <c:pt idx="53">
                  <c:v>1322.23232454145</c:v>
                </c:pt>
                <c:pt idx="54">
                  <c:v>1316.65128895564</c:v>
                </c:pt>
                <c:pt idx="55">
                  <c:v>1311.0873901898201</c:v>
                </c:pt>
                <c:pt idx="56">
                  <c:v>1305.5406282439901</c:v>
                </c:pt>
                <c:pt idx="57">
                  <c:v>1300.01100311815</c:v>
                </c:pt>
                <c:pt idx="58">
                  <c:v>1294.4985148123101</c:v>
                </c:pt>
                <c:pt idx="59">
                  <c:v>1289.00316332647</c:v>
                </c:pt>
                <c:pt idx="60">
                  <c:v>1283.5249486606101</c:v>
                </c:pt>
                <c:pt idx="61">
                  <c:v>1278.0638708147501</c:v>
                </c:pt>
                <c:pt idx="62">
                  <c:v>1272.61992978888</c:v>
                </c:pt>
                <c:pt idx="63">
                  <c:v>1267.19312558301</c:v>
                </c:pt>
                <c:pt idx="64">
                  <c:v>1261.7834581971299</c:v>
                </c:pt>
                <c:pt idx="65">
                  <c:v>1256.3909276312399</c:v>
                </c:pt>
                <c:pt idx="66">
                  <c:v>1251.0155338853499</c:v>
                </c:pt>
                <c:pt idx="67">
                  <c:v>1245.65727695945</c:v>
                </c:pt>
                <c:pt idx="68">
                  <c:v>1240.31615685354</c:v>
                </c:pt>
                <c:pt idx="69">
                  <c:v>1234.9921735676201</c:v>
                </c:pt>
                <c:pt idx="70">
                  <c:v>1229.6853271017001</c:v>
                </c:pt>
                <c:pt idx="71">
                  <c:v>1224.39561745578</c:v>
                </c:pt>
                <c:pt idx="72">
                  <c:v>1219.12304462984</c:v>
                </c:pt>
                <c:pt idx="73">
                  <c:v>1213.8676086239</c:v>
                </c:pt>
                <c:pt idx="74">
                  <c:v>1208.62930943795</c:v>
                </c:pt>
                <c:pt idx="75">
                  <c:v>1203.408147072</c:v>
                </c:pt>
                <c:pt idx="76">
                  <c:v>1198.2041215260399</c:v>
                </c:pt>
                <c:pt idx="77">
                  <c:v>1193.0172328000699</c:v>
                </c:pt>
                <c:pt idx="78">
                  <c:v>1187.84748089409</c:v>
                </c:pt>
                <c:pt idx="79">
                  <c:v>1182.6948658081101</c:v>
                </c:pt>
                <c:pt idx="80">
                  <c:v>1177.55938754212</c:v>
                </c:pt>
                <c:pt idx="81">
                  <c:v>1172.4410460961301</c:v>
                </c:pt>
                <c:pt idx="82">
                  <c:v>1167.3398414701301</c:v>
                </c:pt>
                <c:pt idx="83">
                  <c:v>1162.2557736641199</c:v>
                </c:pt>
                <c:pt idx="84">
                  <c:v>1157.1888426780999</c:v>
                </c:pt>
                <c:pt idx="85">
                  <c:v>1152.1390485120801</c:v>
                </c:pt>
                <c:pt idx="86">
                  <c:v>1147.1063911660499</c:v>
                </c:pt>
                <c:pt idx="87">
                  <c:v>1142.0908706400201</c:v>
                </c:pt>
                <c:pt idx="88">
                  <c:v>1137.0924869339799</c:v>
                </c:pt>
                <c:pt idx="89">
                  <c:v>1132.1112400479301</c:v>
                </c:pt>
                <c:pt idx="90">
                  <c:v>1127.14712998187</c:v>
                </c:pt>
                <c:pt idx="91">
                  <c:v>1122.20015673581</c:v>
                </c:pt>
                <c:pt idx="92">
                  <c:v>1117.2703203097401</c:v>
                </c:pt>
                <c:pt idx="93">
                  <c:v>1112.3576207036699</c:v>
                </c:pt>
                <c:pt idx="94">
                  <c:v>1107.4620579175901</c:v>
                </c:pt>
                <c:pt idx="95">
                  <c:v>1102.5836319514999</c:v>
                </c:pt>
                <c:pt idx="96">
                  <c:v>1097.7223428054001</c:v>
                </c:pt>
                <c:pt idx="97">
                  <c:v>1092.8781904793</c:v>
                </c:pt>
                <c:pt idx="98">
                  <c:v>1088.05117497319</c:v>
                </c:pt>
                <c:pt idx="99">
                  <c:v>1083.2412962870801</c:v>
                </c:pt>
                <c:pt idx="100">
                  <c:v>1078.4485544209499</c:v>
                </c:pt>
                <c:pt idx="101">
                  <c:v>1073.6729493748301</c:v>
                </c:pt>
                <c:pt idx="102">
                  <c:v>1068.9144811486899</c:v>
                </c:pt>
                <c:pt idx="103">
                  <c:v>1064.1731497425501</c:v>
                </c:pt>
                <c:pt idx="104">
                  <c:v>1059.4489551564</c:v>
                </c:pt>
                <c:pt idx="105">
                  <c:v>1054.74189739024</c:v>
                </c:pt>
                <c:pt idx="106">
                  <c:v>1050.0519764440801</c:v>
                </c:pt>
                <c:pt idx="107">
                  <c:v>1045.3791923179101</c:v>
                </c:pt>
                <c:pt idx="108">
                  <c:v>1040.72354501174</c:v>
                </c:pt>
                <c:pt idx="109">
                  <c:v>1036.0850345255501</c:v>
                </c:pt>
                <c:pt idx="110">
                  <c:v>1031.4636608593601</c:v>
                </c:pt>
                <c:pt idx="111">
                  <c:v>1026.8594240131699</c:v>
                </c:pt>
                <c:pt idx="112">
                  <c:v>1022.27232398697</c:v>
                </c:pt>
                <c:pt idx="113">
                  <c:v>1017.70236078076</c:v>
                </c:pt>
                <c:pt idx="114">
                  <c:v>1013.14953439454</c:v>
                </c:pt>
                <c:pt idx="115">
                  <c:v>1008.61384482832</c:v>
                </c:pt>
                <c:pt idx="116">
                  <c:v>1004.0952920820901</c:v>
                </c:pt>
                <c:pt idx="117">
                  <c:v>999.59387615585297</c:v>
                </c:pt>
                <c:pt idx="118">
                  <c:v>995.10959704961101</c:v>
                </c:pt>
                <c:pt idx="119">
                  <c:v>990.642454763361</c:v>
                </c:pt>
                <c:pt idx="120">
                  <c:v>986.19244929710499</c:v>
                </c:pt>
                <c:pt idx="121">
                  <c:v>981.75958065084205</c:v>
                </c:pt>
                <c:pt idx="122">
                  <c:v>977.343848824573</c:v>
                </c:pt>
                <c:pt idx="123">
                  <c:v>972.94525381829703</c:v>
                </c:pt>
                <c:pt idx="124">
                  <c:v>968.56379563201403</c:v>
                </c:pt>
                <c:pt idx="125">
                  <c:v>964.19947426572401</c:v>
                </c:pt>
                <c:pt idx="126">
                  <c:v>959.85228971942695</c:v>
                </c:pt>
                <c:pt idx="127">
                  <c:v>955.52224199312502</c:v>
                </c:pt>
                <c:pt idx="128">
                  <c:v>951.20933108681504</c:v>
                </c:pt>
                <c:pt idx="129">
                  <c:v>946.91355700049803</c:v>
                </c:pt>
                <c:pt idx="130">
                  <c:v>942.63491973417501</c:v>
                </c:pt>
                <c:pt idx="131">
                  <c:v>938.37341928784497</c:v>
                </c:pt>
                <c:pt idx="132">
                  <c:v>934.12905566150903</c:v>
                </c:pt>
                <c:pt idx="133">
                  <c:v>929.90182885516595</c:v>
                </c:pt>
                <c:pt idx="134">
                  <c:v>925.69173886881595</c:v>
                </c:pt>
                <c:pt idx="135">
                  <c:v>921.49878570245903</c:v>
                </c:pt>
                <c:pt idx="136">
                  <c:v>917.322969356096</c:v>
                </c:pt>
                <c:pt idx="137">
                  <c:v>913.16428982972604</c:v>
                </c:pt>
                <c:pt idx="138">
                  <c:v>909.02274712334895</c:v>
                </c:pt>
                <c:pt idx="139">
                  <c:v>904.89834123696596</c:v>
                </c:pt>
                <c:pt idx="140">
                  <c:v>900.79107217057594</c:v>
                </c:pt>
                <c:pt idx="141">
                  <c:v>896.70093992417901</c:v>
                </c:pt>
                <c:pt idx="142">
                  <c:v>892.62794449777505</c:v>
                </c:pt>
                <c:pt idx="143">
                  <c:v>888.57208589136496</c:v>
                </c:pt>
                <c:pt idx="144">
                  <c:v>884.53336410494796</c:v>
                </c:pt>
                <c:pt idx="145">
                  <c:v>880.51177913852496</c:v>
                </c:pt>
                <c:pt idx="146">
                  <c:v>876.50733099209401</c:v>
                </c:pt>
                <c:pt idx="147">
                  <c:v>872.52001966565695</c:v>
                </c:pt>
                <c:pt idx="148">
                  <c:v>868.54984515921296</c:v>
                </c:pt>
                <c:pt idx="149">
                  <c:v>864.59680747276298</c:v>
                </c:pt>
                <c:pt idx="150">
                  <c:v>860.66090660630596</c:v>
                </c:pt>
                <c:pt idx="151">
                  <c:v>856.74214255984202</c:v>
                </c:pt>
                <c:pt idx="152">
                  <c:v>852.84051533337197</c:v>
                </c:pt>
                <c:pt idx="153">
                  <c:v>848.95602492689397</c:v>
                </c:pt>
                <c:pt idx="154">
                  <c:v>845.088671340411</c:v>
                </c:pt>
                <c:pt idx="155">
                  <c:v>841.23845457391997</c:v>
                </c:pt>
                <c:pt idx="156">
                  <c:v>837.40537462742304</c:v>
                </c:pt>
                <c:pt idx="157">
                  <c:v>833.58943150091898</c:v>
                </c:pt>
                <c:pt idx="158">
                  <c:v>829.79062519440799</c:v>
                </c:pt>
                <c:pt idx="159">
                  <c:v>826.00895570788998</c:v>
                </c:pt>
                <c:pt idx="160">
                  <c:v>822.24442304136596</c:v>
                </c:pt>
                <c:pt idx="161">
                  <c:v>818.49702719483503</c:v>
                </c:pt>
                <c:pt idx="162">
                  <c:v>814.76676816829797</c:v>
                </c:pt>
                <c:pt idx="163">
                  <c:v>811.053645961754</c:v>
                </c:pt>
                <c:pt idx="164">
                  <c:v>807.357660575203</c:v>
                </c:pt>
                <c:pt idx="165">
                  <c:v>803.67881200864497</c:v>
                </c:pt>
                <c:pt idx="166">
                  <c:v>800.01710026208104</c:v>
                </c:pt>
                <c:pt idx="167">
                  <c:v>796.37252533550998</c:v>
                </c:pt>
                <c:pt idx="168">
                  <c:v>792.74508722893199</c:v>
                </c:pt>
                <c:pt idx="169">
                  <c:v>789.134785942348</c:v>
                </c:pt>
                <c:pt idx="170">
                  <c:v>785.54162147575698</c:v>
                </c:pt>
                <c:pt idx="171">
                  <c:v>781.96559382915905</c:v>
                </c:pt>
                <c:pt idx="172">
                  <c:v>778.40670300255397</c:v>
                </c:pt>
                <c:pt idx="173">
                  <c:v>774.864948995943</c:v>
                </c:pt>
                <c:pt idx="174">
                  <c:v>771.34033180932499</c:v>
                </c:pt>
                <c:pt idx="175">
                  <c:v>767.83285144270098</c:v>
                </c:pt>
                <c:pt idx="176">
                  <c:v>764.34250789606904</c:v>
                </c:pt>
                <c:pt idx="177">
                  <c:v>760.86930116943097</c:v>
                </c:pt>
                <c:pt idx="178">
                  <c:v>757.41323126278701</c:v>
                </c:pt>
                <c:pt idx="179">
                  <c:v>753.97429817613499</c:v>
                </c:pt>
                <c:pt idx="180">
                  <c:v>750.55250190947697</c:v>
                </c:pt>
                <c:pt idx="181">
                  <c:v>747.14784246281204</c:v>
                </c:pt>
                <c:pt idx="182">
                  <c:v>743.76031983614098</c:v>
                </c:pt>
                <c:pt idx="183">
                  <c:v>740.38993402946198</c:v>
                </c:pt>
                <c:pt idx="184">
                  <c:v>737.036685042778</c:v>
                </c:pt>
                <c:pt idx="185">
                  <c:v>733.70057287608597</c:v>
                </c:pt>
                <c:pt idx="186">
                  <c:v>730.38159752938805</c:v>
                </c:pt>
                <c:pt idx="187">
                  <c:v>727.07975900268298</c:v>
                </c:pt>
                <c:pt idx="188">
                  <c:v>723.79505729597099</c:v>
                </c:pt>
                <c:pt idx="189">
                  <c:v>720.527492409253</c:v>
                </c:pt>
                <c:pt idx="190">
                  <c:v>717.27706434252696</c:v>
                </c:pt>
                <c:pt idx="191">
                  <c:v>714.04377309579604</c:v>
                </c:pt>
                <c:pt idx="192">
                  <c:v>710.82761866905696</c:v>
                </c:pt>
                <c:pt idx="193">
                  <c:v>707.62860106231199</c:v>
                </c:pt>
                <c:pt idx="194">
                  <c:v>704.44672027555998</c:v>
                </c:pt>
                <c:pt idx="195">
                  <c:v>701.28197630880095</c:v>
                </c:pt>
                <c:pt idx="196">
                  <c:v>698.13436916203602</c:v>
                </c:pt>
                <c:pt idx="197">
                  <c:v>695.00389883526395</c:v>
                </c:pt>
                <c:pt idx="198">
                  <c:v>691.89056532848497</c:v>
                </c:pt>
                <c:pt idx="199">
                  <c:v>688.79436864169998</c:v>
                </c:pt>
                <c:pt idx="200">
                  <c:v>685.71530877490795</c:v>
                </c:pt>
                <c:pt idx="201">
                  <c:v>682.65338572810901</c:v>
                </c:pt>
                <c:pt idx="202">
                  <c:v>679.60859950130305</c:v>
                </c:pt>
                <c:pt idx="203">
                  <c:v>676.58095009449096</c:v>
                </c:pt>
                <c:pt idx="204">
                  <c:v>673.57043750767195</c:v>
                </c:pt>
                <c:pt idx="205">
                  <c:v>670.57706174084694</c:v>
                </c:pt>
                <c:pt idx="206">
                  <c:v>667.60082279401399</c:v>
                </c:pt>
                <c:pt idx="207">
                  <c:v>664.64172066717504</c:v>
                </c:pt>
                <c:pt idx="208">
                  <c:v>661.69975536032996</c:v>
                </c:pt>
                <c:pt idx="209">
                  <c:v>658.77492687347706</c:v>
                </c:pt>
                <c:pt idx="210">
                  <c:v>655.86723520661803</c:v>
                </c:pt>
                <c:pt idx="211">
                  <c:v>652.97668035975198</c:v>
                </c:pt>
                <c:pt idx="212">
                  <c:v>650.10326233288004</c:v>
                </c:pt>
                <c:pt idx="213">
                  <c:v>647.24698112600004</c:v>
                </c:pt>
                <c:pt idx="214">
                  <c:v>644.40783673911506</c:v>
                </c:pt>
                <c:pt idx="215">
                  <c:v>641.58582917222202</c:v>
                </c:pt>
                <c:pt idx="216">
                  <c:v>638.78095842532298</c:v>
                </c:pt>
                <c:pt idx="217">
                  <c:v>635.99322449841702</c:v>
                </c:pt>
                <c:pt idx="218">
                  <c:v>633.22262739150403</c:v>
                </c:pt>
                <c:pt idx="219">
                  <c:v>630.46916710458504</c:v>
                </c:pt>
                <c:pt idx="220">
                  <c:v>627.73284363765799</c:v>
                </c:pt>
                <c:pt idx="221">
                  <c:v>625.01365699072596</c:v>
                </c:pt>
                <c:pt idx="222">
                  <c:v>622.31160716378599</c:v>
                </c:pt>
                <c:pt idx="223">
                  <c:v>619.62669415684002</c:v>
                </c:pt>
                <c:pt idx="224">
                  <c:v>616.95891796988701</c:v>
                </c:pt>
                <c:pt idx="225">
                  <c:v>614.30827860292698</c:v>
                </c:pt>
                <c:pt idx="226">
                  <c:v>611.67477605596105</c:v>
                </c:pt>
                <c:pt idx="227">
                  <c:v>609.05841032898797</c:v>
                </c:pt>
                <c:pt idx="228">
                  <c:v>606.45918142200799</c:v>
                </c:pt>
                <c:pt idx="229">
                  <c:v>603.87708933502199</c:v>
                </c:pt>
                <c:pt idx="230">
                  <c:v>601.31213406802897</c:v>
                </c:pt>
                <c:pt idx="231">
                  <c:v>598.76431562102903</c:v>
                </c:pt>
                <c:pt idx="232">
                  <c:v>596.23363399402194</c:v>
                </c:pt>
                <c:pt idx="233">
                  <c:v>593.72008918700897</c:v>
                </c:pt>
                <c:pt idx="234">
                  <c:v>591.22368119998896</c:v>
                </c:pt>
                <c:pt idx="235">
                  <c:v>588.74441003296295</c:v>
                </c:pt>
                <c:pt idx="236">
                  <c:v>586.28227568592899</c:v>
                </c:pt>
                <c:pt idx="237">
                  <c:v>583.83727815888903</c:v>
                </c:pt>
                <c:pt idx="238">
                  <c:v>581.40941745184296</c:v>
                </c:pt>
                <c:pt idx="239">
                  <c:v>578.99869356478905</c:v>
                </c:pt>
                <c:pt idx="240">
                  <c:v>576.60510649772903</c:v>
                </c:pt>
                <c:pt idx="241">
                  <c:v>574.22865625066197</c:v>
                </c:pt>
                <c:pt idx="242">
                  <c:v>571.86934282358902</c:v>
                </c:pt>
                <c:pt idx="243">
                  <c:v>569.52716621650904</c:v>
                </c:pt>
                <c:pt idx="244">
                  <c:v>567.20212642942204</c:v>
                </c:pt>
                <c:pt idx="245">
                  <c:v>564.894223462328</c:v>
                </c:pt>
                <c:pt idx="246">
                  <c:v>562.60345731522796</c:v>
                </c:pt>
                <c:pt idx="247">
                  <c:v>560.329827988121</c:v>
                </c:pt>
                <c:pt idx="248">
                  <c:v>558.07333548100701</c:v>
                </c:pt>
                <c:pt idx="249">
                  <c:v>555.83397979388599</c:v>
                </c:pt>
                <c:pt idx="250">
                  <c:v>553.61176092675896</c:v>
                </c:pt>
                <c:pt idx="251">
                  <c:v>551.40667887962604</c:v>
                </c:pt>
                <c:pt idx="252">
                  <c:v>549.21873365248496</c:v>
                </c:pt>
                <c:pt idx="253">
                  <c:v>547.04792490118598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9-49D3-BC11-3E38C15A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06976"/>
        <c:axId val="1330206560"/>
      </c:scatterChart>
      <c:valAx>
        <c:axId val="13302069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6560"/>
        <c:crosses val="autoZero"/>
        <c:crossBetween val="midCat"/>
      </c:valAx>
      <c:valAx>
        <c:axId val="13302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Power (W/kg)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MgCl2_TGA!$C$2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MgCl2_TGA!$B$3:$B$27</c:f>
              <c:numCache>
                <c:formatCode>General</c:formatCode>
                <c:ptCount val="25"/>
                <c:pt idx="0">
                  <c:v>0.99268199999999995</c:v>
                </c:pt>
                <c:pt idx="1">
                  <c:v>0.98541699999999999</c:v>
                </c:pt>
                <c:pt idx="2">
                  <c:v>0.97820499999999999</c:v>
                </c:pt>
                <c:pt idx="3">
                  <c:v>0.97104599999999996</c:v>
                </c:pt>
                <c:pt idx="4">
                  <c:v>0.96394000000000002</c:v>
                </c:pt>
                <c:pt idx="5">
                  <c:v>0.92918000000000001</c:v>
                </c:pt>
                <c:pt idx="6">
                  <c:v>0.863375</c:v>
                </c:pt>
                <c:pt idx="7">
                  <c:v>0.80223</c:v>
                </c:pt>
                <c:pt idx="8">
                  <c:v>0.64357399999999998</c:v>
                </c:pt>
                <c:pt idx="9">
                  <c:v>0.59799500000000005</c:v>
                </c:pt>
                <c:pt idx="10">
                  <c:v>0.55564499999999994</c:v>
                </c:pt>
                <c:pt idx="11">
                  <c:v>0.51629400000000003</c:v>
                </c:pt>
                <c:pt idx="12">
                  <c:v>0.41418700000000003</c:v>
                </c:pt>
                <c:pt idx="13">
                  <c:v>0.33227299999999999</c:v>
                </c:pt>
                <c:pt idx="14">
                  <c:v>0.26656000000000002</c:v>
                </c:pt>
                <c:pt idx="15">
                  <c:v>0.17155100000000001</c:v>
                </c:pt>
                <c:pt idx="16">
                  <c:v>0.110406</c:v>
                </c:pt>
                <c:pt idx="17">
                  <c:v>7.1054000000000006E-2</c:v>
                </c:pt>
                <c:pt idx="18">
                  <c:v>4.5728999999999999E-2</c:v>
                </c:pt>
                <c:pt idx="19">
                  <c:v>2.9430000000000001E-2</c:v>
                </c:pt>
                <c:pt idx="20">
                  <c:v>1.8939999999999999E-2</c:v>
                </c:pt>
                <c:pt idx="21">
                  <c:v>1.2189E-2</c:v>
                </c:pt>
                <c:pt idx="22">
                  <c:v>7.8449999999999995E-3</c:v>
                </c:pt>
                <c:pt idx="23">
                  <c:v>5.0489999999999997E-3</c:v>
                </c:pt>
                <c:pt idx="24">
                  <c:v>3.2490000000000002E-3</c:v>
                </c:pt>
              </c:numCache>
            </c:numRef>
          </c:xVal>
          <c:yVal>
            <c:numRef>
              <c:f>MgCl2_TGA!$C$3:$C$27</c:f>
              <c:numCache>
                <c:formatCode>General</c:formatCode>
                <c:ptCount val="25"/>
                <c:pt idx="0">
                  <c:v>84.893510000000006</c:v>
                </c:pt>
                <c:pt idx="1">
                  <c:v>84.582859999999997</c:v>
                </c:pt>
                <c:pt idx="2">
                  <c:v>84.273740000000004</c:v>
                </c:pt>
                <c:pt idx="3">
                  <c:v>83.966120000000004</c:v>
                </c:pt>
                <c:pt idx="4">
                  <c:v>83.66</c:v>
                </c:pt>
                <c:pt idx="5">
                  <c:v>82.151589999999999</c:v>
                </c:pt>
                <c:pt idx="6">
                  <c:v>79.242590000000007</c:v>
                </c:pt>
                <c:pt idx="7">
                  <c:v>76.470929999999996</c:v>
                </c:pt>
                <c:pt idx="8">
                  <c:v>68.909120000000001</c:v>
                </c:pt>
                <c:pt idx="9">
                  <c:v>66.617900000000006</c:v>
                </c:pt>
                <c:pt idx="10">
                  <c:v>64.431449999999998</c:v>
                </c:pt>
                <c:pt idx="11">
                  <c:v>62.344299999999997</c:v>
                </c:pt>
                <c:pt idx="12">
                  <c:v>56.628599999999999</c:v>
                </c:pt>
                <c:pt idx="13">
                  <c:v>51.637529999999998</c:v>
                </c:pt>
                <c:pt idx="14">
                  <c:v>47.266150000000003</c:v>
                </c:pt>
                <c:pt idx="15">
                  <c:v>40.041710000000002</c:v>
                </c:pt>
                <c:pt idx="16">
                  <c:v>34.397649999999999</c:v>
                </c:pt>
                <c:pt idx="17">
                  <c:v>29.932700000000001</c:v>
                </c:pt>
                <c:pt idx="18">
                  <c:v>26.356069999999999</c:v>
                </c:pt>
                <c:pt idx="19">
                  <c:v>23.455449999999999</c:v>
                </c:pt>
                <c:pt idx="20">
                  <c:v>21.074619999999999</c:v>
                </c:pt>
                <c:pt idx="21">
                  <c:v>19.097670000000001</c:v>
                </c:pt>
                <c:pt idx="22">
                  <c:v>17.43788</c:v>
                </c:pt>
                <c:pt idx="23">
                  <c:v>16.029769999999999</c:v>
                </c:pt>
                <c:pt idx="24">
                  <c:v>14.82347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E-403D-B5BD-66F4AB84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08704"/>
        <c:axId val="1307622848"/>
      </c:scatterChart>
      <c:valAx>
        <c:axId val="13076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22848"/>
        <c:crosses val="autoZero"/>
        <c:crossBetween val="midCat"/>
      </c:valAx>
      <c:valAx>
        <c:axId val="1307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Power (W/kg)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Raw_data!$A$3:$A$18</c:f>
              <c:numCache>
                <c:formatCode>General</c:formatCode>
                <c:ptCount val="16"/>
                <c:pt idx="0">
                  <c:v>1.11666323797732</c:v>
                </c:pt>
                <c:pt idx="1">
                  <c:v>2.4117464974496201</c:v>
                </c:pt>
                <c:pt idx="2">
                  <c:v>6.5400166499718404</c:v>
                </c:pt>
                <c:pt idx="3">
                  <c:v>17.8942976730414</c:v>
                </c:pt>
                <c:pt idx="4">
                  <c:v>33.579878528265503</c:v>
                </c:pt>
                <c:pt idx="5">
                  <c:v>50.7974106025328</c:v>
                </c:pt>
                <c:pt idx="6">
                  <c:v>66.575277675771503</c:v>
                </c:pt>
                <c:pt idx="7">
                  <c:v>98.263288734736605</c:v>
                </c:pt>
                <c:pt idx="8">
                  <c:v>142.966732741035</c:v>
                </c:pt>
                <c:pt idx="9">
                  <c:v>190.577192614795</c:v>
                </c:pt>
                <c:pt idx="10">
                  <c:v>242.51279990617499</c:v>
                </c:pt>
                <c:pt idx="11">
                  <c:v>308.872743073246</c:v>
                </c:pt>
                <c:pt idx="12">
                  <c:v>347.82983190449897</c:v>
                </c:pt>
                <c:pt idx="13">
                  <c:v>396.87380436475303</c:v>
                </c:pt>
                <c:pt idx="14">
                  <c:v>430.05069974102099</c:v>
                </c:pt>
                <c:pt idx="15">
                  <c:v>470.44745357330299</c:v>
                </c:pt>
              </c:numCache>
            </c:numRef>
          </c:xVal>
          <c:yVal>
            <c:numRef>
              <c:f>Raw_data!$B$3:$B$18</c:f>
              <c:numCache>
                <c:formatCode>General</c:formatCode>
                <c:ptCount val="16"/>
                <c:pt idx="0">
                  <c:v>1.3304904051172699</c:v>
                </c:pt>
                <c:pt idx="1">
                  <c:v>1.9445628997867801</c:v>
                </c:pt>
                <c:pt idx="2">
                  <c:v>2.7761194029850702</c:v>
                </c:pt>
                <c:pt idx="3">
                  <c:v>3.5565031982942399</c:v>
                </c:pt>
                <c:pt idx="4">
                  <c:v>4.3240938166311302</c:v>
                </c:pt>
                <c:pt idx="5">
                  <c:v>4.7206823027718503</c:v>
                </c:pt>
                <c:pt idx="6">
                  <c:v>5.1044776119402897</c:v>
                </c:pt>
                <c:pt idx="7">
                  <c:v>5.3219616204690796</c:v>
                </c:pt>
                <c:pt idx="8">
                  <c:v>5.4115138592750496</c:v>
                </c:pt>
                <c:pt idx="9">
                  <c:v>5.4115138592750496</c:v>
                </c:pt>
                <c:pt idx="10">
                  <c:v>5.4243070362473302</c:v>
                </c:pt>
                <c:pt idx="11">
                  <c:v>5.4498933901918898</c:v>
                </c:pt>
                <c:pt idx="12">
                  <c:v>5.43710021321961</c:v>
                </c:pt>
                <c:pt idx="13">
                  <c:v>5.47547974413646</c:v>
                </c:pt>
                <c:pt idx="14">
                  <c:v>5.5010660980810204</c:v>
                </c:pt>
                <c:pt idx="15">
                  <c:v>5.5010660980810204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4-400D-B8B2-E5F22496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18344"/>
        <c:axId val="1930834618"/>
      </c:scatterChart>
      <c:valAx>
        <c:axId val="100741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834618"/>
        <c:crosses val="autoZero"/>
        <c:crossBetween val="midCat"/>
      </c:valAx>
      <c:valAx>
        <c:axId val="1930834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74183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962087813003649"/>
          <c:y val="5.1394520410704622E-2"/>
          <c:w val="0.72522164441941861"/>
          <c:h val="0.71854541760120338"/>
        </c:manualLayout>
      </c:layout>
      <c:scatterChart>
        <c:scatterStyle val="lineMarker"/>
        <c:varyColors val="0"/>
        <c:ser>
          <c:idx val="0"/>
          <c:order val="0"/>
          <c:tx>
            <c:v>K2CO3 (10 mg)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Raw_data!$L$3:$L$38</c:f>
              <c:numCache>
                <c:formatCode>General</c:formatCode>
                <c:ptCount val="36"/>
                <c:pt idx="1">
                  <c:v>6.0430207366140358</c:v>
                </c:pt>
                <c:pt idx="2">
                  <c:v>14.008820798514398</c:v>
                </c:pt>
                <c:pt idx="3">
                  <c:v>20.326524295883491</c:v>
                </c:pt>
                <c:pt idx="4">
                  <c:v>28.841689879294194</c:v>
                </c:pt>
                <c:pt idx="5">
                  <c:v>36.25812441968425</c:v>
                </c:pt>
                <c:pt idx="6">
                  <c:v>43.949241720829278</c:v>
                </c:pt>
                <c:pt idx="7">
                  <c:v>51.915041782729652</c:v>
                </c:pt>
                <c:pt idx="8">
                  <c:v>60.155524605385203</c:v>
                </c:pt>
                <c:pt idx="9">
                  <c:v>68.670690188795902</c:v>
                </c:pt>
                <c:pt idx="10">
                  <c:v>76.911173011451439</c:v>
                </c:pt>
                <c:pt idx="11">
                  <c:v>84.602290312596665</c:v>
                </c:pt>
                <c:pt idx="12">
                  <c:v>93.392138656762512</c:v>
                </c:pt>
                <c:pt idx="13">
                  <c:v>102.45666976168353</c:v>
                </c:pt>
                <c:pt idx="14">
                  <c:v>110.69715258433905</c:v>
                </c:pt>
                <c:pt idx="15">
                  <c:v>121.40978025379124</c:v>
                </c:pt>
                <c:pt idx="16">
                  <c:v>130.47431135871241</c:v>
                </c:pt>
                <c:pt idx="17">
                  <c:v>141.73630454967491</c:v>
                </c:pt>
                <c:pt idx="18">
                  <c:v>152.99829774063741</c:v>
                </c:pt>
                <c:pt idx="19">
                  <c:v>161.5134633240481</c:v>
                </c:pt>
                <c:pt idx="20">
                  <c:v>170.5779944289693</c:v>
                </c:pt>
                <c:pt idx="21">
                  <c:v>179.64252553389031</c:v>
                </c:pt>
                <c:pt idx="22">
                  <c:v>186.50959455276987</c:v>
                </c:pt>
                <c:pt idx="23">
                  <c:v>192.55261528938394</c:v>
                </c:pt>
                <c:pt idx="24">
                  <c:v>196.94753946146685</c:v>
                </c:pt>
                <c:pt idx="25">
                  <c:v>198.0462705044875</c:v>
                </c:pt>
                <c:pt idx="26">
                  <c:v>198.32095326524129</c:v>
                </c:pt>
                <c:pt idx="27">
                  <c:v>198.0462705044875</c:v>
                </c:pt>
                <c:pt idx="28">
                  <c:v>198.0462705044875</c:v>
                </c:pt>
                <c:pt idx="29">
                  <c:v>197.22222222222203</c:v>
                </c:pt>
                <c:pt idx="30">
                  <c:v>197.22222222222203</c:v>
                </c:pt>
                <c:pt idx="31">
                  <c:v>196.94753946146685</c:v>
                </c:pt>
                <c:pt idx="32">
                  <c:v>196.39817393995656</c:v>
                </c:pt>
                <c:pt idx="33">
                  <c:v>197.22222222222203</c:v>
                </c:pt>
                <c:pt idx="34">
                  <c:v>197.77158774373177</c:v>
                </c:pt>
                <c:pt idx="35">
                  <c:v>196.94753946146685</c:v>
                </c:pt>
              </c:numCache>
            </c:numRef>
          </c:xVal>
          <c:yVal>
            <c:numRef>
              <c:f>Raw_data!$M$3:$M$38</c:f>
              <c:numCache>
                <c:formatCode>General</c:formatCode>
                <c:ptCount val="36"/>
                <c:pt idx="1">
                  <c:v>1921.6805942434764</c:v>
                </c:pt>
                <c:pt idx="2">
                  <c:v>4454.8050139280722</c:v>
                </c:pt>
                <c:pt idx="3">
                  <c:v>1292.7669452183334</c:v>
                </c:pt>
                <c:pt idx="4">
                  <c:v>2292.9143454041423</c:v>
                </c:pt>
                <c:pt idx="5">
                  <c:v>1921.6805942434785</c:v>
                </c:pt>
                <c:pt idx="6">
                  <c:v>1552.8732074694603</c:v>
                </c:pt>
                <c:pt idx="7">
                  <c:v>1650.8983286909736</c:v>
                </c:pt>
                <c:pt idx="8">
                  <c:v>1739.0415295013167</c:v>
                </c:pt>
                <c:pt idx="9">
                  <c:v>1364.8299675024571</c:v>
                </c:pt>
                <c:pt idx="10">
                  <c:v>1528.6095636027524</c:v>
                </c:pt>
                <c:pt idx="11">
                  <c:v>1415.975174705711</c:v>
                </c:pt>
                <c:pt idx="12">
                  <c:v>1484.9350046426773</c:v>
                </c:pt>
                <c:pt idx="13">
                  <c:v>1480.9645901917563</c:v>
                </c:pt>
                <c:pt idx="14">
                  <c:v>1408.0677808729361</c:v>
                </c:pt>
                <c:pt idx="15">
                  <c:v>1286.9436706903168</c:v>
                </c:pt>
                <c:pt idx="16">
                  <c:v>1257.2979094568113</c:v>
                </c:pt>
                <c:pt idx="17">
                  <c:v>1186.1090749156558</c:v>
                </c:pt>
                <c:pt idx="18">
                  <c:v>1216.3364670380281</c:v>
                </c:pt>
                <c:pt idx="19">
                  <c:v>1141.3618074899214</c:v>
                </c:pt>
                <c:pt idx="20">
                  <c:v>1084.876044568239</c:v>
                </c:pt>
                <c:pt idx="21">
                  <c:v>1002.2161950838168</c:v>
                </c:pt>
                <c:pt idx="22">
                  <c:v>988.50085112969202</c:v>
                </c:pt>
                <c:pt idx="23">
                  <c:v>887.41640089892076</c:v>
                </c:pt>
                <c:pt idx="24">
                  <c:v>846.34212903713831</c:v>
                </c:pt>
                <c:pt idx="25">
                  <c:v>758.7796869931243</c:v>
                </c:pt>
                <c:pt idx="26">
                  <c:v>670.91556530155253</c:v>
                </c:pt>
                <c:pt idx="27">
                  <c:v>588.58611234043997</c:v>
                </c:pt>
                <c:pt idx="28">
                  <c:v>516.21896738055614</c:v>
                </c:pt>
                <c:pt idx="29">
                  <c:v>412.60964912280468</c:v>
                </c:pt>
                <c:pt idx="30">
                  <c:v>312.02321724709577</c:v>
                </c:pt>
                <c:pt idx="31">
                  <c:v>254.5907217428753</c:v>
                </c:pt>
                <c:pt idx="32">
                  <c:v>215.36075625140256</c:v>
                </c:pt>
                <c:pt idx="33">
                  <c:v>195.37902388369676</c:v>
                </c:pt>
                <c:pt idx="34">
                  <c:v>174.69823584029584</c:v>
                </c:pt>
                <c:pt idx="35">
                  <c:v>159.76866721619081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F-41BF-B9F0-993B4902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30439"/>
        <c:axId val="606007159"/>
      </c:scatterChart>
      <c:valAx>
        <c:axId val="355030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 i="0">
                    <a:solidFill>
                      <a:srgbClr val="000000"/>
                    </a:solidFill>
                    <a:latin typeface="+mn-lt"/>
                  </a:rPr>
                  <a:t>Specific Power (W/kg)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6007159"/>
        <c:crosses val="autoZero"/>
        <c:crossBetween val="midCat"/>
      </c:valAx>
      <c:valAx>
        <c:axId val="606007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 i="0">
                    <a:solidFill>
                      <a:srgbClr val="000000"/>
                    </a:solidFill>
                    <a:latin typeface="+mn-lt"/>
                  </a:rPr>
                  <a:t>Spefic Energy (Wh/kg)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03043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454051088412322"/>
          <c:y val="0.49923484992263822"/>
        </c:manualLayout>
      </c:layout>
      <c:overlay val="0"/>
      <c:txPr>
        <a:bodyPr/>
        <a:lstStyle/>
        <a:p>
          <a:pPr lvl="0">
            <a:defRPr sz="2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962087813003649"/>
          <c:y val="5.1394520410704622E-2"/>
          <c:w val="0.72522164441941861"/>
          <c:h val="0.71854541760120338"/>
        </c:manualLayout>
      </c:layout>
      <c:scatterChart>
        <c:scatterStyle val="lineMarker"/>
        <c:varyColors val="0"/>
        <c:ser>
          <c:idx val="0"/>
          <c:order val="0"/>
          <c:tx>
            <c:v>K2CO3 (10 mg)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Raw_data!$L$3:$L$38</c:f>
              <c:numCache>
                <c:formatCode>General</c:formatCode>
                <c:ptCount val="36"/>
                <c:pt idx="1">
                  <c:v>6.0430207366140358</c:v>
                </c:pt>
                <c:pt idx="2">
                  <c:v>14.008820798514398</c:v>
                </c:pt>
                <c:pt idx="3">
                  <c:v>20.326524295883491</c:v>
                </c:pt>
                <c:pt idx="4">
                  <c:v>28.841689879294194</c:v>
                </c:pt>
                <c:pt idx="5">
                  <c:v>36.25812441968425</c:v>
                </c:pt>
                <c:pt idx="6">
                  <c:v>43.949241720829278</c:v>
                </c:pt>
                <c:pt idx="7">
                  <c:v>51.915041782729652</c:v>
                </c:pt>
                <c:pt idx="8">
                  <c:v>60.155524605385203</c:v>
                </c:pt>
                <c:pt idx="9">
                  <c:v>68.670690188795902</c:v>
                </c:pt>
                <c:pt idx="10">
                  <c:v>76.911173011451439</c:v>
                </c:pt>
                <c:pt idx="11">
                  <c:v>84.602290312596665</c:v>
                </c:pt>
                <c:pt idx="12">
                  <c:v>93.392138656762512</c:v>
                </c:pt>
                <c:pt idx="13">
                  <c:v>102.45666976168353</c:v>
                </c:pt>
                <c:pt idx="14">
                  <c:v>110.69715258433905</c:v>
                </c:pt>
                <c:pt idx="15">
                  <c:v>121.40978025379124</c:v>
                </c:pt>
                <c:pt idx="16">
                  <c:v>130.47431135871241</c:v>
                </c:pt>
                <c:pt idx="17">
                  <c:v>141.73630454967491</c:v>
                </c:pt>
                <c:pt idx="18">
                  <c:v>152.99829774063741</c:v>
                </c:pt>
                <c:pt idx="19">
                  <c:v>161.5134633240481</c:v>
                </c:pt>
                <c:pt idx="20">
                  <c:v>170.5779944289693</c:v>
                </c:pt>
                <c:pt idx="21">
                  <c:v>179.64252553389031</c:v>
                </c:pt>
                <c:pt idx="22">
                  <c:v>186.50959455276987</c:v>
                </c:pt>
                <c:pt idx="23">
                  <c:v>192.55261528938394</c:v>
                </c:pt>
                <c:pt idx="24">
                  <c:v>196.94753946146685</c:v>
                </c:pt>
                <c:pt idx="25">
                  <c:v>198.0462705044875</c:v>
                </c:pt>
                <c:pt idx="26">
                  <c:v>198.32095326524129</c:v>
                </c:pt>
                <c:pt idx="27">
                  <c:v>198.0462705044875</c:v>
                </c:pt>
                <c:pt idx="28">
                  <c:v>198.0462705044875</c:v>
                </c:pt>
                <c:pt idx="29">
                  <c:v>197.22222222222203</c:v>
                </c:pt>
                <c:pt idx="30">
                  <c:v>197.22222222222203</c:v>
                </c:pt>
                <c:pt idx="31">
                  <c:v>196.94753946146685</c:v>
                </c:pt>
                <c:pt idx="32">
                  <c:v>196.39817393995656</c:v>
                </c:pt>
                <c:pt idx="33">
                  <c:v>197.22222222222203</c:v>
                </c:pt>
                <c:pt idx="34">
                  <c:v>197.77158774373177</c:v>
                </c:pt>
                <c:pt idx="35">
                  <c:v>196.94753946146685</c:v>
                </c:pt>
              </c:numCache>
            </c:numRef>
          </c:xVal>
          <c:yVal>
            <c:numRef>
              <c:f>Raw_data!$M$3:$M$38</c:f>
              <c:numCache>
                <c:formatCode>General</c:formatCode>
                <c:ptCount val="36"/>
                <c:pt idx="1">
                  <c:v>1921.6805942434764</c:v>
                </c:pt>
                <c:pt idx="2">
                  <c:v>4454.8050139280722</c:v>
                </c:pt>
                <c:pt idx="3">
                  <c:v>1292.7669452183334</c:v>
                </c:pt>
                <c:pt idx="4">
                  <c:v>2292.9143454041423</c:v>
                </c:pt>
                <c:pt idx="5">
                  <c:v>1921.6805942434785</c:v>
                </c:pt>
                <c:pt idx="6">
                  <c:v>1552.8732074694603</c:v>
                </c:pt>
                <c:pt idx="7">
                  <c:v>1650.8983286909736</c:v>
                </c:pt>
                <c:pt idx="8">
                  <c:v>1739.0415295013167</c:v>
                </c:pt>
                <c:pt idx="9">
                  <c:v>1364.8299675024571</c:v>
                </c:pt>
                <c:pt idx="10">
                  <c:v>1528.6095636027524</c:v>
                </c:pt>
                <c:pt idx="11">
                  <c:v>1415.975174705711</c:v>
                </c:pt>
                <c:pt idx="12">
                  <c:v>1484.9350046426773</c:v>
                </c:pt>
                <c:pt idx="13">
                  <c:v>1480.9645901917563</c:v>
                </c:pt>
                <c:pt idx="14">
                  <c:v>1408.0677808729361</c:v>
                </c:pt>
                <c:pt idx="15">
                  <c:v>1286.9436706903168</c:v>
                </c:pt>
                <c:pt idx="16">
                  <c:v>1257.2979094568113</c:v>
                </c:pt>
                <c:pt idx="17">
                  <c:v>1186.1090749156558</c:v>
                </c:pt>
                <c:pt idx="18">
                  <c:v>1216.3364670380281</c:v>
                </c:pt>
                <c:pt idx="19">
                  <c:v>1141.3618074899214</c:v>
                </c:pt>
                <c:pt idx="20">
                  <c:v>1084.876044568239</c:v>
                </c:pt>
                <c:pt idx="21">
                  <c:v>1002.2161950838168</c:v>
                </c:pt>
                <c:pt idx="22">
                  <c:v>988.50085112969202</c:v>
                </c:pt>
                <c:pt idx="23">
                  <c:v>887.41640089892076</c:v>
                </c:pt>
                <c:pt idx="24">
                  <c:v>846.34212903713831</c:v>
                </c:pt>
                <c:pt idx="25">
                  <c:v>758.7796869931243</c:v>
                </c:pt>
                <c:pt idx="26">
                  <c:v>670.91556530155253</c:v>
                </c:pt>
                <c:pt idx="27">
                  <c:v>588.58611234043997</c:v>
                </c:pt>
                <c:pt idx="28">
                  <c:v>516.21896738055614</c:v>
                </c:pt>
                <c:pt idx="29">
                  <c:v>412.60964912280468</c:v>
                </c:pt>
                <c:pt idx="30">
                  <c:v>312.02321724709577</c:v>
                </c:pt>
                <c:pt idx="31">
                  <c:v>254.5907217428753</c:v>
                </c:pt>
                <c:pt idx="32">
                  <c:v>215.36075625140256</c:v>
                </c:pt>
                <c:pt idx="33">
                  <c:v>195.37902388369676</c:v>
                </c:pt>
                <c:pt idx="34">
                  <c:v>174.69823584029584</c:v>
                </c:pt>
                <c:pt idx="35">
                  <c:v>159.76866721619081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4-49C8-A2B4-92762304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99169"/>
        <c:axId val="1860786435"/>
      </c:scatterChart>
      <c:valAx>
        <c:axId val="914199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 i="0">
                    <a:solidFill>
                      <a:srgbClr val="000000"/>
                    </a:solidFill>
                    <a:latin typeface="+mn-lt"/>
                  </a:rPr>
                  <a:t>Specific Energy (Wh/kg)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0786435"/>
        <c:crosses val="autoZero"/>
        <c:crossBetween val="midCat"/>
      </c:valAx>
      <c:valAx>
        <c:axId val="1860786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2000" b="0" i="0">
                    <a:solidFill>
                      <a:srgbClr val="000000"/>
                    </a:solidFill>
                    <a:latin typeface="+mn-lt"/>
                  </a:rPr>
                  <a:t>Spefic Power (W/kg)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419916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2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7</xdr:row>
      <xdr:rowOff>76200</xdr:rowOff>
    </xdr:from>
    <xdr:to>
      <xdr:col>13</xdr:col>
      <xdr:colOff>438150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EE78E-034B-C66C-5DC0-FD837C3E5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8</xdr:row>
      <xdr:rowOff>152400</xdr:rowOff>
    </xdr:from>
    <xdr:to>
      <xdr:col>12</xdr:col>
      <xdr:colOff>352424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84CB0-44EF-F747-5B6F-011FF8B26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10</xdr:row>
      <xdr:rowOff>180975</xdr:rowOff>
    </xdr:from>
    <xdr:to>
      <xdr:col>13</xdr:col>
      <xdr:colOff>400050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749E0-801B-620B-6A81-7B60ED81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709611</xdr:colOff>
      <xdr:row>10</xdr:row>
      <xdr:rowOff>180974</xdr:rowOff>
    </xdr:from>
    <xdr:to>
      <xdr:col>11</xdr:col>
      <xdr:colOff>409574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D67FA-8094-5A62-E7B4-56F64AC35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542925</xdr:colOff>
      <xdr:row>28</xdr:row>
      <xdr:rowOff>19050</xdr:rowOff>
    </xdr:from>
    <xdr:ext cx="4343400" cy="3019425"/>
    <xdr:graphicFrame macro="">
      <xdr:nvGraphicFramePr>
        <xdr:cNvPr id="1736078426" name="Chart 5">
          <a:extLst>
            <a:ext uri="{FF2B5EF4-FFF2-40B4-BE49-F238E27FC236}">
              <a16:creationId xmlns:a16="http://schemas.microsoft.com/office/drawing/2014/main" id="{00000000-0008-0000-0500-00005A747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95250</xdr:colOff>
      <xdr:row>37</xdr:row>
      <xdr:rowOff>142875</xdr:rowOff>
    </xdr:from>
    <xdr:ext cx="6753225" cy="4724400"/>
    <xdr:graphicFrame macro="">
      <xdr:nvGraphicFramePr>
        <xdr:cNvPr id="407141968" name="Chart 6">
          <a:extLst>
            <a:ext uri="{FF2B5EF4-FFF2-40B4-BE49-F238E27FC236}">
              <a16:creationId xmlns:a16="http://schemas.microsoft.com/office/drawing/2014/main" id="{00000000-0008-0000-0500-0000507E4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161925</xdr:rowOff>
    </xdr:from>
    <xdr:ext cx="6743700" cy="4724400"/>
    <xdr:graphicFrame macro="">
      <xdr:nvGraphicFramePr>
        <xdr:cNvPr id="359136679" name="Chart 7">
          <a:extLst>
            <a:ext uri="{FF2B5EF4-FFF2-40B4-BE49-F238E27FC236}">
              <a16:creationId xmlns:a16="http://schemas.microsoft.com/office/drawing/2014/main" id="{00000000-0008-0000-0500-0000A7FD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G10"/>
  <sheetViews>
    <sheetView workbookViewId="0">
      <selection activeCell="F22" sqref="F22"/>
    </sheetView>
  </sheetViews>
  <sheetFormatPr defaultColWidth="14.42578125" defaultRowHeight="15" customHeight="1" x14ac:dyDescent="0.25"/>
  <cols>
    <col min="2" max="2" width="28.140625" customWidth="1"/>
  </cols>
  <sheetData>
    <row r="2" spans="1:7" x14ac:dyDescent="0.25">
      <c r="A2" s="1" t="s">
        <v>0</v>
      </c>
      <c r="B2" s="1" t="s">
        <v>1</v>
      </c>
      <c r="C2" s="1" t="s">
        <v>2</v>
      </c>
    </row>
    <row r="3" spans="1:7" x14ac:dyDescent="0.25">
      <c r="A3" s="1" t="s">
        <v>3</v>
      </c>
      <c r="B3" s="1">
        <v>2.7</v>
      </c>
      <c r="C3" s="1">
        <f t="shared" ref="C3:C6" si="0">(B3/3.6)</f>
        <v>0.75</v>
      </c>
    </row>
    <row r="4" spans="1:7" x14ac:dyDescent="0.25">
      <c r="A4" s="1" t="s">
        <v>4</v>
      </c>
      <c r="B4" s="1">
        <v>0.69599999999999995</v>
      </c>
      <c r="C4" s="1">
        <f t="shared" si="0"/>
        <v>0.1933333333333333</v>
      </c>
    </row>
    <row r="5" spans="1:7" x14ac:dyDescent="0.25">
      <c r="A5" s="1" t="s">
        <v>5</v>
      </c>
      <c r="B5" s="1">
        <v>0.66500000000000004</v>
      </c>
      <c r="C5" s="1">
        <f t="shared" si="0"/>
        <v>0.18472222222222223</v>
      </c>
    </row>
    <row r="6" spans="1:7" x14ac:dyDescent="0.25">
      <c r="A6" s="1" t="s">
        <v>6</v>
      </c>
      <c r="B6" s="1">
        <v>1.0900000000000001</v>
      </c>
      <c r="C6" s="1">
        <f t="shared" si="0"/>
        <v>0.30277777777777781</v>
      </c>
    </row>
    <row r="7" spans="1:7" x14ac:dyDescent="0.25">
      <c r="A7" s="1" t="s">
        <v>7</v>
      </c>
    </row>
    <row r="8" spans="1:7" x14ac:dyDescent="0.25">
      <c r="A8" s="1" t="s">
        <v>8</v>
      </c>
    </row>
    <row r="9" spans="1:7" x14ac:dyDescent="0.25">
      <c r="A9" s="1" t="s">
        <v>9</v>
      </c>
    </row>
    <row r="10" spans="1:7" x14ac:dyDescent="0.25">
      <c r="G10" s="1" t="s">
        <v>10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tabSelected="1" workbookViewId="0">
      <selection activeCell="N4" sqref="N4"/>
    </sheetView>
  </sheetViews>
  <sheetFormatPr defaultColWidth="14.42578125" defaultRowHeight="15" customHeight="1" x14ac:dyDescent="0.25"/>
  <sheetData>
    <row r="1" spans="1:6" x14ac:dyDescent="0.25">
      <c r="A1" s="2" t="s">
        <v>11</v>
      </c>
      <c r="B1" s="1" t="s">
        <v>12</v>
      </c>
      <c r="D1" s="1" t="s">
        <v>13</v>
      </c>
      <c r="E1" s="1">
        <f>Material_Properties!C6</f>
        <v>0.30277777777777781</v>
      </c>
      <c r="F1" s="1" t="s">
        <v>14</v>
      </c>
    </row>
    <row r="2" spans="1:6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6" x14ac:dyDescent="0.25">
      <c r="A3" s="1">
        <f t="shared" ref="A3:A24" si="0">(1-B3)*$E$1*1000</f>
        <v>3.0277777777777808</v>
      </c>
      <c r="B3" s="3">
        <v>0.99</v>
      </c>
      <c r="C3" s="3">
        <v>127.66289999999999</v>
      </c>
      <c r="E3" s="1" t="s">
        <v>20</v>
      </c>
    </row>
    <row r="4" spans="1:6" x14ac:dyDescent="0.25">
      <c r="A4" s="1">
        <f t="shared" si="0"/>
        <v>6.0555555555555616</v>
      </c>
      <c r="B4" s="3">
        <v>0.98</v>
      </c>
      <c r="C4" s="3">
        <v>63.616889999999998</v>
      </c>
      <c r="D4" s="1" t="s">
        <v>21</v>
      </c>
      <c r="E4" s="1">
        <v>0.98299999999999998</v>
      </c>
    </row>
    <row r="5" spans="1:6" x14ac:dyDescent="0.25">
      <c r="A5" s="1">
        <f t="shared" si="0"/>
        <v>9.0833333333333428</v>
      </c>
      <c r="B5" s="3">
        <v>0.97</v>
      </c>
      <c r="C5" s="3">
        <v>42.26773</v>
      </c>
      <c r="D5" s="1" t="s">
        <v>22</v>
      </c>
      <c r="E5" s="1" t="s">
        <v>23</v>
      </c>
    </row>
    <row r="6" spans="1:6" x14ac:dyDescent="0.25">
      <c r="A6" s="1">
        <f t="shared" si="0"/>
        <v>12.111111111111123</v>
      </c>
      <c r="B6" s="3">
        <v>0.96</v>
      </c>
      <c r="C6" s="3">
        <v>31.592780000000001</v>
      </c>
    </row>
    <row r="7" spans="1:6" x14ac:dyDescent="0.25">
      <c r="A7" s="1">
        <f t="shared" si="0"/>
        <v>15.138888888888905</v>
      </c>
      <c r="B7" s="3">
        <v>0.95</v>
      </c>
      <c r="C7" s="3">
        <v>25.18751</v>
      </c>
    </row>
    <row r="8" spans="1:6" x14ac:dyDescent="0.25">
      <c r="A8" s="1">
        <f t="shared" si="0"/>
        <v>22.708333333333325</v>
      </c>
      <c r="B8" s="3">
        <v>0.92500000000000004</v>
      </c>
      <c r="C8" s="3">
        <v>16.646239999999999</v>
      </c>
    </row>
    <row r="9" spans="1:6" x14ac:dyDescent="0.25">
      <c r="A9" s="1">
        <f t="shared" si="0"/>
        <v>30.277777777777775</v>
      </c>
      <c r="B9" s="3">
        <v>0.9</v>
      </c>
      <c r="C9" s="3">
        <v>12.37462</v>
      </c>
    </row>
    <row r="10" spans="1:6" x14ac:dyDescent="0.25">
      <c r="A10" s="1">
        <f t="shared" si="0"/>
        <v>45.416666666666679</v>
      </c>
      <c r="B10" s="3">
        <v>0.85</v>
      </c>
      <c r="C10" s="3">
        <v>8.1009080000000004</v>
      </c>
    </row>
    <row r="11" spans="1:6" x14ac:dyDescent="0.25">
      <c r="A11" s="1">
        <f t="shared" si="0"/>
        <v>60.55555555555555</v>
      </c>
      <c r="B11" s="3">
        <v>0.8</v>
      </c>
      <c r="C11" s="3">
        <v>5.9618169999999999</v>
      </c>
    </row>
    <row r="12" spans="1:6" x14ac:dyDescent="0.25">
      <c r="A12" s="1">
        <f t="shared" si="0"/>
        <v>75.694444444444457</v>
      </c>
      <c r="B12" s="3">
        <v>0.75</v>
      </c>
      <c r="C12" s="3">
        <v>4.6764169999999998</v>
      </c>
    </row>
    <row r="13" spans="1:6" x14ac:dyDescent="0.25">
      <c r="A13" s="1">
        <f t="shared" si="0"/>
        <v>90.833333333333357</v>
      </c>
      <c r="B13" s="3">
        <v>0.7</v>
      </c>
      <c r="C13" s="3">
        <v>3.8177089999999998</v>
      </c>
    </row>
    <row r="14" spans="1:6" x14ac:dyDescent="0.25">
      <c r="A14" s="1">
        <f t="shared" si="0"/>
        <v>105.97222222222223</v>
      </c>
      <c r="B14" s="3">
        <v>0.65</v>
      </c>
      <c r="C14" s="3">
        <v>3.2026720000000002</v>
      </c>
    </row>
    <row r="15" spans="1:6" x14ac:dyDescent="0.25">
      <c r="A15" s="1">
        <f t="shared" si="0"/>
        <v>121.11111111111113</v>
      </c>
      <c r="B15" s="3">
        <v>0.6</v>
      </c>
      <c r="C15" s="3">
        <v>2.73977</v>
      </c>
    </row>
    <row r="16" spans="1:6" x14ac:dyDescent="0.25">
      <c r="A16" s="1">
        <f t="shared" si="0"/>
        <v>136.25</v>
      </c>
      <c r="B16" s="3">
        <v>0.55000000000000004</v>
      </c>
      <c r="C16" s="3">
        <v>2.3781219999999998</v>
      </c>
    </row>
    <row r="17" spans="1:3" x14ac:dyDescent="0.25">
      <c r="A17" s="1">
        <f t="shared" si="0"/>
        <v>151.38888888888891</v>
      </c>
      <c r="B17" s="3">
        <v>0.5</v>
      </c>
      <c r="C17" s="3">
        <v>2.087167</v>
      </c>
    </row>
    <row r="18" spans="1:3" x14ac:dyDescent="0.25">
      <c r="A18" s="1">
        <f t="shared" si="0"/>
        <v>166.5277777777778</v>
      </c>
      <c r="B18" s="3">
        <v>0.45</v>
      </c>
      <c r="C18" s="3">
        <v>1.847413</v>
      </c>
    </row>
    <row r="19" spans="1:3" x14ac:dyDescent="0.25">
      <c r="A19" s="1">
        <f t="shared" si="0"/>
        <v>181.66666666666666</v>
      </c>
      <c r="B19" s="3">
        <v>0.4</v>
      </c>
      <c r="C19" s="3">
        <v>1.645818</v>
      </c>
    </row>
    <row r="20" spans="1:3" x14ac:dyDescent="0.25">
      <c r="A20" s="1">
        <f t="shared" si="0"/>
        <v>196.8055555555556</v>
      </c>
      <c r="B20" s="3">
        <v>0.35</v>
      </c>
      <c r="C20" s="3">
        <v>1.473284</v>
      </c>
    </row>
    <row r="21" spans="1:3" x14ac:dyDescent="0.25">
      <c r="A21" s="1">
        <f t="shared" si="0"/>
        <v>211.94444444444446</v>
      </c>
      <c r="B21" s="3">
        <v>0.3</v>
      </c>
      <c r="C21" s="3">
        <v>1.323218</v>
      </c>
    </row>
    <row r="22" spans="1:3" x14ac:dyDescent="0.25">
      <c r="A22" s="1">
        <f t="shared" si="0"/>
        <v>227.08333333333337</v>
      </c>
      <c r="B22" s="3">
        <v>0.25</v>
      </c>
      <c r="C22" s="3">
        <v>1.19065</v>
      </c>
    </row>
    <row r="23" spans="1:3" x14ac:dyDescent="0.25">
      <c r="A23" s="1">
        <f t="shared" si="0"/>
        <v>242.22222222222226</v>
      </c>
      <c r="B23" s="3">
        <v>0.2</v>
      </c>
      <c r="C23" s="3">
        <v>1.071636</v>
      </c>
    </row>
    <row r="24" spans="1:3" x14ac:dyDescent="0.25">
      <c r="A24" s="1">
        <f t="shared" si="0"/>
        <v>247.06666666666672</v>
      </c>
      <c r="B24" s="3">
        <v>0.184</v>
      </c>
      <c r="C24" s="3">
        <v>1.0358529999999999</v>
      </c>
    </row>
    <row r="25" spans="1:3" x14ac:dyDescent="0.25">
      <c r="C25" s="1">
        <f>MAX(C3:C24)/1000</f>
        <v>0.1276629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8"/>
  <sheetViews>
    <sheetView workbookViewId="0">
      <selection activeCell="H31" sqref="H31"/>
    </sheetView>
  </sheetViews>
  <sheetFormatPr defaultColWidth="14.42578125" defaultRowHeight="15" customHeight="1" x14ac:dyDescent="0.25"/>
  <sheetData>
    <row r="1" spans="1:6" x14ac:dyDescent="0.25">
      <c r="A1" s="2" t="s">
        <v>24</v>
      </c>
      <c r="B1" s="4" t="s">
        <v>25</v>
      </c>
      <c r="D1" s="1" t="s">
        <v>13</v>
      </c>
      <c r="E1" s="1">
        <f>Material_Properties!C3</f>
        <v>0.75</v>
      </c>
      <c r="F1" s="1" t="s">
        <v>14</v>
      </c>
    </row>
    <row r="2" spans="1:6" x14ac:dyDescent="0.25">
      <c r="A2" s="1" t="s">
        <v>15</v>
      </c>
      <c r="B2" s="1" t="s">
        <v>16</v>
      </c>
      <c r="C2" s="1" t="s">
        <v>17</v>
      </c>
      <c r="D2" s="1" t="s">
        <v>18</v>
      </c>
      <c r="E2" s="4" t="s">
        <v>26</v>
      </c>
    </row>
    <row r="3" spans="1:6" x14ac:dyDescent="0.25">
      <c r="A3" s="1">
        <f t="shared" ref="A3:A27" si="0">(1-B3)*$E$1*1000</f>
        <v>4.6874999999999831</v>
      </c>
      <c r="B3" s="3">
        <v>0.99375000000000002</v>
      </c>
      <c r="C3" s="3">
        <v>281.25209999999998</v>
      </c>
      <c r="D3" s="1" t="s">
        <v>21</v>
      </c>
      <c r="E3" s="1">
        <v>0.997</v>
      </c>
    </row>
    <row r="4" spans="1:6" x14ac:dyDescent="0.25">
      <c r="A4" s="1">
        <f t="shared" si="0"/>
        <v>9.3457500000000415</v>
      </c>
      <c r="B4" s="3">
        <v>0.98753899999999994</v>
      </c>
      <c r="C4" s="3">
        <v>280.3732</v>
      </c>
      <c r="D4" s="1" t="s">
        <v>22</v>
      </c>
      <c r="E4" s="1" t="s">
        <v>27</v>
      </c>
    </row>
    <row r="5" spans="1:6" x14ac:dyDescent="0.25">
      <c r="A5" s="1">
        <f t="shared" si="0"/>
        <v>13.974750000000007</v>
      </c>
      <c r="B5" s="3">
        <v>0.98136699999999999</v>
      </c>
      <c r="C5" s="3">
        <v>279.49790000000002</v>
      </c>
    </row>
    <row r="6" spans="1:6" x14ac:dyDescent="0.25">
      <c r="A6" s="1">
        <f t="shared" si="0"/>
        <v>18.575249999999986</v>
      </c>
      <c r="B6" s="3">
        <v>0.97523300000000002</v>
      </c>
      <c r="C6" s="3">
        <v>278.62630000000001</v>
      </c>
    </row>
    <row r="7" spans="1:6" x14ac:dyDescent="0.25">
      <c r="A7" s="1">
        <f t="shared" si="0"/>
        <v>23.146499999999961</v>
      </c>
      <c r="B7" s="3">
        <v>0.96913800000000005</v>
      </c>
      <c r="C7" s="3">
        <v>277.75839999999999</v>
      </c>
    </row>
    <row r="8" spans="1:6" x14ac:dyDescent="0.25">
      <c r="A8" s="1">
        <f t="shared" si="0"/>
        <v>45.579000000000036</v>
      </c>
      <c r="B8" s="3">
        <v>0.93922799999999995</v>
      </c>
      <c r="C8" s="3">
        <v>273.47230000000002</v>
      </c>
    </row>
    <row r="9" spans="1:6" x14ac:dyDescent="0.25">
      <c r="A9" s="1">
        <f t="shared" si="0"/>
        <v>88.387500000000003</v>
      </c>
      <c r="B9" s="3">
        <v>0.88214999999999999</v>
      </c>
      <c r="C9" s="3">
        <v>265.1626</v>
      </c>
    </row>
    <row r="10" spans="1:6" x14ac:dyDescent="0.25">
      <c r="A10" s="1">
        <f t="shared" si="0"/>
        <v>128.59499999999997</v>
      </c>
      <c r="B10" s="3">
        <v>0.82854000000000005</v>
      </c>
      <c r="C10" s="3">
        <v>257.18959999999998</v>
      </c>
    </row>
    <row r="11" spans="1:6" x14ac:dyDescent="0.25">
      <c r="A11" s="1">
        <f t="shared" si="0"/>
        <v>235.14075000000003</v>
      </c>
      <c r="B11" s="3">
        <v>0.68647899999999995</v>
      </c>
      <c r="C11" s="3">
        <v>235.14070000000001</v>
      </c>
    </row>
    <row r="12" spans="1:6" x14ac:dyDescent="0.25">
      <c r="A12" s="1">
        <f t="shared" si="0"/>
        <v>266.42924999999997</v>
      </c>
      <c r="B12" s="3">
        <v>0.64476100000000003</v>
      </c>
      <c r="C12" s="3">
        <v>228.3682</v>
      </c>
    </row>
    <row r="13" spans="1:6" x14ac:dyDescent="0.25">
      <c r="A13" s="1">
        <f t="shared" si="0"/>
        <v>295.81725</v>
      </c>
      <c r="B13" s="3">
        <v>0.60557700000000003</v>
      </c>
      <c r="C13" s="3">
        <v>221.86269999999999</v>
      </c>
    </row>
    <row r="14" spans="1:6" x14ac:dyDescent="0.25">
      <c r="A14" s="1">
        <f t="shared" si="0"/>
        <v>323.41800000000006</v>
      </c>
      <c r="B14" s="3">
        <v>0.56877599999999995</v>
      </c>
      <c r="C14" s="3">
        <v>215.6122</v>
      </c>
    </row>
    <row r="15" spans="1:6" x14ac:dyDescent="0.25">
      <c r="A15" s="1">
        <f t="shared" si="0"/>
        <v>396.56025000000005</v>
      </c>
      <c r="B15" s="3">
        <v>0.47125299999999998</v>
      </c>
      <c r="C15" s="3">
        <v>198.28</v>
      </c>
    </row>
    <row r="16" spans="1:6" x14ac:dyDescent="0.25">
      <c r="A16" s="1">
        <f t="shared" si="0"/>
        <v>457.161</v>
      </c>
      <c r="B16" s="3">
        <v>0.39045200000000002</v>
      </c>
      <c r="C16" s="3">
        <v>182.86429999999999</v>
      </c>
    </row>
    <row r="17" spans="1:3" x14ac:dyDescent="0.25">
      <c r="A17" s="1">
        <f t="shared" si="0"/>
        <v>507.37049999999994</v>
      </c>
      <c r="B17" s="3">
        <v>0.32350600000000002</v>
      </c>
      <c r="C17" s="3">
        <v>169.12360000000001</v>
      </c>
    </row>
    <row r="18" spans="1:3" x14ac:dyDescent="0.25">
      <c r="A18" s="1">
        <f t="shared" si="0"/>
        <v>583.43999999999994</v>
      </c>
      <c r="B18" s="3">
        <v>0.22208</v>
      </c>
      <c r="C18" s="3">
        <v>145.86000000000001</v>
      </c>
    </row>
    <row r="19" spans="1:3" x14ac:dyDescent="0.25">
      <c r="A19" s="1">
        <f t="shared" si="0"/>
        <v>635.66025000000002</v>
      </c>
      <c r="B19" s="3">
        <v>0.15245300000000001</v>
      </c>
      <c r="C19" s="3">
        <v>127.13200000000001</v>
      </c>
    </row>
    <row r="20" spans="1:3" x14ac:dyDescent="0.25">
      <c r="A20" s="1">
        <f t="shared" si="0"/>
        <v>671.50800000000004</v>
      </c>
      <c r="B20" s="3">
        <v>0.104656</v>
      </c>
      <c r="C20" s="3">
        <v>111.91800000000001</v>
      </c>
    </row>
    <row r="21" spans="1:3" x14ac:dyDescent="0.25">
      <c r="A21" s="1">
        <f t="shared" si="0"/>
        <v>696.11699999999996</v>
      </c>
      <c r="B21" s="3">
        <v>7.1844000000000005E-2</v>
      </c>
      <c r="C21" s="3">
        <v>99.445279999999997</v>
      </c>
    </row>
    <row r="22" spans="1:3" x14ac:dyDescent="0.25">
      <c r="A22" s="1">
        <f t="shared" si="0"/>
        <v>713.01075000000003</v>
      </c>
      <c r="B22" s="3">
        <v>4.9319000000000002E-2</v>
      </c>
      <c r="C22" s="3">
        <v>89.126300000000001</v>
      </c>
    </row>
    <row r="23" spans="1:3" x14ac:dyDescent="0.25">
      <c r="A23" s="1">
        <f t="shared" si="0"/>
        <v>724.60725000000002</v>
      </c>
      <c r="B23" s="3">
        <v>3.3856999999999998E-2</v>
      </c>
      <c r="C23" s="3">
        <v>80.511939999999996</v>
      </c>
    </row>
    <row r="24" spans="1:3" x14ac:dyDescent="0.25">
      <c r="A24" s="1">
        <f t="shared" si="0"/>
        <v>732.56849999999997</v>
      </c>
      <c r="B24" s="3">
        <v>2.3241999999999999E-2</v>
      </c>
      <c r="C24" s="3">
        <v>73.25685</v>
      </c>
    </row>
    <row r="25" spans="1:3" x14ac:dyDescent="0.25">
      <c r="A25" s="1">
        <f t="shared" si="0"/>
        <v>738.03374999999994</v>
      </c>
      <c r="B25" s="3">
        <v>1.5955E-2</v>
      </c>
      <c r="C25" s="3">
        <v>67.093969999999999</v>
      </c>
    </row>
    <row r="26" spans="1:3" x14ac:dyDescent="0.25">
      <c r="A26" s="1">
        <f t="shared" si="0"/>
        <v>741.78524999999991</v>
      </c>
      <c r="B26" s="3">
        <v>1.0952999999999999E-2</v>
      </c>
      <c r="C26" s="3">
        <v>61.815449999999998</v>
      </c>
    </row>
    <row r="27" spans="1:3" x14ac:dyDescent="0.25">
      <c r="A27" s="1">
        <f t="shared" si="0"/>
        <v>744.36075000000005</v>
      </c>
      <c r="B27" s="3">
        <v>7.5189999999999996E-3</v>
      </c>
      <c r="C27" s="3">
        <v>57.258519999999997</v>
      </c>
    </row>
    <row r="28" spans="1:3" x14ac:dyDescent="0.25">
      <c r="C28" s="1">
        <f>MAX(C2:C27)/1000</f>
        <v>0.2812521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S257"/>
  <sheetViews>
    <sheetView workbookViewId="0">
      <selection activeCell="L4" sqref="L4"/>
    </sheetView>
  </sheetViews>
  <sheetFormatPr defaultColWidth="14.42578125" defaultRowHeight="15" customHeight="1" x14ac:dyDescent="0.25"/>
  <sheetData>
    <row r="1" spans="1:253" x14ac:dyDescent="0.25">
      <c r="A1" s="2" t="s">
        <v>28</v>
      </c>
      <c r="B1" s="1" t="s">
        <v>29</v>
      </c>
      <c r="D1" s="1" t="s">
        <v>13</v>
      </c>
      <c r="E1" s="1">
        <f>Material_Properties!C5</f>
        <v>0.18472222222222223</v>
      </c>
      <c r="F1" s="1" t="s">
        <v>14</v>
      </c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</row>
    <row r="2" spans="1:253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30</v>
      </c>
    </row>
    <row r="3" spans="1:253" x14ac:dyDescent="0.25">
      <c r="A3" s="1">
        <f t="shared" ref="A3:A256" si="0">(1-B3)*$E$1*1000</f>
        <v>0</v>
      </c>
      <c r="B3" s="1">
        <v>1</v>
      </c>
      <c r="C3" s="1">
        <v>0</v>
      </c>
      <c r="D3" s="1" t="s">
        <v>22</v>
      </c>
      <c r="E3" s="1" t="s">
        <v>31</v>
      </c>
    </row>
    <row r="4" spans="1:253" x14ac:dyDescent="0.25">
      <c r="A4" s="1">
        <f t="shared" si="0"/>
        <v>2.1835978818211275</v>
      </c>
      <c r="B4" s="1">
        <v>0.98817901898562999</v>
      </c>
      <c r="C4" s="1">
        <v>1636.0607129545399</v>
      </c>
    </row>
    <row r="5" spans="1:253" x14ac:dyDescent="0.25">
      <c r="A5" s="1">
        <f t="shared" si="0"/>
        <v>4.349919420030897</v>
      </c>
      <c r="B5" s="1">
        <v>0.976451564041938</v>
      </c>
      <c r="C5" s="1">
        <v>1629.58856272907</v>
      </c>
    </row>
    <row r="6" spans="1:253" x14ac:dyDescent="0.25">
      <c r="A6" s="1">
        <f t="shared" si="0"/>
        <v>6.4990332305250273</v>
      </c>
      <c r="B6" s="1">
        <v>0.96481726371445098</v>
      </c>
      <c r="C6" s="1">
        <v>1623.1335493236099</v>
      </c>
    </row>
    <row r="7" spans="1:253" x14ac:dyDescent="0.25">
      <c r="A7" s="1">
        <f t="shared" si="0"/>
        <v>8.6310079291992192</v>
      </c>
      <c r="B7" s="1">
        <v>0.95327574654869596</v>
      </c>
      <c r="C7" s="1">
        <v>1616.69567273812</v>
      </c>
    </row>
    <row r="8" spans="1:253" x14ac:dyDescent="0.25">
      <c r="A8" s="1">
        <f t="shared" si="0"/>
        <v>10.74591213194954</v>
      </c>
      <c r="B8" s="1">
        <v>0.94182664109019798</v>
      </c>
      <c r="C8" s="1">
        <v>1610.27493297264</v>
      </c>
    </row>
    <row r="9" spans="1:253" x14ac:dyDescent="0.25">
      <c r="A9" s="1">
        <f t="shared" si="0"/>
        <v>12.843814454671895</v>
      </c>
      <c r="B9" s="1">
        <v>0.93046957588448298</v>
      </c>
      <c r="C9" s="1">
        <v>1603.87133002715</v>
      </c>
    </row>
    <row r="10" spans="1:253" x14ac:dyDescent="0.25">
      <c r="A10" s="1">
        <f t="shared" si="0"/>
        <v>14.924783513261982</v>
      </c>
      <c r="B10" s="1">
        <v>0.919204179477078</v>
      </c>
      <c r="C10" s="1">
        <v>1597.48486390165</v>
      </c>
    </row>
    <row r="11" spans="1:253" x14ac:dyDescent="0.25">
      <c r="A11" s="1">
        <f t="shared" si="0"/>
        <v>16.988887923615707</v>
      </c>
      <c r="B11" s="1">
        <v>0.90803008041350897</v>
      </c>
      <c r="C11" s="1">
        <v>1591.1155345961399</v>
      </c>
    </row>
    <row r="12" spans="1:253" x14ac:dyDescent="0.25">
      <c r="A12" s="1">
        <f t="shared" si="0"/>
        <v>19.036196301629115</v>
      </c>
      <c r="B12" s="1">
        <v>0.89694690723930104</v>
      </c>
      <c r="C12" s="1">
        <v>1584.76334211063</v>
      </c>
    </row>
    <row r="13" spans="1:253" x14ac:dyDescent="0.25">
      <c r="A13" s="1">
        <f t="shared" si="0"/>
        <v>21.066777263197949</v>
      </c>
      <c r="B13" s="1">
        <v>0.88595428849998104</v>
      </c>
      <c r="C13" s="1">
        <v>1578.42828644511</v>
      </c>
    </row>
    <row r="14" spans="1:253" x14ac:dyDescent="0.25">
      <c r="A14" s="1">
        <f t="shared" si="0"/>
        <v>23.080699424218089</v>
      </c>
      <c r="B14" s="1">
        <v>0.875051852741075</v>
      </c>
      <c r="C14" s="1">
        <v>1572.1103675995801</v>
      </c>
    </row>
    <row r="15" spans="1:253" x14ac:dyDescent="0.25">
      <c r="A15" s="1">
        <f t="shared" si="0"/>
        <v>25.078031400585427</v>
      </c>
      <c r="B15" s="1">
        <v>0.86423922850810897</v>
      </c>
      <c r="C15" s="1">
        <v>1565.8095855740501</v>
      </c>
    </row>
    <row r="16" spans="1:253" x14ac:dyDescent="0.25">
      <c r="A16" s="1">
        <f t="shared" si="0"/>
        <v>27.058841808195655</v>
      </c>
      <c r="B16" s="1">
        <v>0.85351604434660999</v>
      </c>
      <c r="C16" s="1">
        <v>1559.52594036851</v>
      </c>
    </row>
    <row r="17" spans="1:3" x14ac:dyDescent="0.25">
      <c r="A17" s="1">
        <f t="shared" si="0"/>
        <v>29.023199262945052</v>
      </c>
      <c r="B17" s="1">
        <v>0.842881928802102</v>
      </c>
      <c r="C17" s="1">
        <v>1553.25943198297</v>
      </c>
    </row>
    <row r="18" spans="1:3" x14ac:dyDescent="0.25">
      <c r="A18" s="1">
        <f t="shared" si="0"/>
        <v>30.971172380728941</v>
      </c>
      <c r="B18" s="1">
        <v>0.83233651042011403</v>
      </c>
      <c r="C18" s="1">
        <v>1547.0100604174099</v>
      </c>
    </row>
    <row r="19" spans="1:3" x14ac:dyDescent="0.25">
      <c r="A19" s="1">
        <f t="shared" si="0"/>
        <v>32.9028297774436</v>
      </c>
      <c r="B19" s="1">
        <v>0.82187941774617002</v>
      </c>
      <c r="C19" s="1">
        <v>1540.77782567185</v>
      </c>
    </row>
    <row r="20" spans="1:3" x14ac:dyDescent="0.25">
      <c r="A20" s="1">
        <f t="shared" si="0"/>
        <v>34.818240068984906</v>
      </c>
      <c r="B20" s="1">
        <v>0.811510279325796</v>
      </c>
      <c r="C20" s="1">
        <v>1534.56272774629</v>
      </c>
    </row>
    <row r="21" spans="1:3" x14ac:dyDescent="0.25">
      <c r="A21" s="1">
        <f t="shared" si="0"/>
        <v>36.717471871248385</v>
      </c>
      <c r="B21" s="1">
        <v>0.80122872370452003</v>
      </c>
      <c r="C21" s="1">
        <v>1528.3647666407201</v>
      </c>
    </row>
    <row r="22" spans="1:3" x14ac:dyDescent="0.25">
      <c r="A22" s="1">
        <f t="shared" si="0"/>
        <v>38.600593800130305</v>
      </c>
      <c r="B22" s="1">
        <v>0.79103437942786603</v>
      </c>
      <c r="C22" s="1">
        <v>1522.1839423551401</v>
      </c>
    </row>
    <row r="23" spans="1:3" x14ac:dyDescent="0.25">
      <c r="A23" s="1">
        <f t="shared" si="0"/>
        <v>40.46767447152618</v>
      </c>
      <c r="B23" s="1">
        <v>0.78092687504136205</v>
      </c>
      <c r="C23" s="1">
        <v>1516.02025488955</v>
      </c>
    </row>
    <row r="24" spans="1:3" x14ac:dyDescent="0.25">
      <c r="A24" s="1">
        <f t="shared" si="0"/>
        <v>42.318782501332102</v>
      </c>
      <c r="B24" s="1">
        <v>0.77090583909053301</v>
      </c>
      <c r="C24" s="1">
        <v>1509.87370424396</v>
      </c>
    </row>
    <row r="25" spans="1:3" x14ac:dyDescent="0.25">
      <c r="A25" s="1">
        <f t="shared" si="0"/>
        <v>44.153986505443953</v>
      </c>
      <c r="B25" s="1">
        <v>0.76097090012090496</v>
      </c>
      <c r="C25" s="1">
        <v>1503.7442904183599</v>
      </c>
    </row>
    <row r="26" spans="1:3" x14ac:dyDescent="0.25">
      <c r="A26" s="1">
        <f t="shared" si="0"/>
        <v>45.973355099757406</v>
      </c>
      <c r="B26" s="1">
        <v>0.75112168667800505</v>
      </c>
      <c r="C26" s="1">
        <v>1497.63201341275</v>
      </c>
    </row>
    <row r="27" spans="1:3" x14ac:dyDescent="0.25">
      <c r="A27" s="1">
        <f t="shared" si="0"/>
        <v>47.776956900168592</v>
      </c>
      <c r="B27" s="1">
        <v>0.741357827307358</v>
      </c>
      <c r="C27" s="1">
        <v>1491.5368732271399</v>
      </c>
    </row>
    <row r="28" spans="1:3" x14ac:dyDescent="0.25">
      <c r="A28" s="1">
        <f t="shared" si="0"/>
        <v>49.564860522573206</v>
      </c>
      <c r="B28" s="1">
        <v>0.73167895055449095</v>
      </c>
      <c r="C28" s="1">
        <v>1485.45886986152</v>
      </c>
    </row>
    <row r="29" spans="1:3" x14ac:dyDescent="0.25">
      <c r="A29" s="1">
        <f t="shared" si="0"/>
        <v>51.337134582867108</v>
      </c>
      <c r="B29" s="1">
        <v>0.72208468496492995</v>
      </c>
      <c r="C29" s="1">
        <v>1479.39800331589</v>
      </c>
    </row>
    <row r="30" spans="1:3" x14ac:dyDescent="0.25">
      <c r="A30" s="1">
        <f t="shared" si="0"/>
        <v>53.093847696946199</v>
      </c>
      <c r="B30" s="1">
        <v>0.71257465908420103</v>
      </c>
      <c r="C30" s="1">
        <v>1473.3542735902599</v>
      </c>
    </row>
    <row r="31" spans="1:3" x14ac:dyDescent="0.25">
      <c r="A31" s="1">
        <f t="shared" si="0"/>
        <v>54.835068480706589</v>
      </c>
      <c r="B31" s="1">
        <v>0.70314850145782903</v>
      </c>
      <c r="C31" s="1">
        <v>1467.32768068462</v>
      </c>
    </row>
    <row r="32" spans="1:3" x14ac:dyDescent="0.25">
      <c r="A32" s="1">
        <f t="shared" si="0"/>
        <v>56.560865550043779</v>
      </c>
      <c r="B32" s="1">
        <v>0.69380584063134199</v>
      </c>
      <c r="C32" s="1">
        <v>1461.3182245989699</v>
      </c>
    </row>
    <row r="33" spans="1:3" x14ac:dyDescent="0.25">
      <c r="A33" s="1">
        <f t="shared" si="0"/>
        <v>58.27130752085364</v>
      </c>
      <c r="B33" s="1">
        <v>0.68454630515026604</v>
      </c>
      <c r="C33" s="1">
        <v>1455.32590533332</v>
      </c>
    </row>
    <row r="34" spans="1:3" x14ac:dyDescent="0.25">
      <c r="A34" s="1">
        <f t="shared" si="0"/>
        <v>59.966463009032282</v>
      </c>
      <c r="B34" s="1">
        <v>0.67536952356012603</v>
      </c>
      <c r="C34" s="1">
        <v>1449.3507228876599</v>
      </c>
    </row>
    <row r="35" spans="1:3" x14ac:dyDescent="0.25">
      <c r="A35" s="1">
        <f t="shared" si="0"/>
        <v>61.646400630475583</v>
      </c>
      <c r="B35" s="1">
        <v>0.66627512440644798</v>
      </c>
      <c r="C35" s="1">
        <v>1443.39267726199</v>
      </c>
    </row>
    <row r="36" spans="1:3" x14ac:dyDescent="0.25">
      <c r="A36" s="1">
        <f t="shared" si="0"/>
        <v>63.311189001079249</v>
      </c>
      <c r="B36" s="1">
        <v>0.65726273623475895</v>
      </c>
      <c r="C36" s="1">
        <v>1437.45176845632</v>
      </c>
    </row>
    <row r="37" spans="1:3" x14ac:dyDescent="0.25">
      <c r="A37" s="1">
        <f t="shared" si="0"/>
        <v>64.960896736739173</v>
      </c>
      <c r="B37" s="1">
        <v>0.64833198759058497</v>
      </c>
      <c r="C37" s="1">
        <v>1431.5279964706399</v>
      </c>
    </row>
    <row r="38" spans="1:3" x14ac:dyDescent="0.25">
      <c r="A38" s="1">
        <f t="shared" si="0"/>
        <v>66.595592453351244</v>
      </c>
      <c r="B38" s="1">
        <v>0.63948250701945197</v>
      </c>
      <c r="C38" s="1">
        <v>1425.6213613049499</v>
      </c>
    </row>
    <row r="39" spans="1:3" x14ac:dyDescent="0.25">
      <c r="A39" s="1">
        <f t="shared" si="0"/>
        <v>68.215344766811327</v>
      </c>
      <c r="B39" s="1">
        <v>0.63071392306688601</v>
      </c>
      <c r="C39" s="1">
        <v>1419.7318629592601</v>
      </c>
    </row>
    <row r="40" spans="1:3" x14ac:dyDescent="0.25">
      <c r="A40" s="1">
        <f t="shared" si="0"/>
        <v>69.820222293015377</v>
      </c>
      <c r="B40" s="1">
        <v>0.622025864278413</v>
      </c>
      <c r="C40" s="1">
        <v>1413.8595014335599</v>
      </c>
    </row>
    <row r="41" spans="1:3" x14ac:dyDescent="0.25">
      <c r="A41" s="1">
        <f t="shared" si="0"/>
        <v>71.410293647859248</v>
      </c>
      <c r="B41" s="1">
        <v>0.61341795919955899</v>
      </c>
      <c r="C41" s="1">
        <v>1408.0042767278501</v>
      </c>
    </row>
    <row r="42" spans="1:3" x14ac:dyDescent="0.25">
      <c r="A42" s="1">
        <f t="shared" si="0"/>
        <v>72.985627447238627</v>
      </c>
      <c r="B42" s="1">
        <v>0.60488983637585103</v>
      </c>
      <c r="C42" s="1">
        <v>1402.1661888421399</v>
      </c>
    </row>
    <row r="43" spans="1:3" x14ac:dyDescent="0.25">
      <c r="A43" s="1">
        <f t="shared" si="0"/>
        <v>74.546292307049441</v>
      </c>
      <c r="B43" s="1">
        <v>0.59644112435281504</v>
      </c>
      <c r="C43" s="1">
        <v>1396.3452377764199</v>
      </c>
    </row>
    <row r="44" spans="1:3" x14ac:dyDescent="0.25">
      <c r="A44" s="1">
        <f t="shared" si="0"/>
        <v>76.092356843187787</v>
      </c>
      <c r="B44" s="1">
        <v>0.58807145167597596</v>
      </c>
      <c r="C44" s="1">
        <v>1390.5414235306901</v>
      </c>
    </row>
    <row r="45" spans="1:3" x14ac:dyDescent="0.25">
      <c r="A45" s="1">
        <f t="shared" si="0"/>
        <v>77.623889671549307</v>
      </c>
      <c r="B45" s="1">
        <v>0.57978044689086095</v>
      </c>
      <c r="C45" s="1">
        <v>1384.7547461049601</v>
      </c>
    </row>
    <row r="46" spans="1:3" x14ac:dyDescent="0.25">
      <c r="A46" s="1">
        <f t="shared" si="0"/>
        <v>79.140959408030099</v>
      </c>
      <c r="B46" s="1">
        <v>0.57156773854299503</v>
      </c>
      <c r="C46" s="1">
        <v>1378.98520549922</v>
      </c>
    </row>
    <row r="47" spans="1:3" x14ac:dyDescent="0.25">
      <c r="A47" s="1">
        <f t="shared" si="0"/>
        <v>80.643634668525692</v>
      </c>
      <c r="B47" s="1">
        <v>0.56343295517790604</v>
      </c>
      <c r="C47" s="1">
        <v>1373.2328017134701</v>
      </c>
    </row>
    <row r="48" spans="1:3" x14ac:dyDescent="0.25">
      <c r="A48" s="1">
        <f t="shared" si="0"/>
        <v>82.131984068932184</v>
      </c>
      <c r="B48" s="1">
        <v>0.55537572534111901</v>
      </c>
      <c r="C48" s="1">
        <v>1367.49753474772</v>
      </c>
    </row>
    <row r="49" spans="1:3" x14ac:dyDescent="0.25">
      <c r="A49" s="1">
        <f t="shared" si="0"/>
        <v>83.606076225145443</v>
      </c>
      <c r="B49" s="1">
        <v>0.54739567757815999</v>
      </c>
      <c r="C49" s="1">
        <v>1361.7794046019601</v>
      </c>
    </row>
    <row r="50" spans="1:3" x14ac:dyDescent="0.25">
      <c r="A50" s="1">
        <f t="shared" si="0"/>
        <v>85.065979753061185</v>
      </c>
      <c r="B50" s="1">
        <v>0.53949244043455602</v>
      </c>
      <c r="C50" s="1">
        <v>1356.0784112761901</v>
      </c>
    </row>
    <row r="51" spans="1:3" x14ac:dyDescent="0.25">
      <c r="A51" s="1">
        <f t="shared" si="0"/>
        <v>86.511763268575478</v>
      </c>
      <c r="B51" s="1">
        <v>0.53166564245583203</v>
      </c>
      <c r="C51" s="1">
        <v>1350.39455477042</v>
      </c>
    </row>
    <row r="52" spans="1:3" x14ac:dyDescent="0.25">
      <c r="A52" s="1">
        <f t="shared" si="0"/>
        <v>87.943495387584051</v>
      </c>
      <c r="B52" s="1">
        <v>0.52391491218751496</v>
      </c>
      <c r="C52" s="1">
        <v>1344.72783508464</v>
      </c>
    </row>
    <row r="53" spans="1:3" x14ac:dyDescent="0.25">
      <c r="A53" s="1">
        <f t="shared" si="0"/>
        <v>89.361244725982772</v>
      </c>
      <c r="B53" s="1">
        <v>0.51623987817513095</v>
      </c>
      <c r="C53" s="1">
        <v>1339.0782522188499</v>
      </c>
    </row>
    <row r="54" spans="1:3" x14ac:dyDescent="0.25">
      <c r="A54" s="1">
        <f t="shared" si="0"/>
        <v>90.765079899667683</v>
      </c>
      <c r="B54" s="1">
        <v>0.50864016896420505</v>
      </c>
      <c r="C54" s="1">
        <v>1333.44580617306</v>
      </c>
    </row>
    <row r="55" spans="1:3" x14ac:dyDescent="0.25">
      <c r="A55" s="1">
        <f t="shared" si="0"/>
        <v>92.155069524534397</v>
      </c>
      <c r="B55" s="1">
        <v>0.50111541310026497</v>
      </c>
      <c r="C55" s="1">
        <v>1327.8304969472599</v>
      </c>
    </row>
    <row r="56" spans="1:3" x14ac:dyDescent="0.25">
      <c r="A56" s="1">
        <f t="shared" si="0"/>
        <v>93.531282216478914</v>
      </c>
      <c r="B56" s="1">
        <v>0.49366523912883598</v>
      </c>
      <c r="C56" s="1">
        <v>1322.23232454145</v>
      </c>
    </row>
    <row r="57" spans="1:3" x14ac:dyDescent="0.25">
      <c r="A57" s="1">
        <f t="shared" si="0"/>
        <v>94.893786591397159</v>
      </c>
      <c r="B57" s="1">
        <v>0.48628927559544399</v>
      </c>
      <c r="C57" s="1">
        <v>1316.65128895564</v>
      </c>
    </row>
    <row r="58" spans="1:3" x14ac:dyDescent="0.25">
      <c r="A58" s="1">
        <f t="shared" si="0"/>
        <v>96.242651265185032</v>
      </c>
      <c r="B58" s="1">
        <v>0.47898715104561501</v>
      </c>
      <c r="C58" s="1">
        <v>1311.0873901898201</v>
      </c>
    </row>
    <row r="59" spans="1:3" x14ac:dyDescent="0.25">
      <c r="A59" s="1">
        <f t="shared" si="0"/>
        <v>97.577944853738188</v>
      </c>
      <c r="B59" s="1">
        <v>0.47175849402487602</v>
      </c>
      <c r="C59" s="1">
        <v>1305.5406282439901</v>
      </c>
    </row>
    <row r="60" spans="1:3" x14ac:dyDescent="0.25">
      <c r="A60" s="1">
        <f t="shared" si="0"/>
        <v>98.899735972952769</v>
      </c>
      <c r="B60" s="1">
        <v>0.464602933078752</v>
      </c>
      <c r="C60" s="1">
        <v>1300.01100311815</v>
      </c>
    </row>
    <row r="61" spans="1:3" x14ac:dyDescent="0.25">
      <c r="A61" s="1">
        <f t="shared" si="0"/>
        <v>100.20809323872425</v>
      </c>
      <c r="B61" s="1">
        <v>0.457520096752771</v>
      </c>
      <c r="C61" s="1">
        <v>1294.4985148123101</v>
      </c>
    </row>
    <row r="62" spans="1:3" x14ac:dyDescent="0.25">
      <c r="A62" s="1">
        <f t="shared" si="0"/>
        <v>101.50308526694891</v>
      </c>
      <c r="B62" s="1">
        <v>0.450509613592457</v>
      </c>
      <c r="C62" s="1">
        <v>1289.00316332647</v>
      </c>
    </row>
    <row r="63" spans="1:3" x14ac:dyDescent="0.25">
      <c r="A63" s="1">
        <f t="shared" si="0"/>
        <v>102.78478067352248</v>
      </c>
      <c r="B63" s="1">
        <v>0.443571112143337</v>
      </c>
      <c r="C63" s="1">
        <v>1283.5249486606101</v>
      </c>
    </row>
    <row r="64" spans="1:3" x14ac:dyDescent="0.25">
      <c r="A64" s="1">
        <f t="shared" si="0"/>
        <v>104.0532480743408</v>
      </c>
      <c r="B64" s="1">
        <v>0.43670422095093703</v>
      </c>
      <c r="C64" s="1">
        <v>1278.0638708147501</v>
      </c>
    </row>
    <row r="65" spans="1:3" x14ac:dyDescent="0.25">
      <c r="A65" s="1">
        <f t="shared" si="0"/>
        <v>105.30855608529964</v>
      </c>
      <c r="B65" s="1">
        <v>0.42990856856078402</v>
      </c>
      <c r="C65" s="1">
        <v>1272.61992978888</v>
      </c>
    </row>
    <row r="66" spans="1:3" x14ac:dyDescent="0.25">
      <c r="A66" s="1">
        <f t="shared" si="0"/>
        <v>106.55077332229519</v>
      </c>
      <c r="B66" s="1">
        <v>0.42318378351840202</v>
      </c>
      <c r="C66" s="1">
        <v>1267.19312558301</v>
      </c>
    </row>
    <row r="67" spans="1:3" x14ac:dyDescent="0.25">
      <c r="A67" s="1">
        <f t="shared" si="0"/>
        <v>107.77996840122282</v>
      </c>
      <c r="B67" s="1">
        <v>0.41652949436932002</v>
      </c>
      <c r="C67" s="1">
        <v>1261.7834581971299</v>
      </c>
    </row>
    <row r="68" spans="1:3" x14ac:dyDescent="0.25">
      <c r="A68" s="1">
        <f t="shared" si="0"/>
        <v>108.99620993797882</v>
      </c>
      <c r="B68" s="1">
        <v>0.409945329659062</v>
      </c>
      <c r="C68" s="1">
        <v>1256.3909276312399</v>
      </c>
    </row>
    <row r="69" spans="1:3" x14ac:dyDescent="0.25">
      <c r="A69" s="1">
        <f t="shared" si="0"/>
        <v>110.19956654845906</v>
      </c>
      <c r="B69" s="1">
        <v>0.403430917933154</v>
      </c>
      <c r="C69" s="1">
        <v>1251.0155338853499</v>
      </c>
    </row>
    <row r="70" spans="1:3" x14ac:dyDescent="0.25">
      <c r="A70" s="1">
        <f t="shared" si="0"/>
        <v>111.39010684855906</v>
      </c>
      <c r="B70" s="1">
        <v>0.39698588773712401</v>
      </c>
      <c r="C70" s="1">
        <v>1245.65727695945</v>
      </c>
    </row>
    <row r="71" spans="1:3" x14ac:dyDescent="0.25">
      <c r="A71" s="1">
        <f t="shared" si="0"/>
        <v>112.56789945417506</v>
      </c>
      <c r="B71" s="1">
        <v>0.39060986761649602</v>
      </c>
      <c r="C71" s="1">
        <v>1240.31615685354</v>
      </c>
    </row>
    <row r="72" spans="1:3" x14ac:dyDescent="0.25">
      <c r="A72" s="1">
        <f t="shared" si="0"/>
        <v>113.73301298120259</v>
      </c>
      <c r="B72" s="1">
        <v>0.38430248611679801</v>
      </c>
      <c r="C72" s="1">
        <v>1234.9921735676201</v>
      </c>
    </row>
    <row r="73" spans="1:3" x14ac:dyDescent="0.25">
      <c r="A73" s="1">
        <f t="shared" si="0"/>
        <v>114.88551604553776</v>
      </c>
      <c r="B73" s="1">
        <v>0.37806337178355498</v>
      </c>
      <c r="C73" s="1">
        <v>1229.6853271017001</v>
      </c>
    </row>
    <row r="74" spans="1:3" x14ac:dyDescent="0.25">
      <c r="A74" s="1">
        <f t="shared" si="0"/>
        <v>116.02547726307645</v>
      </c>
      <c r="B74" s="1">
        <v>0.37189215316229302</v>
      </c>
      <c r="C74" s="1">
        <v>1224.39561745578</v>
      </c>
    </row>
    <row r="75" spans="1:3" x14ac:dyDescent="0.25">
      <c r="A75" s="1">
        <f t="shared" si="0"/>
        <v>117.15296524971434</v>
      </c>
      <c r="B75" s="1">
        <v>0.365788458798539</v>
      </c>
      <c r="C75" s="1">
        <v>1219.12304462984</v>
      </c>
    </row>
    <row r="76" spans="1:3" x14ac:dyDescent="0.25">
      <c r="A76" s="1">
        <f t="shared" si="0"/>
        <v>118.2680486213475</v>
      </c>
      <c r="B76" s="1">
        <v>0.35975191723781802</v>
      </c>
      <c r="C76" s="1">
        <v>1213.8676086239</v>
      </c>
    </row>
    <row r="77" spans="1:3" x14ac:dyDescent="0.25">
      <c r="A77" s="1">
        <f t="shared" si="0"/>
        <v>119.37079599387171</v>
      </c>
      <c r="B77" s="1">
        <v>0.35378215702565702</v>
      </c>
      <c r="C77" s="1">
        <v>1208.62930943795</v>
      </c>
    </row>
    <row r="78" spans="1:3" x14ac:dyDescent="0.25">
      <c r="A78" s="1">
        <f t="shared" si="0"/>
        <v>120.46127598318277</v>
      </c>
      <c r="B78" s="1">
        <v>0.34787880670758198</v>
      </c>
      <c r="C78" s="1">
        <v>1203.408147072</v>
      </c>
    </row>
    <row r="79" spans="1:3" x14ac:dyDescent="0.25">
      <c r="A79" s="1">
        <f t="shared" si="0"/>
        <v>121.53955720517682</v>
      </c>
      <c r="B79" s="1">
        <v>0.342041494829118</v>
      </c>
      <c r="C79" s="1">
        <v>1198.2041215260399</v>
      </c>
    </row>
    <row r="80" spans="1:3" x14ac:dyDescent="0.25">
      <c r="A80" s="1">
        <f t="shared" si="0"/>
        <v>122.60570827574935</v>
      </c>
      <c r="B80" s="1">
        <v>0.33626984993579301</v>
      </c>
      <c r="C80" s="1">
        <v>1193.0172328000699</v>
      </c>
    </row>
    <row r="81" spans="1:3" x14ac:dyDescent="0.25">
      <c r="A81" s="1">
        <f t="shared" si="0"/>
        <v>123.65979781079646</v>
      </c>
      <c r="B81" s="1">
        <v>0.330563500573132</v>
      </c>
      <c r="C81" s="1">
        <v>1187.84748089409</v>
      </c>
    </row>
    <row r="82" spans="1:3" x14ac:dyDescent="0.25">
      <c r="A82" s="1">
        <f t="shared" si="0"/>
        <v>124.701894426214</v>
      </c>
      <c r="B82" s="1">
        <v>0.32492207528666101</v>
      </c>
      <c r="C82" s="1">
        <v>1182.6948658081101</v>
      </c>
    </row>
    <row r="83" spans="1:3" x14ac:dyDescent="0.25">
      <c r="A83" s="1">
        <f t="shared" si="0"/>
        <v>125.73206673789775</v>
      </c>
      <c r="B83" s="1">
        <v>0.31934520262190702</v>
      </c>
      <c r="C83" s="1">
        <v>1177.55938754212</v>
      </c>
    </row>
    <row r="84" spans="1:3" x14ac:dyDescent="0.25">
      <c r="A84" s="1">
        <f t="shared" si="0"/>
        <v>126.75038336174352</v>
      </c>
      <c r="B84" s="1">
        <v>0.31383251112439597</v>
      </c>
      <c r="C84" s="1">
        <v>1172.4410460961301</v>
      </c>
    </row>
    <row r="85" spans="1:3" x14ac:dyDescent="0.25">
      <c r="A85" s="1">
        <f t="shared" si="0"/>
        <v>127.75691291364744</v>
      </c>
      <c r="B85" s="1">
        <v>0.30838362933965302</v>
      </c>
      <c r="C85" s="1">
        <v>1167.3398414701301</v>
      </c>
    </row>
    <row r="86" spans="1:3" x14ac:dyDescent="0.25">
      <c r="A86" s="1">
        <f t="shared" si="0"/>
        <v>128.75172400950538</v>
      </c>
      <c r="B86" s="1">
        <v>0.30299818581320398</v>
      </c>
      <c r="C86" s="1">
        <v>1162.2557736641199</v>
      </c>
    </row>
    <row r="87" spans="1:3" x14ac:dyDescent="0.25">
      <c r="A87" s="1">
        <f t="shared" si="0"/>
        <v>129.73488526521288</v>
      </c>
      <c r="B87" s="1">
        <v>0.297675809090577</v>
      </c>
      <c r="C87" s="1">
        <v>1157.1888426780999</v>
      </c>
    </row>
    <row r="88" spans="1:3" x14ac:dyDescent="0.25">
      <c r="A88" s="1">
        <f t="shared" si="0"/>
        <v>130.70646529666598</v>
      </c>
      <c r="B88" s="1">
        <v>0.29241612771729703</v>
      </c>
      <c r="C88" s="1">
        <v>1152.1390485120801</v>
      </c>
    </row>
    <row r="89" spans="1:3" x14ac:dyDescent="0.25">
      <c r="A89" s="1">
        <f t="shared" si="0"/>
        <v>131.66653271976062</v>
      </c>
      <c r="B89" s="1">
        <v>0.28721877023888998</v>
      </c>
      <c r="C89" s="1">
        <v>1147.1063911660499</v>
      </c>
    </row>
    <row r="90" spans="1:3" x14ac:dyDescent="0.25">
      <c r="A90" s="1">
        <f t="shared" si="0"/>
        <v>132.61515615039264</v>
      </c>
      <c r="B90" s="1">
        <v>0.28208336520088201</v>
      </c>
      <c r="C90" s="1">
        <v>1142.0908706400201</v>
      </c>
    </row>
    <row r="91" spans="1:3" x14ac:dyDescent="0.25">
      <c r="A91" s="1">
        <f t="shared" si="0"/>
        <v>133.55240420445776</v>
      </c>
      <c r="B91" s="1">
        <v>0.2770095411488</v>
      </c>
      <c r="C91" s="1">
        <v>1137.0924869339799</v>
      </c>
    </row>
    <row r="92" spans="1:3" x14ac:dyDescent="0.25">
      <c r="A92" s="1">
        <f t="shared" si="0"/>
        <v>134.47834549785213</v>
      </c>
      <c r="B92" s="1">
        <v>0.27199692662816899</v>
      </c>
      <c r="C92" s="1">
        <v>1132.1112400479301</v>
      </c>
    </row>
    <row r="93" spans="1:3" x14ac:dyDescent="0.25">
      <c r="A93" s="1">
        <f t="shared" si="0"/>
        <v>135.39304864647136</v>
      </c>
      <c r="B93" s="1">
        <v>0.26704515018451602</v>
      </c>
      <c r="C93" s="1">
        <v>1127.14712998187</v>
      </c>
    </row>
    <row r="94" spans="1:3" x14ac:dyDescent="0.25">
      <c r="A94" s="1">
        <f t="shared" si="0"/>
        <v>136.29658226621137</v>
      </c>
      <c r="B94" s="1">
        <v>0.26215384036336697</v>
      </c>
      <c r="C94" s="1">
        <v>1122.20015673581</v>
      </c>
    </row>
    <row r="95" spans="1:3" x14ac:dyDescent="0.25">
      <c r="A95" s="1">
        <f t="shared" si="0"/>
        <v>137.1890149729681</v>
      </c>
      <c r="B95" s="1">
        <v>0.257322625710248</v>
      </c>
      <c r="C95" s="1">
        <v>1117.2703203097401</v>
      </c>
    </row>
    <row r="96" spans="1:3" x14ac:dyDescent="0.25">
      <c r="A96" s="1">
        <f t="shared" si="0"/>
        <v>138.07041538263752</v>
      </c>
      <c r="B96" s="1">
        <v>0.25255113477068403</v>
      </c>
      <c r="C96" s="1">
        <v>1112.3576207036699</v>
      </c>
    </row>
    <row r="97" spans="1:3" x14ac:dyDescent="0.25">
      <c r="A97" s="1">
        <f t="shared" si="0"/>
        <v>138.94085211111528</v>
      </c>
      <c r="B97" s="1">
        <v>0.24783899609020299</v>
      </c>
      <c r="C97" s="1">
        <v>1107.4620579175901</v>
      </c>
    </row>
    <row r="98" spans="1:3" x14ac:dyDescent="0.25">
      <c r="A98" s="1">
        <f t="shared" si="0"/>
        <v>139.80039377429736</v>
      </c>
      <c r="B98" s="1">
        <v>0.24318583821433001</v>
      </c>
      <c r="C98" s="1">
        <v>1102.5836319514999</v>
      </c>
    </row>
    <row r="99" spans="1:3" x14ac:dyDescent="0.25">
      <c r="A99" s="1">
        <f t="shared" si="0"/>
        <v>140.64910898807952</v>
      </c>
      <c r="B99" s="1">
        <v>0.238591289688592</v>
      </c>
      <c r="C99" s="1">
        <v>1097.7223428054001</v>
      </c>
    </row>
    <row r="100" spans="1:3" x14ac:dyDescent="0.25">
      <c r="A100" s="1">
        <f t="shared" si="0"/>
        <v>141.48706636835783</v>
      </c>
      <c r="B100" s="1">
        <v>0.234054979058514</v>
      </c>
      <c r="C100" s="1">
        <v>1092.8781904793</v>
      </c>
    </row>
    <row r="101" spans="1:3" x14ac:dyDescent="0.25">
      <c r="A101" s="1">
        <f t="shared" si="0"/>
        <v>142.31433453102815</v>
      </c>
      <c r="B101" s="1">
        <v>0.22957653486962201</v>
      </c>
      <c r="C101" s="1">
        <v>1088.05117497319</v>
      </c>
    </row>
    <row r="102" spans="1:3" x14ac:dyDescent="0.25">
      <c r="A102" s="1">
        <f t="shared" si="0"/>
        <v>143.13098209198606</v>
      </c>
      <c r="B102" s="1">
        <v>0.22515558566744401</v>
      </c>
      <c r="C102" s="1">
        <v>1083.2412962870801</v>
      </c>
    </row>
    <row r="103" spans="1:3" x14ac:dyDescent="0.25">
      <c r="A103" s="1">
        <f t="shared" si="0"/>
        <v>143.93707766712774</v>
      </c>
      <c r="B103" s="1">
        <v>0.220791759997504</v>
      </c>
      <c r="C103" s="1">
        <v>1078.4485544209499</v>
      </c>
    </row>
    <row r="104" spans="1:3" x14ac:dyDescent="0.25">
      <c r="A104" s="1">
        <f t="shared" si="0"/>
        <v>144.73268987234877</v>
      </c>
      <c r="B104" s="1">
        <v>0.21648468640533</v>
      </c>
      <c r="C104" s="1">
        <v>1073.6729493748301</v>
      </c>
    </row>
    <row r="105" spans="1:3" x14ac:dyDescent="0.25">
      <c r="A105" s="1">
        <f t="shared" si="0"/>
        <v>145.51788732354541</v>
      </c>
      <c r="B105" s="1">
        <v>0.212233993436446</v>
      </c>
      <c r="C105" s="1">
        <v>1068.9144811486899</v>
      </c>
    </row>
    <row r="106" spans="1:3" x14ac:dyDescent="0.25">
      <c r="A106" s="1">
        <f t="shared" si="0"/>
        <v>146.29273863661317</v>
      </c>
      <c r="B106" s="1">
        <v>0.20803930963638001</v>
      </c>
      <c r="C106" s="1">
        <v>1064.1731497425501</v>
      </c>
    </row>
    <row r="107" spans="1:3" x14ac:dyDescent="0.25">
      <c r="A107" s="1">
        <f t="shared" si="0"/>
        <v>147.05731242744807</v>
      </c>
      <c r="B107" s="1">
        <v>0.20390026355065699</v>
      </c>
      <c r="C107" s="1">
        <v>1059.4489551564</v>
      </c>
    </row>
    <row r="108" spans="1:3" x14ac:dyDescent="0.25">
      <c r="A108" s="1">
        <f t="shared" si="0"/>
        <v>147.81167731194594</v>
      </c>
      <c r="B108" s="1">
        <v>0.19981648372480401</v>
      </c>
      <c r="C108" s="1">
        <v>1054.74189739024</v>
      </c>
    </row>
    <row r="109" spans="1:3" x14ac:dyDescent="0.25">
      <c r="A109" s="1">
        <f t="shared" si="0"/>
        <v>148.55590190600276</v>
      </c>
      <c r="B109" s="1">
        <v>0.19578759870434601</v>
      </c>
      <c r="C109" s="1">
        <v>1050.0519764440801</v>
      </c>
    </row>
    <row r="110" spans="1:3" x14ac:dyDescent="0.25">
      <c r="A110" s="1">
        <f t="shared" si="0"/>
        <v>149.29005482551426</v>
      </c>
      <c r="B110" s="1">
        <v>0.19181323703481001</v>
      </c>
      <c r="C110" s="1">
        <v>1045.3791923179101</v>
      </c>
    </row>
    <row r="111" spans="1:3" x14ac:dyDescent="0.25">
      <c r="A111" s="1">
        <f t="shared" si="0"/>
        <v>150.01420468637636</v>
      </c>
      <c r="B111" s="1">
        <v>0.187893027261722</v>
      </c>
      <c r="C111" s="1">
        <v>1040.72354501174</v>
      </c>
    </row>
    <row r="112" spans="1:3" x14ac:dyDescent="0.25">
      <c r="A112" s="1">
        <f t="shared" si="0"/>
        <v>150.72842010448491</v>
      </c>
      <c r="B112" s="1">
        <v>0.18402659793060799</v>
      </c>
      <c r="C112" s="1">
        <v>1036.0850345255501</v>
      </c>
    </row>
    <row r="113" spans="1:3" x14ac:dyDescent="0.25">
      <c r="A113" s="1">
        <f t="shared" si="0"/>
        <v>151.43276969573586</v>
      </c>
      <c r="B113" s="1">
        <v>0.18021357758699399</v>
      </c>
      <c r="C113" s="1">
        <v>1031.4636608593601</v>
      </c>
    </row>
    <row r="114" spans="1:3" x14ac:dyDescent="0.25">
      <c r="A114" s="1">
        <f t="shared" si="0"/>
        <v>152.127322076025</v>
      </c>
      <c r="B114" s="1">
        <v>0.17645359477640599</v>
      </c>
      <c r="C114" s="1">
        <v>1026.8594240131699</v>
      </c>
    </row>
    <row r="115" spans="1:3" x14ac:dyDescent="0.25">
      <c r="A115" s="1">
        <f t="shared" si="0"/>
        <v>152.81214586124813</v>
      </c>
      <c r="B115" s="1">
        <v>0.17274627804437101</v>
      </c>
      <c r="C115" s="1">
        <v>1022.27232398697</v>
      </c>
    </row>
    <row r="116" spans="1:3" x14ac:dyDescent="0.25">
      <c r="A116" s="1">
        <f t="shared" si="0"/>
        <v>153.4873096673013</v>
      </c>
      <c r="B116" s="1">
        <v>0.169091255936414</v>
      </c>
      <c r="C116" s="1">
        <v>1017.70236078076</v>
      </c>
    </row>
    <row r="117" spans="1:3" x14ac:dyDescent="0.25">
      <c r="A117" s="1">
        <f t="shared" si="0"/>
        <v>154.15288211008041</v>
      </c>
      <c r="B117" s="1">
        <v>0.16548815699806099</v>
      </c>
      <c r="C117" s="1">
        <v>1013.14953439454</v>
      </c>
    </row>
    <row r="118" spans="1:3" x14ac:dyDescent="0.25">
      <c r="A118" s="1">
        <f t="shared" si="0"/>
        <v>154.80893180548094</v>
      </c>
      <c r="B118" s="1">
        <v>0.16193660977484001</v>
      </c>
      <c r="C118" s="1">
        <v>1008.61384482832</v>
      </c>
    </row>
    <row r="119" spans="1:3" x14ac:dyDescent="0.25">
      <c r="A119" s="1">
        <f t="shared" si="0"/>
        <v>155.45552736939922</v>
      </c>
      <c r="B119" s="1">
        <v>0.158436242812275</v>
      </c>
      <c r="C119" s="1">
        <v>1004.0952920820901</v>
      </c>
    </row>
    <row r="120" spans="1:3" x14ac:dyDescent="0.25">
      <c r="A120" s="1">
        <f t="shared" si="0"/>
        <v>156.09273741773089</v>
      </c>
      <c r="B120" s="1">
        <v>0.15498668465589299</v>
      </c>
      <c r="C120" s="1">
        <v>999.59387615585297</v>
      </c>
    </row>
    <row r="121" spans="1:3" x14ac:dyDescent="0.25">
      <c r="A121" s="1">
        <f t="shared" si="0"/>
        <v>156.72063056637171</v>
      </c>
      <c r="B121" s="1">
        <v>0.15158756385122099</v>
      </c>
      <c r="C121" s="1">
        <v>995.10959704961101</v>
      </c>
    </row>
    <row r="122" spans="1:3" x14ac:dyDescent="0.25">
      <c r="A122" s="1">
        <f t="shared" si="0"/>
        <v>157.33927543121786</v>
      </c>
      <c r="B122" s="1">
        <v>0.14823850894378299</v>
      </c>
      <c r="C122" s="1">
        <v>990.642454763361</v>
      </c>
    </row>
    <row r="123" spans="1:3" x14ac:dyDescent="0.25">
      <c r="A123" s="1">
        <f t="shared" si="0"/>
        <v>157.94874062816496</v>
      </c>
      <c r="B123" s="1">
        <v>0.14493914847910699</v>
      </c>
      <c r="C123" s="1">
        <v>986.19244929710499</v>
      </c>
    </row>
    <row r="124" spans="1:3" x14ac:dyDescent="0.25">
      <c r="A124" s="1">
        <f t="shared" si="0"/>
        <v>158.54909477310906</v>
      </c>
      <c r="B124" s="1">
        <v>0.141689111002718</v>
      </c>
      <c r="C124" s="1">
        <v>981.75958065084205</v>
      </c>
    </row>
    <row r="125" spans="1:3" x14ac:dyDescent="0.25">
      <c r="A125" s="1">
        <f t="shared" si="0"/>
        <v>159.1404064819458</v>
      </c>
      <c r="B125" s="1">
        <v>0.13848802506014299</v>
      </c>
      <c r="C125" s="1">
        <v>977.343848824573</v>
      </c>
    </row>
    <row r="126" spans="1:3" x14ac:dyDescent="0.25">
      <c r="A126" s="1">
        <f t="shared" si="0"/>
        <v>159.72274437057115</v>
      </c>
      <c r="B126" s="1">
        <v>0.13533551919690801</v>
      </c>
      <c r="C126" s="1">
        <v>972.94525381829703</v>
      </c>
    </row>
    <row r="127" spans="1:3" x14ac:dyDescent="0.25">
      <c r="A127" s="1">
        <f t="shared" si="0"/>
        <v>160.29617705488118</v>
      </c>
      <c r="B127" s="1">
        <v>0.13223122195853801</v>
      </c>
      <c r="C127" s="1">
        <v>968.56379563201403</v>
      </c>
    </row>
    <row r="128" spans="1:3" x14ac:dyDescent="0.25">
      <c r="A128" s="1">
        <f t="shared" si="0"/>
        <v>160.86077315077139</v>
      </c>
      <c r="B128" s="1">
        <v>0.12917476189056101</v>
      </c>
      <c r="C128" s="1">
        <v>964.19947426572401</v>
      </c>
    </row>
    <row r="129" spans="1:3" x14ac:dyDescent="0.25">
      <c r="A129" s="1">
        <f t="shared" si="0"/>
        <v>161.416601274138</v>
      </c>
      <c r="B129" s="1">
        <v>0.12616576753850101</v>
      </c>
      <c r="C129" s="1">
        <v>959.85228971942695</v>
      </c>
    </row>
    <row r="130" spans="1:3" x14ac:dyDescent="0.25">
      <c r="A130" s="1">
        <f t="shared" si="0"/>
        <v>161.96373004087661</v>
      </c>
      <c r="B130" s="1">
        <v>0.123203867447886</v>
      </c>
      <c r="C130" s="1">
        <v>955.52224199312502</v>
      </c>
    </row>
    <row r="131" spans="1:3" x14ac:dyDescent="0.25">
      <c r="A131" s="1">
        <f t="shared" si="0"/>
        <v>162.50222806688325</v>
      </c>
      <c r="B131" s="1">
        <v>0.120288690164241</v>
      </c>
      <c r="C131" s="1">
        <v>951.20933108681504</v>
      </c>
    </row>
    <row r="132" spans="1:3" x14ac:dyDescent="0.25">
      <c r="A132" s="1">
        <f t="shared" si="0"/>
        <v>163.03216396805385</v>
      </c>
      <c r="B132" s="1">
        <v>0.117419864233092</v>
      </c>
      <c r="C132" s="1">
        <v>946.91355700049803</v>
      </c>
    </row>
    <row r="133" spans="1:3" x14ac:dyDescent="0.25">
      <c r="A133" s="1">
        <f t="shared" si="0"/>
        <v>163.55360636028408</v>
      </c>
      <c r="B133" s="1">
        <v>0.114597018199966</v>
      </c>
      <c r="C133" s="1">
        <v>942.63491973417501</v>
      </c>
    </row>
    <row r="134" spans="1:3" x14ac:dyDescent="0.25">
      <c r="A134" s="1">
        <f t="shared" si="0"/>
        <v>164.06662385946981</v>
      </c>
      <c r="B134" s="1">
        <v>0.111819780610389</v>
      </c>
      <c r="C134" s="1">
        <v>938.37341928784497</v>
      </c>
    </row>
    <row r="135" spans="1:3" x14ac:dyDescent="0.25">
      <c r="A135" s="1">
        <f t="shared" si="0"/>
        <v>164.57128508150697</v>
      </c>
      <c r="B135" s="1">
        <v>0.109087780009887</v>
      </c>
      <c r="C135" s="1">
        <v>934.12905566150903</v>
      </c>
    </row>
    <row r="136" spans="1:3" x14ac:dyDescent="0.25">
      <c r="A136" s="1">
        <f t="shared" si="0"/>
        <v>165.06765864229166</v>
      </c>
      <c r="B136" s="1">
        <v>0.106400644943985</v>
      </c>
      <c r="C136" s="1">
        <v>929.90182885516595</v>
      </c>
    </row>
    <row r="137" spans="1:3" x14ac:dyDescent="0.25">
      <c r="A137" s="1">
        <f t="shared" si="0"/>
        <v>165.55581315771957</v>
      </c>
      <c r="B137" s="1">
        <v>0.10375800395821</v>
      </c>
      <c r="C137" s="1">
        <v>925.69173886881595</v>
      </c>
    </row>
    <row r="138" spans="1:3" x14ac:dyDescent="0.25">
      <c r="A138" s="1">
        <f t="shared" si="0"/>
        <v>166.03581724368635</v>
      </c>
      <c r="B138" s="1">
        <v>0.101159485598089</v>
      </c>
      <c r="C138" s="1">
        <v>921.49878570245903</v>
      </c>
    </row>
    <row r="139" spans="1:3" x14ac:dyDescent="0.25">
      <c r="A139" s="1">
        <f t="shared" si="0"/>
        <v>166.50773951608815</v>
      </c>
      <c r="B139" s="1">
        <v>9.8604718409146905E-2</v>
      </c>
      <c r="C139" s="1">
        <v>917.322969356096</v>
      </c>
    </row>
    <row r="140" spans="1:3" x14ac:dyDescent="0.25">
      <c r="A140" s="1">
        <f t="shared" si="0"/>
        <v>166.97164859082076</v>
      </c>
      <c r="B140" s="1">
        <v>9.6093330936910304E-2</v>
      </c>
      <c r="C140" s="1">
        <v>913.16428982972604</v>
      </c>
    </row>
    <row r="141" spans="1:3" x14ac:dyDescent="0.25">
      <c r="A141" s="1">
        <f t="shared" si="0"/>
        <v>167.42761308378002</v>
      </c>
      <c r="B141" s="1">
        <v>9.3624951726905201E-2</v>
      </c>
      <c r="C141" s="1">
        <v>909.02274712334895</v>
      </c>
    </row>
    <row r="142" spans="1:3" x14ac:dyDescent="0.25">
      <c r="A142" s="1">
        <f t="shared" si="0"/>
        <v>167.87570161086185</v>
      </c>
      <c r="B142" s="1">
        <v>9.1199209324657707E-2</v>
      </c>
      <c r="C142" s="1">
        <v>904.89834123696596</v>
      </c>
    </row>
    <row r="143" spans="1:3" x14ac:dyDescent="0.25">
      <c r="A143" s="1">
        <f t="shared" si="0"/>
        <v>168.3159827879621</v>
      </c>
      <c r="B143" s="1">
        <v>8.8815732275694004E-2</v>
      </c>
      <c r="C143" s="1">
        <v>900.79107217057594</v>
      </c>
    </row>
    <row r="144" spans="1:3" x14ac:dyDescent="0.25">
      <c r="A144" s="1">
        <f t="shared" si="0"/>
        <v>168.74852523097658</v>
      </c>
      <c r="B144" s="1">
        <v>8.6474149125540301E-2</v>
      </c>
      <c r="C144" s="1">
        <v>896.70093992417901</v>
      </c>
    </row>
    <row r="145" spans="1:3" x14ac:dyDescent="0.25">
      <c r="A145" s="1">
        <f t="shared" si="0"/>
        <v>169.17339755580127</v>
      </c>
      <c r="B145" s="1">
        <v>8.4174088419722501E-2</v>
      </c>
      <c r="C145" s="1">
        <v>892.62794449777505</v>
      </c>
    </row>
    <row r="146" spans="1:3" x14ac:dyDescent="0.25">
      <c r="A146" s="1">
        <f t="shared" si="0"/>
        <v>169.59066837833194</v>
      </c>
      <c r="B146" s="1">
        <v>8.1915178703766994E-2</v>
      </c>
      <c r="C146" s="1">
        <v>888.57208589136496</v>
      </c>
    </row>
    <row r="147" spans="1:3" x14ac:dyDescent="0.25">
      <c r="A147" s="1">
        <f t="shared" si="0"/>
        <v>170.00040631446453</v>
      </c>
      <c r="B147" s="1">
        <v>7.9697048523199601E-2</v>
      </c>
      <c r="C147" s="1">
        <v>884.53336410494796</v>
      </c>
    </row>
    <row r="148" spans="1:3" x14ac:dyDescent="0.25">
      <c r="A148" s="1">
        <f t="shared" si="0"/>
        <v>170.40267998009483</v>
      </c>
      <c r="B148" s="1">
        <v>7.7519326423546697E-2</v>
      </c>
      <c r="C148" s="1">
        <v>880.51177913852496</v>
      </c>
    </row>
    <row r="149" spans="1:3" x14ac:dyDescent="0.25">
      <c r="A149" s="1">
        <f t="shared" si="0"/>
        <v>170.79755799111882</v>
      </c>
      <c r="B149" s="1">
        <v>7.5381640950334297E-2</v>
      </c>
      <c r="C149" s="1">
        <v>876.50733099209401</v>
      </c>
    </row>
    <row r="150" spans="1:3" x14ac:dyDescent="0.25">
      <c r="A150" s="1">
        <f t="shared" si="0"/>
        <v>171.18510896343224</v>
      </c>
      <c r="B150" s="1">
        <v>7.3283620649088596E-2</v>
      </c>
      <c r="C150" s="1">
        <v>872.52001966565695</v>
      </c>
    </row>
    <row r="151" spans="1:3" x14ac:dyDescent="0.25">
      <c r="A151" s="1">
        <f t="shared" si="0"/>
        <v>171.56540151293106</v>
      </c>
      <c r="B151" s="1">
        <v>7.1224894065335595E-2</v>
      </c>
      <c r="C151" s="1">
        <v>868.54984515921296</v>
      </c>
    </row>
    <row r="152" spans="1:3" x14ac:dyDescent="0.25">
      <c r="A152" s="1">
        <f t="shared" si="0"/>
        <v>171.93850425551113</v>
      </c>
      <c r="B152" s="1">
        <v>6.9205089744601503E-2</v>
      </c>
      <c r="C152" s="1">
        <v>864.59680747276298</v>
      </c>
    </row>
    <row r="153" spans="1:3" x14ac:dyDescent="0.25">
      <c r="A153" s="1">
        <f t="shared" si="0"/>
        <v>172.30448580706826</v>
      </c>
      <c r="B153" s="1">
        <v>6.7223836232412404E-2</v>
      </c>
      <c r="C153" s="1">
        <v>860.66090660630596</v>
      </c>
    </row>
    <row r="154" spans="1:3" x14ac:dyDescent="0.25">
      <c r="A154" s="1">
        <f t="shared" si="0"/>
        <v>172.66341478349838</v>
      </c>
      <c r="B154" s="1">
        <v>6.5280762074294493E-2</v>
      </c>
      <c r="C154" s="1">
        <v>856.74214255984202</v>
      </c>
    </row>
    <row r="155" spans="1:3" x14ac:dyDescent="0.25">
      <c r="A155" s="1">
        <f t="shared" si="0"/>
        <v>173.01535980069735</v>
      </c>
      <c r="B155" s="1">
        <v>6.3375495815773703E-2</v>
      </c>
      <c r="C155" s="1">
        <v>852.84051533337197</v>
      </c>
    </row>
    <row r="156" spans="1:3" x14ac:dyDescent="0.25">
      <c r="A156" s="1">
        <f t="shared" si="0"/>
        <v>173.36038947456103</v>
      </c>
      <c r="B156" s="1">
        <v>6.15076660023764E-2</v>
      </c>
      <c r="C156" s="1">
        <v>848.95602492689397</v>
      </c>
    </row>
    <row r="157" spans="1:3" x14ac:dyDescent="0.25">
      <c r="A157" s="1">
        <f t="shared" si="0"/>
        <v>173.69857242098527</v>
      </c>
      <c r="B157" s="1">
        <v>5.9676901179628601E-2</v>
      </c>
      <c r="C157" s="1">
        <v>845.088671340411</v>
      </c>
    </row>
    <row r="158" spans="1:3" x14ac:dyDescent="0.25">
      <c r="A158" s="1">
        <f t="shared" si="0"/>
        <v>174.02997725586599</v>
      </c>
      <c r="B158" s="1">
        <v>5.7882829893056403E-2</v>
      </c>
      <c r="C158" s="1">
        <v>841.23845457391997</v>
      </c>
    </row>
    <row r="159" spans="1:3" x14ac:dyDescent="0.25">
      <c r="A159" s="1">
        <f t="shared" si="0"/>
        <v>174.354672595099</v>
      </c>
      <c r="B159" s="1">
        <v>5.6125080688185898E-2</v>
      </c>
      <c r="C159" s="1">
        <v>837.40537462742304</v>
      </c>
    </row>
    <row r="160" spans="1:3" x14ac:dyDescent="0.25">
      <c r="A160" s="1">
        <f t="shared" si="0"/>
        <v>174.67272705458024</v>
      </c>
      <c r="B160" s="1">
        <v>5.4403282110543197E-2</v>
      </c>
      <c r="C160" s="1">
        <v>833.58943150091898</v>
      </c>
    </row>
    <row r="161" spans="1:3" x14ac:dyDescent="0.25">
      <c r="A161" s="1">
        <f t="shared" si="0"/>
        <v>174.98420925020551</v>
      </c>
      <c r="B161" s="1">
        <v>5.2717062705654599E-2</v>
      </c>
      <c r="C161" s="1">
        <v>829.79062519440799</v>
      </c>
    </row>
    <row r="162" spans="1:3" x14ac:dyDescent="0.25">
      <c r="A162" s="1">
        <f t="shared" si="0"/>
        <v>175.28918779787065</v>
      </c>
      <c r="B162" s="1">
        <v>5.1066051019046099E-2</v>
      </c>
      <c r="C162" s="1">
        <v>826.00895570788998</v>
      </c>
    </row>
    <row r="163" spans="1:3" x14ac:dyDescent="0.25">
      <c r="A163" s="1">
        <f t="shared" si="0"/>
        <v>175.58773131347164</v>
      </c>
      <c r="B163" s="1">
        <v>4.9449875596243802E-2</v>
      </c>
      <c r="C163" s="1">
        <v>822.24442304136596</v>
      </c>
    </row>
    <row r="164" spans="1:3" x14ac:dyDescent="0.25">
      <c r="A164" s="1">
        <f t="shared" si="0"/>
        <v>175.87990841290426</v>
      </c>
      <c r="B164" s="1">
        <v>4.7868164982773902E-2</v>
      </c>
      <c r="C164" s="1">
        <v>818.49702719483503</v>
      </c>
    </row>
    <row r="165" spans="1:3" x14ac:dyDescent="0.25">
      <c r="A165" s="1">
        <f t="shared" si="0"/>
        <v>176.16578771206446</v>
      </c>
      <c r="B165" s="1">
        <v>4.63205477241624E-2</v>
      </c>
      <c r="C165" s="1">
        <v>814.76676816829797</v>
      </c>
    </row>
    <row r="166" spans="1:3" x14ac:dyDescent="0.25">
      <c r="A166" s="1">
        <f t="shared" si="0"/>
        <v>176.44543782684801</v>
      </c>
      <c r="B166" s="1">
        <v>4.4806652365935597E-2</v>
      </c>
      <c r="C166" s="1">
        <v>811.053645961754</v>
      </c>
    </row>
    <row r="167" spans="1:3" x14ac:dyDescent="0.25">
      <c r="A167" s="1">
        <f t="shared" si="0"/>
        <v>176.71892737315085</v>
      </c>
      <c r="B167" s="1">
        <v>4.3326107453619499E-2</v>
      </c>
      <c r="C167" s="1">
        <v>807.357660575203</v>
      </c>
    </row>
    <row r="168" spans="1:3" x14ac:dyDescent="0.25">
      <c r="A168" s="1">
        <f t="shared" si="0"/>
        <v>176.98632496686884</v>
      </c>
      <c r="B168" s="1">
        <v>4.1878541532740197E-2</v>
      </c>
      <c r="C168" s="1">
        <v>803.67881200864497</v>
      </c>
    </row>
    <row r="169" spans="1:3" x14ac:dyDescent="0.25">
      <c r="A169" s="1">
        <f t="shared" si="0"/>
        <v>177.24769922389783</v>
      </c>
      <c r="B169" s="1">
        <v>4.0463583148823798E-2</v>
      </c>
      <c r="C169" s="1">
        <v>800.01710026208104</v>
      </c>
    </row>
    <row r="170" spans="1:3" x14ac:dyDescent="0.25">
      <c r="A170" s="1">
        <f t="shared" si="0"/>
        <v>177.5031187601337</v>
      </c>
      <c r="B170" s="1">
        <v>3.9080860847396599E-2</v>
      </c>
      <c r="C170" s="1">
        <v>796.37252533550998</v>
      </c>
    </row>
    <row r="171" spans="1:3" x14ac:dyDescent="0.25">
      <c r="A171" s="1">
        <f t="shared" si="0"/>
        <v>177.75265219147229</v>
      </c>
      <c r="B171" s="1">
        <v>3.7730003173984603E-2</v>
      </c>
      <c r="C171" s="1">
        <v>792.74508722893199</v>
      </c>
    </row>
    <row r="172" spans="1:3" x14ac:dyDescent="0.25">
      <c r="A172" s="1">
        <f t="shared" si="0"/>
        <v>177.99636813380954</v>
      </c>
      <c r="B172" s="1">
        <v>3.6410638674113899E-2</v>
      </c>
      <c r="C172" s="1">
        <v>789.134785942348</v>
      </c>
    </row>
    <row r="173" spans="1:3" x14ac:dyDescent="0.25">
      <c r="A173" s="1">
        <f t="shared" si="0"/>
        <v>178.23433520304124</v>
      </c>
      <c r="B173" s="1">
        <v>3.5122395893310697E-2</v>
      </c>
      <c r="C173" s="1">
        <v>785.54162147575698</v>
      </c>
    </row>
    <row r="174" spans="1:3" x14ac:dyDescent="0.25">
      <c r="A174" s="1">
        <f t="shared" si="0"/>
        <v>178.46662201506331</v>
      </c>
      <c r="B174" s="1">
        <v>3.3864903377100998E-2</v>
      </c>
      <c r="C174" s="1">
        <v>781.96559382915905</v>
      </c>
    </row>
    <row r="175" spans="1:3" x14ac:dyDescent="0.25">
      <c r="A175" s="1">
        <f t="shared" si="0"/>
        <v>178.69329718577157</v>
      </c>
      <c r="B175" s="1">
        <v>3.2637789671010997E-2</v>
      </c>
      <c r="C175" s="1">
        <v>778.40670300255397</v>
      </c>
    </row>
    <row r="176" spans="1:3" x14ac:dyDescent="0.25">
      <c r="A176" s="1">
        <f t="shared" si="0"/>
        <v>178.91442933106194</v>
      </c>
      <c r="B176" s="1">
        <v>3.1440683320566903E-2</v>
      </c>
      <c r="C176" s="1">
        <v>774.864948995943</v>
      </c>
    </row>
    <row r="177" spans="1:3" x14ac:dyDescent="0.25">
      <c r="A177" s="1">
        <f t="shared" si="0"/>
        <v>179.13008706683027</v>
      </c>
      <c r="B177" s="1">
        <v>3.02732128712947E-2</v>
      </c>
      <c r="C177" s="1">
        <v>771.34033180932499</v>
      </c>
    </row>
    <row r="178" spans="1:3" x14ac:dyDescent="0.25">
      <c r="A178" s="1">
        <f t="shared" si="0"/>
        <v>179.34033900897245</v>
      </c>
      <c r="B178" s="1">
        <v>2.91350068687206E-2</v>
      </c>
      <c r="C178" s="1">
        <v>767.83285144270098</v>
      </c>
    </row>
    <row r="179" spans="1:3" x14ac:dyDescent="0.25">
      <c r="A179" s="1">
        <f t="shared" si="0"/>
        <v>179.5452537733843</v>
      </c>
      <c r="B179" s="1">
        <v>2.8025693858370601E-2</v>
      </c>
      <c r="C179" s="1">
        <v>764.34250789606904</v>
      </c>
    </row>
    <row r="180" spans="1:3" x14ac:dyDescent="0.25">
      <c r="A180" s="1">
        <f t="shared" si="0"/>
        <v>179.74489997596177</v>
      </c>
      <c r="B180" s="1">
        <v>2.6944902385771002E-2</v>
      </c>
      <c r="C180" s="1">
        <v>760.86930116943097</v>
      </c>
    </row>
    <row r="181" spans="1:3" x14ac:dyDescent="0.25">
      <c r="A181" s="1">
        <f t="shared" si="0"/>
        <v>179.93934623260063</v>
      </c>
      <c r="B181" s="1">
        <v>2.58922609964478E-2</v>
      </c>
      <c r="C181" s="1">
        <v>757.41323126278701</v>
      </c>
    </row>
    <row r="182" spans="1:3" x14ac:dyDescent="0.25">
      <c r="A182" s="1">
        <f t="shared" si="0"/>
        <v>180.12866115919678</v>
      </c>
      <c r="B182" s="1">
        <v>2.48673982359272E-2</v>
      </c>
      <c r="C182" s="1">
        <v>753.97429817613499</v>
      </c>
    </row>
    <row r="183" spans="1:3" x14ac:dyDescent="0.25">
      <c r="A183" s="1">
        <f t="shared" si="0"/>
        <v>180.31291337164615</v>
      </c>
      <c r="B183" s="1">
        <v>2.3869942649735201E-2</v>
      </c>
      <c r="C183" s="1">
        <v>750.55250190947697</v>
      </c>
    </row>
    <row r="184" spans="1:3" x14ac:dyDescent="0.25">
      <c r="A184" s="1">
        <f t="shared" si="0"/>
        <v>180.49217148584455</v>
      </c>
      <c r="B184" s="1">
        <v>2.2899522783398001E-2</v>
      </c>
      <c r="C184" s="1">
        <v>747.14784246281204</v>
      </c>
    </row>
    <row r="185" spans="1:3" x14ac:dyDescent="0.25">
      <c r="A185" s="1">
        <f t="shared" si="0"/>
        <v>180.66650411768788</v>
      </c>
      <c r="B185" s="1">
        <v>2.1955767182441799E-2</v>
      </c>
      <c r="C185" s="1">
        <v>743.76031983614098</v>
      </c>
    </row>
    <row r="186" spans="1:3" x14ac:dyDescent="0.25">
      <c r="A186" s="1">
        <f t="shared" si="0"/>
        <v>180.83597988307193</v>
      </c>
      <c r="B186" s="1">
        <v>2.1038304392392598E-2</v>
      </c>
      <c r="C186" s="1">
        <v>740.38993402946198</v>
      </c>
    </row>
    <row r="187" spans="1:3" x14ac:dyDescent="0.25">
      <c r="A187" s="1">
        <f t="shared" si="0"/>
        <v>181.00066739789267</v>
      </c>
      <c r="B187" s="1">
        <v>2.0146762958776598E-2</v>
      </c>
      <c r="C187" s="1">
        <v>737.036685042778</v>
      </c>
    </row>
    <row r="188" spans="1:3" x14ac:dyDescent="0.25">
      <c r="A188" s="1">
        <f t="shared" si="0"/>
        <v>181.1606352780459</v>
      </c>
      <c r="B188" s="1">
        <v>1.9280771427119901E-2</v>
      </c>
      <c r="C188" s="1">
        <v>733.70057287608597</v>
      </c>
    </row>
    <row r="189" spans="1:3" x14ac:dyDescent="0.25">
      <c r="A189" s="1">
        <f t="shared" si="0"/>
        <v>181.31595213942759</v>
      </c>
      <c r="B189" s="1">
        <v>1.8439958342948499E-2</v>
      </c>
      <c r="C189" s="1">
        <v>730.38159752938805</v>
      </c>
    </row>
    <row r="190" spans="1:3" x14ac:dyDescent="0.25">
      <c r="A190" s="1">
        <f t="shared" si="0"/>
        <v>181.46668659793349</v>
      </c>
      <c r="B190" s="1">
        <v>1.7623952251788699E-2</v>
      </c>
      <c r="C190" s="1">
        <v>727.07975900268298</v>
      </c>
    </row>
    <row r="191" spans="1:3" x14ac:dyDescent="0.25">
      <c r="A191" s="1">
        <f t="shared" si="0"/>
        <v>181.61290726945953</v>
      </c>
      <c r="B191" s="1">
        <v>1.68323816991666E-2</v>
      </c>
      <c r="C191" s="1">
        <v>723.79505729597099</v>
      </c>
    </row>
    <row r="192" spans="1:3" x14ac:dyDescent="0.25">
      <c r="A192" s="1">
        <f t="shared" si="0"/>
        <v>181.75468276990154</v>
      </c>
      <c r="B192" s="1">
        <v>1.6064875230608299E-2</v>
      </c>
      <c r="C192" s="1">
        <v>720.527492409253</v>
      </c>
    </row>
    <row r="193" spans="1:3" x14ac:dyDescent="0.25">
      <c r="A193" s="1">
        <f t="shared" si="0"/>
        <v>181.89208171515546</v>
      </c>
      <c r="B193" s="1">
        <v>1.5321061391639801E-2</v>
      </c>
      <c r="C193" s="1">
        <v>717.27706434252696</v>
      </c>
    </row>
    <row r="194" spans="1:3" x14ac:dyDescent="0.25">
      <c r="A194" s="1">
        <f t="shared" si="0"/>
        <v>182.02517272111706</v>
      </c>
      <c r="B194" s="1">
        <v>1.4600568727787399E-2</v>
      </c>
      <c r="C194" s="1">
        <v>714.04377309579604</v>
      </c>
    </row>
    <row r="195" spans="1:3" x14ac:dyDescent="0.25">
      <c r="A195" s="1">
        <f t="shared" si="0"/>
        <v>182.15402440368229</v>
      </c>
      <c r="B195" s="1">
        <v>1.3903025784577101E-2</v>
      </c>
      <c r="C195" s="1">
        <v>710.82761866905696</v>
      </c>
    </row>
    <row r="196" spans="1:3" x14ac:dyDescent="0.25">
      <c r="A196" s="1">
        <f t="shared" si="0"/>
        <v>182.27870537874702</v>
      </c>
      <c r="B196" s="1">
        <v>1.32280611075351E-2</v>
      </c>
      <c r="C196" s="1">
        <v>707.62860106231199</v>
      </c>
    </row>
    <row r="197" spans="1:3" x14ac:dyDescent="0.25">
      <c r="A197" s="1">
        <f t="shared" si="0"/>
        <v>182.39928426220706</v>
      </c>
      <c r="B197" s="1">
        <v>1.25753032421875E-2</v>
      </c>
      <c r="C197" s="1">
        <v>704.44672027555998</v>
      </c>
    </row>
    <row r="198" spans="1:3" x14ac:dyDescent="0.25">
      <c r="A198" s="1">
        <f t="shared" si="0"/>
        <v>182.51582966995826</v>
      </c>
      <c r="B198" s="1">
        <v>1.19443807340604E-2</v>
      </c>
      <c r="C198" s="1">
        <v>701.28197630880095</v>
      </c>
    </row>
    <row r="199" spans="1:3" x14ac:dyDescent="0.25">
      <c r="A199" s="1">
        <f t="shared" si="0"/>
        <v>182.62841021789663</v>
      </c>
      <c r="B199" s="1">
        <v>1.1334922128679901E-2</v>
      </c>
      <c r="C199" s="1">
        <v>698.13436916203602</v>
      </c>
    </row>
    <row r="200" spans="1:3" x14ac:dyDescent="0.25">
      <c r="A200" s="1">
        <f t="shared" si="0"/>
        <v>182.73709452191795</v>
      </c>
      <c r="B200" s="1">
        <v>1.0746555971572201E-2</v>
      </c>
      <c r="C200" s="1">
        <v>695.00389883526395</v>
      </c>
    </row>
    <row r="201" spans="1:3" x14ac:dyDescent="0.25">
      <c r="A201" s="1">
        <f t="shared" si="0"/>
        <v>182.84195119791804</v>
      </c>
      <c r="B201" s="1">
        <v>1.0178910808263299E-2</v>
      </c>
      <c r="C201" s="1">
        <v>691.89056532848497</v>
      </c>
    </row>
    <row r="202" spans="1:3" x14ac:dyDescent="0.25">
      <c r="A202" s="1">
        <f t="shared" si="0"/>
        <v>182.94304886179279</v>
      </c>
      <c r="B202" s="1">
        <v>9.6316151842795201E-3</v>
      </c>
      <c r="C202" s="1">
        <v>688.79436864169998</v>
      </c>
    </row>
    <row r="203" spans="1:3" x14ac:dyDescent="0.25">
      <c r="A203" s="1">
        <f t="shared" si="0"/>
        <v>183.04045612943818</v>
      </c>
      <c r="B203" s="1">
        <v>9.1042976451467892E-3</v>
      </c>
      <c r="C203" s="1">
        <v>685.71530877490795</v>
      </c>
    </row>
    <row r="204" spans="1:3" x14ac:dyDescent="0.25">
      <c r="A204" s="1">
        <f t="shared" si="0"/>
        <v>183.13424161674996</v>
      </c>
      <c r="B204" s="1">
        <v>8.5965867363913297E-3</v>
      </c>
      <c r="C204" s="1">
        <v>682.65338572810901</v>
      </c>
    </row>
    <row r="205" spans="1:3" x14ac:dyDescent="0.25">
      <c r="A205" s="1">
        <f t="shared" si="0"/>
        <v>183.224473939624</v>
      </c>
      <c r="B205" s="1">
        <v>8.1081110035392395E-3</v>
      </c>
      <c r="C205" s="1">
        <v>679.60859950130305</v>
      </c>
    </row>
    <row r="206" spans="1:3" x14ac:dyDescent="0.25">
      <c r="A206" s="1">
        <f t="shared" si="0"/>
        <v>183.31122171395626</v>
      </c>
      <c r="B206" s="1">
        <v>7.6384989921166402E-3</v>
      </c>
      <c r="C206" s="1">
        <v>676.58095009449096</v>
      </c>
    </row>
    <row r="207" spans="1:3" x14ac:dyDescent="0.25">
      <c r="A207" s="1">
        <f t="shared" si="0"/>
        <v>183.39455355564249</v>
      </c>
      <c r="B207" s="1">
        <v>7.1873792476496601E-3</v>
      </c>
      <c r="C207" s="1">
        <v>673.57043750767195</v>
      </c>
    </row>
    <row r="208" spans="1:3" x14ac:dyDescent="0.25">
      <c r="A208" s="1">
        <f t="shared" si="0"/>
        <v>183.47453808057864</v>
      </c>
      <c r="B208" s="1">
        <v>6.7543803156644199E-3</v>
      </c>
      <c r="C208" s="1">
        <v>670.57706174084694</v>
      </c>
    </row>
    <row r="209" spans="1:3" x14ac:dyDescent="0.25">
      <c r="A209" s="1">
        <f t="shared" si="0"/>
        <v>183.55124390466059</v>
      </c>
      <c r="B209" s="1">
        <v>6.3391307416870296E-3</v>
      </c>
      <c r="C209" s="1">
        <v>667.60082279401399</v>
      </c>
    </row>
    <row r="210" spans="1:3" x14ac:dyDescent="0.25">
      <c r="A210" s="1">
        <f t="shared" si="0"/>
        <v>183.62473964378418</v>
      </c>
      <c r="B210" s="1">
        <v>5.9412590712436203E-3</v>
      </c>
      <c r="C210" s="1">
        <v>664.64172066717504</v>
      </c>
    </row>
    <row r="211" spans="1:3" x14ac:dyDescent="0.25">
      <c r="A211" s="1">
        <f t="shared" si="0"/>
        <v>183.69509391384526</v>
      </c>
      <c r="B211" s="1">
        <v>5.5603938498603204E-3</v>
      </c>
      <c r="C211" s="1">
        <v>661.69975536032996</v>
      </c>
    </row>
    <row r="212" spans="1:3" x14ac:dyDescent="0.25">
      <c r="A212" s="1">
        <f t="shared" si="0"/>
        <v>183.76237533073973</v>
      </c>
      <c r="B212" s="1">
        <v>5.1961636230632401E-3</v>
      </c>
      <c r="C212" s="1">
        <v>658.77492687347706</v>
      </c>
    </row>
    <row r="213" spans="1:3" x14ac:dyDescent="0.25">
      <c r="A213" s="1">
        <f t="shared" si="0"/>
        <v>183.82665251036343</v>
      </c>
      <c r="B213" s="1">
        <v>4.8481969363785198E-3</v>
      </c>
      <c r="C213" s="1">
        <v>655.86723520661803</v>
      </c>
    </row>
    <row r="214" spans="1:3" x14ac:dyDescent="0.25">
      <c r="A214" s="1">
        <f t="shared" si="0"/>
        <v>183.88799406861224</v>
      </c>
      <c r="B214" s="1">
        <v>4.5161223353322602E-3</v>
      </c>
      <c r="C214" s="1">
        <v>652.97668035975198</v>
      </c>
    </row>
    <row r="215" spans="1:3" x14ac:dyDescent="0.25">
      <c r="A215" s="1">
        <f t="shared" si="0"/>
        <v>183.94646862138205</v>
      </c>
      <c r="B215" s="1">
        <v>4.1995683654505898E-3</v>
      </c>
      <c r="C215" s="1">
        <v>650.10326233288004</v>
      </c>
    </row>
    <row r="216" spans="1:3" x14ac:dyDescent="0.25">
      <c r="A216" s="1">
        <f t="shared" si="0"/>
        <v>184.00214478456869</v>
      </c>
      <c r="B216" s="1">
        <v>3.8981635722596399E-3</v>
      </c>
      <c r="C216" s="1">
        <v>647.24698112600004</v>
      </c>
    </row>
    <row r="217" spans="1:3" x14ac:dyDescent="0.25">
      <c r="A217" s="1">
        <f t="shared" si="0"/>
        <v>184.05509117406811</v>
      </c>
      <c r="B217" s="1">
        <v>3.6115365012855298E-3</v>
      </c>
      <c r="C217" s="1">
        <v>644.40783673911506</v>
      </c>
    </row>
    <row r="218" spans="1:3" x14ac:dyDescent="0.25">
      <c r="A218" s="1">
        <f t="shared" si="0"/>
        <v>184.1053764057761</v>
      </c>
      <c r="B218" s="1">
        <v>3.3393156980543802E-3</v>
      </c>
      <c r="C218" s="1">
        <v>641.58582917222202</v>
      </c>
    </row>
    <row r="219" spans="1:3" x14ac:dyDescent="0.25">
      <c r="A219" s="1">
        <f t="shared" si="0"/>
        <v>184.15306909558851</v>
      </c>
      <c r="B219" s="1">
        <v>3.0811297080923102E-3</v>
      </c>
      <c r="C219" s="1">
        <v>638.78095842532298</v>
      </c>
    </row>
    <row r="220" spans="1:3" x14ac:dyDescent="0.25">
      <c r="A220" s="1">
        <f t="shared" si="0"/>
        <v>184.19823785940127</v>
      </c>
      <c r="B220" s="1">
        <v>2.8366070769254401E-3</v>
      </c>
      <c r="C220" s="1">
        <v>635.99322449841702</v>
      </c>
    </row>
    <row r="221" spans="1:3" x14ac:dyDescent="0.25">
      <c r="A221" s="1">
        <f t="shared" si="0"/>
        <v>184.24095131311029</v>
      </c>
      <c r="B221" s="1">
        <v>2.6053763500798999E-3</v>
      </c>
      <c r="C221" s="1">
        <v>633.22262739150403</v>
      </c>
    </row>
    <row r="222" spans="1:3" x14ac:dyDescent="0.25">
      <c r="A222" s="1">
        <f t="shared" si="0"/>
        <v>184.28127807261129</v>
      </c>
      <c r="B222" s="1">
        <v>2.3870660730818199E-3</v>
      </c>
      <c r="C222" s="1">
        <v>630.46916710458504</v>
      </c>
    </row>
    <row r="223" spans="1:3" x14ac:dyDescent="0.25">
      <c r="A223" s="1">
        <f t="shared" si="0"/>
        <v>184.31928675380027</v>
      </c>
      <c r="B223" s="1">
        <v>2.1813047914573001E-3</v>
      </c>
      <c r="C223" s="1">
        <v>627.73284363765799</v>
      </c>
    </row>
    <row r="224" spans="1:3" x14ac:dyDescent="0.25">
      <c r="A224" s="1">
        <f t="shared" si="0"/>
        <v>184.35504597257304</v>
      </c>
      <c r="B224" s="1">
        <v>1.9877210507324699E-3</v>
      </c>
      <c r="C224" s="1">
        <v>625.01365699072596</v>
      </c>
    </row>
    <row r="225" spans="1:3" x14ac:dyDescent="0.25">
      <c r="A225" s="1">
        <f t="shared" si="0"/>
        <v>184.3886243448255</v>
      </c>
      <c r="B225" s="1">
        <v>1.80594339643347E-3</v>
      </c>
      <c r="C225" s="1">
        <v>622.31160716378599</v>
      </c>
    </row>
    <row r="226" spans="1:3" x14ac:dyDescent="0.25">
      <c r="A226" s="1">
        <f t="shared" si="0"/>
        <v>184.42009048645349</v>
      </c>
      <c r="B226" s="1">
        <v>1.6356003740864E-3</v>
      </c>
      <c r="C226" s="1">
        <v>619.62669415684002</v>
      </c>
    </row>
    <row r="227" spans="1:3" x14ac:dyDescent="0.25">
      <c r="A227" s="1">
        <f t="shared" si="0"/>
        <v>184.44951301335291</v>
      </c>
      <c r="B227" s="1">
        <v>1.4763205292173899E-3</v>
      </c>
      <c r="C227" s="1">
        <v>616.95891796988701</v>
      </c>
    </row>
    <row r="228" spans="1:3" x14ac:dyDescent="0.25">
      <c r="A228" s="1">
        <f t="shared" si="0"/>
        <v>184.4769605414196</v>
      </c>
      <c r="B228" s="1">
        <v>1.3277324073525699E-3</v>
      </c>
      <c r="C228" s="1">
        <v>614.30827860292698</v>
      </c>
    </row>
    <row r="229" spans="1:3" x14ac:dyDescent="0.25">
      <c r="A229" s="1">
        <f t="shared" si="0"/>
        <v>184.50250168654946</v>
      </c>
      <c r="B229" s="1">
        <v>1.1894645540180501E-3</v>
      </c>
      <c r="C229" s="1">
        <v>611.67477605596105</v>
      </c>
    </row>
    <row r="230" spans="1:3" x14ac:dyDescent="0.25">
      <c r="A230" s="1">
        <f t="shared" si="0"/>
        <v>184.52620506463833</v>
      </c>
      <c r="B230" s="1">
        <v>1.06114551473995E-3</v>
      </c>
      <c r="C230" s="1">
        <v>609.05841032898797</v>
      </c>
    </row>
    <row r="231" spans="1:3" x14ac:dyDescent="0.25">
      <c r="A231" s="1">
        <f t="shared" si="0"/>
        <v>184.54813929158209</v>
      </c>
      <c r="B231" s="1">
        <v>9.4240383504441401E-4</v>
      </c>
      <c r="C231" s="1">
        <v>606.45918142200799</v>
      </c>
    </row>
    <row r="232" spans="1:3" x14ac:dyDescent="0.25">
      <c r="A232" s="1">
        <f t="shared" si="0"/>
        <v>184.56837298327662</v>
      </c>
      <c r="B232" s="1">
        <v>8.3286806045754496E-4</v>
      </c>
      <c r="C232" s="1">
        <v>603.87708933502199</v>
      </c>
    </row>
    <row r="233" spans="1:3" x14ac:dyDescent="0.25">
      <c r="A233" s="1">
        <f t="shared" si="0"/>
        <v>184.58697475561775</v>
      </c>
      <c r="B233" s="1">
        <v>7.3216673650547198E-4</v>
      </c>
      <c r="C233" s="1">
        <v>601.31213406802897</v>
      </c>
    </row>
    <row r="234" spans="1:3" x14ac:dyDescent="0.25">
      <c r="A234" s="1">
        <f t="shared" si="0"/>
        <v>184.60401322450141</v>
      </c>
      <c r="B234" s="1">
        <v>6.39928408714315E-4</v>
      </c>
      <c r="C234" s="1">
        <v>598.76431562102903</v>
      </c>
    </row>
    <row r="235" spans="1:3" x14ac:dyDescent="0.25">
      <c r="A235" s="1">
        <f t="shared" si="0"/>
        <v>184.61955700582342</v>
      </c>
      <c r="B235" s="1">
        <v>5.5578162261019895E-4</v>
      </c>
      <c r="C235" s="1">
        <v>596.23363399402194</v>
      </c>
    </row>
    <row r="236" spans="1:3" x14ac:dyDescent="0.25">
      <c r="A236" s="1">
        <f t="shared" si="0"/>
        <v>184.63367471547966</v>
      </c>
      <c r="B236" s="1">
        <v>4.7935492371924398E-4</v>
      </c>
      <c r="C236" s="1">
        <v>593.72008918700897</v>
      </c>
    </row>
    <row r="237" spans="1:3" x14ac:dyDescent="0.25">
      <c r="A237" s="1">
        <f t="shared" si="0"/>
        <v>184.646434969366</v>
      </c>
      <c r="B237" s="1">
        <v>4.1027685756757397E-4</v>
      </c>
      <c r="C237" s="1">
        <v>591.22368119998896</v>
      </c>
    </row>
    <row r="238" spans="1:3" x14ac:dyDescent="0.25">
      <c r="A238" s="1">
        <f t="shared" si="0"/>
        <v>184.65790638337833</v>
      </c>
      <c r="B238" s="1">
        <v>3.4817596968131001E-4</v>
      </c>
      <c r="C238" s="1">
        <v>588.74441003296295</v>
      </c>
    </row>
    <row r="239" spans="1:3" x14ac:dyDescent="0.25">
      <c r="A239" s="1">
        <f t="shared" si="0"/>
        <v>184.66815757341251</v>
      </c>
      <c r="B239" s="1">
        <v>2.9268080558657501E-4</v>
      </c>
      <c r="C239" s="1">
        <v>586.28227568592899</v>
      </c>
    </row>
    <row r="240" spans="1:3" x14ac:dyDescent="0.25">
      <c r="A240" s="1">
        <f t="shared" si="0"/>
        <v>184.67725715536437</v>
      </c>
      <c r="B240" s="1">
        <v>2.4341991080949099E-4</v>
      </c>
      <c r="C240" s="1">
        <v>583.83727815888903</v>
      </c>
    </row>
    <row r="241" spans="1:3" x14ac:dyDescent="0.25">
      <c r="A241" s="1">
        <f t="shared" si="0"/>
        <v>184.68527374512982</v>
      </c>
      <c r="B241" s="1">
        <v>2.00021830876181E-4</v>
      </c>
      <c r="C241" s="1">
        <v>581.40941745184296</v>
      </c>
    </row>
    <row r="242" spans="1:3" x14ac:dyDescent="0.25">
      <c r="A242" s="1">
        <f t="shared" si="0"/>
        <v>184.69227595860474</v>
      </c>
      <c r="B242" s="1">
        <v>1.62115111312767E-4</v>
      </c>
      <c r="C242" s="1">
        <v>578.99869356478905</v>
      </c>
    </row>
    <row r="243" spans="1:3" x14ac:dyDescent="0.25">
      <c r="A243" s="1">
        <f t="shared" si="0"/>
        <v>184.69833241168496</v>
      </c>
      <c r="B243" s="1">
        <v>1.29328297645371E-4</v>
      </c>
      <c r="C243" s="1">
        <v>576.60510649772903</v>
      </c>
    </row>
    <row r="244" spans="1:3" x14ac:dyDescent="0.25">
      <c r="A244" s="1">
        <f t="shared" si="0"/>
        <v>184.70351172026636</v>
      </c>
      <c r="B244" s="1">
        <v>1.0128993540011601E-4</v>
      </c>
      <c r="C244" s="1">
        <v>574.22865625066197</v>
      </c>
    </row>
    <row r="245" spans="1:3" x14ac:dyDescent="0.25">
      <c r="A245" s="5">
        <f t="shared" si="0"/>
        <v>184.70788250024486</v>
      </c>
      <c r="B245" s="5">
        <v>7.7628570103123194E-5</v>
      </c>
      <c r="C245" s="1">
        <v>571.86934282358902</v>
      </c>
    </row>
    <row r="246" spans="1:3" x14ac:dyDescent="0.25">
      <c r="A246" s="5">
        <f t="shared" si="0"/>
        <v>184.71151336751626</v>
      </c>
      <c r="B246" s="5">
        <v>5.7972747280516099E-5</v>
      </c>
      <c r="C246" s="1">
        <v>569.52716621650904</v>
      </c>
    </row>
    <row r="247" spans="1:3" x14ac:dyDescent="0.25">
      <c r="A247" s="5">
        <f t="shared" si="0"/>
        <v>184.71447293797644</v>
      </c>
      <c r="B247" s="5">
        <v>4.1951012458416601E-5</v>
      </c>
      <c r="C247" s="1">
        <v>567.20212642942204</v>
      </c>
    </row>
    <row r="248" spans="1:3" x14ac:dyDescent="0.25">
      <c r="A248" s="5">
        <f t="shared" si="0"/>
        <v>184.71682982752131</v>
      </c>
      <c r="B248" s="5">
        <v>2.91919111629471E-5</v>
      </c>
      <c r="C248" s="1">
        <v>564.894223462328</v>
      </c>
    </row>
    <row r="249" spans="1:3" x14ac:dyDescent="0.25">
      <c r="A249" s="5">
        <f t="shared" si="0"/>
        <v>184.71865265204667</v>
      </c>
      <c r="B249" s="5">
        <v>1.9323988920229801E-5</v>
      </c>
      <c r="C249" s="1">
        <v>562.60345731522796</v>
      </c>
    </row>
    <row r="250" spans="1:3" x14ac:dyDescent="0.25">
      <c r="A250" s="5">
        <f t="shared" si="0"/>
        <v>184.7200100274485</v>
      </c>
      <c r="B250" s="5">
        <v>1.19757912563871E-5</v>
      </c>
      <c r="C250" s="1">
        <v>560.329827988121</v>
      </c>
    </row>
    <row r="251" spans="1:3" x14ac:dyDescent="0.25">
      <c r="A251" s="5">
        <f t="shared" si="0"/>
        <v>184.72097056962252</v>
      </c>
      <c r="B251" s="5">
        <v>6.77586369754133E-6</v>
      </c>
      <c r="C251" s="1">
        <v>558.07333548100701</v>
      </c>
    </row>
    <row r="252" spans="1:3" x14ac:dyDescent="0.25">
      <c r="A252" s="5">
        <f t="shared" si="0"/>
        <v>184.72160289446475</v>
      </c>
      <c r="B252" s="5">
        <v>3.3527517698148399E-6</v>
      </c>
      <c r="C252" s="1">
        <v>555.83397979388599</v>
      </c>
    </row>
    <row r="253" spans="1:3" x14ac:dyDescent="0.25">
      <c r="A253" s="5">
        <f t="shared" si="0"/>
        <v>184.72197561787095</v>
      </c>
      <c r="B253" s="5">
        <v>1.33500099933002E-6</v>
      </c>
      <c r="C253" s="1">
        <v>553.61176092675896</v>
      </c>
    </row>
    <row r="254" spans="1:3" x14ac:dyDescent="0.25">
      <c r="A254" s="5">
        <f t="shared" si="0"/>
        <v>184.72215735573704</v>
      </c>
      <c r="B254" s="5">
        <v>3.5115691220906001E-7</v>
      </c>
      <c r="C254" s="1">
        <v>551.40667887962604</v>
      </c>
    </row>
    <row r="255" spans="1:3" x14ac:dyDescent="0.25">
      <c r="A255" s="5">
        <f t="shared" si="0"/>
        <v>184.72221672395892</v>
      </c>
      <c r="B255" s="5">
        <v>2.9765034574387001E-8</v>
      </c>
      <c r="C255" s="1">
        <v>549.21873365248496</v>
      </c>
    </row>
    <row r="256" spans="1:3" x14ac:dyDescent="0.25">
      <c r="A256" s="1">
        <f t="shared" si="0"/>
        <v>184.72222222222223</v>
      </c>
      <c r="B256" s="1">
        <v>0</v>
      </c>
      <c r="C256" s="1">
        <v>547.04792490118598</v>
      </c>
    </row>
    <row r="257" spans="3:3" x14ac:dyDescent="0.25">
      <c r="C257" s="1">
        <f>MAX(C3:C256)/1000</f>
        <v>1.6360607129545399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8"/>
  <sheetViews>
    <sheetView workbookViewId="0">
      <selection activeCell="B2" sqref="B2:C27"/>
    </sheetView>
  </sheetViews>
  <sheetFormatPr defaultColWidth="14.42578125" defaultRowHeight="15" customHeight="1" x14ac:dyDescent="0.25"/>
  <cols>
    <col min="2" max="2" width="39.5703125" customWidth="1"/>
  </cols>
  <sheetData>
    <row r="1" spans="1:6" x14ac:dyDescent="0.25">
      <c r="A1" s="2" t="s">
        <v>32</v>
      </c>
      <c r="B1" s="1" t="s">
        <v>33</v>
      </c>
      <c r="D1" s="1" t="s">
        <v>13</v>
      </c>
      <c r="E1" s="1">
        <f>Material_Properties!C4</f>
        <v>0.1933333333333333</v>
      </c>
      <c r="F1" s="1" t="s">
        <v>34</v>
      </c>
    </row>
    <row r="2" spans="1:6" x14ac:dyDescent="0.25">
      <c r="A2" s="1" t="s">
        <v>15</v>
      </c>
      <c r="B2" s="1" t="s">
        <v>16</v>
      </c>
      <c r="C2" s="1" t="s">
        <v>17</v>
      </c>
      <c r="D2" s="1" t="s">
        <v>18</v>
      </c>
      <c r="E2" s="4" t="s">
        <v>35</v>
      </c>
    </row>
    <row r="3" spans="1:6" x14ac:dyDescent="0.25">
      <c r="A3" s="1">
        <f t="shared" ref="A3:A27" si="0">(1-B3)*$E$1*1000</f>
        <v>1.4148133333333421</v>
      </c>
      <c r="B3" s="3">
        <v>0.99268199999999995</v>
      </c>
      <c r="C3" s="3">
        <v>84.893510000000006</v>
      </c>
      <c r="D3" s="1" t="s">
        <v>21</v>
      </c>
      <c r="E3" s="1">
        <v>0.99480000000000002</v>
      </c>
    </row>
    <row r="4" spans="1:6" x14ac:dyDescent="0.25">
      <c r="A4" s="1">
        <f t="shared" si="0"/>
        <v>2.819380000000002</v>
      </c>
      <c r="B4" s="3">
        <v>0.98541699999999999</v>
      </c>
      <c r="C4" s="3">
        <v>84.582859999999997</v>
      </c>
      <c r="D4" s="1" t="s">
        <v>22</v>
      </c>
      <c r="E4" s="1" t="s">
        <v>36</v>
      </c>
    </row>
    <row r="5" spans="1:6" x14ac:dyDescent="0.25">
      <c r="A5" s="1">
        <f t="shared" si="0"/>
        <v>4.2137000000000011</v>
      </c>
      <c r="B5" s="3">
        <v>0.97820499999999999</v>
      </c>
      <c r="C5" s="3">
        <v>84.273740000000004</v>
      </c>
    </row>
    <row r="6" spans="1:6" x14ac:dyDescent="0.25">
      <c r="A6" s="1">
        <f t="shared" si="0"/>
        <v>5.5977733333333397</v>
      </c>
      <c r="B6" s="3">
        <v>0.97104599999999996</v>
      </c>
      <c r="C6" s="3">
        <v>83.966120000000004</v>
      </c>
    </row>
    <row r="7" spans="1:6" x14ac:dyDescent="0.25">
      <c r="A7" s="1">
        <f t="shared" si="0"/>
        <v>6.9715999999999951</v>
      </c>
      <c r="B7" s="3">
        <v>0.96394000000000002</v>
      </c>
      <c r="C7" s="3">
        <v>83.66</v>
      </c>
    </row>
    <row r="8" spans="1:6" x14ac:dyDescent="0.25">
      <c r="A8" s="1">
        <f t="shared" si="0"/>
        <v>13.691866666666662</v>
      </c>
      <c r="B8" s="3">
        <v>0.92918000000000001</v>
      </c>
      <c r="C8" s="3">
        <v>82.151589999999999</v>
      </c>
    </row>
    <row r="9" spans="1:6" x14ac:dyDescent="0.25">
      <c r="A9" s="1">
        <f t="shared" si="0"/>
        <v>26.414166666666663</v>
      </c>
      <c r="B9" s="3">
        <v>0.863375</v>
      </c>
      <c r="C9" s="3">
        <v>79.242590000000007</v>
      </c>
    </row>
    <row r="10" spans="1:6" x14ac:dyDescent="0.25">
      <c r="A10" s="1">
        <f t="shared" si="0"/>
        <v>38.235533333333329</v>
      </c>
      <c r="B10" s="3">
        <v>0.80223</v>
      </c>
      <c r="C10" s="3">
        <v>76.470929999999996</v>
      </c>
    </row>
    <row r="11" spans="1:6" x14ac:dyDescent="0.25">
      <c r="A11" s="1">
        <f t="shared" si="0"/>
        <v>68.909026666666662</v>
      </c>
      <c r="B11" s="3">
        <v>0.64357399999999998</v>
      </c>
      <c r="C11" s="3">
        <v>68.909120000000001</v>
      </c>
    </row>
    <row r="12" spans="1:6" x14ac:dyDescent="0.25">
      <c r="A12" s="1">
        <f t="shared" si="0"/>
        <v>77.720966666666641</v>
      </c>
      <c r="B12" s="3">
        <v>0.59799500000000005</v>
      </c>
      <c r="C12" s="3">
        <v>66.617900000000006</v>
      </c>
    </row>
    <row r="13" spans="1:6" x14ac:dyDescent="0.25">
      <c r="A13" s="1">
        <f t="shared" si="0"/>
        <v>85.908633333333327</v>
      </c>
      <c r="B13" s="3">
        <v>0.55564499999999994</v>
      </c>
      <c r="C13" s="3">
        <v>64.431449999999998</v>
      </c>
    </row>
    <row r="14" spans="1:6" x14ac:dyDescent="0.25">
      <c r="A14" s="1">
        <f t="shared" si="0"/>
        <v>93.516493333333315</v>
      </c>
      <c r="B14" s="3">
        <v>0.51629400000000003</v>
      </c>
      <c r="C14" s="3">
        <v>62.344299999999997</v>
      </c>
    </row>
    <row r="15" spans="1:6" x14ac:dyDescent="0.25">
      <c r="A15" s="1">
        <f t="shared" si="0"/>
        <v>113.25717999999998</v>
      </c>
      <c r="B15" s="3">
        <v>0.41418700000000003</v>
      </c>
      <c r="C15" s="3">
        <v>56.628599999999999</v>
      </c>
    </row>
    <row r="16" spans="1:6" x14ac:dyDescent="0.25">
      <c r="A16" s="1">
        <f t="shared" si="0"/>
        <v>129.09388666666663</v>
      </c>
      <c r="B16" s="3">
        <v>0.33227299999999999</v>
      </c>
      <c r="C16" s="3">
        <v>51.637529999999998</v>
      </c>
    </row>
    <row r="17" spans="1:3" x14ac:dyDescent="0.25">
      <c r="A17" s="1">
        <f t="shared" si="0"/>
        <v>141.79839999999996</v>
      </c>
      <c r="B17" s="3">
        <v>0.26656000000000002</v>
      </c>
      <c r="C17" s="3">
        <v>47.266150000000003</v>
      </c>
    </row>
    <row r="18" spans="1:3" x14ac:dyDescent="0.25">
      <c r="A18" s="1">
        <f t="shared" si="0"/>
        <v>160.16680666666664</v>
      </c>
      <c r="B18" s="3">
        <v>0.17155100000000001</v>
      </c>
      <c r="C18" s="3">
        <v>40.041710000000002</v>
      </c>
    </row>
    <row r="19" spans="1:3" x14ac:dyDescent="0.25">
      <c r="A19" s="1">
        <f t="shared" si="0"/>
        <v>171.98817333333329</v>
      </c>
      <c r="B19" s="3">
        <v>0.110406</v>
      </c>
      <c r="C19" s="3">
        <v>34.397649999999999</v>
      </c>
    </row>
    <row r="20" spans="1:3" x14ac:dyDescent="0.25">
      <c r="A20" s="1">
        <f t="shared" si="0"/>
        <v>179.59622666666664</v>
      </c>
      <c r="B20" s="3">
        <v>7.1054000000000006E-2</v>
      </c>
      <c r="C20" s="3">
        <v>29.932700000000001</v>
      </c>
    </row>
    <row r="21" spans="1:3" x14ac:dyDescent="0.25">
      <c r="A21" s="1">
        <f t="shared" si="0"/>
        <v>184.4923933333333</v>
      </c>
      <c r="B21" s="3">
        <v>4.5728999999999999E-2</v>
      </c>
      <c r="C21" s="3">
        <v>26.356069999999999</v>
      </c>
    </row>
    <row r="22" spans="1:3" x14ac:dyDescent="0.25">
      <c r="A22" s="1">
        <f t="shared" si="0"/>
        <v>187.64353333333329</v>
      </c>
      <c r="B22" s="3">
        <v>2.9430000000000001E-2</v>
      </c>
      <c r="C22" s="3">
        <v>23.455449999999999</v>
      </c>
    </row>
    <row r="23" spans="1:3" x14ac:dyDescent="0.25">
      <c r="A23" s="1">
        <f t="shared" si="0"/>
        <v>189.67159999999996</v>
      </c>
      <c r="B23" s="3">
        <v>1.8939999999999999E-2</v>
      </c>
      <c r="C23" s="3">
        <v>21.074619999999999</v>
      </c>
    </row>
    <row r="24" spans="1:3" x14ac:dyDescent="0.25">
      <c r="A24" s="1">
        <f t="shared" si="0"/>
        <v>190.97679333333332</v>
      </c>
      <c r="B24" s="3">
        <v>1.2189E-2</v>
      </c>
      <c r="C24" s="3">
        <v>19.097670000000001</v>
      </c>
    </row>
    <row r="25" spans="1:3" x14ac:dyDescent="0.25">
      <c r="A25" s="1">
        <f t="shared" si="0"/>
        <v>191.8166333333333</v>
      </c>
      <c r="B25" s="3">
        <v>7.8449999999999995E-3</v>
      </c>
      <c r="C25" s="3">
        <v>17.43788</v>
      </c>
    </row>
    <row r="26" spans="1:3" x14ac:dyDescent="0.25">
      <c r="A26" s="1">
        <f t="shared" si="0"/>
        <v>192.35719333333333</v>
      </c>
      <c r="B26" s="3">
        <v>5.0489999999999997E-3</v>
      </c>
      <c r="C26" s="3">
        <v>16.029769999999999</v>
      </c>
    </row>
    <row r="27" spans="1:3" x14ac:dyDescent="0.25">
      <c r="A27" s="1">
        <f t="shared" si="0"/>
        <v>192.70519333333331</v>
      </c>
      <c r="B27" s="3">
        <v>3.2490000000000002E-3</v>
      </c>
      <c r="C27" s="3">
        <v>14.82347</v>
      </c>
    </row>
    <row r="28" spans="1:3" x14ac:dyDescent="0.25">
      <c r="C28" s="1">
        <f>MAX(C3:C27)/1000</f>
        <v>8.4893510000000005E-2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10" customWidth="1"/>
    <col min="8" max="32" width="8.7109375" customWidth="1"/>
  </cols>
  <sheetData>
    <row r="1" spans="1:21" x14ac:dyDescent="0.25">
      <c r="A1" s="1" t="s">
        <v>3</v>
      </c>
      <c r="B1" s="1" t="s">
        <v>37</v>
      </c>
      <c r="C1" s="1">
        <f>224*10^3</f>
        <v>224000</v>
      </c>
      <c r="D1" s="1" t="s">
        <v>38</v>
      </c>
      <c r="E1" s="1">
        <f>0.1204</f>
        <v>0.12039999999999999</v>
      </c>
      <c r="F1" s="1" t="s">
        <v>39</v>
      </c>
      <c r="G1" s="6">
        <f>C1/E1</f>
        <v>1860465.1162790698</v>
      </c>
      <c r="H1" s="1" t="s">
        <v>40</v>
      </c>
      <c r="I1" s="1" t="s">
        <v>5</v>
      </c>
      <c r="J1" s="1" t="s">
        <v>37</v>
      </c>
      <c r="K1" s="1">
        <f>0.71*10^6</f>
        <v>710000</v>
      </c>
      <c r="L1" s="1" t="s">
        <v>41</v>
      </c>
      <c r="O1" s="1" t="s">
        <v>42</v>
      </c>
      <c r="R1" s="1" t="s">
        <v>43</v>
      </c>
      <c r="T1" s="1">
        <f>3.3*10^6</f>
        <v>3300000</v>
      </c>
      <c r="U1" s="1" t="s">
        <v>41</v>
      </c>
    </row>
    <row r="2" spans="1:21" x14ac:dyDescent="0.25">
      <c r="A2" s="1" t="s">
        <v>44</v>
      </c>
      <c r="B2" s="1" t="s">
        <v>45</v>
      </c>
      <c r="C2" s="1" t="s">
        <v>46</v>
      </c>
      <c r="D2" s="1" t="s">
        <v>15</v>
      </c>
      <c r="E2" s="1" t="s">
        <v>17</v>
      </c>
      <c r="I2" s="1" t="s">
        <v>44</v>
      </c>
      <c r="J2" s="1" t="s">
        <v>47</v>
      </c>
      <c r="K2" s="1" t="s">
        <v>48</v>
      </c>
      <c r="L2" s="1" t="s">
        <v>15</v>
      </c>
      <c r="M2" s="1" t="s">
        <v>17</v>
      </c>
      <c r="O2" s="1" t="s">
        <v>17</v>
      </c>
      <c r="P2" s="1" t="s">
        <v>15</v>
      </c>
      <c r="R2" s="1" t="s">
        <v>49</v>
      </c>
      <c r="S2" s="1" t="s">
        <v>15</v>
      </c>
      <c r="T2" s="1" t="s">
        <v>17</v>
      </c>
    </row>
    <row r="3" spans="1:21" x14ac:dyDescent="0.25">
      <c r="A3" s="1">
        <v>1.11666323797732</v>
      </c>
      <c r="B3" s="1">
        <v>1.3304904051172699</v>
      </c>
      <c r="C3" s="1">
        <f t="shared" ref="C3:C18" si="0">(B3-1)/6</f>
        <v>5.5081734186211651E-2</v>
      </c>
      <c r="D3" s="5">
        <f t="shared" ref="D3:D18" si="1">C3*$G$1/(3.6*10^3)</f>
        <v>28.466012499334187</v>
      </c>
      <c r="E3" s="5">
        <f t="shared" ref="E3:E18" si="2">C3*$G$1/(A3*60)</f>
        <v>1529.521785864272</v>
      </c>
      <c r="I3" s="1">
        <v>103.39622641509401</v>
      </c>
      <c r="J3" s="1">
        <v>0</v>
      </c>
      <c r="K3" s="1">
        <f t="shared" ref="K3:K38" si="3">I3-$I$3</f>
        <v>0</v>
      </c>
      <c r="O3" s="1">
        <v>2803.5045175309701</v>
      </c>
      <c r="P3" s="1">
        <v>1.8658656140237799</v>
      </c>
      <c r="R3" s="1">
        <v>0</v>
      </c>
      <c r="S3" s="1">
        <f t="shared" ref="S3:S257" si="4">R3*$T$1/(3.6*10^3)</f>
        <v>0</v>
      </c>
      <c r="T3" s="1">
        <v>1.1828191420454547E-4</v>
      </c>
    </row>
    <row r="4" spans="1:21" x14ac:dyDescent="0.25">
      <c r="A4" s="1">
        <v>2.4117464974496201</v>
      </c>
      <c r="B4" s="1">
        <v>1.9445628997867801</v>
      </c>
      <c r="C4" s="1">
        <f t="shared" si="0"/>
        <v>0.15742714996446336</v>
      </c>
      <c r="D4" s="5">
        <f t="shared" si="1"/>
        <v>81.357700240032756</v>
      </c>
      <c r="E4" s="5">
        <f t="shared" si="2"/>
        <v>2024.036116384548</v>
      </c>
      <c r="I4" s="1">
        <v>103.584905660377</v>
      </c>
      <c r="J4" s="1">
        <v>3.0640668523676799E-2</v>
      </c>
      <c r="K4" s="1">
        <f t="shared" si="3"/>
        <v>0.18867924528299795</v>
      </c>
      <c r="L4" s="1">
        <f t="shared" ref="L4:L38" si="5">J4*$K$1/(3.6*10^3)</f>
        <v>6.0430207366140358</v>
      </c>
      <c r="M4" s="1">
        <f t="shared" ref="M4:M38" si="6">J4*$K$1/(K4*60)</f>
        <v>1921.6805942434764</v>
      </c>
      <c r="O4" s="1">
        <v>2837.7618157782799</v>
      </c>
      <c r="P4" s="1">
        <v>2.6294478377307402</v>
      </c>
      <c r="R4" s="1">
        <v>2.8700000000000392E-3</v>
      </c>
      <c r="S4" s="1">
        <f t="shared" si="4"/>
        <v>2.6308333333333693</v>
      </c>
      <c r="T4" s="1">
        <v>9.824356638636364E-2</v>
      </c>
    </row>
    <row r="5" spans="1:21" x14ac:dyDescent="0.25">
      <c r="A5" s="1">
        <v>6.5400166499718404</v>
      </c>
      <c r="B5" s="1">
        <v>2.7761194029850702</v>
      </c>
      <c r="C5" s="1">
        <f t="shared" si="0"/>
        <v>0.2960199004975117</v>
      </c>
      <c r="D5" s="5">
        <f t="shared" si="1"/>
        <v>152.98186072222828</v>
      </c>
      <c r="E5" s="5">
        <f t="shared" si="2"/>
        <v>1403.4997362542217</v>
      </c>
      <c r="I5" s="1">
        <v>103.584905660377</v>
      </c>
      <c r="J5" s="1">
        <v>7.1030640668523701E-2</v>
      </c>
      <c r="K5" s="1">
        <f t="shared" si="3"/>
        <v>0.18867924528299795</v>
      </c>
      <c r="L5" s="1">
        <f t="shared" si="5"/>
        <v>14.008820798514398</v>
      </c>
      <c r="M5" s="1">
        <f t="shared" si="6"/>
        <v>4454.8050139280722</v>
      </c>
      <c r="O5" s="1">
        <v>2775.3091336054599</v>
      </c>
      <c r="P5" s="1">
        <v>4.4679969380353004</v>
      </c>
      <c r="R5" s="1">
        <v>5.6699999999999529E-3</v>
      </c>
      <c r="S5" s="1">
        <f t="shared" si="4"/>
        <v>5.1974999999999563</v>
      </c>
      <c r="T5" s="1">
        <v>0.21682253727272729</v>
      </c>
    </row>
    <row r="6" spans="1:21" x14ac:dyDescent="0.25">
      <c r="A6" s="1">
        <v>17.8942976730414</v>
      </c>
      <c r="B6" s="1">
        <v>3.5565031982942399</v>
      </c>
      <c r="C6" s="1">
        <f t="shared" si="0"/>
        <v>0.42608386638237333</v>
      </c>
      <c r="D6" s="5">
        <f t="shared" si="1"/>
        <v>220.19838055936606</v>
      </c>
      <c r="E6" s="5">
        <f t="shared" si="2"/>
        <v>738.33033712557028</v>
      </c>
      <c r="I6" s="1">
        <v>104.339622641509</v>
      </c>
      <c r="J6" s="1">
        <v>0.10306406685236701</v>
      </c>
      <c r="K6" s="1">
        <f t="shared" si="3"/>
        <v>0.94339622641498977</v>
      </c>
      <c r="L6" s="1">
        <f t="shared" si="5"/>
        <v>20.326524295883491</v>
      </c>
      <c r="M6" s="1">
        <f t="shared" si="6"/>
        <v>1292.7669452183334</v>
      </c>
      <c r="O6" s="1">
        <v>2502.8618561079202</v>
      </c>
      <c r="P6" s="1">
        <v>7.2451127213581197</v>
      </c>
      <c r="R6" s="1">
        <v>1.0299999999999976E-2</v>
      </c>
      <c r="S6" s="1">
        <f t="shared" si="4"/>
        <v>9.4416666666666451</v>
      </c>
      <c r="T6" s="1">
        <v>0.34863783477272731</v>
      </c>
    </row>
    <row r="7" spans="1:21" x14ac:dyDescent="0.25">
      <c r="A7" s="1">
        <v>33.579878528265503</v>
      </c>
      <c r="B7" s="1">
        <v>4.3240938166311302</v>
      </c>
      <c r="C7" s="1">
        <f t="shared" si="0"/>
        <v>0.55401563610518834</v>
      </c>
      <c r="D7" s="5">
        <f t="shared" si="1"/>
        <v>286.31299023523945</v>
      </c>
      <c r="E7" s="5">
        <f t="shared" si="2"/>
        <v>511.57955796815389</v>
      </c>
      <c r="I7" s="1">
        <v>104.150943396226</v>
      </c>
      <c r="J7" s="1">
        <v>0.14623955431754801</v>
      </c>
      <c r="K7" s="1">
        <f t="shared" si="3"/>
        <v>0.75471698113199182</v>
      </c>
      <c r="L7" s="1">
        <f t="shared" si="5"/>
        <v>28.841689879294194</v>
      </c>
      <c r="M7" s="1">
        <f t="shared" si="6"/>
        <v>2292.9143454041423</v>
      </c>
      <c r="O7" s="1">
        <v>2180.09628112871</v>
      </c>
      <c r="P7" s="1">
        <v>11.5665920282276</v>
      </c>
      <c r="R7" s="1">
        <v>1.9490000000000007E-2</v>
      </c>
      <c r="S7" s="1">
        <f t="shared" si="4"/>
        <v>17.865833333333338</v>
      </c>
      <c r="T7" s="1">
        <v>0.33756310022727276</v>
      </c>
    </row>
    <row r="8" spans="1:21" x14ac:dyDescent="0.25">
      <c r="A8" s="1">
        <v>50.7974106025328</v>
      </c>
      <c r="B8" s="1">
        <v>4.7206823027718503</v>
      </c>
      <c r="C8" s="1">
        <f t="shared" si="0"/>
        <v>0.62011371712864172</v>
      </c>
      <c r="D8" s="5">
        <f t="shared" si="1"/>
        <v>320.4722052344402</v>
      </c>
      <c r="E8" s="5">
        <f t="shared" si="2"/>
        <v>378.52977319099153</v>
      </c>
      <c r="I8" s="1">
        <v>104.52830188679199</v>
      </c>
      <c r="J8" s="1">
        <v>0.183844011142061</v>
      </c>
      <c r="K8" s="1">
        <f t="shared" si="3"/>
        <v>1.1320754716979877</v>
      </c>
      <c r="L8" s="1">
        <f t="shared" si="5"/>
        <v>36.25812441968425</v>
      </c>
      <c r="M8" s="1">
        <f t="shared" si="6"/>
        <v>1921.6805942434785</v>
      </c>
      <c r="O8" s="1">
        <v>1877.0103012205</v>
      </c>
      <c r="P8" s="1">
        <v>17.898707481630499</v>
      </c>
      <c r="R8" s="1">
        <v>2.4859999999999993E-2</v>
      </c>
      <c r="S8" s="1">
        <f t="shared" si="4"/>
        <v>22.788333333333327</v>
      </c>
      <c r="T8" s="1">
        <v>0.32648836568181822</v>
      </c>
    </row>
    <row r="9" spans="1:21" x14ac:dyDescent="0.25">
      <c r="A9" s="1">
        <v>66.575277675771503</v>
      </c>
      <c r="B9" s="1">
        <v>5.1044776119402897</v>
      </c>
      <c r="C9" s="1">
        <f t="shared" si="0"/>
        <v>0.68407960199004825</v>
      </c>
      <c r="D9" s="5">
        <f t="shared" si="1"/>
        <v>353.52951007237641</v>
      </c>
      <c r="E9" s="5">
        <f t="shared" si="2"/>
        <v>318.61332531943918</v>
      </c>
      <c r="I9" s="1">
        <v>105.094339622641</v>
      </c>
      <c r="J9" s="1">
        <v>0.22284122562674</v>
      </c>
      <c r="K9" s="1">
        <f t="shared" si="3"/>
        <v>1.6981132075469958</v>
      </c>
      <c r="L9" s="1">
        <f t="shared" si="5"/>
        <v>43.949241720829278</v>
      </c>
      <c r="M9" s="1">
        <f t="shared" si="6"/>
        <v>1552.8732074694603</v>
      </c>
      <c r="O9" s="1">
        <v>1508.0265055475099</v>
      </c>
      <c r="P9" s="1">
        <v>31.870289208244301</v>
      </c>
      <c r="R9" s="1">
        <v>2.581E-2</v>
      </c>
      <c r="S9" s="1">
        <f t="shared" si="4"/>
        <v>23.659166666666668</v>
      </c>
      <c r="T9" s="1">
        <v>0.30446867863636368</v>
      </c>
    </row>
    <row r="10" spans="1:21" x14ac:dyDescent="0.25">
      <c r="A10" s="1">
        <v>98.263288734736605</v>
      </c>
      <c r="B10" s="1">
        <v>5.3219616204690796</v>
      </c>
      <c r="C10" s="1">
        <f t="shared" si="0"/>
        <v>0.7203269367448466</v>
      </c>
      <c r="D10" s="5">
        <f t="shared" si="1"/>
        <v>372.26198281387423</v>
      </c>
      <c r="E10" s="5">
        <f t="shared" si="2"/>
        <v>227.30481807023679</v>
      </c>
      <c r="I10" s="1">
        <v>105.283018867924</v>
      </c>
      <c r="J10" s="1">
        <v>0.26323119777158699</v>
      </c>
      <c r="K10" s="1">
        <f t="shared" si="3"/>
        <v>1.8867924528299937</v>
      </c>
      <c r="L10" s="1">
        <f t="shared" si="5"/>
        <v>51.915041782729652</v>
      </c>
      <c r="M10" s="1">
        <f t="shared" si="6"/>
        <v>1650.8983286909736</v>
      </c>
      <c r="O10" s="1">
        <v>1211.00827997949</v>
      </c>
      <c r="P10" s="1">
        <v>42.860198302414098</v>
      </c>
      <c r="R10" s="1">
        <v>2.5900000000000034E-2</v>
      </c>
      <c r="S10" s="1">
        <f t="shared" si="4"/>
        <v>23.741666666666699</v>
      </c>
      <c r="T10" s="1">
        <v>0.19088054840909094</v>
      </c>
    </row>
    <row r="11" spans="1:21" x14ac:dyDescent="0.25">
      <c r="A11" s="1">
        <v>142.966732741035</v>
      </c>
      <c r="B11" s="1">
        <v>5.4115138592750496</v>
      </c>
      <c r="C11" s="1">
        <f t="shared" si="0"/>
        <v>0.73525230987917489</v>
      </c>
      <c r="D11" s="5">
        <f t="shared" si="1"/>
        <v>379.97535394272603</v>
      </c>
      <c r="E11" s="5">
        <f t="shared" si="2"/>
        <v>159.46731662295184</v>
      </c>
      <c r="I11" s="1">
        <v>105.471698113207</v>
      </c>
      <c r="J11" s="1">
        <v>0.30501392757660101</v>
      </c>
      <c r="K11" s="1">
        <f t="shared" si="3"/>
        <v>2.0754716981129917</v>
      </c>
      <c r="L11" s="1">
        <f t="shared" si="5"/>
        <v>60.155524605385203</v>
      </c>
      <c r="M11" s="1">
        <f t="shared" si="6"/>
        <v>1739.0415295013167</v>
      </c>
      <c r="O11" s="1">
        <v>950.41745263260395</v>
      </c>
      <c r="P11" s="1">
        <v>64.287481275429897</v>
      </c>
      <c r="R11" s="1">
        <v>2.9719999999999969E-2</v>
      </c>
      <c r="S11" s="1">
        <f t="shared" si="4"/>
        <v>27.243333333333304</v>
      </c>
      <c r="T11" s="1">
        <v>7.7292418181818201E-2</v>
      </c>
    </row>
    <row r="12" spans="1:21" x14ac:dyDescent="0.25">
      <c r="A12" s="1">
        <v>190.577192614795</v>
      </c>
      <c r="B12" s="1">
        <v>5.4115138592750496</v>
      </c>
      <c r="C12" s="1">
        <f t="shared" si="0"/>
        <v>0.73525230987917489</v>
      </c>
      <c r="D12" s="5">
        <f t="shared" si="1"/>
        <v>379.97535394272603</v>
      </c>
      <c r="E12" s="5">
        <f t="shared" si="2"/>
        <v>119.62880197655748</v>
      </c>
      <c r="I12" s="1">
        <v>106.415094339622</v>
      </c>
      <c r="J12" s="1">
        <v>0.34818941504178202</v>
      </c>
      <c r="K12" s="1">
        <f t="shared" si="3"/>
        <v>3.0188679245279957</v>
      </c>
      <c r="L12" s="1">
        <f t="shared" si="5"/>
        <v>68.670690188795902</v>
      </c>
      <c r="M12" s="1">
        <f t="shared" si="6"/>
        <v>1364.8299675024571</v>
      </c>
      <c r="O12" s="1">
        <v>627.02105101409097</v>
      </c>
      <c r="P12" s="1">
        <v>93.466208897951304</v>
      </c>
      <c r="R12" s="1">
        <v>3.5869999999999957E-2</v>
      </c>
      <c r="S12" s="1">
        <f t="shared" si="4"/>
        <v>32.880833333333293</v>
      </c>
      <c r="T12" s="1">
        <v>-0.12413652647727273</v>
      </c>
    </row>
    <row r="13" spans="1:21" x14ac:dyDescent="0.25">
      <c r="A13" s="1">
        <v>242.51279990617499</v>
      </c>
      <c r="B13" s="1">
        <v>5.4243070362473302</v>
      </c>
      <c r="C13" s="1">
        <f t="shared" si="0"/>
        <v>0.73738450604122174</v>
      </c>
      <c r="D13" s="5">
        <f t="shared" si="1"/>
        <v>381.07726410399056</v>
      </c>
      <c r="E13" s="5">
        <f t="shared" si="2"/>
        <v>94.282181621281268</v>
      </c>
      <c r="I13" s="1">
        <v>106.415094339622</v>
      </c>
      <c r="J13" s="1">
        <v>0.38997214484679599</v>
      </c>
      <c r="K13" s="1">
        <f t="shared" si="3"/>
        <v>3.0188679245279957</v>
      </c>
      <c r="L13" s="1">
        <f t="shared" si="5"/>
        <v>76.911173011451439</v>
      </c>
      <c r="M13" s="1">
        <f t="shared" si="6"/>
        <v>1528.6095636027524</v>
      </c>
      <c r="O13" s="1">
        <v>413.53637821064598</v>
      </c>
      <c r="P13" s="1">
        <v>112.698655750993</v>
      </c>
      <c r="R13" s="1">
        <v>4.6900000000000053E-2</v>
      </c>
      <c r="S13" s="1">
        <f t="shared" si="4"/>
        <v>42.991666666666717</v>
      </c>
      <c r="T13" s="1">
        <v>-0.78590238636363652</v>
      </c>
    </row>
    <row r="14" spans="1:21" x14ac:dyDescent="0.25">
      <c r="A14" s="1">
        <v>308.872743073246</v>
      </c>
      <c r="B14" s="1">
        <v>5.4498933901918898</v>
      </c>
      <c r="C14" s="1">
        <f t="shared" si="0"/>
        <v>0.741648898365315</v>
      </c>
      <c r="D14" s="5">
        <f t="shared" si="1"/>
        <v>383.28108442651939</v>
      </c>
      <c r="E14" s="5">
        <f t="shared" si="2"/>
        <v>74.454174352761484</v>
      </c>
      <c r="I14" s="1">
        <v>106.981132075471</v>
      </c>
      <c r="J14" s="1">
        <v>0.42896935933147601</v>
      </c>
      <c r="K14" s="1">
        <f t="shared" si="3"/>
        <v>3.5849056603769895</v>
      </c>
      <c r="L14" s="1">
        <f t="shared" si="5"/>
        <v>84.602290312596665</v>
      </c>
      <c r="M14" s="1">
        <f t="shared" si="6"/>
        <v>1415.975174705711</v>
      </c>
      <c r="O14" s="1">
        <v>242.924532117197</v>
      </c>
      <c r="P14" s="1">
        <v>131.716088790344</v>
      </c>
      <c r="R14" s="1">
        <v>6.6559999999999953E-2</v>
      </c>
      <c r="S14" s="1">
        <f t="shared" si="4"/>
        <v>61.013333333333293</v>
      </c>
      <c r="T14" s="1">
        <v>-1.0827571850000002</v>
      </c>
    </row>
    <row r="15" spans="1:21" x14ac:dyDescent="0.25">
      <c r="A15" s="1">
        <v>347.82983190449897</v>
      </c>
      <c r="B15" s="1">
        <v>5.43710021321961</v>
      </c>
      <c r="C15" s="1">
        <f t="shared" si="0"/>
        <v>0.73951670220326837</v>
      </c>
      <c r="D15" s="5">
        <f t="shared" si="1"/>
        <v>382.17917426525497</v>
      </c>
      <c r="E15" s="5">
        <f t="shared" si="2"/>
        <v>65.925197762252964</v>
      </c>
      <c r="I15" s="1">
        <v>107.16981132075399</v>
      </c>
      <c r="J15" s="1">
        <v>0.47353760445682402</v>
      </c>
      <c r="K15" s="1">
        <f t="shared" si="3"/>
        <v>3.7735849056599875</v>
      </c>
      <c r="L15" s="1">
        <f t="shared" si="5"/>
        <v>93.392138656762512</v>
      </c>
      <c r="M15" s="1">
        <f t="shared" si="6"/>
        <v>1484.9350046426773</v>
      </c>
      <c r="O15" s="1">
        <v>154.74486726902501</v>
      </c>
      <c r="P15" s="1">
        <v>156.361895130173</v>
      </c>
      <c r="R15" s="1">
        <v>0.10246</v>
      </c>
      <c r="S15" s="1">
        <f t="shared" si="4"/>
        <v>93.921666666666667</v>
      </c>
      <c r="T15" s="1">
        <v>-1.1437835868181818</v>
      </c>
    </row>
    <row r="16" spans="1:21" x14ac:dyDescent="0.25">
      <c r="A16" s="1">
        <v>396.87380436475303</v>
      </c>
      <c r="B16" s="1">
        <v>5.47547974413646</v>
      </c>
      <c r="C16" s="1">
        <f t="shared" si="0"/>
        <v>0.74591329068941004</v>
      </c>
      <c r="D16" s="5">
        <f t="shared" si="1"/>
        <v>385.48490474904912</v>
      </c>
      <c r="E16" s="5">
        <f t="shared" si="2"/>
        <v>58.278208414294319</v>
      </c>
      <c r="I16" s="1">
        <v>107.54716981132</v>
      </c>
      <c r="J16" s="1">
        <v>0.51949860724233898</v>
      </c>
      <c r="K16" s="1">
        <f t="shared" si="3"/>
        <v>4.1509433962259976</v>
      </c>
      <c r="L16" s="1">
        <f t="shared" si="5"/>
        <v>102.45666976168353</v>
      </c>
      <c r="M16" s="1">
        <f t="shared" si="6"/>
        <v>1480.9645901917563</v>
      </c>
      <c r="O16" s="1">
        <v>85.794534690777496</v>
      </c>
      <c r="P16" s="1">
        <v>185.61925481719399</v>
      </c>
      <c r="R16" s="1">
        <v>0.16291</v>
      </c>
      <c r="S16" s="1">
        <f t="shared" si="4"/>
        <v>149.33416666666668</v>
      </c>
      <c r="T16" s="1">
        <v>-0.90559027272727288</v>
      </c>
    </row>
    <row r="17" spans="1:20" x14ac:dyDescent="0.25">
      <c r="A17" s="1">
        <v>430.05069974102099</v>
      </c>
      <c r="B17" s="1">
        <v>5.5010660980810204</v>
      </c>
      <c r="C17" s="1">
        <f t="shared" si="0"/>
        <v>0.7501776830135034</v>
      </c>
      <c r="D17" s="5">
        <f t="shared" si="1"/>
        <v>387.68872507157801</v>
      </c>
      <c r="E17" s="5">
        <f t="shared" si="2"/>
        <v>54.089723649566864</v>
      </c>
      <c r="I17" s="1">
        <v>108.113207547169</v>
      </c>
      <c r="J17" s="1">
        <v>0.56128133704735295</v>
      </c>
      <c r="K17" s="1">
        <f t="shared" si="3"/>
        <v>4.7169811320749915</v>
      </c>
      <c r="L17" s="1">
        <f t="shared" si="5"/>
        <v>110.69715258433905</v>
      </c>
      <c r="M17" s="1">
        <f t="shared" si="6"/>
        <v>1408.0677808729361</v>
      </c>
      <c r="O17" s="1">
        <v>57.231739122678199</v>
      </c>
      <c r="P17" s="1">
        <v>200.67028615617801</v>
      </c>
      <c r="R17" s="1">
        <v>0.14832999999999996</v>
      </c>
      <c r="S17" s="1">
        <f t="shared" si="4"/>
        <v>135.96916666666664</v>
      </c>
      <c r="T17" s="1">
        <v>-0.38536615363636367</v>
      </c>
    </row>
    <row r="18" spans="1:20" x14ac:dyDescent="0.25">
      <c r="A18" s="1">
        <v>470.44745357330299</v>
      </c>
      <c r="B18" s="1">
        <v>5.5010660980810204</v>
      </c>
      <c r="C18" s="1">
        <f t="shared" si="0"/>
        <v>0.7501776830135034</v>
      </c>
      <c r="D18" s="5">
        <f t="shared" si="1"/>
        <v>387.68872507157801</v>
      </c>
      <c r="E18" s="5">
        <f t="shared" si="2"/>
        <v>49.445104501283495</v>
      </c>
      <c r="I18" s="1">
        <v>109.056603773584</v>
      </c>
      <c r="J18" s="1">
        <v>0.61559888579387101</v>
      </c>
      <c r="K18" s="1">
        <f t="shared" si="3"/>
        <v>5.6603773584899955</v>
      </c>
      <c r="L18" s="1">
        <f t="shared" si="5"/>
        <v>121.40978025379124</v>
      </c>
      <c r="M18" s="1">
        <f t="shared" si="6"/>
        <v>1286.9436706903168</v>
      </c>
      <c r="O18" s="1">
        <v>38.620394172617701</v>
      </c>
      <c r="P18" s="1">
        <v>210.280546512482</v>
      </c>
      <c r="R18" s="1">
        <v>0.13290000000000002</v>
      </c>
      <c r="S18" s="1">
        <f t="shared" si="4"/>
        <v>121.82500000000002</v>
      </c>
      <c r="T18" s="1">
        <v>0.37956922227272732</v>
      </c>
    </row>
    <row r="19" spans="1:20" x14ac:dyDescent="0.25">
      <c r="I19" s="1">
        <v>109.622641509433</v>
      </c>
      <c r="J19" s="1">
        <v>0.66155988857938697</v>
      </c>
      <c r="K19" s="1">
        <f t="shared" si="3"/>
        <v>6.2264150943389893</v>
      </c>
      <c r="L19" s="1">
        <f t="shared" si="5"/>
        <v>130.47431135871241</v>
      </c>
      <c r="M19" s="1">
        <f t="shared" si="6"/>
        <v>1257.2979094568113</v>
      </c>
      <c r="O19" s="1">
        <v>23.485132621442801</v>
      </c>
      <c r="P19" s="1">
        <v>227.331251185631</v>
      </c>
      <c r="R19" s="1">
        <v>4.3910000000000005E-2</v>
      </c>
      <c r="S19" s="1">
        <f t="shared" si="4"/>
        <v>40.25083333333334</v>
      </c>
      <c r="T19" s="1">
        <v>1.3805204579545454</v>
      </c>
    </row>
    <row r="20" spans="1:20" x14ac:dyDescent="0.25">
      <c r="I20" s="1">
        <v>110.56603773584899</v>
      </c>
      <c r="J20" s="1">
        <v>0.71866295264623903</v>
      </c>
      <c r="K20" s="1">
        <f t="shared" si="3"/>
        <v>7.1698113207549881</v>
      </c>
      <c r="L20" s="1">
        <f t="shared" si="5"/>
        <v>141.73630454967491</v>
      </c>
      <c r="M20" s="1">
        <f t="shared" si="6"/>
        <v>1186.1090749156558</v>
      </c>
      <c r="O20" s="1">
        <v>14.4449171023865</v>
      </c>
      <c r="P20" s="1">
        <v>220.351049916649</v>
      </c>
      <c r="R20" s="1">
        <v>2.3689999999999989E-2</v>
      </c>
      <c r="S20" s="1">
        <f t="shared" si="4"/>
        <v>21.715833333333322</v>
      </c>
      <c r="T20" s="1">
        <v>2.128858152272727</v>
      </c>
    </row>
    <row r="21" spans="1:20" ht="15.75" customHeight="1" x14ac:dyDescent="0.25">
      <c r="I21" s="1">
        <v>110.943396226415</v>
      </c>
      <c r="J21" s="1">
        <v>0.77576601671309098</v>
      </c>
      <c r="K21" s="1">
        <f t="shared" si="3"/>
        <v>7.5471698113209982</v>
      </c>
      <c r="L21" s="1">
        <f t="shared" si="5"/>
        <v>152.99829774063741</v>
      </c>
      <c r="M21" s="1">
        <f t="shared" si="6"/>
        <v>1216.3364670380281</v>
      </c>
      <c r="O21" s="1">
        <v>8.9891563295529409</v>
      </c>
      <c r="P21" s="1">
        <v>230.90383777601301</v>
      </c>
      <c r="R21" s="1">
        <v>2.2460000000000035E-2</v>
      </c>
      <c r="S21" s="1">
        <f t="shared" si="4"/>
        <v>20.588333333333367</v>
      </c>
      <c r="T21" s="1">
        <v>2.5610323636363641</v>
      </c>
    </row>
    <row r="22" spans="1:20" ht="15.75" customHeight="1" x14ac:dyDescent="0.25">
      <c r="I22" s="1">
        <v>111.88679245282999</v>
      </c>
      <c r="J22" s="1">
        <v>0.81894150417827205</v>
      </c>
      <c r="K22" s="1">
        <f t="shared" si="3"/>
        <v>8.4905660377359879</v>
      </c>
      <c r="L22" s="1">
        <f t="shared" si="5"/>
        <v>161.5134633240481</v>
      </c>
      <c r="M22" s="1">
        <f t="shared" si="6"/>
        <v>1141.3618074899214</v>
      </c>
      <c r="O22" s="1">
        <v>4.7026854214243698</v>
      </c>
      <c r="P22" s="1">
        <v>241.96200707851901</v>
      </c>
      <c r="R22" s="1">
        <v>2.3680000000000034E-2</v>
      </c>
      <c r="S22" s="1">
        <f t="shared" si="4"/>
        <v>21.706666666666699</v>
      </c>
      <c r="T22" s="1">
        <v>2.8833244431818184</v>
      </c>
    </row>
    <row r="23" spans="1:20" ht="15.75" customHeight="1" x14ac:dyDescent="0.25">
      <c r="I23" s="1">
        <v>112.830188679245</v>
      </c>
      <c r="J23" s="1">
        <v>0.86490250696378801</v>
      </c>
      <c r="K23" s="1">
        <f t="shared" si="3"/>
        <v>9.4339622641509919</v>
      </c>
      <c r="L23" s="1">
        <f t="shared" si="5"/>
        <v>170.5779944289693</v>
      </c>
      <c r="M23" s="1">
        <f t="shared" si="6"/>
        <v>1084.876044568239</v>
      </c>
      <c r="O23" s="1">
        <v>2.99478761750147</v>
      </c>
      <c r="P23" s="1">
        <v>241.96200707851901</v>
      </c>
      <c r="R23" s="1">
        <v>2.4889999999999968E-2</v>
      </c>
      <c r="S23" s="1">
        <f t="shared" si="4"/>
        <v>22.815833333333305</v>
      </c>
      <c r="T23" s="1">
        <v>3.1720173931818181</v>
      </c>
    </row>
    <row r="24" spans="1:20" ht="15.75" customHeight="1" x14ac:dyDescent="0.25">
      <c r="I24" s="1">
        <v>114.150943396226</v>
      </c>
      <c r="J24" s="1">
        <v>0.91086350974930297</v>
      </c>
      <c r="K24" s="1">
        <f t="shared" si="3"/>
        <v>10.754716981131992</v>
      </c>
      <c r="L24" s="1">
        <f t="shared" si="5"/>
        <v>179.64252553389031</v>
      </c>
      <c r="M24" s="1">
        <f t="shared" si="6"/>
        <v>1002.2161950838168</v>
      </c>
      <c r="O24" s="1">
        <v>1.82085047337102</v>
      </c>
      <c r="P24" s="1">
        <v>238.21832646152899</v>
      </c>
      <c r="R24" s="1">
        <v>2.6100000000000012E-2</v>
      </c>
      <c r="S24" s="1">
        <f t="shared" si="4"/>
        <v>23.925000000000011</v>
      </c>
      <c r="T24" s="1">
        <v>3.3819759022727269</v>
      </c>
    </row>
    <row r="25" spans="1:20" ht="15.75" customHeight="1" x14ac:dyDescent="0.25">
      <c r="I25" s="1">
        <v>114.71698113207501</v>
      </c>
      <c r="J25" s="1">
        <v>0.94568245125348105</v>
      </c>
      <c r="K25" s="1">
        <f t="shared" si="3"/>
        <v>11.320754716981</v>
      </c>
      <c r="L25" s="1">
        <f t="shared" si="5"/>
        <v>186.50959455276987</v>
      </c>
      <c r="M25" s="1">
        <f t="shared" si="6"/>
        <v>988.50085112969202</v>
      </c>
      <c r="O25" s="1">
        <v>1.1331850848053</v>
      </c>
      <c r="P25" s="1">
        <v>257.53438017925203</v>
      </c>
      <c r="R25" s="1">
        <v>2.7320000000000011E-2</v>
      </c>
      <c r="S25" s="1">
        <f t="shared" si="4"/>
        <v>25.04333333333334</v>
      </c>
      <c r="T25" s="1">
        <v>3.5258897704545453</v>
      </c>
    </row>
    <row r="26" spans="1:20" ht="15.75" customHeight="1" x14ac:dyDescent="0.25">
      <c r="I26" s="1">
        <v>116.415094339622</v>
      </c>
      <c r="J26" s="1">
        <v>0.97632311977715802</v>
      </c>
      <c r="K26" s="1">
        <f t="shared" si="3"/>
        <v>13.018867924527996</v>
      </c>
      <c r="L26" s="1">
        <f t="shared" si="5"/>
        <v>192.55261528938394</v>
      </c>
      <c r="M26" s="1">
        <f t="shared" si="6"/>
        <v>887.41640089892076</v>
      </c>
      <c r="R26" s="1">
        <v>2.8549999999999964E-2</v>
      </c>
      <c r="S26" s="1">
        <f t="shared" si="4"/>
        <v>26.170833333333302</v>
      </c>
      <c r="T26" s="1">
        <v>3.5599215068181822</v>
      </c>
    </row>
    <row r="27" spans="1:20" ht="15.75" customHeight="1" x14ac:dyDescent="0.25">
      <c r="I27" s="1">
        <v>117.35849056603701</v>
      </c>
      <c r="J27" s="1">
        <v>0.998607242339832</v>
      </c>
      <c r="K27" s="1">
        <f t="shared" si="3"/>
        <v>13.962264150943</v>
      </c>
      <c r="L27" s="1">
        <f t="shared" si="5"/>
        <v>196.94753946146685</v>
      </c>
      <c r="M27" s="1">
        <f t="shared" si="6"/>
        <v>846.34212903713831</v>
      </c>
      <c r="R27" s="1">
        <v>2.9760000000000009E-2</v>
      </c>
      <c r="S27" s="1">
        <f t="shared" si="4"/>
        <v>27.280000000000008</v>
      </c>
      <c r="T27" s="1">
        <v>3.593809040909091</v>
      </c>
    </row>
    <row r="28" spans="1:20" ht="15.75" customHeight="1" x14ac:dyDescent="0.25">
      <c r="I28" s="1">
        <v>119.056603773584</v>
      </c>
      <c r="J28" s="1">
        <v>1.0041782729805</v>
      </c>
      <c r="K28" s="1">
        <f t="shared" si="3"/>
        <v>15.660377358489995</v>
      </c>
      <c r="L28" s="1">
        <f t="shared" si="5"/>
        <v>198.0462705044875</v>
      </c>
      <c r="M28" s="1">
        <f t="shared" si="6"/>
        <v>758.7796869931243</v>
      </c>
      <c r="R28" s="1">
        <v>3.0939999999999968E-2</v>
      </c>
      <c r="S28" s="1">
        <f t="shared" si="4"/>
        <v>28.36166666666664</v>
      </c>
      <c r="T28" s="1">
        <v>3.6278407772727275</v>
      </c>
    </row>
    <row r="29" spans="1:20" ht="15.75" customHeight="1" x14ac:dyDescent="0.25">
      <c r="I29" s="1">
        <v>121.132075471698</v>
      </c>
      <c r="J29" s="1">
        <v>1.00557103064066</v>
      </c>
      <c r="K29" s="1">
        <f t="shared" si="3"/>
        <v>17.735849056603996</v>
      </c>
      <c r="L29" s="1">
        <f t="shared" si="5"/>
        <v>198.32095326524129</v>
      </c>
      <c r="M29" s="1">
        <f t="shared" si="6"/>
        <v>670.91556530155253</v>
      </c>
      <c r="R29" s="1">
        <v>3.2159999999999966E-2</v>
      </c>
      <c r="S29" s="1">
        <f t="shared" si="4"/>
        <v>29.479999999999968</v>
      </c>
      <c r="T29" s="1">
        <v>3.6114017181818183</v>
      </c>
    </row>
    <row r="30" spans="1:20" ht="15.75" customHeight="1" x14ac:dyDescent="0.25">
      <c r="I30" s="1">
        <v>123.584905660377</v>
      </c>
      <c r="J30" s="1">
        <v>1.0041782729805</v>
      </c>
      <c r="K30" s="1">
        <f t="shared" si="3"/>
        <v>20.188679245282998</v>
      </c>
      <c r="L30" s="1">
        <f t="shared" si="5"/>
        <v>198.0462705044875</v>
      </c>
      <c r="M30" s="1">
        <f t="shared" si="6"/>
        <v>588.58611234043997</v>
      </c>
      <c r="R30" s="1">
        <v>3.3399999999999985E-2</v>
      </c>
      <c r="S30" s="1">
        <f t="shared" si="4"/>
        <v>30.616666666666653</v>
      </c>
      <c r="T30" s="1">
        <v>3.5498273477272733</v>
      </c>
    </row>
    <row r="31" spans="1:20" ht="15.75" customHeight="1" x14ac:dyDescent="0.25">
      <c r="I31" s="1">
        <v>126.415094339622</v>
      </c>
      <c r="J31" s="1">
        <v>1.0041782729805</v>
      </c>
      <c r="K31" s="1">
        <f t="shared" si="3"/>
        <v>23.018867924527996</v>
      </c>
      <c r="L31" s="1">
        <f t="shared" si="5"/>
        <v>198.0462705044875</v>
      </c>
      <c r="M31" s="1">
        <f t="shared" si="6"/>
        <v>516.21896738055614</v>
      </c>
      <c r="R31" s="1">
        <v>3.463000000000005E-2</v>
      </c>
      <c r="S31" s="1">
        <f t="shared" si="4"/>
        <v>31.744166666666711</v>
      </c>
      <c r="T31" s="1">
        <v>3.4882529772727278</v>
      </c>
    </row>
    <row r="32" spans="1:20" ht="15.75" customHeight="1" x14ac:dyDescent="0.25">
      <c r="I32" s="1">
        <v>132.07547169811301</v>
      </c>
      <c r="J32" s="1">
        <v>0.999999999999999</v>
      </c>
      <c r="K32" s="1">
        <f t="shared" si="3"/>
        <v>28.679245283019</v>
      </c>
      <c r="L32" s="1">
        <f t="shared" si="5"/>
        <v>197.22222222222203</v>
      </c>
      <c r="M32" s="1">
        <f t="shared" si="6"/>
        <v>412.60964912280468</v>
      </c>
      <c r="R32" s="1">
        <v>3.5860000000000003E-2</v>
      </c>
      <c r="S32" s="1">
        <f t="shared" si="4"/>
        <v>32.87166666666667</v>
      </c>
      <c r="T32" s="1">
        <v>3.4266786068181823</v>
      </c>
    </row>
    <row r="33" spans="9:20" ht="15.75" customHeight="1" x14ac:dyDescent="0.25">
      <c r="I33" s="1">
        <v>141.32075471698101</v>
      </c>
      <c r="J33" s="1">
        <v>0.999999999999999</v>
      </c>
      <c r="K33" s="1">
        <f t="shared" si="3"/>
        <v>37.924528301887008</v>
      </c>
      <c r="L33" s="1">
        <f t="shared" si="5"/>
        <v>197.22222222222203</v>
      </c>
      <c r="M33" s="1">
        <f t="shared" si="6"/>
        <v>312.02321724709577</v>
      </c>
      <c r="R33" s="1">
        <v>3.7129999999999996E-2</v>
      </c>
      <c r="S33" s="1">
        <f t="shared" si="4"/>
        <v>34.035833333333329</v>
      </c>
      <c r="T33" s="1">
        <v>3.3446275136363637</v>
      </c>
    </row>
    <row r="34" spans="9:20" ht="15.75" customHeight="1" x14ac:dyDescent="0.25">
      <c r="I34" s="1">
        <v>149.81132075471601</v>
      </c>
      <c r="J34" s="1">
        <v>0.998607242339832</v>
      </c>
      <c r="K34" s="1">
        <f t="shared" si="3"/>
        <v>46.415094339622001</v>
      </c>
      <c r="L34" s="1">
        <f t="shared" si="5"/>
        <v>196.94753946146685</v>
      </c>
      <c r="M34" s="1">
        <f t="shared" si="6"/>
        <v>254.5907217428753</v>
      </c>
      <c r="R34" s="1">
        <v>3.8390000000000035E-2</v>
      </c>
      <c r="S34" s="1">
        <f t="shared" si="4"/>
        <v>35.190833333333366</v>
      </c>
      <c r="T34" s="1">
        <v>3.2530590704545457</v>
      </c>
    </row>
    <row r="35" spans="9:20" ht="15.75" customHeight="1" x14ac:dyDescent="0.25">
      <c r="I35" s="1">
        <v>158.113207547169</v>
      </c>
      <c r="J35" s="1">
        <v>0.995821727019498</v>
      </c>
      <c r="K35" s="1">
        <f t="shared" si="3"/>
        <v>54.716981132074991</v>
      </c>
      <c r="L35" s="1">
        <f t="shared" si="5"/>
        <v>196.39817393995656</v>
      </c>
      <c r="M35" s="1">
        <f t="shared" si="6"/>
        <v>215.36075625140256</v>
      </c>
      <c r="R35" s="1">
        <v>3.9649999999999963E-2</v>
      </c>
      <c r="S35" s="1">
        <f t="shared" si="4"/>
        <v>36.345833333333303</v>
      </c>
      <c r="T35" s="1">
        <v>3.1613464249999996</v>
      </c>
    </row>
    <row r="36" spans="9:20" ht="15.75" customHeight="1" x14ac:dyDescent="0.25">
      <c r="I36" s="1">
        <v>163.96226415094301</v>
      </c>
      <c r="J36" s="1">
        <v>0.999999999999999</v>
      </c>
      <c r="K36" s="1">
        <f t="shared" si="3"/>
        <v>60.566037735849008</v>
      </c>
      <c r="L36" s="1">
        <f t="shared" si="5"/>
        <v>197.22222222222203</v>
      </c>
      <c r="M36" s="1">
        <f t="shared" si="6"/>
        <v>195.37902388369676</v>
      </c>
      <c r="R36" s="1">
        <v>4.0919999999999956E-2</v>
      </c>
      <c r="S36" s="1">
        <f t="shared" si="4"/>
        <v>37.509999999999962</v>
      </c>
      <c r="T36" s="1">
        <v>3.0696337795454545</v>
      </c>
    </row>
    <row r="37" spans="9:20" ht="15.75" customHeight="1" x14ac:dyDescent="0.25">
      <c r="I37" s="1">
        <v>171.32075471698101</v>
      </c>
      <c r="J37" s="1">
        <v>1.00278551532033</v>
      </c>
      <c r="K37" s="1">
        <f t="shared" si="3"/>
        <v>67.924528301887008</v>
      </c>
      <c r="L37" s="1">
        <f t="shared" si="5"/>
        <v>197.77158774373177</v>
      </c>
      <c r="M37" s="1">
        <f t="shared" si="6"/>
        <v>174.69823584029584</v>
      </c>
      <c r="R37" s="1">
        <v>4.1780000000000039E-2</v>
      </c>
      <c r="S37" s="1">
        <f t="shared" si="4"/>
        <v>38.298333333333368</v>
      </c>
      <c r="T37" s="1">
        <v>3.0040217454545459</v>
      </c>
    </row>
    <row r="38" spans="9:20" ht="15.75" customHeight="1" x14ac:dyDescent="0.25">
      <c r="I38" s="1">
        <v>177.35849056603701</v>
      </c>
      <c r="J38" s="1">
        <v>0.998607242339832</v>
      </c>
      <c r="K38" s="1">
        <f t="shared" si="3"/>
        <v>73.962264150943</v>
      </c>
      <c r="L38" s="1">
        <f t="shared" si="5"/>
        <v>196.94753946146685</v>
      </c>
      <c r="M38" s="1">
        <f t="shared" si="6"/>
        <v>159.76866721619081</v>
      </c>
      <c r="R38" s="1">
        <v>4.2690000000000006E-2</v>
      </c>
      <c r="S38" s="1">
        <f t="shared" si="4"/>
        <v>39.132500000000007</v>
      </c>
      <c r="T38" s="1">
        <v>2.943456790909091</v>
      </c>
    </row>
    <row r="39" spans="9:20" ht="15.75" customHeight="1" x14ac:dyDescent="0.25">
      <c r="R39" s="1">
        <v>4.3889999999999985E-2</v>
      </c>
      <c r="S39" s="1">
        <f t="shared" si="4"/>
        <v>40.23249999999998</v>
      </c>
      <c r="T39" s="1">
        <v>2.8830360386363636</v>
      </c>
    </row>
    <row r="40" spans="9:20" ht="15.75" customHeight="1" x14ac:dyDescent="0.25">
      <c r="R40" s="1">
        <v>4.5159999999999978E-2</v>
      </c>
      <c r="S40" s="1">
        <f t="shared" si="4"/>
        <v>41.39666666666664</v>
      </c>
      <c r="T40" s="1">
        <v>2.8226152863636367</v>
      </c>
    </row>
    <row r="41" spans="9:20" ht="15.75" customHeight="1" x14ac:dyDescent="0.25">
      <c r="R41" s="1">
        <v>4.6459999999999946E-2</v>
      </c>
      <c r="S41" s="1">
        <f t="shared" si="4"/>
        <v>42.588333333333281</v>
      </c>
      <c r="T41" s="1">
        <v>2.7620503318181817</v>
      </c>
    </row>
    <row r="42" spans="9:20" ht="15.75" customHeight="1" x14ac:dyDescent="0.25">
      <c r="R42" s="1">
        <v>4.7789999999999999E-2</v>
      </c>
      <c r="S42" s="1">
        <f t="shared" si="4"/>
        <v>43.807499999999997</v>
      </c>
      <c r="T42" s="1">
        <v>2.7016295795454548</v>
      </c>
    </row>
    <row r="43" spans="9:20" ht="15.75" customHeight="1" x14ac:dyDescent="0.25">
      <c r="R43" s="1">
        <v>4.9130000000000007E-2</v>
      </c>
      <c r="S43" s="1">
        <f t="shared" si="4"/>
        <v>45.035833333333343</v>
      </c>
      <c r="T43" s="1">
        <v>2.6412088272727274</v>
      </c>
    </row>
    <row r="44" spans="9:20" ht="15.75" customHeight="1" x14ac:dyDescent="0.25">
      <c r="R44" s="1">
        <v>5.0499999999999989E-2</v>
      </c>
      <c r="S44" s="1">
        <f t="shared" si="4"/>
        <v>46.291666666666657</v>
      </c>
      <c r="T44" s="1">
        <v>2.5868445704545455</v>
      </c>
    </row>
    <row r="45" spans="9:20" ht="15.75" customHeight="1" x14ac:dyDescent="0.25">
      <c r="R45" s="1">
        <v>5.1880000000000037E-2</v>
      </c>
      <c r="S45" s="1">
        <f t="shared" si="4"/>
        <v>47.5566666666667</v>
      </c>
      <c r="T45" s="1">
        <v>2.5712707250000002</v>
      </c>
    </row>
    <row r="46" spans="9:20" ht="15.75" customHeight="1" x14ac:dyDescent="0.25">
      <c r="R46" s="1">
        <v>5.3309999999999969E-2</v>
      </c>
      <c r="S46" s="1">
        <f t="shared" si="4"/>
        <v>48.867499999999964</v>
      </c>
      <c r="T46" s="1">
        <v>2.5555526772727277</v>
      </c>
    </row>
    <row r="47" spans="9:20" ht="15.75" customHeight="1" x14ac:dyDescent="0.25">
      <c r="R47" s="1">
        <v>5.4749999999999965E-2</v>
      </c>
      <c r="S47" s="1">
        <f t="shared" si="4"/>
        <v>50.187499999999964</v>
      </c>
      <c r="T47" s="1">
        <v>2.539978831818182</v>
      </c>
    </row>
    <row r="48" spans="9:20" ht="15.75" customHeight="1" x14ac:dyDescent="0.25">
      <c r="R48" s="1">
        <v>5.6200000000000028E-2</v>
      </c>
      <c r="S48" s="1">
        <f t="shared" si="4"/>
        <v>51.516666666666694</v>
      </c>
      <c r="T48" s="1">
        <v>2.5244049863636362</v>
      </c>
    </row>
    <row r="49" spans="18:20" ht="15.75" customHeight="1" x14ac:dyDescent="0.25">
      <c r="R49" s="1">
        <v>5.7660000000000045E-2</v>
      </c>
      <c r="S49" s="1">
        <f t="shared" si="4"/>
        <v>52.85500000000004</v>
      </c>
      <c r="T49" s="1">
        <v>2.5086869386363637</v>
      </c>
    </row>
    <row r="50" spans="18:20" ht="15.75" customHeight="1" x14ac:dyDescent="0.25">
      <c r="R50" s="1">
        <v>5.911999999999995E-2</v>
      </c>
      <c r="S50" s="1">
        <f t="shared" si="4"/>
        <v>54.193333333333285</v>
      </c>
      <c r="T50" s="1">
        <v>2.4931130931818184</v>
      </c>
    </row>
    <row r="51" spans="18:20" ht="15.75" customHeight="1" x14ac:dyDescent="0.25">
      <c r="R51" s="1">
        <v>6.0629999999999962E-2</v>
      </c>
      <c r="S51" s="1">
        <f t="shared" si="4"/>
        <v>55.577499999999965</v>
      </c>
      <c r="T51" s="1">
        <v>2.4775392477272731</v>
      </c>
    </row>
    <row r="52" spans="18:20" ht="15.75" customHeight="1" x14ac:dyDescent="0.25">
      <c r="R52" s="1">
        <v>6.2239999999999962E-2</v>
      </c>
      <c r="S52" s="1">
        <f t="shared" si="4"/>
        <v>57.053333333333299</v>
      </c>
      <c r="T52" s="1">
        <v>2.469752325</v>
      </c>
    </row>
    <row r="53" spans="18:20" ht="15.75" customHeight="1" x14ac:dyDescent="0.25">
      <c r="R53" s="1">
        <v>6.3799999999999968E-2</v>
      </c>
      <c r="S53" s="1">
        <f t="shared" si="4"/>
        <v>58.483333333333299</v>
      </c>
      <c r="T53" s="1">
        <v>2.4720595613636362</v>
      </c>
    </row>
    <row r="54" spans="18:20" ht="15.75" customHeight="1" x14ac:dyDescent="0.25">
      <c r="R54" s="1">
        <v>6.5359999999999974E-2</v>
      </c>
      <c r="S54" s="1">
        <f t="shared" si="4"/>
        <v>59.913333333333306</v>
      </c>
      <c r="T54" s="1">
        <v>2.4742225954545458</v>
      </c>
    </row>
    <row r="55" spans="18:20" ht="15.75" customHeight="1" x14ac:dyDescent="0.25">
      <c r="R55" s="1">
        <v>6.6930000000000045E-2</v>
      </c>
      <c r="S55" s="1">
        <f t="shared" si="4"/>
        <v>61.352500000000042</v>
      </c>
      <c r="T55" s="1">
        <v>2.4765298318181816</v>
      </c>
    </row>
    <row r="56" spans="18:20" ht="15.75" customHeight="1" x14ac:dyDescent="0.25">
      <c r="R56" s="1">
        <v>6.850999999999996E-2</v>
      </c>
      <c r="S56" s="1">
        <f t="shared" si="4"/>
        <v>62.800833333333294</v>
      </c>
      <c r="T56" s="1">
        <v>2.4786928659090912</v>
      </c>
    </row>
    <row r="57" spans="18:20" ht="15.75" customHeight="1" x14ac:dyDescent="0.25">
      <c r="R57" s="1">
        <v>7.0100000000000051E-2</v>
      </c>
      <c r="S57" s="1">
        <f t="shared" si="4"/>
        <v>64.258333333333383</v>
      </c>
      <c r="T57" s="1">
        <v>2.4808558999999999</v>
      </c>
    </row>
    <row r="58" spans="18:20" ht="15.75" customHeight="1" x14ac:dyDescent="0.25">
      <c r="R58" s="1">
        <v>7.1710000000000051E-2</v>
      </c>
      <c r="S58" s="1">
        <f t="shared" si="4"/>
        <v>65.734166666666709</v>
      </c>
      <c r="T58" s="1">
        <v>2.4831631363636366</v>
      </c>
    </row>
    <row r="59" spans="18:20" ht="15.75" customHeight="1" x14ac:dyDescent="0.25">
      <c r="R59" s="1">
        <v>7.3380000000000001E-2</v>
      </c>
      <c r="S59" s="1">
        <f t="shared" si="4"/>
        <v>67.265000000000001</v>
      </c>
      <c r="T59" s="1">
        <v>2.4853261704545453</v>
      </c>
    </row>
    <row r="60" spans="18:20" ht="15.75" customHeight="1" x14ac:dyDescent="0.25">
      <c r="R60" s="1">
        <v>7.508999999999999E-2</v>
      </c>
      <c r="S60" s="1">
        <f t="shared" si="4"/>
        <v>68.832499999999996</v>
      </c>
      <c r="T60" s="1">
        <v>2.4895080363636364</v>
      </c>
    </row>
    <row r="61" spans="18:20" ht="15.75" customHeight="1" x14ac:dyDescent="0.25">
      <c r="R61" s="1">
        <v>7.6790000000000025E-2</v>
      </c>
      <c r="S61" s="1">
        <f t="shared" si="4"/>
        <v>70.390833333333362</v>
      </c>
      <c r="T61" s="1">
        <v>2.4942667113636365</v>
      </c>
    </row>
    <row r="62" spans="18:20" ht="15.75" customHeight="1" x14ac:dyDescent="0.25">
      <c r="R62" s="1">
        <v>7.8479999999999994E-2</v>
      </c>
      <c r="S62" s="1">
        <f t="shared" si="4"/>
        <v>71.94</v>
      </c>
      <c r="T62" s="1">
        <v>2.4990253863636362</v>
      </c>
    </row>
    <row r="63" spans="18:20" ht="15.75" customHeight="1" x14ac:dyDescent="0.25">
      <c r="R63" s="1">
        <v>8.0180000000000029E-2</v>
      </c>
      <c r="S63" s="1">
        <f t="shared" si="4"/>
        <v>73.498333333333363</v>
      </c>
      <c r="T63" s="1">
        <v>2.5039282636363636</v>
      </c>
    </row>
    <row r="64" spans="18:20" ht="15.75" customHeight="1" x14ac:dyDescent="0.25">
      <c r="R64" s="1">
        <v>8.1869999999999998E-2</v>
      </c>
      <c r="S64" s="1">
        <f t="shared" si="4"/>
        <v>75.047499999999999</v>
      </c>
      <c r="T64" s="1">
        <v>2.5086869386363637</v>
      </c>
    </row>
    <row r="65" spans="18:20" ht="15.75" customHeight="1" x14ac:dyDescent="0.25">
      <c r="R65" s="1">
        <v>8.3559999999999968E-2</v>
      </c>
      <c r="S65" s="1">
        <f t="shared" si="4"/>
        <v>76.596666666666636</v>
      </c>
      <c r="T65" s="1">
        <v>2.5134456136363639</v>
      </c>
    </row>
    <row r="66" spans="18:20" ht="15.75" customHeight="1" x14ac:dyDescent="0.25">
      <c r="R66" s="1">
        <v>8.5250000000000048E-2</v>
      </c>
      <c r="S66" s="1">
        <f t="shared" si="4"/>
        <v>78.145833333333385</v>
      </c>
      <c r="T66" s="1">
        <v>2.518204288636364</v>
      </c>
    </row>
    <row r="67" spans="18:20" ht="15.75" customHeight="1" x14ac:dyDescent="0.25">
      <c r="R67" s="1">
        <v>8.6929999999999952E-2</v>
      </c>
      <c r="S67" s="1">
        <f t="shared" si="4"/>
        <v>79.685833333333278</v>
      </c>
      <c r="T67" s="1">
        <v>2.5229629636363637</v>
      </c>
    </row>
    <row r="68" spans="18:20" ht="15.75" customHeight="1" x14ac:dyDescent="0.25">
      <c r="R68" s="1">
        <v>8.8609999999999967E-2</v>
      </c>
      <c r="S68" s="1">
        <f t="shared" si="4"/>
        <v>81.225833333333298</v>
      </c>
      <c r="T68" s="1">
        <v>2.5278658409090911</v>
      </c>
    </row>
    <row r="69" spans="18:20" ht="15.75" customHeight="1" x14ac:dyDescent="0.25">
      <c r="R69" s="1">
        <v>9.0289999999999981E-2</v>
      </c>
      <c r="S69" s="1">
        <f t="shared" si="4"/>
        <v>82.765833333333319</v>
      </c>
      <c r="T69" s="1">
        <v>2.5326245159090908</v>
      </c>
    </row>
    <row r="70" spans="18:20" ht="15.75" customHeight="1" x14ac:dyDescent="0.25">
      <c r="R70" s="1">
        <v>9.1969999999999996E-2</v>
      </c>
      <c r="S70" s="1">
        <f t="shared" si="4"/>
        <v>84.305833333333339</v>
      </c>
      <c r="T70" s="1">
        <v>2.5373831909090909</v>
      </c>
    </row>
    <row r="71" spans="18:20" ht="15.75" customHeight="1" x14ac:dyDescent="0.25">
      <c r="R71" s="1">
        <v>9.3650000000000011E-2</v>
      </c>
      <c r="S71" s="1">
        <f t="shared" si="4"/>
        <v>85.845833333333346</v>
      </c>
      <c r="T71" s="1">
        <v>2.5421418659090911</v>
      </c>
    </row>
    <row r="72" spans="18:20" ht="15.75" customHeight="1" x14ac:dyDescent="0.25">
      <c r="R72" s="1">
        <v>9.533999999999998E-2</v>
      </c>
      <c r="S72" s="1">
        <f t="shared" si="4"/>
        <v>87.394999999999982</v>
      </c>
      <c r="T72" s="1">
        <v>2.5469005409090912</v>
      </c>
    </row>
    <row r="73" spans="18:20" ht="15.75" customHeight="1" x14ac:dyDescent="0.25">
      <c r="R73" s="1">
        <v>9.704999999999997E-2</v>
      </c>
      <c r="S73" s="1">
        <f t="shared" si="4"/>
        <v>88.962499999999963</v>
      </c>
      <c r="T73" s="1">
        <v>2.5518034181818186</v>
      </c>
    </row>
    <row r="74" spans="18:20" ht="15.75" customHeight="1" x14ac:dyDescent="0.25">
      <c r="R74" s="1">
        <v>9.8750000000000004E-2</v>
      </c>
      <c r="S74" s="1">
        <f t="shared" si="4"/>
        <v>90.520833333333329</v>
      </c>
      <c r="T74" s="1">
        <v>2.5565620931818183</v>
      </c>
    </row>
    <row r="75" spans="18:20" ht="15.75" customHeight="1" x14ac:dyDescent="0.25">
      <c r="R75" s="1">
        <v>0.10062000000000004</v>
      </c>
      <c r="S75" s="1">
        <f t="shared" si="4"/>
        <v>92.235000000000028</v>
      </c>
      <c r="T75" s="1">
        <v>2.560311352272727</v>
      </c>
    </row>
    <row r="76" spans="18:20" ht="15.75" customHeight="1" x14ac:dyDescent="0.25">
      <c r="R76" s="1">
        <v>0.10282999999999998</v>
      </c>
      <c r="S76" s="1">
        <f t="shared" si="4"/>
        <v>94.260833333333323</v>
      </c>
      <c r="T76" s="1">
        <v>2.562330184090909</v>
      </c>
    </row>
    <row r="77" spans="18:20" ht="15.75" customHeight="1" x14ac:dyDescent="0.25">
      <c r="R77" s="1">
        <v>0.10502999999999996</v>
      </c>
      <c r="S77" s="1">
        <f t="shared" si="4"/>
        <v>96.277499999999961</v>
      </c>
      <c r="T77" s="1">
        <v>2.5643490159090914</v>
      </c>
    </row>
    <row r="78" spans="18:20" ht="15.75" customHeight="1" x14ac:dyDescent="0.25">
      <c r="R78" s="1">
        <v>0.10723000000000005</v>
      </c>
      <c r="S78" s="1">
        <f t="shared" si="4"/>
        <v>98.294166666666712</v>
      </c>
      <c r="T78" s="1">
        <v>2.5663678477272729</v>
      </c>
    </row>
    <row r="79" spans="18:20" ht="15.75" customHeight="1" x14ac:dyDescent="0.25">
      <c r="R79" s="1">
        <v>0.10941999999999996</v>
      </c>
      <c r="S79" s="1">
        <f t="shared" si="4"/>
        <v>100.30166666666663</v>
      </c>
      <c r="T79" s="1">
        <v>2.5683866795454549</v>
      </c>
    </row>
    <row r="80" spans="18:20" ht="15.75" customHeight="1" x14ac:dyDescent="0.25">
      <c r="R80" s="1">
        <v>0.11160000000000003</v>
      </c>
      <c r="S80" s="1">
        <f t="shared" si="4"/>
        <v>102.30000000000003</v>
      </c>
      <c r="T80" s="1">
        <v>2.5705497136363635</v>
      </c>
    </row>
    <row r="81" spans="18:20" ht="15.75" customHeight="1" x14ac:dyDescent="0.25">
      <c r="R81" s="1">
        <v>0.11377000000000004</v>
      </c>
      <c r="S81" s="1">
        <f t="shared" si="4"/>
        <v>104.2891666666667</v>
      </c>
      <c r="T81" s="1">
        <v>2.5725685454545455</v>
      </c>
    </row>
    <row r="82" spans="18:20" ht="15.75" customHeight="1" x14ac:dyDescent="0.25">
      <c r="R82" s="1">
        <v>0.11592999999999998</v>
      </c>
      <c r="S82" s="1">
        <f t="shared" si="4"/>
        <v>106.26916666666665</v>
      </c>
      <c r="T82" s="1">
        <v>2.5745873772727275</v>
      </c>
    </row>
    <row r="83" spans="18:20" ht="15.75" customHeight="1" x14ac:dyDescent="0.25">
      <c r="R83" s="1">
        <v>0.11809000000000003</v>
      </c>
      <c r="S83" s="1">
        <f t="shared" si="4"/>
        <v>108.2491666666667</v>
      </c>
      <c r="T83" s="1">
        <v>2.576606209090909</v>
      </c>
    </row>
    <row r="84" spans="18:20" ht="15.75" customHeight="1" x14ac:dyDescent="0.25">
      <c r="R84" s="1">
        <v>0.12022999999999995</v>
      </c>
      <c r="S84" s="1">
        <f t="shared" si="4"/>
        <v>110.21083333333328</v>
      </c>
      <c r="T84" s="1">
        <v>2.5786250409090914</v>
      </c>
    </row>
    <row r="85" spans="18:20" ht="15.75" customHeight="1" x14ac:dyDescent="0.25">
      <c r="R85" s="1">
        <v>0.12236999999999998</v>
      </c>
      <c r="S85" s="1">
        <f t="shared" si="4"/>
        <v>112.17249999999999</v>
      </c>
      <c r="T85" s="1">
        <v>2.5806438727272729</v>
      </c>
    </row>
    <row r="86" spans="18:20" ht="15.75" customHeight="1" x14ac:dyDescent="0.25">
      <c r="R86" s="1">
        <v>0.12450000000000006</v>
      </c>
      <c r="S86" s="1">
        <f t="shared" si="4"/>
        <v>114.12500000000004</v>
      </c>
      <c r="T86" s="1">
        <v>2.5826627045454544</v>
      </c>
    </row>
    <row r="87" spans="18:20" ht="15.75" customHeight="1" x14ac:dyDescent="0.25">
      <c r="R87" s="1">
        <v>0.12661</v>
      </c>
      <c r="S87" s="1">
        <f t="shared" si="4"/>
        <v>116.05916666666667</v>
      </c>
      <c r="T87" s="1">
        <v>2.5846815363636364</v>
      </c>
    </row>
    <row r="88" spans="18:20" ht="15.75" customHeight="1" x14ac:dyDescent="0.25">
      <c r="R88" s="1">
        <v>0.12871999999999995</v>
      </c>
      <c r="S88" s="1">
        <f t="shared" si="4"/>
        <v>117.99333333333328</v>
      </c>
      <c r="T88" s="1">
        <v>2.5867003681818179</v>
      </c>
    </row>
    <row r="89" spans="18:20" ht="15.75" customHeight="1" x14ac:dyDescent="0.25">
      <c r="R89" s="1">
        <v>0.13082000000000005</v>
      </c>
      <c r="S89" s="1">
        <f t="shared" si="4"/>
        <v>119.91833333333338</v>
      </c>
      <c r="T89" s="1">
        <v>2.5887192000000003</v>
      </c>
    </row>
    <row r="90" spans="18:20" ht="15.75" customHeight="1" x14ac:dyDescent="0.25">
      <c r="R90" s="1">
        <v>0.13290999999999997</v>
      </c>
      <c r="S90" s="1">
        <f t="shared" si="4"/>
        <v>121.83416666666663</v>
      </c>
      <c r="T90" s="1">
        <v>2.5907380318181823</v>
      </c>
    </row>
    <row r="91" spans="18:20" ht="15.75" customHeight="1" x14ac:dyDescent="0.25">
      <c r="R91" s="1">
        <v>0.13497999999999999</v>
      </c>
      <c r="S91" s="1">
        <f t="shared" si="4"/>
        <v>123.73166666666665</v>
      </c>
      <c r="T91" s="1">
        <v>2.5927568636363638</v>
      </c>
    </row>
    <row r="92" spans="18:20" ht="15.75" customHeight="1" x14ac:dyDescent="0.25">
      <c r="R92" s="1">
        <v>0.13705000000000001</v>
      </c>
      <c r="S92" s="1">
        <f t="shared" si="4"/>
        <v>125.62916666666666</v>
      </c>
      <c r="T92" s="1">
        <v>2.5947756954545458</v>
      </c>
    </row>
    <row r="93" spans="18:20" ht="15.75" customHeight="1" x14ac:dyDescent="0.25">
      <c r="R93" s="1">
        <v>0.1391</v>
      </c>
      <c r="S93" s="1">
        <f t="shared" si="4"/>
        <v>127.50833333333334</v>
      </c>
      <c r="T93" s="1">
        <v>2.5969387295454545</v>
      </c>
    </row>
    <row r="94" spans="18:20" ht="15.75" customHeight="1" x14ac:dyDescent="0.25">
      <c r="R94" s="1">
        <v>0.14115</v>
      </c>
      <c r="S94" s="1">
        <f t="shared" si="4"/>
        <v>129.38749999999999</v>
      </c>
      <c r="T94" s="1">
        <v>2.5989575613636364</v>
      </c>
    </row>
    <row r="95" spans="18:20" ht="15.75" customHeight="1" x14ac:dyDescent="0.25">
      <c r="R95" s="1">
        <v>0.14317999999999997</v>
      </c>
      <c r="S95" s="1">
        <f t="shared" si="4"/>
        <v>131.24833333333331</v>
      </c>
      <c r="T95" s="1">
        <v>2.6009763931818179</v>
      </c>
    </row>
    <row r="96" spans="18:20" ht="15.75" customHeight="1" x14ac:dyDescent="0.25">
      <c r="R96" s="1">
        <v>0.14520999999999995</v>
      </c>
      <c r="S96" s="1">
        <f t="shared" si="4"/>
        <v>133.10916666666662</v>
      </c>
      <c r="T96" s="1">
        <v>2.6029952249999999</v>
      </c>
    </row>
    <row r="97" spans="18:20" ht="15.75" customHeight="1" x14ac:dyDescent="0.25">
      <c r="R97" s="1">
        <v>0.14722000000000002</v>
      </c>
      <c r="S97" s="1">
        <f t="shared" si="4"/>
        <v>134.95166666666668</v>
      </c>
      <c r="T97" s="1">
        <v>2.6050140568181823</v>
      </c>
    </row>
    <row r="98" spans="18:20" ht="15.75" customHeight="1" x14ac:dyDescent="0.25">
      <c r="R98" s="1">
        <v>0.14922000000000002</v>
      </c>
      <c r="S98" s="1">
        <f t="shared" si="4"/>
        <v>136.78500000000003</v>
      </c>
      <c r="T98" s="1">
        <v>2.6070328886363638</v>
      </c>
    </row>
    <row r="99" spans="18:20" ht="15.75" customHeight="1" x14ac:dyDescent="0.25">
      <c r="R99" s="1">
        <v>0.15122000000000002</v>
      </c>
      <c r="S99" s="1">
        <f t="shared" si="4"/>
        <v>138.61833333333334</v>
      </c>
      <c r="T99" s="1">
        <v>2.6090517204545458</v>
      </c>
    </row>
    <row r="100" spans="18:20" ht="15.75" customHeight="1" x14ac:dyDescent="0.25">
      <c r="R100" s="1">
        <v>0.1532</v>
      </c>
      <c r="S100" s="1">
        <f t="shared" si="4"/>
        <v>140.43333333333334</v>
      </c>
      <c r="T100" s="1">
        <v>2.6110705522727273</v>
      </c>
    </row>
    <row r="101" spans="18:20" ht="15.75" customHeight="1" x14ac:dyDescent="0.25">
      <c r="R101" s="1">
        <v>0.15515999999999996</v>
      </c>
      <c r="S101" s="1">
        <f t="shared" si="4"/>
        <v>142.22999999999996</v>
      </c>
      <c r="T101" s="1">
        <v>2.6130893840909089</v>
      </c>
    </row>
    <row r="102" spans="18:20" ht="15.75" customHeight="1" x14ac:dyDescent="0.25">
      <c r="R102" s="1">
        <v>0.15712000000000004</v>
      </c>
      <c r="S102" s="1">
        <f t="shared" si="4"/>
        <v>144.0266666666667</v>
      </c>
      <c r="T102" s="1">
        <v>2.6151082159090913</v>
      </c>
    </row>
    <row r="103" spans="18:20" ht="15.75" customHeight="1" x14ac:dyDescent="0.25">
      <c r="R103" s="1">
        <v>0.15907000000000004</v>
      </c>
      <c r="S103" s="1">
        <f t="shared" si="4"/>
        <v>145.81416666666669</v>
      </c>
      <c r="T103" s="1">
        <v>2.6171270477272728</v>
      </c>
    </row>
    <row r="104" spans="18:20" ht="15.75" customHeight="1" x14ac:dyDescent="0.25">
      <c r="R104" s="1">
        <v>0.16100000000000003</v>
      </c>
      <c r="S104" s="1">
        <f t="shared" si="4"/>
        <v>147.58333333333337</v>
      </c>
      <c r="T104" s="1">
        <v>2.6191458795454547</v>
      </c>
    </row>
    <row r="105" spans="18:20" ht="15.75" customHeight="1" x14ac:dyDescent="0.25">
      <c r="R105" s="1">
        <v>0.16293000000000002</v>
      </c>
      <c r="S105" s="1">
        <f t="shared" si="4"/>
        <v>149.35250000000002</v>
      </c>
      <c r="T105" s="1">
        <v>2.6211647113636363</v>
      </c>
    </row>
    <row r="106" spans="18:20" ht="15.75" customHeight="1" x14ac:dyDescent="0.25">
      <c r="R106" s="1">
        <v>0.16566999999999998</v>
      </c>
      <c r="S106" s="1">
        <f t="shared" si="4"/>
        <v>151.86416666666668</v>
      </c>
      <c r="T106" s="1">
        <v>2.6230393409090911</v>
      </c>
    </row>
    <row r="107" spans="18:20" ht="15.75" customHeight="1" x14ac:dyDescent="0.25">
      <c r="R107" s="1">
        <v>0.16898999999999997</v>
      </c>
      <c r="S107" s="1">
        <f t="shared" si="4"/>
        <v>154.90749999999997</v>
      </c>
      <c r="T107" s="1">
        <v>2.6249139704545454</v>
      </c>
    </row>
    <row r="108" spans="18:20" ht="15.75" customHeight="1" x14ac:dyDescent="0.25">
      <c r="R108" s="1">
        <v>0.17229000000000005</v>
      </c>
      <c r="S108" s="1">
        <f t="shared" si="4"/>
        <v>157.93250000000006</v>
      </c>
      <c r="T108" s="1">
        <v>2.6266443977272731</v>
      </c>
    </row>
    <row r="109" spans="18:20" ht="15.75" customHeight="1" x14ac:dyDescent="0.25">
      <c r="R109" s="1">
        <v>0.17554999999999998</v>
      </c>
      <c r="S109" s="1">
        <f t="shared" si="4"/>
        <v>160.92083333333332</v>
      </c>
      <c r="T109" s="1">
        <v>2.6283748250000003</v>
      </c>
    </row>
    <row r="110" spans="18:20" ht="15.75" customHeight="1" x14ac:dyDescent="0.25">
      <c r="R110" s="1">
        <v>0.17879</v>
      </c>
      <c r="S110" s="1">
        <f t="shared" si="4"/>
        <v>163.89083333333335</v>
      </c>
      <c r="T110" s="1">
        <v>2.6301052522727275</v>
      </c>
    </row>
    <row r="111" spans="18:20" ht="15.75" customHeight="1" x14ac:dyDescent="0.25">
      <c r="R111" s="1">
        <v>0.18198999999999999</v>
      </c>
      <c r="S111" s="1">
        <f t="shared" si="4"/>
        <v>166.82416666666666</v>
      </c>
      <c r="T111" s="1">
        <v>2.6318356795454547</v>
      </c>
    </row>
    <row r="112" spans="18:20" ht="15.75" customHeight="1" x14ac:dyDescent="0.25">
      <c r="R112" s="1">
        <v>0.18515999999999999</v>
      </c>
      <c r="S112" s="1">
        <f t="shared" si="4"/>
        <v>169.73</v>
      </c>
      <c r="T112" s="1">
        <v>2.6337103090909091</v>
      </c>
    </row>
    <row r="113" spans="18:20" ht="15.75" customHeight="1" x14ac:dyDescent="0.25">
      <c r="R113" s="1">
        <v>0.18830000000000002</v>
      </c>
      <c r="S113" s="1">
        <f t="shared" si="4"/>
        <v>172.60833333333338</v>
      </c>
      <c r="T113" s="1">
        <v>2.6354407363636367</v>
      </c>
    </row>
    <row r="114" spans="18:20" ht="15.75" customHeight="1" x14ac:dyDescent="0.25">
      <c r="R114" s="1">
        <v>0.19140999999999997</v>
      </c>
      <c r="S114" s="1">
        <f t="shared" si="4"/>
        <v>175.45916666666665</v>
      </c>
      <c r="T114" s="1">
        <v>2.6371711636363639</v>
      </c>
    </row>
    <row r="115" spans="18:20" ht="15.75" customHeight="1" x14ac:dyDescent="0.25">
      <c r="R115" s="1">
        <v>0.19447999999999999</v>
      </c>
      <c r="S115" s="1">
        <f t="shared" si="4"/>
        <v>178.27333333333334</v>
      </c>
      <c r="T115" s="1">
        <v>2.6389015909090912</v>
      </c>
    </row>
    <row r="116" spans="18:20" ht="15.75" customHeight="1" x14ac:dyDescent="0.25">
      <c r="R116" s="1">
        <v>0.19752000000000003</v>
      </c>
      <c r="S116" s="1">
        <f t="shared" si="4"/>
        <v>181.06000000000003</v>
      </c>
      <c r="T116" s="1">
        <v>2.6406320181818184</v>
      </c>
    </row>
    <row r="117" spans="18:20" ht="15.75" customHeight="1" x14ac:dyDescent="0.25">
      <c r="R117" s="1">
        <v>0.20052999999999999</v>
      </c>
      <c r="S117" s="1">
        <f t="shared" si="4"/>
        <v>183.81916666666666</v>
      </c>
      <c r="T117" s="1">
        <v>2.6425066477272727</v>
      </c>
    </row>
    <row r="118" spans="18:20" ht="15.75" customHeight="1" x14ac:dyDescent="0.25">
      <c r="R118" s="1">
        <v>0.20350999999999997</v>
      </c>
      <c r="S118" s="1">
        <f t="shared" si="4"/>
        <v>186.55083333333329</v>
      </c>
      <c r="T118" s="1">
        <v>2.6442370750000004</v>
      </c>
    </row>
    <row r="119" spans="18:20" ht="15.75" customHeight="1" x14ac:dyDescent="0.25">
      <c r="R119" s="1">
        <v>0.20645999999999998</v>
      </c>
      <c r="S119" s="1">
        <f t="shared" si="4"/>
        <v>189.25499999999997</v>
      </c>
      <c r="T119" s="1">
        <v>2.6459675022727271</v>
      </c>
    </row>
    <row r="120" spans="18:20" ht="15.75" customHeight="1" x14ac:dyDescent="0.25">
      <c r="R120" s="1">
        <v>0.20936999999999995</v>
      </c>
      <c r="S120" s="1">
        <f t="shared" si="4"/>
        <v>191.92249999999993</v>
      </c>
      <c r="T120" s="1">
        <v>2.6476979295454548</v>
      </c>
    </row>
    <row r="121" spans="18:20" ht="15.75" customHeight="1" x14ac:dyDescent="0.25">
      <c r="R121" s="1">
        <v>0.21226</v>
      </c>
      <c r="S121" s="1">
        <f t="shared" si="4"/>
        <v>194.57166666666666</v>
      </c>
      <c r="T121" s="1">
        <v>2.649428356818182</v>
      </c>
    </row>
    <row r="122" spans="18:20" ht="15.75" customHeight="1" x14ac:dyDescent="0.25">
      <c r="R122" s="1">
        <v>0.21511000000000002</v>
      </c>
      <c r="S122" s="1">
        <f t="shared" si="4"/>
        <v>197.1841666666667</v>
      </c>
      <c r="T122" s="1">
        <v>2.6513029863636364</v>
      </c>
    </row>
    <row r="123" spans="18:20" ht="15.75" customHeight="1" x14ac:dyDescent="0.25">
      <c r="R123" s="1">
        <v>0.21792999999999996</v>
      </c>
      <c r="S123" s="1">
        <f t="shared" si="4"/>
        <v>199.76916666666662</v>
      </c>
      <c r="T123" s="1">
        <v>2.653033413636364</v>
      </c>
    </row>
    <row r="124" spans="18:20" ht="15.75" customHeight="1" x14ac:dyDescent="0.25">
      <c r="R124" s="1">
        <v>0.22072000000000003</v>
      </c>
      <c r="S124" s="1">
        <f t="shared" si="4"/>
        <v>202.32666666666671</v>
      </c>
      <c r="T124" s="1">
        <v>2.6547638409090908</v>
      </c>
    </row>
    <row r="125" spans="18:20" ht="15.75" customHeight="1" x14ac:dyDescent="0.25">
      <c r="R125" s="1">
        <v>0.22348999999999997</v>
      </c>
      <c r="S125" s="1">
        <f t="shared" si="4"/>
        <v>204.86583333333331</v>
      </c>
      <c r="T125" s="1">
        <v>2.6564942681818184</v>
      </c>
    </row>
    <row r="126" spans="18:20" ht="15.75" customHeight="1" x14ac:dyDescent="0.25">
      <c r="R126" s="1">
        <v>0.22621999999999998</v>
      </c>
      <c r="S126" s="1">
        <f t="shared" si="4"/>
        <v>207.36833333333331</v>
      </c>
      <c r="T126" s="1">
        <v>2.6582246954545456</v>
      </c>
    </row>
    <row r="127" spans="18:20" ht="15.75" customHeight="1" x14ac:dyDescent="0.25">
      <c r="R127" s="1">
        <v>0.22892000000000001</v>
      </c>
      <c r="S127" s="1">
        <f t="shared" si="4"/>
        <v>209.84333333333333</v>
      </c>
      <c r="T127" s="1">
        <v>2.660099325</v>
      </c>
    </row>
    <row r="128" spans="18:20" ht="15.75" customHeight="1" x14ac:dyDescent="0.25">
      <c r="R128" s="1">
        <v>0.23160000000000003</v>
      </c>
      <c r="S128" s="1">
        <f t="shared" si="4"/>
        <v>212.30000000000004</v>
      </c>
      <c r="T128" s="1">
        <v>2.6618297522727272</v>
      </c>
    </row>
    <row r="129" spans="18:20" ht="15.75" customHeight="1" x14ac:dyDescent="0.25">
      <c r="R129" s="1">
        <v>0.23424999999999996</v>
      </c>
      <c r="S129" s="1">
        <f t="shared" si="4"/>
        <v>214.72916666666663</v>
      </c>
      <c r="T129" s="1">
        <v>2.6635601795454544</v>
      </c>
    </row>
    <row r="130" spans="18:20" ht="15.75" customHeight="1" x14ac:dyDescent="0.25">
      <c r="R130" s="1">
        <v>0.23687000000000002</v>
      </c>
      <c r="S130" s="1">
        <f t="shared" si="4"/>
        <v>217.13083333333336</v>
      </c>
      <c r="T130" s="1">
        <v>2.6652906068181821</v>
      </c>
    </row>
    <row r="131" spans="18:20" ht="15.75" customHeight="1" x14ac:dyDescent="0.25">
      <c r="R131" s="1">
        <v>0.23946000000000001</v>
      </c>
      <c r="S131" s="1">
        <f t="shared" si="4"/>
        <v>219.505</v>
      </c>
      <c r="T131" s="1">
        <v>2.6671652363636364</v>
      </c>
    </row>
    <row r="132" spans="18:20" ht="15.75" customHeight="1" x14ac:dyDescent="0.25">
      <c r="R132" s="1">
        <v>0.24202000000000001</v>
      </c>
      <c r="S132" s="1">
        <f t="shared" si="4"/>
        <v>221.85166666666666</v>
      </c>
      <c r="T132" s="1">
        <v>2.6688956636363637</v>
      </c>
    </row>
    <row r="133" spans="18:20" ht="15.75" customHeight="1" x14ac:dyDescent="0.25">
      <c r="R133" s="1">
        <v>0.24456</v>
      </c>
      <c r="S133" s="1">
        <f t="shared" si="4"/>
        <v>224.18</v>
      </c>
      <c r="T133" s="1">
        <v>2.6706260909090909</v>
      </c>
    </row>
    <row r="134" spans="18:20" ht="15.75" customHeight="1" x14ac:dyDescent="0.25">
      <c r="R134" s="1">
        <v>0.24707000000000001</v>
      </c>
      <c r="S134" s="1">
        <f t="shared" si="4"/>
        <v>226.48083333333332</v>
      </c>
      <c r="T134" s="1">
        <v>2.6723565181818181</v>
      </c>
    </row>
    <row r="135" spans="18:20" ht="15.75" customHeight="1" x14ac:dyDescent="0.25">
      <c r="R135" s="1">
        <v>0.24955000000000005</v>
      </c>
      <c r="S135" s="1">
        <f t="shared" si="4"/>
        <v>228.75416666666669</v>
      </c>
      <c r="T135" s="1">
        <v>2.6740869454545457</v>
      </c>
    </row>
    <row r="136" spans="18:20" ht="15.75" customHeight="1" x14ac:dyDescent="0.25">
      <c r="R136" s="1">
        <v>0.25200999999999996</v>
      </c>
      <c r="S136" s="1">
        <f t="shared" si="4"/>
        <v>231.00916666666663</v>
      </c>
      <c r="T136" s="1">
        <v>2.6759615750000001</v>
      </c>
    </row>
    <row r="137" spans="18:20" ht="15.75" customHeight="1" x14ac:dyDescent="0.25">
      <c r="R137" s="1">
        <v>0.25444999999999995</v>
      </c>
      <c r="S137" s="1">
        <f t="shared" si="4"/>
        <v>233.24583333333331</v>
      </c>
      <c r="T137" s="1">
        <v>2.6776920022727273</v>
      </c>
    </row>
    <row r="138" spans="18:20" ht="15.75" customHeight="1" x14ac:dyDescent="0.25">
      <c r="R138" s="1">
        <v>0.25685000000000002</v>
      </c>
      <c r="S138" s="1">
        <f t="shared" si="4"/>
        <v>235.44583333333335</v>
      </c>
      <c r="T138" s="1">
        <v>2.6794224295454545</v>
      </c>
    </row>
    <row r="139" spans="18:20" ht="15.75" customHeight="1" x14ac:dyDescent="0.25">
      <c r="R139" s="1">
        <v>0.25922999999999996</v>
      </c>
      <c r="S139" s="1">
        <f t="shared" si="4"/>
        <v>237.62749999999997</v>
      </c>
      <c r="T139" s="1">
        <v>2.6811528568181817</v>
      </c>
    </row>
    <row r="140" spans="18:20" ht="15.75" customHeight="1" x14ac:dyDescent="0.25">
      <c r="R140" s="1">
        <v>0.26158999999999999</v>
      </c>
      <c r="S140" s="1">
        <f t="shared" si="4"/>
        <v>239.79083333333332</v>
      </c>
      <c r="T140" s="1">
        <v>2.6828832840909094</v>
      </c>
    </row>
    <row r="141" spans="18:20" ht="15.75" customHeight="1" x14ac:dyDescent="0.25">
      <c r="R141" s="1">
        <v>0.26392000000000004</v>
      </c>
      <c r="S141" s="1">
        <f t="shared" si="4"/>
        <v>241.9266666666667</v>
      </c>
      <c r="T141" s="1">
        <v>2.6847579136363633</v>
      </c>
    </row>
    <row r="142" spans="18:20" ht="15.75" customHeight="1" x14ac:dyDescent="0.25">
      <c r="R142" s="1">
        <v>0.26622999999999997</v>
      </c>
      <c r="S142" s="1">
        <f t="shared" si="4"/>
        <v>244.04416666666663</v>
      </c>
      <c r="T142" s="1">
        <v>2.6864883409090909</v>
      </c>
    </row>
    <row r="143" spans="18:20" ht="15.75" customHeight="1" x14ac:dyDescent="0.25">
      <c r="R143" s="1">
        <v>0.26851000000000003</v>
      </c>
      <c r="S143" s="1">
        <f t="shared" si="4"/>
        <v>246.13416666666669</v>
      </c>
      <c r="T143" s="1">
        <v>2.6882187681818182</v>
      </c>
    </row>
    <row r="144" spans="18:20" ht="15.75" customHeight="1" x14ac:dyDescent="0.25">
      <c r="R144" s="1">
        <v>0.27076999999999996</v>
      </c>
      <c r="S144" s="1">
        <f t="shared" si="4"/>
        <v>248.20583333333329</v>
      </c>
      <c r="T144" s="1">
        <v>2.6899491954545454</v>
      </c>
    </row>
    <row r="145" spans="18:20" ht="15.75" customHeight="1" x14ac:dyDescent="0.25">
      <c r="R145" s="1">
        <v>0.27300999999999997</v>
      </c>
      <c r="S145" s="1">
        <f t="shared" si="4"/>
        <v>250.25916666666663</v>
      </c>
      <c r="T145" s="1">
        <v>2.691679622727273</v>
      </c>
    </row>
    <row r="146" spans="18:20" ht="15.75" customHeight="1" x14ac:dyDescent="0.25">
      <c r="R146" s="1">
        <v>0.27522000000000002</v>
      </c>
      <c r="S146" s="1">
        <f t="shared" si="4"/>
        <v>252.28500000000003</v>
      </c>
      <c r="T146" s="1">
        <v>2.6935542522727269</v>
      </c>
    </row>
    <row r="147" spans="18:20" ht="15.75" customHeight="1" x14ac:dyDescent="0.25">
      <c r="R147" s="1">
        <v>0.27741000000000005</v>
      </c>
      <c r="S147" s="1">
        <f t="shared" si="4"/>
        <v>254.29250000000002</v>
      </c>
      <c r="T147" s="1">
        <v>2.6952846795454546</v>
      </c>
    </row>
    <row r="148" spans="18:20" ht="15.75" customHeight="1" x14ac:dyDescent="0.25">
      <c r="R148" s="1">
        <v>0.27958000000000005</v>
      </c>
      <c r="S148" s="1">
        <f t="shared" si="4"/>
        <v>256.28166666666669</v>
      </c>
      <c r="T148" s="1">
        <v>2.6970151068181818</v>
      </c>
    </row>
    <row r="149" spans="18:20" ht="15.75" customHeight="1" x14ac:dyDescent="0.25">
      <c r="R149" s="1">
        <v>0.28173000000000004</v>
      </c>
      <c r="S149" s="1">
        <f t="shared" si="4"/>
        <v>258.25250000000005</v>
      </c>
      <c r="T149" s="1">
        <v>2.698745534090909</v>
      </c>
    </row>
    <row r="150" spans="18:20" ht="15.75" customHeight="1" x14ac:dyDescent="0.25">
      <c r="R150" s="1">
        <v>0.28385000000000005</v>
      </c>
      <c r="S150" s="1">
        <f t="shared" si="4"/>
        <v>260.19583333333338</v>
      </c>
      <c r="T150" s="1">
        <v>2.7004759613636367</v>
      </c>
    </row>
    <row r="151" spans="18:20" ht="15.75" customHeight="1" x14ac:dyDescent="0.25">
      <c r="R151" s="1">
        <v>0.28595000000000004</v>
      </c>
      <c r="S151" s="1">
        <f t="shared" si="4"/>
        <v>262.12083333333339</v>
      </c>
      <c r="T151" s="1">
        <v>2.7023505909090906</v>
      </c>
    </row>
    <row r="152" spans="18:20" ht="15.75" customHeight="1" x14ac:dyDescent="0.25">
      <c r="R152" s="1">
        <v>0.28803000000000001</v>
      </c>
      <c r="S152" s="1">
        <f t="shared" si="4"/>
        <v>264.02749999999997</v>
      </c>
      <c r="T152" s="1">
        <v>2.7040810181818182</v>
      </c>
    </row>
    <row r="153" spans="18:20" ht="15.75" customHeight="1" x14ac:dyDescent="0.25">
      <c r="R153" s="1">
        <v>0.29008999999999996</v>
      </c>
      <c r="S153" s="1">
        <f t="shared" si="4"/>
        <v>265.9158333333333</v>
      </c>
      <c r="T153" s="1">
        <v>2.7058114454545454</v>
      </c>
    </row>
    <row r="154" spans="18:20" ht="15.75" customHeight="1" x14ac:dyDescent="0.25">
      <c r="R154" s="1">
        <v>0.29212000000000005</v>
      </c>
      <c r="S154" s="1">
        <f t="shared" si="4"/>
        <v>267.7766666666667</v>
      </c>
      <c r="T154" s="1">
        <v>2.7075418727272726</v>
      </c>
    </row>
    <row r="155" spans="18:20" ht="15.75" customHeight="1" x14ac:dyDescent="0.25">
      <c r="R155" s="1">
        <v>0.29413999999999996</v>
      </c>
      <c r="S155" s="1">
        <f t="shared" si="4"/>
        <v>269.62833333333327</v>
      </c>
      <c r="T155" s="1">
        <v>2.7092723000000003</v>
      </c>
    </row>
    <row r="156" spans="18:20" ht="15.75" customHeight="1" x14ac:dyDescent="0.25">
      <c r="R156" s="1">
        <v>0.29613</v>
      </c>
      <c r="S156" s="1">
        <f t="shared" si="4"/>
        <v>271.45249999999999</v>
      </c>
      <c r="T156" s="1">
        <v>2.7111469295454542</v>
      </c>
    </row>
    <row r="157" spans="18:20" ht="15.75" customHeight="1" x14ac:dyDescent="0.25">
      <c r="R157" s="1">
        <v>0.29810999999999999</v>
      </c>
      <c r="S157" s="1">
        <f t="shared" si="4"/>
        <v>273.26749999999998</v>
      </c>
      <c r="T157" s="1">
        <v>2.7128773568181819</v>
      </c>
    </row>
    <row r="158" spans="18:20" ht="15.75" customHeight="1" x14ac:dyDescent="0.25">
      <c r="R158" s="1">
        <v>0.30005999999999999</v>
      </c>
      <c r="S158" s="1">
        <f t="shared" si="4"/>
        <v>275.05500000000001</v>
      </c>
      <c r="T158" s="1">
        <v>2.7146077840909091</v>
      </c>
    </row>
    <row r="159" spans="18:20" ht="15.75" customHeight="1" x14ac:dyDescent="0.25">
      <c r="R159" s="1">
        <v>0.30200000000000005</v>
      </c>
      <c r="S159" s="1">
        <f t="shared" si="4"/>
        <v>276.83333333333337</v>
      </c>
      <c r="T159" s="1">
        <v>2.7163382113636363</v>
      </c>
    </row>
    <row r="160" spans="18:20" ht="15.75" customHeight="1" x14ac:dyDescent="0.25">
      <c r="R160" s="1">
        <v>0.30391000000000001</v>
      </c>
      <c r="S160" s="1">
        <f t="shared" si="4"/>
        <v>278.58416666666665</v>
      </c>
      <c r="T160" s="1">
        <v>2.7180686386363639</v>
      </c>
    </row>
    <row r="161" spans="18:20" ht="15.75" customHeight="1" x14ac:dyDescent="0.25">
      <c r="R161" s="1">
        <v>0.30581000000000003</v>
      </c>
      <c r="S161" s="1">
        <f t="shared" si="4"/>
        <v>280.32583333333338</v>
      </c>
      <c r="T161" s="1">
        <v>2.7199432681818179</v>
      </c>
    </row>
    <row r="162" spans="18:20" ht="15.75" customHeight="1" x14ac:dyDescent="0.25">
      <c r="R162" s="1">
        <v>0.30767999999999995</v>
      </c>
      <c r="S162" s="1">
        <f t="shared" si="4"/>
        <v>282.03999999999996</v>
      </c>
      <c r="T162" s="1">
        <v>2.7216736954545455</v>
      </c>
    </row>
    <row r="163" spans="18:20" ht="15.75" customHeight="1" x14ac:dyDescent="0.25">
      <c r="R163" s="1">
        <v>0.30954000000000004</v>
      </c>
      <c r="S163" s="1">
        <f t="shared" si="4"/>
        <v>283.745</v>
      </c>
      <c r="T163" s="1">
        <v>2.7234041227272727</v>
      </c>
    </row>
    <row r="164" spans="18:20" ht="15.75" customHeight="1" x14ac:dyDescent="0.25">
      <c r="R164" s="1">
        <v>0.31137999999999999</v>
      </c>
      <c r="S164" s="1">
        <f t="shared" si="4"/>
        <v>285.43166666666667</v>
      </c>
      <c r="T164" s="1">
        <v>2.7251345499999999</v>
      </c>
    </row>
    <row r="165" spans="18:20" ht="15.75" customHeight="1" x14ac:dyDescent="0.25">
      <c r="R165" s="1">
        <v>0.31320000000000003</v>
      </c>
      <c r="S165" s="1">
        <f t="shared" si="4"/>
        <v>287.10000000000002</v>
      </c>
      <c r="T165" s="1">
        <v>2.7268649772727276</v>
      </c>
    </row>
    <row r="166" spans="18:20" ht="15.75" customHeight="1" x14ac:dyDescent="0.25">
      <c r="R166" s="1">
        <v>0.31786000000000003</v>
      </c>
      <c r="S166" s="1">
        <f t="shared" si="4"/>
        <v>291.37166666666667</v>
      </c>
      <c r="T166" s="1">
        <v>2.7281627977272729</v>
      </c>
    </row>
    <row r="167" spans="18:20" ht="15.75" customHeight="1" x14ac:dyDescent="0.25">
      <c r="R167" s="1">
        <v>0.32462999999999997</v>
      </c>
      <c r="S167" s="1">
        <f t="shared" si="4"/>
        <v>297.57749999999999</v>
      </c>
      <c r="T167" s="1">
        <v>2.7288838090909091</v>
      </c>
    </row>
    <row r="168" spans="18:20" ht="15.75" customHeight="1" x14ac:dyDescent="0.25">
      <c r="R168" s="1">
        <v>0.33138000000000001</v>
      </c>
      <c r="S168" s="1">
        <f t="shared" si="4"/>
        <v>303.76499999999999</v>
      </c>
      <c r="T168" s="1">
        <v>2.7297490227272729</v>
      </c>
    </row>
    <row r="169" spans="18:20" ht="15.75" customHeight="1" x14ac:dyDescent="0.25">
      <c r="R169" s="1">
        <v>0.33809999999999996</v>
      </c>
      <c r="S169" s="1">
        <f t="shared" si="4"/>
        <v>309.92499999999995</v>
      </c>
      <c r="T169" s="1">
        <v>2.7304700340909092</v>
      </c>
    </row>
    <row r="170" spans="18:20" ht="15.75" customHeight="1" x14ac:dyDescent="0.25">
      <c r="R170" s="1">
        <v>0.34479000000000004</v>
      </c>
      <c r="S170" s="1">
        <f t="shared" si="4"/>
        <v>316.05750000000006</v>
      </c>
      <c r="T170" s="1">
        <v>2.7313352477272725</v>
      </c>
    </row>
    <row r="171" spans="18:20" ht="15.75" customHeight="1" x14ac:dyDescent="0.25">
      <c r="R171" s="1">
        <v>0.35143000000000002</v>
      </c>
      <c r="S171" s="1">
        <f t="shared" si="4"/>
        <v>322.14416666666665</v>
      </c>
      <c r="T171" s="1">
        <v>2.7320562590909092</v>
      </c>
    </row>
    <row r="172" spans="18:20" ht="15.75" customHeight="1" x14ac:dyDescent="0.25">
      <c r="R172" s="1">
        <v>0.35799999999999998</v>
      </c>
      <c r="S172" s="1">
        <f t="shared" si="4"/>
        <v>328.16666666666669</v>
      </c>
      <c r="T172" s="1">
        <v>2.732921472727273</v>
      </c>
    </row>
    <row r="173" spans="18:20" ht="15.75" customHeight="1" x14ac:dyDescent="0.25">
      <c r="R173" s="1">
        <v>0.36450000000000005</v>
      </c>
      <c r="S173" s="1">
        <f t="shared" si="4"/>
        <v>334.12500000000006</v>
      </c>
      <c r="T173" s="1">
        <v>2.7336424840909093</v>
      </c>
    </row>
    <row r="174" spans="18:20" ht="15.75" customHeight="1" x14ac:dyDescent="0.25">
      <c r="R174" s="1">
        <v>0.37092999999999998</v>
      </c>
      <c r="S174" s="1">
        <f t="shared" si="4"/>
        <v>340.01916666666665</v>
      </c>
      <c r="T174" s="1">
        <v>2.7345076977272726</v>
      </c>
    </row>
    <row r="175" spans="18:20" ht="15.75" customHeight="1" x14ac:dyDescent="0.25">
      <c r="R175" s="1">
        <v>0.37726999999999999</v>
      </c>
      <c r="S175" s="1">
        <f t="shared" si="4"/>
        <v>345.83083333333332</v>
      </c>
      <c r="T175" s="1">
        <v>2.7352287090909093</v>
      </c>
    </row>
    <row r="176" spans="18:20" ht="15.75" customHeight="1" x14ac:dyDescent="0.25">
      <c r="R176" s="1">
        <v>0.38353000000000004</v>
      </c>
      <c r="S176" s="1">
        <f t="shared" si="4"/>
        <v>351.56916666666672</v>
      </c>
      <c r="T176" s="1">
        <v>2.7360939227272727</v>
      </c>
    </row>
    <row r="177" spans="18:20" ht="15.75" customHeight="1" x14ac:dyDescent="0.25">
      <c r="R177" s="1">
        <v>0.38970000000000005</v>
      </c>
      <c r="S177" s="1">
        <f t="shared" si="4"/>
        <v>357.22500000000008</v>
      </c>
      <c r="T177" s="1">
        <v>2.7368149340909094</v>
      </c>
    </row>
    <row r="178" spans="18:20" ht="15.75" customHeight="1" x14ac:dyDescent="0.25">
      <c r="R178" s="1">
        <v>0.39578999999999998</v>
      </c>
      <c r="S178" s="1">
        <f t="shared" si="4"/>
        <v>362.8075</v>
      </c>
      <c r="T178" s="1">
        <v>2.7376801477272728</v>
      </c>
    </row>
    <row r="179" spans="18:20" ht="15.75" customHeight="1" x14ac:dyDescent="0.25">
      <c r="R179" s="1">
        <v>0.40178000000000003</v>
      </c>
      <c r="S179" s="1">
        <f t="shared" si="4"/>
        <v>368.29833333333335</v>
      </c>
      <c r="T179" s="1">
        <v>2.738401159090909</v>
      </c>
    </row>
    <row r="180" spans="18:20" ht="15.75" customHeight="1" x14ac:dyDescent="0.25">
      <c r="R180" s="1">
        <v>0.40769999999999995</v>
      </c>
      <c r="S180" s="1">
        <f t="shared" si="4"/>
        <v>373.72499999999991</v>
      </c>
      <c r="T180" s="1">
        <v>2.7392663727272728</v>
      </c>
    </row>
    <row r="181" spans="18:20" ht="15.75" customHeight="1" x14ac:dyDescent="0.25">
      <c r="R181" s="1">
        <v>0.41352</v>
      </c>
      <c r="S181" s="1">
        <f t="shared" si="4"/>
        <v>379.06</v>
      </c>
      <c r="T181" s="1">
        <v>2.7399873840909095</v>
      </c>
    </row>
    <row r="182" spans="18:20" ht="15.75" customHeight="1" x14ac:dyDescent="0.25">
      <c r="R182" s="1">
        <v>0.41927000000000003</v>
      </c>
      <c r="S182" s="1">
        <f t="shared" si="4"/>
        <v>384.33083333333332</v>
      </c>
      <c r="T182" s="1">
        <v>2.7408525977272729</v>
      </c>
    </row>
    <row r="183" spans="18:20" ht="15.75" customHeight="1" x14ac:dyDescent="0.25">
      <c r="R183" s="1">
        <v>0.42493000000000003</v>
      </c>
      <c r="S183" s="1">
        <f t="shared" si="4"/>
        <v>389.51916666666665</v>
      </c>
      <c r="T183" s="1">
        <v>2.7415736090909095</v>
      </c>
    </row>
    <row r="184" spans="18:20" ht="15.75" customHeight="1" x14ac:dyDescent="0.25">
      <c r="R184" s="1">
        <v>0.43052000000000001</v>
      </c>
      <c r="S184" s="1">
        <f t="shared" si="4"/>
        <v>394.64333333333332</v>
      </c>
      <c r="T184" s="1">
        <v>2.7424388227272729</v>
      </c>
    </row>
    <row r="185" spans="18:20" ht="15.75" customHeight="1" x14ac:dyDescent="0.25">
      <c r="R185" s="1">
        <v>0.43603000000000003</v>
      </c>
      <c r="S185" s="1">
        <f t="shared" si="4"/>
        <v>399.69416666666666</v>
      </c>
      <c r="T185" s="1">
        <v>2.7431598340909091</v>
      </c>
    </row>
    <row r="186" spans="18:20" ht="15.75" customHeight="1" x14ac:dyDescent="0.25">
      <c r="R186" s="1">
        <v>0.44145999999999996</v>
      </c>
      <c r="S186" s="1">
        <f t="shared" si="4"/>
        <v>404.67166666666662</v>
      </c>
      <c r="T186" s="1">
        <v>2.744025047727273</v>
      </c>
    </row>
    <row r="187" spans="18:20" ht="15.75" customHeight="1" x14ac:dyDescent="0.25">
      <c r="R187" s="1">
        <v>0.44681999999999999</v>
      </c>
      <c r="S187" s="1">
        <f t="shared" si="4"/>
        <v>409.58499999999998</v>
      </c>
      <c r="T187" s="1">
        <v>2.7447460590909092</v>
      </c>
    </row>
    <row r="188" spans="18:20" ht="15.75" customHeight="1" x14ac:dyDescent="0.25">
      <c r="R188" s="1">
        <v>0.45211000000000001</v>
      </c>
      <c r="S188" s="1">
        <f t="shared" si="4"/>
        <v>414.43416666666667</v>
      </c>
      <c r="T188" s="1">
        <v>2.745611272727273</v>
      </c>
    </row>
    <row r="189" spans="18:20" ht="15.75" customHeight="1" x14ac:dyDescent="0.25">
      <c r="R189" s="1">
        <v>0.45733000000000001</v>
      </c>
      <c r="S189" s="1">
        <f t="shared" si="4"/>
        <v>419.21916666666669</v>
      </c>
      <c r="T189" s="1">
        <v>2.7463322840909092</v>
      </c>
    </row>
    <row r="190" spans="18:20" ht="15.75" customHeight="1" x14ac:dyDescent="0.25">
      <c r="R190" s="1">
        <v>0.46248</v>
      </c>
      <c r="S190" s="1">
        <f t="shared" si="4"/>
        <v>423.94</v>
      </c>
      <c r="T190" s="1">
        <v>2.7471974977272726</v>
      </c>
    </row>
    <row r="191" spans="18:20" ht="15.75" customHeight="1" x14ac:dyDescent="0.25">
      <c r="R191" s="1">
        <v>0.46757000000000004</v>
      </c>
      <c r="S191" s="1">
        <f t="shared" si="4"/>
        <v>428.60583333333341</v>
      </c>
      <c r="T191" s="1">
        <v>2.7479185090909093</v>
      </c>
    </row>
    <row r="192" spans="18:20" ht="15.75" customHeight="1" x14ac:dyDescent="0.25">
      <c r="R192" s="1">
        <v>0.47258</v>
      </c>
      <c r="S192" s="1">
        <f t="shared" si="4"/>
        <v>433.19833333333332</v>
      </c>
      <c r="T192" s="1">
        <v>2.7487837227272731</v>
      </c>
    </row>
    <row r="193" spans="18:20" ht="15.75" customHeight="1" x14ac:dyDescent="0.25">
      <c r="R193" s="1">
        <v>0.47753000000000001</v>
      </c>
      <c r="S193" s="1">
        <f t="shared" si="4"/>
        <v>437.73583333333335</v>
      </c>
      <c r="T193" s="1">
        <v>2.7495047340909093</v>
      </c>
    </row>
    <row r="194" spans="18:20" ht="15.75" customHeight="1" x14ac:dyDescent="0.25">
      <c r="R194" s="1">
        <v>0.48241999999999996</v>
      </c>
      <c r="S194" s="1">
        <f t="shared" si="4"/>
        <v>442.21833333333325</v>
      </c>
      <c r="T194" s="1">
        <v>2.7503699477272727</v>
      </c>
    </row>
    <row r="195" spans="18:20" ht="15.75" customHeight="1" x14ac:dyDescent="0.25">
      <c r="R195" s="1">
        <v>0.48724999999999996</v>
      </c>
      <c r="S195" s="1">
        <f t="shared" si="4"/>
        <v>446.64583333333326</v>
      </c>
      <c r="T195" s="1">
        <v>2.7510909590909094</v>
      </c>
    </row>
    <row r="196" spans="18:20" ht="15.75" customHeight="1" x14ac:dyDescent="0.25">
      <c r="R196" s="1">
        <v>0.49200999999999995</v>
      </c>
      <c r="S196" s="1">
        <f t="shared" si="4"/>
        <v>451.0091666666666</v>
      </c>
      <c r="T196" s="1">
        <v>2.7518119704545452</v>
      </c>
    </row>
    <row r="197" spans="18:20" ht="15.75" customHeight="1" x14ac:dyDescent="0.25">
      <c r="R197" s="1">
        <v>0.49672000000000005</v>
      </c>
      <c r="S197" s="1">
        <f t="shared" si="4"/>
        <v>455.32666666666671</v>
      </c>
      <c r="T197" s="1">
        <v>2.752677184090909</v>
      </c>
    </row>
    <row r="198" spans="18:20" ht="15.75" customHeight="1" x14ac:dyDescent="0.25">
      <c r="R198" s="1">
        <v>0.50136999999999998</v>
      </c>
      <c r="S198" s="1">
        <f t="shared" si="4"/>
        <v>459.58916666666664</v>
      </c>
      <c r="T198" s="1">
        <v>2.7533981954545461</v>
      </c>
    </row>
    <row r="199" spans="18:20" ht="15.75" customHeight="1" x14ac:dyDescent="0.25">
      <c r="R199" s="1">
        <v>0.50595999999999997</v>
      </c>
      <c r="S199" s="1">
        <f t="shared" si="4"/>
        <v>463.79666666666668</v>
      </c>
      <c r="T199" s="1">
        <v>2.7542634090909095</v>
      </c>
    </row>
    <row r="200" spans="18:20" ht="15.75" customHeight="1" x14ac:dyDescent="0.25">
      <c r="R200" s="1">
        <v>0.51049999999999995</v>
      </c>
      <c r="S200" s="1">
        <f t="shared" si="4"/>
        <v>467.95833333333326</v>
      </c>
      <c r="T200" s="1">
        <v>2.7549844204545457</v>
      </c>
    </row>
    <row r="201" spans="18:20" ht="15.75" customHeight="1" x14ac:dyDescent="0.25">
      <c r="R201" s="1">
        <v>0.51499000000000006</v>
      </c>
      <c r="S201" s="1">
        <f t="shared" si="4"/>
        <v>472.07416666666671</v>
      </c>
      <c r="T201" s="1">
        <v>2.7558496340909096</v>
      </c>
    </row>
    <row r="202" spans="18:20" ht="15.75" customHeight="1" x14ac:dyDescent="0.25">
      <c r="R202" s="1">
        <v>0.51943000000000006</v>
      </c>
      <c r="S202" s="1">
        <f t="shared" si="4"/>
        <v>476.14416666666671</v>
      </c>
      <c r="T202" s="1">
        <v>2.7565706454545453</v>
      </c>
    </row>
    <row r="203" spans="18:20" ht="15.75" customHeight="1" x14ac:dyDescent="0.25">
      <c r="R203" s="1">
        <v>0.52381</v>
      </c>
      <c r="S203" s="1">
        <f t="shared" si="4"/>
        <v>480.15916666666669</v>
      </c>
      <c r="T203" s="1">
        <v>2.7574358590909092</v>
      </c>
    </row>
    <row r="204" spans="18:20" ht="15.75" customHeight="1" x14ac:dyDescent="0.25">
      <c r="R204" s="1">
        <v>0.52815000000000001</v>
      </c>
      <c r="S204" s="1">
        <f t="shared" si="4"/>
        <v>484.13749999999999</v>
      </c>
      <c r="T204" s="1">
        <v>2.7581568704545454</v>
      </c>
    </row>
    <row r="205" spans="18:20" ht="15.75" customHeight="1" x14ac:dyDescent="0.25">
      <c r="R205" s="1">
        <v>0.53244999999999998</v>
      </c>
      <c r="S205" s="1">
        <f t="shared" si="4"/>
        <v>488.07916666666665</v>
      </c>
      <c r="T205" s="1">
        <v>2.7590220840909088</v>
      </c>
    </row>
    <row r="206" spans="18:20" ht="15.75" customHeight="1" x14ac:dyDescent="0.25">
      <c r="R206" s="1">
        <v>0.53669</v>
      </c>
      <c r="S206" s="1">
        <f t="shared" si="4"/>
        <v>491.96583333333331</v>
      </c>
      <c r="T206" s="1">
        <v>2.7597430954545459</v>
      </c>
    </row>
    <row r="207" spans="18:20" ht="15.75" customHeight="1" x14ac:dyDescent="0.25">
      <c r="R207" s="1">
        <v>0.54088999999999998</v>
      </c>
      <c r="S207" s="1">
        <f t="shared" si="4"/>
        <v>495.81583333333333</v>
      </c>
      <c r="T207" s="1">
        <v>2.7606083090909088</v>
      </c>
    </row>
    <row r="208" spans="18:20" ht="15.75" customHeight="1" x14ac:dyDescent="0.25">
      <c r="R208" s="1">
        <v>0.54505999999999999</v>
      </c>
      <c r="S208" s="1">
        <f t="shared" si="4"/>
        <v>499.63833333333332</v>
      </c>
      <c r="T208" s="1">
        <v>2.7613293204545455</v>
      </c>
    </row>
    <row r="209" spans="18:20" ht="15.75" customHeight="1" x14ac:dyDescent="0.25">
      <c r="R209" s="1">
        <v>0.54916999999999994</v>
      </c>
      <c r="S209" s="1">
        <f t="shared" si="4"/>
        <v>503.40583333333325</v>
      </c>
      <c r="T209" s="1">
        <v>2.7621945340909093</v>
      </c>
    </row>
    <row r="210" spans="18:20" ht="15.75" customHeight="1" x14ac:dyDescent="0.25">
      <c r="R210" s="1">
        <v>0.55313999999999997</v>
      </c>
      <c r="S210" s="1">
        <f t="shared" si="4"/>
        <v>507.04500000000002</v>
      </c>
      <c r="T210" s="1">
        <v>2.7629155454545455</v>
      </c>
    </row>
    <row r="211" spans="18:20" ht="15.75" customHeight="1" x14ac:dyDescent="0.25">
      <c r="R211" s="1">
        <v>0.55701000000000001</v>
      </c>
      <c r="S211" s="1">
        <f t="shared" si="4"/>
        <v>510.59249999999997</v>
      </c>
      <c r="T211" s="1">
        <v>2.7637807590909094</v>
      </c>
    </row>
    <row r="212" spans="18:20" ht="15.75" customHeight="1" x14ac:dyDescent="0.25">
      <c r="R212" s="1">
        <v>0.56079999999999997</v>
      </c>
      <c r="S212" s="1">
        <f t="shared" si="4"/>
        <v>514.06666666666672</v>
      </c>
      <c r="T212" s="1">
        <v>2.7645017704545456</v>
      </c>
    </row>
    <row r="213" spans="18:20" ht="15.75" customHeight="1" x14ac:dyDescent="0.25">
      <c r="R213" s="1">
        <v>0.56452999999999998</v>
      </c>
      <c r="S213" s="1">
        <f t="shared" si="4"/>
        <v>517.48583333333329</v>
      </c>
      <c r="T213" s="1">
        <v>2.765366984090909</v>
      </c>
    </row>
    <row r="214" spans="18:20" ht="15.75" customHeight="1" x14ac:dyDescent="0.25">
      <c r="R214" s="1">
        <v>0.56820000000000004</v>
      </c>
      <c r="S214" s="1">
        <f t="shared" si="4"/>
        <v>520.85</v>
      </c>
      <c r="T214" s="1">
        <v>2.7660879954545452</v>
      </c>
    </row>
    <row r="215" spans="18:20" ht="15.75" customHeight="1" x14ac:dyDescent="0.25">
      <c r="R215" s="1">
        <v>0.57183000000000006</v>
      </c>
      <c r="S215" s="1">
        <f t="shared" si="4"/>
        <v>524.17750000000001</v>
      </c>
      <c r="T215" s="1">
        <v>2.766953209090909</v>
      </c>
    </row>
    <row r="216" spans="18:20" ht="15.75" customHeight="1" x14ac:dyDescent="0.25">
      <c r="R216" s="1">
        <v>0.57540999999999998</v>
      </c>
      <c r="S216" s="1">
        <f t="shared" si="4"/>
        <v>527.45916666666665</v>
      </c>
      <c r="T216" s="1">
        <v>2.7676742204545457</v>
      </c>
    </row>
    <row r="217" spans="18:20" ht="15.75" customHeight="1" x14ac:dyDescent="0.25">
      <c r="R217" s="1">
        <v>0.57894000000000001</v>
      </c>
      <c r="S217" s="1">
        <f t="shared" si="4"/>
        <v>530.69500000000005</v>
      </c>
      <c r="T217" s="1">
        <v>2.7685394340909095</v>
      </c>
    </row>
    <row r="218" spans="18:20" ht="15.75" customHeight="1" x14ac:dyDescent="0.25">
      <c r="R218" s="1">
        <v>0.58245000000000002</v>
      </c>
      <c r="S218" s="1">
        <f t="shared" si="4"/>
        <v>533.91250000000002</v>
      </c>
      <c r="T218" s="1">
        <v>2.7692604454545453</v>
      </c>
    </row>
    <row r="219" spans="18:20" ht="15.75" customHeight="1" x14ac:dyDescent="0.25">
      <c r="R219" s="1">
        <v>0.58590999999999993</v>
      </c>
      <c r="S219" s="1">
        <f t="shared" si="4"/>
        <v>537.08416666666665</v>
      </c>
      <c r="T219" s="1">
        <v>2.7701256590909096</v>
      </c>
    </row>
    <row r="220" spans="18:20" ht="15.75" customHeight="1" x14ac:dyDescent="0.25">
      <c r="R220" s="1">
        <v>0.58935000000000004</v>
      </c>
      <c r="S220" s="1">
        <f t="shared" si="4"/>
        <v>540.23750000000007</v>
      </c>
      <c r="T220" s="1">
        <v>2.7708466704545454</v>
      </c>
    </row>
    <row r="221" spans="18:20" ht="15.75" customHeight="1" x14ac:dyDescent="0.25">
      <c r="R221" s="1">
        <v>0.59274000000000004</v>
      </c>
      <c r="S221" s="1">
        <f t="shared" si="4"/>
        <v>543.34500000000003</v>
      </c>
      <c r="T221" s="1">
        <v>2.7717118840909092</v>
      </c>
    </row>
    <row r="222" spans="18:20" ht="15.75" customHeight="1" x14ac:dyDescent="0.25">
      <c r="R222" s="1">
        <v>0.59610000000000007</v>
      </c>
      <c r="S222" s="1">
        <f t="shared" si="4"/>
        <v>546.42500000000007</v>
      </c>
      <c r="T222" s="1">
        <v>2.7724328954545454</v>
      </c>
    </row>
    <row r="223" spans="18:20" ht="15.75" customHeight="1" x14ac:dyDescent="0.25">
      <c r="R223" s="1">
        <v>0.59942000000000006</v>
      </c>
      <c r="S223" s="1">
        <f t="shared" si="4"/>
        <v>549.46833333333336</v>
      </c>
      <c r="T223" s="1">
        <v>2.7732981090909092</v>
      </c>
    </row>
    <row r="224" spans="18:20" ht="15.75" customHeight="1" x14ac:dyDescent="0.25">
      <c r="R224" s="1">
        <v>0.60272999999999999</v>
      </c>
      <c r="S224" s="1">
        <f t="shared" si="4"/>
        <v>552.50250000000005</v>
      </c>
      <c r="T224" s="1">
        <v>2.7740191204545455</v>
      </c>
    </row>
    <row r="225" spans="18:20" ht="15.75" customHeight="1" x14ac:dyDescent="0.25">
      <c r="R225" s="1">
        <v>0.60597999999999996</v>
      </c>
      <c r="S225" s="1">
        <f t="shared" si="4"/>
        <v>555.48166666666657</v>
      </c>
      <c r="T225" s="1">
        <v>2.7748843340909088</v>
      </c>
    </row>
    <row r="226" spans="18:20" ht="15.75" customHeight="1" x14ac:dyDescent="0.25">
      <c r="R226" s="1">
        <v>0.62139999999999995</v>
      </c>
      <c r="S226" s="1">
        <f t="shared" si="4"/>
        <v>569.61666666666656</v>
      </c>
      <c r="T226" s="1">
        <v>2.7756053454545455</v>
      </c>
    </row>
    <row r="227" spans="18:20" ht="15.75" customHeight="1" x14ac:dyDescent="0.25">
      <c r="R227" s="1">
        <v>0.64466000000000001</v>
      </c>
      <c r="S227" s="1">
        <f t="shared" si="4"/>
        <v>590.93833333333339</v>
      </c>
      <c r="T227" s="1">
        <v>2.7764705590909093</v>
      </c>
    </row>
    <row r="228" spans="18:20" ht="15.75" customHeight="1" x14ac:dyDescent="0.25">
      <c r="R228" s="1">
        <v>0.66610999999999998</v>
      </c>
      <c r="S228" s="1">
        <f t="shared" si="4"/>
        <v>610.6008333333333</v>
      </c>
      <c r="T228" s="1">
        <v>2.7771915704545456</v>
      </c>
    </row>
    <row r="229" spans="18:20" ht="15.75" customHeight="1" x14ac:dyDescent="0.25">
      <c r="R229" s="1">
        <v>0.68565999999999994</v>
      </c>
      <c r="S229" s="1">
        <f t="shared" si="4"/>
        <v>628.52166666666665</v>
      </c>
      <c r="T229" s="1">
        <v>2.7780567840909089</v>
      </c>
    </row>
    <row r="230" spans="18:20" ht="15.75" customHeight="1" x14ac:dyDescent="0.25">
      <c r="R230" s="1">
        <v>0.70331999999999995</v>
      </c>
      <c r="S230" s="1">
        <f t="shared" si="4"/>
        <v>644.71</v>
      </c>
      <c r="T230" s="1">
        <v>2.7787777954545456</v>
      </c>
    </row>
    <row r="231" spans="18:20" ht="15.75" customHeight="1" x14ac:dyDescent="0.25">
      <c r="R231" s="1">
        <v>0.71921000000000002</v>
      </c>
      <c r="S231" s="1">
        <f t="shared" si="4"/>
        <v>659.27583333333337</v>
      </c>
      <c r="T231" s="1">
        <v>2.779643009090909</v>
      </c>
    </row>
    <row r="232" spans="18:20" ht="15.75" customHeight="1" x14ac:dyDescent="0.25">
      <c r="R232" s="1">
        <v>0.73348000000000002</v>
      </c>
      <c r="S232" s="1">
        <f t="shared" si="4"/>
        <v>672.35666666666668</v>
      </c>
      <c r="T232" s="1">
        <v>2.7803640204545457</v>
      </c>
    </row>
    <row r="233" spans="18:20" ht="15.75" customHeight="1" x14ac:dyDescent="0.25">
      <c r="R233" s="1">
        <v>0.74609999999999999</v>
      </c>
      <c r="S233" s="1">
        <f t="shared" si="4"/>
        <v>683.92499999999995</v>
      </c>
      <c r="T233" s="1">
        <v>2.7812292340909091</v>
      </c>
    </row>
    <row r="234" spans="18:20" ht="15.75" customHeight="1" x14ac:dyDescent="0.25">
      <c r="R234" s="1">
        <v>0.75685999999999998</v>
      </c>
      <c r="S234" s="1">
        <f t="shared" si="4"/>
        <v>693.7883333333333</v>
      </c>
      <c r="T234" s="1">
        <v>2.7819502454545457</v>
      </c>
    </row>
    <row r="235" spans="18:20" ht="15.75" customHeight="1" x14ac:dyDescent="0.25">
      <c r="R235" s="1">
        <v>0.76568999999999998</v>
      </c>
      <c r="S235" s="1">
        <f t="shared" si="4"/>
        <v>701.88250000000005</v>
      </c>
      <c r="T235" s="1">
        <v>2.7828154590909091</v>
      </c>
    </row>
    <row r="236" spans="18:20" ht="15.75" customHeight="1" x14ac:dyDescent="0.25">
      <c r="R236" s="1">
        <v>0.77293999999999996</v>
      </c>
      <c r="S236" s="1">
        <f t="shared" si="4"/>
        <v>708.52833333333331</v>
      </c>
      <c r="T236" s="1">
        <v>2.7835364704545458</v>
      </c>
    </row>
    <row r="237" spans="18:20" ht="15.75" customHeight="1" x14ac:dyDescent="0.25">
      <c r="R237" s="1">
        <v>0.77910000000000001</v>
      </c>
      <c r="S237" s="1">
        <f t="shared" si="4"/>
        <v>714.17499999999995</v>
      </c>
      <c r="T237" s="1">
        <v>2.7844016840909092</v>
      </c>
    </row>
    <row r="238" spans="18:20" ht="15.75" customHeight="1" x14ac:dyDescent="0.25">
      <c r="R238" s="1">
        <v>0.78445999999999994</v>
      </c>
      <c r="S238" s="1">
        <f t="shared" si="4"/>
        <v>719.08833333333337</v>
      </c>
      <c r="T238" s="1">
        <v>2.785266897727273</v>
      </c>
    </row>
    <row r="239" spans="18:20" ht="15.75" customHeight="1" x14ac:dyDescent="0.25">
      <c r="R239" s="1">
        <v>0.78922000000000003</v>
      </c>
      <c r="S239" s="1">
        <f t="shared" si="4"/>
        <v>723.45166666666671</v>
      </c>
      <c r="T239" s="1">
        <v>2.7859879090909092</v>
      </c>
    </row>
    <row r="240" spans="18:20" ht="15.75" customHeight="1" x14ac:dyDescent="0.25">
      <c r="R240" s="1">
        <v>0.79353000000000007</v>
      </c>
      <c r="S240" s="1">
        <f t="shared" si="4"/>
        <v>727.40250000000003</v>
      </c>
      <c r="T240" s="1">
        <v>2.7868531227272726</v>
      </c>
    </row>
    <row r="241" spans="18:20" ht="15.75" customHeight="1" x14ac:dyDescent="0.25">
      <c r="R241" s="1">
        <v>0.79744999999999999</v>
      </c>
      <c r="S241" s="1">
        <f t="shared" si="4"/>
        <v>730.99583333333328</v>
      </c>
      <c r="T241" s="1">
        <v>2.7875741340909093</v>
      </c>
    </row>
    <row r="242" spans="18:20" ht="15.75" customHeight="1" x14ac:dyDescent="0.25">
      <c r="R242" s="1">
        <v>0.80105999999999999</v>
      </c>
      <c r="S242" s="1">
        <f t="shared" si="4"/>
        <v>734.30499999999995</v>
      </c>
      <c r="T242" s="1">
        <v>2.7884393477272726</v>
      </c>
    </row>
    <row r="243" spans="18:20" ht="15.75" customHeight="1" x14ac:dyDescent="0.25">
      <c r="R243" s="1">
        <v>0.80440999999999996</v>
      </c>
      <c r="S243" s="1">
        <f t="shared" si="4"/>
        <v>737.37583333333339</v>
      </c>
      <c r="T243" s="1">
        <v>2.7891603590909093</v>
      </c>
    </row>
    <row r="244" spans="18:20" ht="15.75" customHeight="1" x14ac:dyDescent="0.25">
      <c r="R244" s="1">
        <v>0.80754000000000004</v>
      </c>
      <c r="S244" s="1">
        <f t="shared" si="4"/>
        <v>740.245</v>
      </c>
      <c r="T244" s="1">
        <v>2.7900255727272727</v>
      </c>
    </row>
    <row r="245" spans="18:20" ht="15.75" customHeight="1" x14ac:dyDescent="0.25">
      <c r="R245" s="1">
        <v>0.81047000000000002</v>
      </c>
      <c r="S245" s="1">
        <f t="shared" si="4"/>
        <v>742.93083333333334</v>
      </c>
      <c r="T245" s="1">
        <v>2.7907465840909094</v>
      </c>
    </row>
    <row r="246" spans="18:20" ht="15.75" customHeight="1" x14ac:dyDescent="0.25">
      <c r="R246" s="1">
        <v>0.81323000000000001</v>
      </c>
      <c r="S246" s="1">
        <f t="shared" si="4"/>
        <v>745.46083333333331</v>
      </c>
      <c r="T246" s="1">
        <v>2.7916117977272732</v>
      </c>
    </row>
    <row r="247" spans="18:20" ht="15.75" customHeight="1" x14ac:dyDescent="0.25">
      <c r="R247" s="1">
        <v>0.81583000000000006</v>
      </c>
      <c r="S247" s="1">
        <f t="shared" si="4"/>
        <v>747.84416666666664</v>
      </c>
      <c r="T247" s="1">
        <v>2.7923328090909094</v>
      </c>
    </row>
    <row r="248" spans="18:20" ht="15.75" customHeight="1" x14ac:dyDescent="0.25">
      <c r="R248" s="1">
        <v>0.81828000000000001</v>
      </c>
      <c r="S248" s="1">
        <f t="shared" si="4"/>
        <v>750.09</v>
      </c>
      <c r="T248" s="1">
        <v>2.7931980227272728</v>
      </c>
    </row>
    <row r="249" spans="18:20" ht="15.75" customHeight="1" x14ac:dyDescent="0.25">
      <c r="R249" s="1">
        <v>0.82062000000000002</v>
      </c>
      <c r="S249" s="1">
        <f t="shared" si="4"/>
        <v>752.23500000000001</v>
      </c>
      <c r="T249" s="1">
        <v>2.793919034090909</v>
      </c>
    </row>
    <row r="250" spans="18:20" ht="15.75" customHeight="1" x14ac:dyDescent="0.25">
      <c r="R250" s="1">
        <v>0.82282</v>
      </c>
      <c r="S250" s="1">
        <f t="shared" si="4"/>
        <v>754.25166666666667</v>
      </c>
      <c r="T250" s="1">
        <v>2.7947842477272729</v>
      </c>
    </row>
    <row r="251" spans="18:20" ht="15.75" customHeight="1" x14ac:dyDescent="0.25">
      <c r="R251" s="1">
        <v>0.82491999999999999</v>
      </c>
      <c r="S251" s="1">
        <f t="shared" si="4"/>
        <v>756.17666666666662</v>
      </c>
      <c r="T251" s="1">
        <v>2.7955052590909091</v>
      </c>
    </row>
    <row r="252" spans="18:20" ht="15.75" customHeight="1" x14ac:dyDescent="0.25">
      <c r="R252" s="1">
        <v>0.82691999999999999</v>
      </c>
      <c r="S252" s="1">
        <f t="shared" si="4"/>
        <v>758.01</v>
      </c>
      <c r="T252" s="1">
        <v>2.7963704727272729</v>
      </c>
    </row>
    <row r="253" spans="18:20" ht="15.75" customHeight="1" x14ac:dyDescent="0.25">
      <c r="R253" s="1">
        <v>0.82881000000000005</v>
      </c>
      <c r="S253" s="1">
        <f t="shared" si="4"/>
        <v>759.74249999999995</v>
      </c>
      <c r="T253" s="1">
        <v>2.7970914840909091</v>
      </c>
    </row>
    <row r="254" spans="18:20" ht="15.75" customHeight="1" x14ac:dyDescent="0.25">
      <c r="R254" s="1">
        <v>0.8306</v>
      </c>
      <c r="S254" s="1">
        <f t="shared" si="4"/>
        <v>761.38333333333333</v>
      </c>
      <c r="T254" s="1">
        <v>2.7979566977272725</v>
      </c>
    </row>
    <row r="255" spans="18:20" ht="15.75" customHeight="1" x14ac:dyDescent="0.25">
      <c r="R255" s="1">
        <v>0.83228999999999997</v>
      </c>
      <c r="S255" s="1">
        <f t="shared" si="4"/>
        <v>762.9325</v>
      </c>
      <c r="T255" s="1">
        <v>2.7986777090909092</v>
      </c>
    </row>
    <row r="256" spans="18:20" ht="15.75" customHeight="1" x14ac:dyDescent="0.25">
      <c r="R256" s="1">
        <v>0.83387999999999995</v>
      </c>
      <c r="S256" s="1">
        <f t="shared" si="4"/>
        <v>764.39</v>
      </c>
      <c r="T256" s="1">
        <v>2.799542922727273</v>
      </c>
    </row>
    <row r="257" spans="18:20" ht="15.75" customHeight="1" x14ac:dyDescent="0.25">
      <c r="R257" s="1">
        <v>0.83535000000000004</v>
      </c>
      <c r="S257" s="1">
        <f t="shared" si="4"/>
        <v>765.73749999999995</v>
      </c>
      <c r="T257" s="1">
        <v>2.8002639340909092</v>
      </c>
    </row>
    <row r="258" spans="18:20" ht="15.75" customHeight="1" x14ac:dyDescent="0.25">
      <c r="R258" s="1">
        <v>0.83667000000000002</v>
      </c>
      <c r="S258" s="1">
        <f t="shared" ref="S258:S512" si="7">R258*$T$1/(3.6*10^3)</f>
        <v>766.94749999999999</v>
      </c>
      <c r="T258" s="1">
        <v>2.8011291477272731</v>
      </c>
    </row>
    <row r="259" spans="18:20" ht="15.75" customHeight="1" x14ac:dyDescent="0.25">
      <c r="R259" s="1">
        <v>0.83786000000000005</v>
      </c>
      <c r="S259" s="1">
        <f t="shared" si="7"/>
        <v>768.0383333333333</v>
      </c>
      <c r="T259" s="1">
        <v>2.8018501590909093</v>
      </c>
    </row>
    <row r="260" spans="18:20" ht="15.75" customHeight="1" x14ac:dyDescent="0.25">
      <c r="R260" s="1">
        <v>0.84184000000000003</v>
      </c>
      <c r="S260" s="1">
        <f t="shared" si="7"/>
        <v>771.68666666666661</v>
      </c>
      <c r="T260" s="1">
        <v>2.7743075250000002</v>
      </c>
    </row>
    <row r="261" spans="18:20" ht="15.75" customHeight="1" x14ac:dyDescent="0.25">
      <c r="R261" s="1">
        <v>0.84682000000000002</v>
      </c>
      <c r="S261" s="1">
        <f t="shared" si="7"/>
        <v>776.25166666666667</v>
      </c>
      <c r="T261" s="1">
        <v>2.7261439659090909</v>
      </c>
    </row>
    <row r="262" spans="18:20" ht="15.75" customHeight="1" x14ac:dyDescent="0.25">
      <c r="R262" s="1">
        <v>0.85009000000000001</v>
      </c>
      <c r="S262" s="1">
        <f t="shared" si="7"/>
        <v>779.24916666666661</v>
      </c>
      <c r="T262" s="1">
        <v>2.6779804068181825</v>
      </c>
    </row>
    <row r="263" spans="18:20" ht="15.75" customHeight="1" x14ac:dyDescent="0.25">
      <c r="R263" s="1">
        <v>0.85204000000000002</v>
      </c>
      <c r="S263" s="1">
        <f t="shared" si="7"/>
        <v>781.03666666666663</v>
      </c>
      <c r="T263" s="1">
        <v>2.6298168477272723</v>
      </c>
    </row>
    <row r="264" spans="18:20" ht="15.75" customHeight="1" x14ac:dyDescent="0.25">
      <c r="R264" s="1">
        <v>0.85297999999999996</v>
      </c>
      <c r="S264" s="1">
        <f t="shared" si="7"/>
        <v>781.89833333333331</v>
      </c>
      <c r="T264" s="1">
        <v>2.5816532886363639</v>
      </c>
    </row>
    <row r="265" spans="18:20" ht="15.75" customHeight="1" x14ac:dyDescent="0.25">
      <c r="R265" s="1">
        <v>0.85373999999999994</v>
      </c>
      <c r="S265" s="1">
        <f t="shared" si="7"/>
        <v>782.59500000000003</v>
      </c>
      <c r="T265" s="1">
        <v>2.5334897295454546</v>
      </c>
    </row>
    <row r="266" spans="18:20" ht="15.75" customHeight="1" x14ac:dyDescent="0.25">
      <c r="R266" s="1">
        <v>0.85448999999999997</v>
      </c>
      <c r="S266" s="1">
        <f t="shared" si="7"/>
        <v>783.28250000000003</v>
      </c>
      <c r="T266" s="1">
        <v>2.4853261704545453</v>
      </c>
    </row>
    <row r="267" spans="18:20" ht="15.75" customHeight="1" x14ac:dyDescent="0.25">
      <c r="R267" s="1">
        <v>0.85522999999999993</v>
      </c>
      <c r="S267" s="1">
        <f t="shared" si="7"/>
        <v>783.96083333333331</v>
      </c>
      <c r="T267" s="1">
        <v>2.4371626113636364</v>
      </c>
    </row>
    <row r="268" spans="18:20" ht="15.75" customHeight="1" x14ac:dyDescent="0.25">
      <c r="R268" s="1">
        <v>0.85597000000000001</v>
      </c>
      <c r="S268" s="1">
        <f t="shared" si="7"/>
        <v>784.63916666666671</v>
      </c>
      <c r="T268" s="1">
        <v>2.3889990522727276</v>
      </c>
    </row>
    <row r="269" spans="18:20" ht="15.75" customHeight="1" x14ac:dyDescent="0.25">
      <c r="R269" s="1">
        <v>0.85668999999999995</v>
      </c>
      <c r="S269" s="1">
        <f t="shared" si="7"/>
        <v>785.29916666666668</v>
      </c>
      <c r="T269" s="1">
        <v>2.3408354931818183</v>
      </c>
    </row>
    <row r="270" spans="18:20" ht="15.75" customHeight="1" x14ac:dyDescent="0.25">
      <c r="R270" s="1">
        <v>0.85741000000000001</v>
      </c>
      <c r="S270" s="1">
        <f t="shared" si="7"/>
        <v>785.95916666666665</v>
      </c>
      <c r="T270" s="1">
        <v>2.292671934090909</v>
      </c>
    </row>
    <row r="271" spans="18:20" ht="15.75" customHeight="1" x14ac:dyDescent="0.25">
      <c r="R271" s="1">
        <v>0.85811000000000004</v>
      </c>
      <c r="S271" s="1">
        <f t="shared" si="7"/>
        <v>786.6008333333333</v>
      </c>
      <c r="T271" s="1">
        <v>2.2445083750000001</v>
      </c>
    </row>
    <row r="272" spans="18:20" ht="15.75" customHeight="1" x14ac:dyDescent="0.25">
      <c r="R272" s="1">
        <v>0.85880000000000001</v>
      </c>
      <c r="S272" s="1">
        <f t="shared" si="7"/>
        <v>787.23333333333335</v>
      </c>
      <c r="T272" s="1">
        <v>2.1963448159090908</v>
      </c>
    </row>
    <row r="273" spans="18:20" ht="15.75" customHeight="1" x14ac:dyDescent="0.25">
      <c r="R273" s="1">
        <v>0.85948999999999998</v>
      </c>
      <c r="S273" s="1">
        <f t="shared" si="7"/>
        <v>787.86583333333328</v>
      </c>
      <c r="T273" s="1">
        <v>2.148181256818182</v>
      </c>
    </row>
    <row r="274" spans="18:20" ht="15.75" customHeight="1" x14ac:dyDescent="0.25">
      <c r="R274" s="1">
        <v>0.86016000000000004</v>
      </c>
      <c r="S274" s="1">
        <f t="shared" si="7"/>
        <v>788.48</v>
      </c>
      <c r="T274" s="1">
        <v>2.1000176977272726</v>
      </c>
    </row>
    <row r="275" spans="18:20" ht="15.75" customHeight="1" x14ac:dyDescent="0.25">
      <c r="R275" s="1">
        <v>0.86082000000000003</v>
      </c>
      <c r="S275" s="1">
        <f t="shared" si="7"/>
        <v>789.08500000000004</v>
      </c>
      <c r="T275" s="1">
        <v>2.0518541386363638</v>
      </c>
    </row>
    <row r="276" spans="18:20" ht="15.75" customHeight="1" x14ac:dyDescent="0.25">
      <c r="R276" s="1">
        <v>0.86146999999999996</v>
      </c>
      <c r="S276" s="1">
        <f t="shared" si="7"/>
        <v>789.68083333333334</v>
      </c>
      <c r="T276" s="1">
        <v>2.0036905795454545</v>
      </c>
    </row>
    <row r="277" spans="18:20" ht="15.75" customHeight="1" x14ac:dyDescent="0.25">
      <c r="R277" s="1">
        <v>0.86210999999999993</v>
      </c>
      <c r="S277" s="1">
        <f t="shared" si="7"/>
        <v>790.26750000000004</v>
      </c>
      <c r="T277" s="1">
        <v>1.9555270204545456</v>
      </c>
    </row>
    <row r="278" spans="18:20" ht="15.75" customHeight="1" x14ac:dyDescent="0.25">
      <c r="R278" s="1">
        <v>0.86274000000000006</v>
      </c>
      <c r="S278" s="1">
        <f t="shared" si="7"/>
        <v>790.84500000000003</v>
      </c>
      <c r="T278" s="1">
        <v>1.9073634613636365</v>
      </c>
    </row>
    <row r="279" spans="18:20" ht="15.75" customHeight="1" x14ac:dyDescent="0.25">
      <c r="R279" s="1">
        <v>0.86335000000000006</v>
      </c>
      <c r="S279" s="1">
        <f t="shared" si="7"/>
        <v>791.4041666666667</v>
      </c>
      <c r="T279" s="1">
        <v>1.8591999022727275</v>
      </c>
    </row>
    <row r="280" spans="18:20" ht="15.75" customHeight="1" x14ac:dyDescent="0.25">
      <c r="R280" s="1">
        <v>0.86394000000000004</v>
      </c>
      <c r="S280" s="1">
        <f t="shared" si="7"/>
        <v>791.94500000000005</v>
      </c>
      <c r="T280" s="1">
        <v>1.8110363431818184</v>
      </c>
    </row>
    <row r="281" spans="18:20" ht="15.75" customHeight="1" x14ac:dyDescent="0.25">
      <c r="R281" s="1">
        <v>0.86453000000000002</v>
      </c>
      <c r="S281" s="1">
        <f t="shared" si="7"/>
        <v>792.48583333333329</v>
      </c>
      <c r="T281" s="1">
        <v>1.7628727840909091</v>
      </c>
    </row>
    <row r="282" spans="18:20" ht="15.75" customHeight="1" x14ac:dyDescent="0.25">
      <c r="R282" s="1">
        <v>0.86509000000000003</v>
      </c>
      <c r="S282" s="1">
        <f t="shared" si="7"/>
        <v>792.99916666666661</v>
      </c>
      <c r="T282" s="1">
        <v>1.714709225</v>
      </c>
    </row>
    <row r="283" spans="18:20" ht="15.75" customHeight="1" x14ac:dyDescent="0.25">
      <c r="R283" s="1">
        <v>0.86563999999999997</v>
      </c>
      <c r="S283" s="1">
        <f t="shared" si="7"/>
        <v>793.50333333333333</v>
      </c>
      <c r="T283" s="1">
        <v>1.6665456659090909</v>
      </c>
    </row>
    <row r="284" spans="18:20" ht="15.75" customHeight="1" x14ac:dyDescent="0.25">
      <c r="R284" s="1">
        <v>0.86617</v>
      </c>
      <c r="S284" s="1">
        <f t="shared" si="7"/>
        <v>793.98916666666662</v>
      </c>
      <c r="T284" s="1">
        <v>1.6183821068181821</v>
      </c>
    </row>
    <row r="285" spans="18:20" ht="15.75" customHeight="1" x14ac:dyDescent="0.25">
      <c r="R285" s="1">
        <v>0.86668000000000001</v>
      </c>
      <c r="S285" s="1">
        <f t="shared" si="7"/>
        <v>794.45666666666671</v>
      </c>
      <c r="T285" s="1">
        <v>1.5702185477272728</v>
      </c>
    </row>
    <row r="286" spans="18:20" ht="15.75" customHeight="1" x14ac:dyDescent="0.25">
      <c r="R286" s="1">
        <v>0.86715999999999993</v>
      </c>
      <c r="S286" s="1">
        <f t="shared" si="7"/>
        <v>794.89666666666665</v>
      </c>
      <c r="T286" s="1">
        <v>1.5220549886363637</v>
      </c>
    </row>
    <row r="287" spans="18:20" ht="15.75" customHeight="1" x14ac:dyDescent="0.25">
      <c r="R287" s="1">
        <v>0.86762000000000006</v>
      </c>
      <c r="S287" s="1">
        <f t="shared" si="7"/>
        <v>795.31833333333338</v>
      </c>
      <c r="T287" s="1">
        <v>1.4738914295454546</v>
      </c>
    </row>
    <row r="288" spans="18:20" ht="15.75" customHeight="1" x14ac:dyDescent="0.25">
      <c r="R288" s="1">
        <v>0.86804999999999999</v>
      </c>
      <c r="S288" s="1">
        <f t="shared" si="7"/>
        <v>795.71249999999998</v>
      </c>
      <c r="T288" s="1">
        <v>1.4257278704545455</v>
      </c>
    </row>
    <row r="289" spans="18:20" ht="15.75" customHeight="1" x14ac:dyDescent="0.25">
      <c r="R289" s="1">
        <v>0.86844999999999994</v>
      </c>
      <c r="S289" s="1">
        <f t="shared" si="7"/>
        <v>796.07916666666665</v>
      </c>
      <c r="T289" s="1">
        <v>1.3775643113636364</v>
      </c>
    </row>
    <row r="290" spans="18:20" ht="15.75" customHeight="1" x14ac:dyDescent="0.25">
      <c r="R290" s="1">
        <v>0.86902999999999997</v>
      </c>
      <c r="S290" s="1">
        <f t="shared" si="7"/>
        <v>796.61083333333329</v>
      </c>
      <c r="T290" s="1">
        <v>1.3471087913636361</v>
      </c>
    </row>
    <row r="291" spans="18:20" ht="15.75" customHeight="1" x14ac:dyDescent="0.25">
      <c r="R291" s="1">
        <v>0.86979000000000006</v>
      </c>
      <c r="S291" s="1">
        <f t="shared" si="7"/>
        <v>797.3075</v>
      </c>
      <c r="T291" s="1">
        <v>1.3324866809090907</v>
      </c>
    </row>
    <row r="292" spans="18:20" ht="15.75" customHeight="1" x14ac:dyDescent="0.25">
      <c r="R292" s="1">
        <v>0.87053999999999998</v>
      </c>
      <c r="S292" s="1">
        <f t="shared" si="7"/>
        <v>797.995</v>
      </c>
      <c r="T292" s="1">
        <v>1.317878990681818</v>
      </c>
    </row>
    <row r="293" spans="18:20" ht="15.75" customHeight="1" x14ac:dyDescent="0.25">
      <c r="R293" s="1">
        <v>0.87126999999999999</v>
      </c>
      <c r="S293" s="1">
        <f t="shared" si="7"/>
        <v>798.66416666666669</v>
      </c>
      <c r="T293" s="1">
        <v>1.3032568802272726</v>
      </c>
    </row>
    <row r="294" spans="18:20" ht="15.75" customHeight="1" x14ac:dyDescent="0.25">
      <c r="R294" s="1">
        <v>0.87200999999999995</v>
      </c>
      <c r="S294" s="1">
        <f t="shared" si="7"/>
        <v>799.34249999999997</v>
      </c>
      <c r="T294" s="1">
        <v>1.2886347697727272</v>
      </c>
    </row>
    <row r="295" spans="18:20" ht="15.75" customHeight="1" x14ac:dyDescent="0.25">
      <c r="R295" s="1">
        <v>0.87273000000000001</v>
      </c>
      <c r="S295" s="1">
        <f t="shared" si="7"/>
        <v>800.00250000000005</v>
      </c>
      <c r="T295" s="1">
        <v>1.2740126593181818</v>
      </c>
    </row>
    <row r="296" spans="18:20" ht="15.75" customHeight="1" x14ac:dyDescent="0.25">
      <c r="R296" s="1">
        <v>0.87345000000000006</v>
      </c>
      <c r="S296" s="1">
        <f t="shared" si="7"/>
        <v>800.66250000000002</v>
      </c>
      <c r="T296" s="1">
        <v>1.2593905488636363</v>
      </c>
    </row>
    <row r="297" spans="18:20" ht="15.75" customHeight="1" x14ac:dyDescent="0.25">
      <c r="R297" s="1">
        <v>0.87414999999999998</v>
      </c>
      <c r="S297" s="1">
        <f t="shared" si="7"/>
        <v>801.30416666666667</v>
      </c>
      <c r="T297" s="1">
        <v>1.2447684384090909</v>
      </c>
    </row>
    <row r="298" spans="18:20" ht="15.75" customHeight="1" x14ac:dyDescent="0.25">
      <c r="R298" s="1">
        <v>0.87485000000000002</v>
      </c>
      <c r="S298" s="1">
        <f t="shared" si="7"/>
        <v>801.94583333333333</v>
      </c>
      <c r="T298" s="1">
        <v>1.2301463279545455</v>
      </c>
    </row>
    <row r="299" spans="18:20" ht="15.75" customHeight="1" x14ac:dyDescent="0.25">
      <c r="R299" s="1">
        <v>0.87553999999999998</v>
      </c>
      <c r="S299" s="1">
        <f t="shared" si="7"/>
        <v>802.57833333333338</v>
      </c>
      <c r="T299" s="1">
        <v>1.2155386377272728</v>
      </c>
    </row>
    <row r="300" spans="18:20" ht="15.75" customHeight="1" x14ac:dyDescent="0.25">
      <c r="R300" s="1">
        <v>0.87622999999999995</v>
      </c>
      <c r="S300" s="1">
        <f t="shared" si="7"/>
        <v>803.21083333333331</v>
      </c>
      <c r="T300" s="1">
        <v>1.2009165272727274</v>
      </c>
    </row>
    <row r="301" spans="18:20" ht="15.75" customHeight="1" x14ac:dyDescent="0.25">
      <c r="R301" s="1">
        <v>0.87690000000000001</v>
      </c>
      <c r="S301" s="1">
        <f t="shared" si="7"/>
        <v>803.82500000000005</v>
      </c>
      <c r="T301" s="1">
        <v>1.1862944168181819</v>
      </c>
    </row>
    <row r="302" spans="18:20" ht="15.75" customHeight="1" x14ac:dyDescent="0.25">
      <c r="R302" s="1">
        <v>0.87756999999999996</v>
      </c>
      <c r="S302" s="1">
        <f t="shared" si="7"/>
        <v>804.43916666666667</v>
      </c>
      <c r="T302" s="1">
        <v>1.1716723063636365</v>
      </c>
    </row>
    <row r="303" spans="18:20" ht="15.75" customHeight="1" x14ac:dyDescent="0.25">
      <c r="R303" s="1">
        <v>0.87822999999999996</v>
      </c>
      <c r="S303" s="1">
        <f t="shared" si="7"/>
        <v>805.04416666666668</v>
      </c>
      <c r="T303" s="1">
        <v>1.1570501959090911</v>
      </c>
    </row>
    <row r="304" spans="18:20" ht="15.75" customHeight="1" x14ac:dyDescent="0.25">
      <c r="R304" s="1">
        <v>0.87887999999999999</v>
      </c>
      <c r="S304" s="1">
        <f t="shared" si="7"/>
        <v>805.64</v>
      </c>
      <c r="T304" s="1">
        <v>1.1424280854545454</v>
      </c>
    </row>
    <row r="305" spans="18:20" ht="15.75" customHeight="1" x14ac:dyDescent="0.25">
      <c r="R305" s="1">
        <v>0.87951999999999997</v>
      </c>
      <c r="S305" s="1">
        <f t="shared" si="7"/>
        <v>806.22666666666669</v>
      </c>
      <c r="T305" s="1">
        <v>1.127805975</v>
      </c>
    </row>
    <row r="306" spans="18:20" ht="15.75" customHeight="1" x14ac:dyDescent="0.25">
      <c r="R306" s="1">
        <v>0.88016000000000005</v>
      </c>
      <c r="S306" s="1">
        <f t="shared" si="7"/>
        <v>806.81333333333339</v>
      </c>
      <c r="T306" s="1">
        <v>1.1131982847727273</v>
      </c>
    </row>
    <row r="307" spans="18:20" ht="15.75" customHeight="1" x14ac:dyDescent="0.25">
      <c r="R307" s="1">
        <v>0.88078000000000001</v>
      </c>
      <c r="S307" s="1">
        <f t="shared" si="7"/>
        <v>807.38166666666666</v>
      </c>
      <c r="T307" s="1">
        <v>1.0985761743181819</v>
      </c>
    </row>
    <row r="308" spans="18:20" ht="15.75" customHeight="1" x14ac:dyDescent="0.25">
      <c r="R308" s="1">
        <v>0.88139999999999996</v>
      </c>
      <c r="S308" s="1">
        <f t="shared" si="7"/>
        <v>807.95</v>
      </c>
      <c r="T308" s="1">
        <v>1.0839540638636362</v>
      </c>
    </row>
    <row r="309" spans="18:20" ht="15.75" customHeight="1" x14ac:dyDescent="0.25">
      <c r="R309" s="1">
        <v>0.88200999999999996</v>
      </c>
      <c r="S309" s="1">
        <f t="shared" si="7"/>
        <v>808.50916666666672</v>
      </c>
      <c r="T309" s="1">
        <v>1.0693319534090908</v>
      </c>
    </row>
    <row r="310" spans="18:20" ht="15.75" customHeight="1" x14ac:dyDescent="0.25">
      <c r="R310" s="1">
        <v>0.88261000000000001</v>
      </c>
      <c r="S310" s="1">
        <f t="shared" si="7"/>
        <v>809.05916666666667</v>
      </c>
      <c r="T310" s="1">
        <v>1.0547098429545454</v>
      </c>
    </row>
    <row r="311" spans="18:20" ht="15.75" customHeight="1" x14ac:dyDescent="0.25">
      <c r="R311" s="1">
        <v>0.88319999999999999</v>
      </c>
      <c r="S311" s="1">
        <f t="shared" si="7"/>
        <v>809.6</v>
      </c>
      <c r="T311" s="1">
        <v>1.0400877325</v>
      </c>
    </row>
    <row r="312" spans="18:20" ht="15.75" customHeight="1" x14ac:dyDescent="0.25">
      <c r="R312" s="1">
        <v>0.88378999999999996</v>
      </c>
      <c r="S312" s="1">
        <f t="shared" si="7"/>
        <v>810.14083333333338</v>
      </c>
      <c r="T312" s="1">
        <v>1.0254656220454546</v>
      </c>
    </row>
    <row r="313" spans="18:20" ht="15.75" customHeight="1" x14ac:dyDescent="0.25">
      <c r="R313" s="1">
        <v>0.88444</v>
      </c>
      <c r="S313" s="1">
        <f t="shared" si="7"/>
        <v>810.73666666666668</v>
      </c>
      <c r="T313" s="1">
        <v>1.0130353861363637</v>
      </c>
    </row>
    <row r="314" spans="18:20" ht="15.75" customHeight="1" x14ac:dyDescent="0.25">
      <c r="R314" s="1">
        <v>0.88519999999999999</v>
      </c>
      <c r="S314" s="1">
        <f t="shared" si="7"/>
        <v>811.43333333333328</v>
      </c>
      <c r="T314" s="1">
        <v>1.0035901372727274</v>
      </c>
    </row>
    <row r="315" spans="18:20" ht="15.75" customHeight="1" x14ac:dyDescent="0.25">
      <c r="R315" s="1">
        <v>0.88595000000000002</v>
      </c>
      <c r="S315" s="1">
        <f t="shared" si="7"/>
        <v>812.12083333333328</v>
      </c>
      <c r="T315" s="1">
        <v>0.99413046818181827</v>
      </c>
    </row>
    <row r="316" spans="18:20" ht="15.75" customHeight="1" x14ac:dyDescent="0.25">
      <c r="R316" s="1">
        <v>0.88668999999999998</v>
      </c>
      <c r="S316" s="1">
        <f t="shared" si="7"/>
        <v>812.79916666666668</v>
      </c>
      <c r="T316" s="1">
        <v>0.98468521931818187</v>
      </c>
    </row>
    <row r="317" spans="18:20" ht="15.75" customHeight="1" x14ac:dyDescent="0.25">
      <c r="R317" s="1">
        <v>0.88741999999999999</v>
      </c>
      <c r="S317" s="1">
        <f t="shared" si="7"/>
        <v>813.46833333333336</v>
      </c>
      <c r="T317" s="1">
        <v>0.97523997045454547</v>
      </c>
    </row>
    <row r="318" spans="18:20" ht="15.75" customHeight="1" x14ac:dyDescent="0.25">
      <c r="R318" s="1">
        <v>0.88815</v>
      </c>
      <c r="S318" s="1">
        <f t="shared" si="7"/>
        <v>814.13750000000005</v>
      </c>
      <c r="T318" s="1">
        <v>0.96578030136363635</v>
      </c>
    </row>
    <row r="319" spans="18:20" ht="15.75" customHeight="1" x14ac:dyDescent="0.25">
      <c r="R319" s="1">
        <v>0.88887000000000005</v>
      </c>
      <c r="S319" s="1">
        <f t="shared" si="7"/>
        <v>814.79750000000001</v>
      </c>
      <c r="T319" s="1">
        <v>0.95633505249999995</v>
      </c>
    </row>
    <row r="320" spans="18:20" ht="15.75" customHeight="1" x14ac:dyDescent="0.25">
      <c r="R320" s="1">
        <v>0.88958000000000004</v>
      </c>
      <c r="S320" s="1">
        <f t="shared" si="7"/>
        <v>815.44833333333338</v>
      </c>
      <c r="T320" s="1">
        <v>0.94687538340909105</v>
      </c>
    </row>
    <row r="321" spans="18:20" ht="15.75" customHeight="1" x14ac:dyDescent="0.25">
      <c r="R321" s="1">
        <v>0.89027999999999996</v>
      </c>
      <c r="S321" s="1">
        <f t="shared" si="7"/>
        <v>816.09</v>
      </c>
      <c r="T321" s="1">
        <v>0.93743013454545465</v>
      </c>
    </row>
    <row r="322" spans="18:20" ht="15.75" customHeight="1" x14ac:dyDescent="0.25">
      <c r="R322" s="1">
        <v>0.89097999999999999</v>
      </c>
      <c r="S322" s="1">
        <f t="shared" si="7"/>
        <v>816.73166666666668</v>
      </c>
      <c r="T322" s="1">
        <v>0.92797046545454553</v>
      </c>
    </row>
    <row r="323" spans="18:20" ht="15.75" customHeight="1" x14ac:dyDescent="0.25">
      <c r="R323" s="1">
        <v>0.89168000000000003</v>
      </c>
      <c r="S323" s="1">
        <f t="shared" si="7"/>
        <v>817.37333333333333</v>
      </c>
      <c r="T323" s="1">
        <v>0.91852521659090913</v>
      </c>
    </row>
    <row r="324" spans="18:20" ht="15.75" customHeight="1" x14ac:dyDescent="0.25">
      <c r="R324" s="1">
        <v>0.89236000000000004</v>
      </c>
      <c r="S324" s="1">
        <f t="shared" si="7"/>
        <v>817.99666666666667</v>
      </c>
      <c r="T324" s="1">
        <v>0.90906554750000002</v>
      </c>
    </row>
    <row r="325" spans="18:20" ht="15.75" customHeight="1" x14ac:dyDescent="0.25">
      <c r="R325" s="1">
        <v>0.89304000000000006</v>
      </c>
      <c r="S325" s="1">
        <f t="shared" si="7"/>
        <v>818.62</v>
      </c>
      <c r="T325" s="1">
        <v>0.89962029863636361</v>
      </c>
    </row>
    <row r="326" spans="18:20" ht="15.75" customHeight="1" x14ac:dyDescent="0.25">
      <c r="R326" s="1">
        <v>0.89371</v>
      </c>
      <c r="S326" s="1">
        <f t="shared" si="7"/>
        <v>819.23416666666662</v>
      </c>
      <c r="T326" s="1">
        <v>0.89017504977272732</v>
      </c>
    </row>
    <row r="327" spans="18:20" ht="15.75" customHeight="1" x14ac:dyDescent="0.25">
      <c r="R327" s="1">
        <v>0.89437999999999995</v>
      </c>
      <c r="S327" s="1">
        <f t="shared" si="7"/>
        <v>819.84833333333336</v>
      </c>
      <c r="T327" s="1">
        <v>0.88071538068181821</v>
      </c>
    </row>
    <row r="328" spans="18:20" ht="15.75" customHeight="1" x14ac:dyDescent="0.25">
      <c r="R328" s="1">
        <v>0.89504000000000006</v>
      </c>
      <c r="S328" s="1">
        <f t="shared" si="7"/>
        <v>820.45333333333338</v>
      </c>
      <c r="T328" s="1">
        <v>0.8712701318181818</v>
      </c>
    </row>
    <row r="329" spans="18:20" ht="15.75" customHeight="1" x14ac:dyDescent="0.25">
      <c r="R329" s="1">
        <v>0.89568999999999999</v>
      </c>
      <c r="S329" s="1">
        <f t="shared" si="7"/>
        <v>821.04916666666668</v>
      </c>
      <c r="T329" s="1">
        <v>0.8618104627272728</v>
      </c>
    </row>
    <row r="330" spans="18:20" ht="15.75" customHeight="1" x14ac:dyDescent="0.25">
      <c r="R330" s="1">
        <v>0.89632999999999996</v>
      </c>
      <c r="S330" s="1">
        <f t="shared" si="7"/>
        <v>821.63583333333338</v>
      </c>
      <c r="T330" s="1">
        <v>0.8523652138636364</v>
      </c>
    </row>
    <row r="331" spans="18:20" ht="15.75" customHeight="1" x14ac:dyDescent="0.25">
      <c r="R331" s="1">
        <v>0.89697000000000005</v>
      </c>
      <c r="S331" s="1">
        <f t="shared" si="7"/>
        <v>822.22249999999997</v>
      </c>
      <c r="T331" s="1">
        <v>0.84290554477272728</v>
      </c>
    </row>
    <row r="332" spans="18:20" ht="15.75" customHeight="1" x14ac:dyDescent="0.25">
      <c r="R332" s="1">
        <v>0.89759999999999995</v>
      </c>
      <c r="S332" s="1">
        <f t="shared" si="7"/>
        <v>822.8</v>
      </c>
      <c r="T332" s="1">
        <v>0.83346029590909099</v>
      </c>
    </row>
    <row r="333" spans="18:20" ht="15.75" customHeight="1" x14ac:dyDescent="0.25">
      <c r="R333" s="1">
        <v>0.89822999999999997</v>
      </c>
      <c r="S333" s="1">
        <f t="shared" si="7"/>
        <v>823.37750000000005</v>
      </c>
      <c r="T333" s="1">
        <v>0.82400062681818187</v>
      </c>
    </row>
    <row r="334" spans="18:20" ht="15.75" customHeight="1" x14ac:dyDescent="0.25">
      <c r="R334" s="1">
        <v>0.89885000000000004</v>
      </c>
      <c r="S334" s="1">
        <f t="shared" si="7"/>
        <v>823.94583333333333</v>
      </c>
      <c r="T334" s="1">
        <v>0.81455537795454547</v>
      </c>
    </row>
    <row r="335" spans="18:20" ht="15.75" customHeight="1" x14ac:dyDescent="0.25">
      <c r="R335" s="1">
        <v>0.89946000000000004</v>
      </c>
      <c r="S335" s="1">
        <f t="shared" si="7"/>
        <v>824.505</v>
      </c>
      <c r="T335" s="1">
        <v>0.80511012909090907</v>
      </c>
    </row>
    <row r="336" spans="18:20" ht="15.75" customHeight="1" x14ac:dyDescent="0.25">
      <c r="R336" s="1">
        <v>0.90012499999999995</v>
      </c>
      <c r="S336" s="1">
        <f t="shared" si="7"/>
        <v>825.11458333333337</v>
      </c>
      <c r="T336" s="1">
        <v>0.79703480181818187</v>
      </c>
    </row>
    <row r="337" spans="18:20" ht="15.75" customHeight="1" x14ac:dyDescent="0.25">
      <c r="R337" s="1">
        <v>0.900922</v>
      </c>
      <c r="S337" s="1">
        <f t="shared" si="7"/>
        <v>825.84516666666673</v>
      </c>
      <c r="T337" s="1">
        <v>0.791901200909091</v>
      </c>
    </row>
    <row r="338" spans="18:20" ht="15.75" customHeight="1" x14ac:dyDescent="0.25">
      <c r="R338" s="1">
        <v>0.90171199999999996</v>
      </c>
      <c r="S338" s="1">
        <f t="shared" si="7"/>
        <v>826.56933333333336</v>
      </c>
      <c r="T338" s="1">
        <v>0.78678202022727273</v>
      </c>
    </row>
    <row r="339" spans="18:20" ht="15.75" customHeight="1" x14ac:dyDescent="0.25">
      <c r="R339" s="1">
        <v>0.90249599999999996</v>
      </c>
      <c r="S339" s="1">
        <f t="shared" si="7"/>
        <v>827.2879999999999</v>
      </c>
      <c r="T339" s="1">
        <v>0.78164841931818174</v>
      </c>
    </row>
    <row r="340" spans="18:20" ht="15.75" customHeight="1" x14ac:dyDescent="0.25">
      <c r="R340" s="1">
        <v>0.90327299999999999</v>
      </c>
      <c r="S340" s="1">
        <f t="shared" si="7"/>
        <v>828.00024999999994</v>
      </c>
      <c r="T340" s="1">
        <v>0.77651481840909087</v>
      </c>
    </row>
    <row r="341" spans="18:20" ht="15.75" customHeight="1" x14ac:dyDescent="0.25">
      <c r="R341" s="1">
        <v>0.90404399999999996</v>
      </c>
      <c r="S341" s="1">
        <f t="shared" si="7"/>
        <v>828.70699999999988</v>
      </c>
      <c r="T341" s="1">
        <v>0.77139563772727282</v>
      </c>
    </row>
    <row r="342" spans="18:20" ht="15.75" customHeight="1" x14ac:dyDescent="0.25">
      <c r="R342" s="1">
        <v>0.90480800000000006</v>
      </c>
      <c r="S342" s="1">
        <f t="shared" si="7"/>
        <v>829.40733333333344</v>
      </c>
      <c r="T342" s="1">
        <v>0.76626203681818184</v>
      </c>
    </row>
    <row r="343" spans="18:20" ht="15.75" customHeight="1" x14ac:dyDescent="0.25">
      <c r="R343" s="1">
        <v>0.90556599999999998</v>
      </c>
      <c r="S343" s="1">
        <f t="shared" si="7"/>
        <v>830.10216666666656</v>
      </c>
      <c r="T343" s="1">
        <v>0.76114285613636357</v>
      </c>
    </row>
    <row r="344" spans="18:20" ht="15.75" customHeight="1" x14ac:dyDescent="0.25">
      <c r="R344" s="1">
        <v>0.90631700000000004</v>
      </c>
      <c r="S344" s="1">
        <f t="shared" si="7"/>
        <v>830.79058333333342</v>
      </c>
      <c r="T344" s="1">
        <v>0.7560092552272728</v>
      </c>
    </row>
    <row r="345" spans="18:20" ht="15.75" customHeight="1" x14ac:dyDescent="0.25">
      <c r="R345" s="1">
        <v>0.90706299999999995</v>
      </c>
      <c r="S345" s="1">
        <f t="shared" si="7"/>
        <v>831.47441666666668</v>
      </c>
      <c r="T345" s="1">
        <v>0.75089007454545464</v>
      </c>
    </row>
    <row r="346" spans="18:20" ht="15.75" customHeight="1" x14ac:dyDescent="0.25">
      <c r="R346" s="1">
        <v>0.907802</v>
      </c>
      <c r="S346" s="1">
        <f t="shared" si="7"/>
        <v>832.15183333333334</v>
      </c>
      <c r="T346" s="1">
        <v>0.74575647363636355</v>
      </c>
    </row>
    <row r="347" spans="18:20" ht="15.75" customHeight="1" x14ac:dyDescent="0.25">
      <c r="R347" s="1">
        <v>0.90853499999999998</v>
      </c>
      <c r="S347" s="1">
        <f t="shared" si="7"/>
        <v>832.82375000000002</v>
      </c>
      <c r="T347" s="1">
        <v>0.7406372929545455</v>
      </c>
    </row>
    <row r="348" spans="18:20" ht="15.75" customHeight="1" x14ac:dyDescent="0.25">
      <c r="R348" s="1">
        <v>0.90926200000000001</v>
      </c>
      <c r="S348" s="1">
        <f t="shared" si="7"/>
        <v>833.49016666666671</v>
      </c>
      <c r="T348" s="1">
        <v>0.73550369204545463</v>
      </c>
    </row>
    <row r="349" spans="18:20" ht="15.75" customHeight="1" x14ac:dyDescent="0.25">
      <c r="R349" s="1">
        <v>0.90998400000000002</v>
      </c>
      <c r="S349" s="1">
        <f t="shared" si="7"/>
        <v>834.15200000000004</v>
      </c>
      <c r="T349" s="1">
        <v>0.73038451136363647</v>
      </c>
    </row>
    <row r="350" spans="18:20" ht="15.75" customHeight="1" x14ac:dyDescent="0.25">
      <c r="R350" s="1">
        <v>0.91069900000000004</v>
      </c>
      <c r="S350" s="1">
        <f t="shared" si="7"/>
        <v>834.80741666666677</v>
      </c>
      <c r="T350" s="1">
        <v>0.72525091045454548</v>
      </c>
    </row>
    <row r="351" spans="18:20" ht="15.75" customHeight="1" x14ac:dyDescent="0.25">
      <c r="R351" s="1">
        <v>0.91140900000000002</v>
      </c>
      <c r="S351" s="1">
        <f t="shared" si="7"/>
        <v>835.45825000000002</v>
      </c>
      <c r="T351" s="1">
        <v>0.72013172977272732</v>
      </c>
    </row>
    <row r="352" spans="18:20" ht="15.75" customHeight="1" x14ac:dyDescent="0.25">
      <c r="R352" s="1">
        <v>0.91211299999999995</v>
      </c>
      <c r="S352" s="1">
        <f t="shared" si="7"/>
        <v>836.10358333333329</v>
      </c>
      <c r="T352" s="1">
        <v>0.71499812886363645</v>
      </c>
    </row>
    <row r="353" spans="18:20" ht="15.75" customHeight="1" x14ac:dyDescent="0.25">
      <c r="R353" s="1">
        <v>0.91281199999999996</v>
      </c>
      <c r="S353" s="1">
        <f t="shared" si="7"/>
        <v>836.7443333333332</v>
      </c>
      <c r="T353" s="1">
        <v>0.70987894818181818</v>
      </c>
    </row>
    <row r="354" spans="18:20" ht="15.75" customHeight="1" x14ac:dyDescent="0.25">
      <c r="R354" s="1">
        <v>0.91350500000000001</v>
      </c>
      <c r="S354" s="1">
        <f t="shared" si="7"/>
        <v>837.37958333333336</v>
      </c>
      <c r="T354" s="1">
        <v>0.70474534727272731</v>
      </c>
    </row>
    <row r="355" spans="18:20" ht="15.75" customHeight="1" x14ac:dyDescent="0.25">
      <c r="R355" s="1">
        <v>0.914192</v>
      </c>
      <c r="S355" s="1">
        <f t="shared" si="7"/>
        <v>838.00933333333342</v>
      </c>
      <c r="T355" s="1">
        <v>0.69962616659090915</v>
      </c>
    </row>
    <row r="356" spans="18:20" ht="15.75" customHeight="1" x14ac:dyDescent="0.25">
      <c r="R356" s="1">
        <v>0.91487399999999997</v>
      </c>
      <c r="S356" s="1">
        <f t="shared" si="7"/>
        <v>838.63449999999989</v>
      </c>
      <c r="T356" s="1">
        <v>0.69449256568181816</v>
      </c>
    </row>
    <row r="357" spans="18:20" ht="15.75" customHeight="1" x14ac:dyDescent="0.25">
      <c r="R357" s="1">
        <v>0.915551</v>
      </c>
      <c r="S357" s="1">
        <f t="shared" si="7"/>
        <v>839.25508333333323</v>
      </c>
      <c r="T357" s="1">
        <v>0.68935896477272729</v>
      </c>
    </row>
    <row r="358" spans="18:20" ht="15.75" customHeight="1" x14ac:dyDescent="0.25">
      <c r="R358" s="1">
        <v>0.91622199999999998</v>
      </c>
      <c r="S358" s="1">
        <f t="shared" si="7"/>
        <v>839.87016666666671</v>
      </c>
      <c r="T358" s="1">
        <v>0.68423978409090913</v>
      </c>
    </row>
    <row r="359" spans="18:20" ht="15.75" customHeight="1" x14ac:dyDescent="0.25">
      <c r="R359" s="1">
        <v>0.91688800000000004</v>
      </c>
      <c r="S359" s="1">
        <f t="shared" si="7"/>
        <v>840.48066666666659</v>
      </c>
      <c r="T359" s="1">
        <v>0.67910618318181815</v>
      </c>
    </row>
    <row r="360" spans="18:20" ht="15.75" customHeight="1" x14ac:dyDescent="0.25">
      <c r="R360" s="1">
        <v>0.91754899999999995</v>
      </c>
      <c r="S360" s="1">
        <f t="shared" si="7"/>
        <v>841.08658333333324</v>
      </c>
      <c r="T360" s="1">
        <v>0.67398700249999999</v>
      </c>
    </row>
    <row r="361" spans="18:20" ht="15.75" customHeight="1" x14ac:dyDescent="0.25">
      <c r="R361" s="1">
        <v>0.91820400000000002</v>
      </c>
      <c r="S361" s="1">
        <f t="shared" si="7"/>
        <v>841.68700000000001</v>
      </c>
      <c r="T361" s="1">
        <v>0.66885340159090911</v>
      </c>
    </row>
    <row r="362" spans="18:20" ht="15.75" customHeight="1" x14ac:dyDescent="0.25">
      <c r="R362" s="1">
        <v>0.91885499999999998</v>
      </c>
      <c r="S362" s="1">
        <f t="shared" si="7"/>
        <v>842.28375000000005</v>
      </c>
      <c r="T362" s="1">
        <v>0.66373422090909096</v>
      </c>
    </row>
    <row r="363" spans="18:20" ht="15.75" customHeight="1" x14ac:dyDescent="0.25">
      <c r="R363" s="1">
        <v>0.91949999999999998</v>
      </c>
      <c r="S363" s="1">
        <f t="shared" si="7"/>
        <v>842.875</v>
      </c>
      <c r="T363" s="1">
        <v>0.65860061999999997</v>
      </c>
    </row>
    <row r="364" spans="18:20" ht="15.75" customHeight="1" x14ac:dyDescent="0.25">
      <c r="R364" s="1">
        <v>0.92014099999999999</v>
      </c>
      <c r="S364" s="1">
        <f t="shared" si="7"/>
        <v>843.46258333333333</v>
      </c>
      <c r="T364" s="1">
        <v>0.65348143931818181</v>
      </c>
    </row>
    <row r="365" spans="18:20" ht="15.75" customHeight="1" x14ac:dyDescent="0.25">
      <c r="R365" s="1">
        <v>0.92077600000000004</v>
      </c>
      <c r="S365" s="1">
        <f t="shared" si="7"/>
        <v>844.04466666666679</v>
      </c>
      <c r="T365" s="1">
        <v>0.64834783840909094</v>
      </c>
    </row>
    <row r="366" spans="18:20" ht="15.75" customHeight="1" x14ac:dyDescent="0.25">
      <c r="R366" s="1">
        <v>0.92140599999999995</v>
      </c>
      <c r="S366" s="1">
        <f t="shared" si="7"/>
        <v>844.62216666666666</v>
      </c>
      <c r="T366" s="1">
        <v>0.64322865772727289</v>
      </c>
    </row>
    <row r="367" spans="18:20" ht="15.75" customHeight="1" x14ac:dyDescent="0.25">
      <c r="R367" s="1">
        <v>0.92203199999999996</v>
      </c>
      <c r="S367" s="1">
        <f t="shared" si="7"/>
        <v>845.19600000000003</v>
      </c>
      <c r="T367" s="1">
        <v>0.63809505681818179</v>
      </c>
    </row>
    <row r="368" spans="18:20" ht="15.75" customHeight="1" x14ac:dyDescent="0.25">
      <c r="R368" s="1">
        <v>0.92265200000000003</v>
      </c>
      <c r="S368" s="1">
        <f t="shared" si="7"/>
        <v>845.76433333333341</v>
      </c>
      <c r="T368" s="1">
        <v>0.63297587613636364</v>
      </c>
    </row>
    <row r="369" spans="18:20" ht="15.75" customHeight="1" x14ac:dyDescent="0.25">
      <c r="R369" s="1">
        <v>0.92326799999999998</v>
      </c>
      <c r="S369" s="1">
        <f t="shared" si="7"/>
        <v>846.32899999999995</v>
      </c>
      <c r="T369" s="1">
        <v>0.62784227522727287</v>
      </c>
    </row>
    <row r="370" spans="18:20" ht="15.75" customHeight="1" x14ac:dyDescent="0.25">
      <c r="R370" s="1">
        <v>0.92387900000000001</v>
      </c>
      <c r="S370" s="1">
        <f t="shared" si="7"/>
        <v>846.88908333333336</v>
      </c>
      <c r="T370" s="1">
        <v>0.6227230945454546</v>
      </c>
    </row>
    <row r="371" spans="18:20" ht="15.75" customHeight="1" x14ac:dyDescent="0.25">
      <c r="R371" s="1">
        <v>0.924485</v>
      </c>
      <c r="S371" s="1">
        <f t="shared" si="7"/>
        <v>847.4445833333333</v>
      </c>
      <c r="T371" s="1">
        <v>0.61758949363636362</v>
      </c>
    </row>
    <row r="372" spans="18:20" ht="15.75" customHeight="1" x14ac:dyDescent="0.25">
      <c r="R372" s="1">
        <v>0.92508599999999996</v>
      </c>
      <c r="S372" s="1">
        <f t="shared" si="7"/>
        <v>847.99549999999999</v>
      </c>
      <c r="T372" s="1">
        <v>0.61245589272727274</v>
      </c>
    </row>
    <row r="373" spans="18:20" ht="15.75" customHeight="1" x14ac:dyDescent="0.25">
      <c r="R373" s="1">
        <v>0.92568300000000003</v>
      </c>
      <c r="S373" s="1">
        <f t="shared" si="7"/>
        <v>848.54274999999996</v>
      </c>
      <c r="T373" s="1">
        <v>0.60733671204545459</v>
      </c>
    </row>
    <row r="374" spans="18:20" ht="15.75" customHeight="1" x14ac:dyDescent="0.25">
      <c r="R374" s="1">
        <v>0.92627499999999996</v>
      </c>
      <c r="S374" s="1">
        <f t="shared" si="7"/>
        <v>849.08541666666667</v>
      </c>
      <c r="T374" s="1">
        <v>0.60220311113636371</v>
      </c>
    </row>
    <row r="375" spans="18:20" ht="15.75" customHeight="1" x14ac:dyDescent="0.25">
      <c r="R375" s="1">
        <v>0.92686199999999996</v>
      </c>
      <c r="S375" s="1">
        <f t="shared" si="7"/>
        <v>849.62350000000004</v>
      </c>
      <c r="T375" s="1">
        <v>0.59708393045454555</v>
      </c>
    </row>
    <row r="376" spans="18:20" ht="15.75" customHeight="1" x14ac:dyDescent="0.25">
      <c r="R376" s="1">
        <v>0.92744400000000005</v>
      </c>
      <c r="S376" s="1">
        <f t="shared" si="7"/>
        <v>850.15700000000004</v>
      </c>
      <c r="T376" s="1">
        <v>0.59195032954545457</v>
      </c>
    </row>
    <row r="377" spans="18:20" ht="15.75" customHeight="1" x14ac:dyDescent="0.25">
      <c r="R377" s="1">
        <v>0.92802200000000001</v>
      </c>
      <c r="S377" s="1">
        <f t="shared" si="7"/>
        <v>850.68683333333331</v>
      </c>
      <c r="T377" s="1">
        <v>0.5868311488636363</v>
      </c>
    </row>
    <row r="378" spans="18:20" ht="15.75" customHeight="1" x14ac:dyDescent="0.25">
      <c r="R378" s="1">
        <v>0.92859500000000006</v>
      </c>
      <c r="S378" s="1">
        <f t="shared" si="7"/>
        <v>851.21208333333334</v>
      </c>
      <c r="T378" s="1">
        <v>0.58169754795454554</v>
      </c>
    </row>
    <row r="379" spans="18:20" ht="15.75" customHeight="1" x14ac:dyDescent="0.25">
      <c r="R379" s="1">
        <v>0.92916399999999999</v>
      </c>
      <c r="S379" s="1">
        <f t="shared" si="7"/>
        <v>851.73366666666675</v>
      </c>
      <c r="T379" s="1">
        <v>0.57657836727272727</v>
      </c>
    </row>
    <row r="380" spans="18:20" ht="15.75" customHeight="1" x14ac:dyDescent="0.25">
      <c r="R380" s="1">
        <v>0.929728</v>
      </c>
      <c r="S380" s="1">
        <f t="shared" si="7"/>
        <v>852.25066666666669</v>
      </c>
      <c r="T380" s="1">
        <v>0.57144476636363639</v>
      </c>
    </row>
    <row r="381" spans="18:20" ht="15.75" customHeight="1" x14ac:dyDescent="0.25">
      <c r="R381" s="1">
        <v>0.93028699999999998</v>
      </c>
      <c r="S381" s="1">
        <f t="shared" si="7"/>
        <v>852.76308333333338</v>
      </c>
      <c r="T381" s="1">
        <v>0.56632558568181823</v>
      </c>
    </row>
    <row r="382" spans="18:20" ht="15.75" customHeight="1" x14ac:dyDescent="0.25">
      <c r="R382" s="1">
        <v>0.93086099999999994</v>
      </c>
      <c r="S382" s="1">
        <f t="shared" si="7"/>
        <v>853.28924999999992</v>
      </c>
      <c r="T382" s="1">
        <v>0.56127850613636365</v>
      </c>
    </row>
    <row r="383" spans="18:20" ht="15.75" customHeight="1" x14ac:dyDescent="0.25">
      <c r="R383" s="1">
        <v>0.93158099999999999</v>
      </c>
      <c r="S383" s="1">
        <f t="shared" si="7"/>
        <v>853.94924999999989</v>
      </c>
      <c r="T383" s="1">
        <v>0.55692359749999998</v>
      </c>
    </row>
    <row r="384" spans="18:20" ht="15.75" customHeight="1" x14ac:dyDescent="0.25">
      <c r="R384" s="1">
        <v>0.93229600000000001</v>
      </c>
      <c r="S384" s="1">
        <f t="shared" si="7"/>
        <v>854.60466666666662</v>
      </c>
      <c r="T384" s="1">
        <v>0.55258310909090913</v>
      </c>
    </row>
    <row r="385" spans="18:20" ht="15.75" customHeight="1" x14ac:dyDescent="0.25">
      <c r="R385" s="1">
        <v>0.933006</v>
      </c>
      <c r="S385" s="1">
        <f t="shared" si="7"/>
        <v>855.25549999999998</v>
      </c>
      <c r="T385" s="1">
        <v>0.54822820045454557</v>
      </c>
    </row>
    <row r="386" spans="18:20" ht="15.75" customHeight="1" x14ac:dyDescent="0.25">
      <c r="R386" s="1">
        <v>0.93371099999999996</v>
      </c>
      <c r="S386" s="1">
        <f t="shared" si="7"/>
        <v>855.90174999999999</v>
      </c>
      <c r="T386" s="1">
        <v>0.54387329181818178</v>
      </c>
    </row>
    <row r="387" spans="18:20" ht="15.75" customHeight="1" x14ac:dyDescent="0.25">
      <c r="R387" s="1">
        <v>0.93441099999999999</v>
      </c>
      <c r="S387" s="1">
        <f t="shared" si="7"/>
        <v>856.54341666666664</v>
      </c>
      <c r="T387" s="1">
        <v>0.53951838318181822</v>
      </c>
    </row>
    <row r="388" spans="18:20" ht="15.75" customHeight="1" x14ac:dyDescent="0.25">
      <c r="R388" s="1">
        <v>0.93510599999999999</v>
      </c>
      <c r="S388" s="1">
        <f t="shared" si="7"/>
        <v>857.18049999999994</v>
      </c>
      <c r="T388" s="1">
        <v>0.53517789477272726</v>
      </c>
    </row>
    <row r="389" spans="18:20" ht="15.75" customHeight="1" x14ac:dyDescent="0.25">
      <c r="R389" s="1">
        <v>0.93579599999999996</v>
      </c>
      <c r="S389" s="1">
        <f t="shared" si="7"/>
        <v>857.81299999999999</v>
      </c>
      <c r="T389" s="1">
        <v>0.53082298613636358</v>
      </c>
    </row>
    <row r="390" spans="18:20" ht="15.75" customHeight="1" x14ac:dyDescent="0.25">
      <c r="R390" s="1">
        <v>0.93648100000000001</v>
      </c>
      <c r="S390" s="1">
        <f t="shared" si="7"/>
        <v>858.44091666666657</v>
      </c>
      <c r="T390" s="1">
        <v>0.52646807750000002</v>
      </c>
    </row>
    <row r="391" spans="18:20" ht="15.75" customHeight="1" x14ac:dyDescent="0.25">
      <c r="R391" s="1">
        <v>0.93716200000000005</v>
      </c>
      <c r="S391" s="1">
        <f t="shared" si="7"/>
        <v>859.06516666666664</v>
      </c>
      <c r="T391" s="1">
        <v>0.52212758909090917</v>
      </c>
    </row>
    <row r="392" spans="18:20" ht="15.75" customHeight="1" x14ac:dyDescent="0.25">
      <c r="R392" s="1">
        <v>0.93783799999999995</v>
      </c>
      <c r="S392" s="1">
        <f t="shared" si="7"/>
        <v>859.68483333333336</v>
      </c>
      <c r="T392" s="1">
        <v>0.5177726804545455</v>
      </c>
    </row>
    <row r="393" spans="18:20" ht="15.75" customHeight="1" x14ac:dyDescent="0.25">
      <c r="R393" s="1">
        <v>0.93850900000000004</v>
      </c>
      <c r="S393" s="1">
        <f t="shared" si="7"/>
        <v>860.29991666666672</v>
      </c>
      <c r="T393" s="1">
        <v>0.51341777181818182</v>
      </c>
    </row>
    <row r="394" spans="18:20" ht="15.75" customHeight="1" x14ac:dyDescent="0.25">
      <c r="R394" s="1">
        <v>0.93917600000000001</v>
      </c>
      <c r="S394" s="1">
        <f t="shared" si="7"/>
        <v>860.91133333333323</v>
      </c>
      <c r="T394" s="1">
        <v>0.50907728340909097</v>
      </c>
    </row>
    <row r="395" spans="18:20" ht="15.75" customHeight="1" x14ac:dyDescent="0.25">
      <c r="R395" s="1">
        <v>0.93983799999999995</v>
      </c>
      <c r="S395" s="1">
        <f t="shared" si="7"/>
        <v>861.51816666666662</v>
      </c>
      <c r="T395" s="1">
        <v>0.5047223747727273</v>
      </c>
    </row>
    <row r="396" spans="18:20" ht="15.75" customHeight="1" x14ac:dyDescent="0.25">
      <c r="R396" s="1">
        <v>0.94049499999999997</v>
      </c>
      <c r="S396" s="1">
        <f t="shared" si="7"/>
        <v>862.12041666666664</v>
      </c>
      <c r="T396" s="1">
        <v>0.50036746613636363</v>
      </c>
    </row>
    <row r="397" spans="18:20" ht="15.75" customHeight="1" x14ac:dyDescent="0.25">
      <c r="R397" s="1">
        <v>0.94114900000000001</v>
      </c>
      <c r="S397" s="1">
        <f t="shared" si="7"/>
        <v>862.71991666666668</v>
      </c>
      <c r="T397" s="1">
        <v>0.49601255750000006</v>
      </c>
    </row>
    <row r="398" spans="18:20" ht="15.75" customHeight="1" x14ac:dyDescent="0.25">
      <c r="R398" s="1">
        <v>0.941797</v>
      </c>
      <c r="S398" s="1">
        <f t="shared" si="7"/>
        <v>863.31391666666673</v>
      </c>
      <c r="T398" s="1">
        <v>0.49167206909090916</v>
      </c>
    </row>
    <row r="399" spans="18:20" ht="15.75" customHeight="1" x14ac:dyDescent="0.25">
      <c r="R399" s="1">
        <v>0.942442</v>
      </c>
      <c r="S399" s="1">
        <f t="shared" si="7"/>
        <v>863.90516666666667</v>
      </c>
      <c r="T399" s="1">
        <v>0.48731716045454548</v>
      </c>
    </row>
    <row r="400" spans="18:20" ht="15.75" customHeight="1" x14ac:dyDescent="0.25">
      <c r="R400" s="1">
        <v>0.94308199999999998</v>
      </c>
      <c r="S400" s="1">
        <f t="shared" si="7"/>
        <v>864.49183333333337</v>
      </c>
      <c r="T400" s="1">
        <v>0.48296225181818192</v>
      </c>
    </row>
    <row r="401" spans="18:20" ht="15.75" customHeight="1" x14ac:dyDescent="0.25">
      <c r="R401" s="1">
        <v>0.94371800000000006</v>
      </c>
      <c r="S401" s="1">
        <f t="shared" si="7"/>
        <v>865.07483333333346</v>
      </c>
      <c r="T401" s="1">
        <v>0.47862176340909096</v>
      </c>
    </row>
    <row r="402" spans="18:20" ht="15.75" customHeight="1" x14ac:dyDescent="0.25">
      <c r="R402" s="1">
        <v>0.94435000000000002</v>
      </c>
      <c r="S402" s="1">
        <f t="shared" si="7"/>
        <v>865.6541666666667</v>
      </c>
      <c r="T402" s="1">
        <v>0.47426685477272729</v>
      </c>
    </row>
    <row r="403" spans="18:20" ht="15.75" customHeight="1" x14ac:dyDescent="0.25">
      <c r="R403" s="1">
        <v>0.94497799999999998</v>
      </c>
      <c r="S403" s="1">
        <f t="shared" si="7"/>
        <v>866.22983333333332</v>
      </c>
      <c r="T403" s="1">
        <v>0.46991194613636367</v>
      </c>
    </row>
    <row r="404" spans="18:20" ht="15.75" customHeight="1" x14ac:dyDescent="0.25">
      <c r="R404" s="1">
        <v>0.94560100000000002</v>
      </c>
      <c r="S404" s="1">
        <f t="shared" si="7"/>
        <v>866.80091666666669</v>
      </c>
      <c r="T404" s="1">
        <v>0.46557145772727271</v>
      </c>
    </row>
    <row r="405" spans="18:20" ht="15.75" customHeight="1" x14ac:dyDescent="0.25">
      <c r="R405" s="1">
        <v>0.94622099999999998</v>
      </c>
      <c r="S405" s="1">
        <f t="shared" si="7"/>
        <v>867.36924999999997</v>
      </c>
      <c r="T405" s="1">
        <v>0.46121654909090914</v>
      </c>
    </row>
    <row r="406" spans="18:20" ht="15.75" customHeight="1" x14ac:dyDescent="0.25">
      <c r="R406" s="1">
        <v>0.94683700000000004</v>
      </c>
      <c r="S406" s="1">
        <f t="shared" si="7"/>
        <v>867.93391666666673</v>
      </c>
      <c r="T406" s="1">
        <v>0.45686164045454553</v>
      </c>
    </row>
    <row r="407" spans="18:20" ht="15.75" customHeight="1" x14ac:dyDescent="0.25">
      <c r="R407" s="1">
        <v>0.94744799999999996</v>
      </c>
      <c r="S407" s="1">
        <f t="shared" si="7"/>
        <v>868.49400000000003</v>
      </c>
      <c r="T407" s="1">
        <v>0.45252115204545457</v>
      </c>
    </row>
    <row r="408" spans="18:20" ht="15.75" customHeight="1" x14ac:dyDescent="0.25">
      <c r="R408" s="1">
        <v>0.94805600000000001</v>
      </c>
      <c r="S408" s="1">
        <f t="shared" si="7"/>
        <v>869.05133333333333</v>
      </c>
      <c r="T408" s="1">
        <v>0.44816624340909089</v>
      </c>
    </row>
    <row r="409" spans="18:20" ht="15.75" customHeight="1" x14ac:dyDescent="0.25">
      <c r="R409" s="1">
        <v>0.94866000000000006</v>
      </c>
      <c r="S409" s="1">
        <f t="shared" si="7"/>
        <v>869.60500000000002</v>
      </c>
      <c r="T409" s="1">
        <v>0.44381133477272727</v>
      </c>
    </row>
    <row r="410" spans="18:20" ht="15.75" customHeight="1" x14ac:dyDescent="0.25">
      <c r="R410" s="1">
        <v>0.94925999999999999</v>
      </c>
      <c r="S410" s="1">
        <f t="shared" si="7"/>
        <v>870.15499999999997</v>
      </c>
      <c r="T410" s="1">
        <v>0.4394564261363636</v>
      </c>
    </row>
    <row r="411" spans="18:20" ht="15.75" customHeight="1" x14ac:dyDescent="0.25">
      <c r="R411" s="1">
        <v>0.94985699999999995</v>
      </c>
      <c r="S411" s="1">
        <f t="shared" si="7"/>
        <v>870.70224999999994</v>
      </c>
      <c r="T411" s="1">
        <v>0.43511593772727275</v>
      </c>
    </row>
    <row r="412" spans="18:20" ht="15.75" customHeight="1" x14ac:dyDescent="0.25">
      <c r="R412" s="1">
        <v>0.95044899999999999</v>
      </c>
      <c r="S412" s="1">
        <f t="shared" si="7"/>
        <v>871.24491666666677</v>
      </c>
      <c r="T412" s="1">
        <v>0.43076102909090913</v>
      </c>
    </row>
    <row r="413" spans="18:20" ht="15.75" customHeight="1" x14ac:dyDescent="0.25">
      <c r="R413" s="1">
        <v>0.95103800000000005</v>
      </c>
      <c r="S413" s="1">
        <f t="shared" si="7"/>
        <v>871.78483333333338</v>
      </c>
      <c r="T413" s="1">
        <v>0.42640612045454546</v>
      </c>
    </row>
    <row r="414" spans="18:20" ht="15.75" customHeight="1" x14ac:dyDescent="0.25">
      <c r="R414" s="1">
        <v>0.951623</v>
      </c>
      <c r="S414" s="1">
        <f t="shared" si="7"/>
        <v>872.32108333333326</v>
      </c>
      <c r="T414" s="1">
        <v>0.42206563204545455</v>
      </c>
    </row>
    <row r="415" spans="18:20" ht="15.75" customHeight="1" x14ac:dyDescent="0.25">
      <c r="R415" s="1">
        <v>0.95220499999999997</v>
      </c>
      <c r="S415" s="1">
        <f t="shared" si="7"/>
        <v>872.85458333333338</v>
      </c>
      <c r="T415" s="1">
        <v>0.41771072340909093</v>
      </c>
    </row>
    <row r="416" spans="18:20" ht="15.75" customHeight="1" x14ac:dyDescent="0.25">
      <c r="R416" s="1">
        <v>0.95278300000000005</v>
      </c>
      <c r="S416" s="1">
        <f t="shared" si="7"/>
        <v>873.38441666666677</v>
      </c>
      <c r="T416" s="1">
        <v>0.41335581477272726</v>
      </c>
    </row>
    <row r="417" spans="18:20" ht="15.75" customHeight="1" x14ac:dyDescent="0.25">
      <c r="R417" s="1">
        <v>0.95335800000000004</v>
      </c>
      <c r="S417" s="1">
        <f t="shared" si="7"/>
        <v>873.91149999999993</v>
      </c>
      <c r="T417" s="1">
        <v>0.40901532636363641</v>
      </c>
    </row>
    <row r="418" spans="18:20" ht="15.75" customHeight="1" x14ac:dyDescent="0.25">
      <c r="R418" s="1">
        <v>0.95392900000000003</v>
      </c>
      <c r="S418" s="1">
        <f t="shared" si="7"/>
        <v>874.43491666666671</v>
      </c>
      <c r="T418" s="1">
        <v>0.40466041772727279</v>
      </c>
    </row>
    <row r="419" spans="18:20" ht="15.75" customHeight="1" x14ac:dyDescent="0.25">
      <c r="R419" s="1">
        <v>0.95449700000000004</v>
      </c>
      <c r="S419" s="1">
        <f t="shared" si="7"/>
        <v>874.95558333333338</v>
      </c>
      <c r="T419" s="1">
        <v>0.40030550909090912</v>
      </c>
    </row>
    <row r="420" spans="18:20" ht="15.75" customHeight="1" x14ac:dyDescent="0.25">
      <c r="R420" s="1">
        <v>0.95506100000000005</v>
      </c>
      <c r="S420" s="1">
        <f t="shared" si="7"/>
        <v>875.47258333333343</v>
      </c>
      <c r="T420" s="1">
        <v>0.3959506004545455</v>
      </c>
    </row>
    <row r="421" spans="18:20" ht="15.75" customHeight="1" x14ac:dyDescent="0.25">
      <c r="R421" s="1">
        <v>0.95562199999999997</v>
      </c>
      <c r="S421" s="1">
        <f t="shared" si="7"/>
        <v>875.98683333333338</v>
      </c>
      <c r="T421" s="1">
        <v>0.39161011204545454</v>
      </c>
    </row>
    <row r="422" spans="18:20" ht="15.75" customHeight="1" x14ac:dyDescent="0.25">
      <c r="R422" s="1">
        <v>0.956179</v>
      </c>
      <c r="S422" s="1">
        <f t="shared" si="7"/>
        <v>876.49741666666671</v>
      </c>
      <c r="T422" s="1">
        <v>0.38725520340909098</v>
      </c>
    </row>
    <row r="423" spans="18:20" ht="15.75" customHeight="1" x14ac:dyDescent="0.25">
      <c r="R423" s="1">
        <v>0.95673399999999997</v>
      </c>
      <c r="S423" s="1">
        <f t="shared" si="7"/>
        <v>877.00616666666656</v>
      </c>
      <c r="T423" s="1">
        <v>0.3829002947727273</v>
      </c>
    </row>
    <row r="424" spans="18:20" ht="15.75" customHeight="1" x14ac:dyDescent="0.25">
      <c r="R424" s="1">
        <v>0.95728400000000002</v>
      </c>
      <c r="S424" s="1">
        <f t="shared" si="7"/>
        <v>877.51033333333339</v>
      </c>
      <c r="T424" s="1">
        <v>0.3785598063636364</v>
      </c>
    </row>
    <row r="425" spans="18:20" ht="15.75" customHeight="1" x14ac:dyDescent="0.25">
      <c r="R425" s="1">
        <v>0.95783200000000002</v>
      </c>
      <c r="S425" s="1">
        <f t="shared" si="7"/>
        <v>878.01266666666675</v>
      </c>
      <c r="T425" s="1">
        <v>0.37420489772727278</v>
      </c>
    </row>
    <row r="426" spans="18:20" ht="15.75" customHeight="1" x14ac:dyDescent="0.25">
      <c r="R426" s="1">
        <v>0.95837600000000001</v>
      </c>
      <c r="S426" s="1">
        <f t="shared" si="7"/>
        <v>878.51133333333325</v>
      </c>
      <c r="T426" s="1">
        <v>0.3698499890909091</v>
      </c>
    </row>
    <row r="427" spans="18:20" ht="15.75" customHeight="1" x14ac:dyDescent="0.25">
      <c r="R427" s="1">
        <v>0.95891800000000005</v>
      </c>
      <c r="S427" s="1">
        <f t="shared" si="7"/>
        <v>879.00816666666674</v>
      </c>
      <c r="T427" s="1">
        <v>0.3655095006818182</v>
      </c>
    </row>
    <row r="428" spans="18:20" ht="15.75" customHeight="1" x14ac:dyDescent="0.25">
      <c r="R428" s="1">
        <v>0.95945599999999998</v>
      </c>
      <c r="S428" s="1">
        <f t="shared" si="7"/>
        <v>879.50133333333326</v>
      </c>
      <c r="T428" s="1">
        <v>0.36115459204545458</v>
      </c>
    </row>
    <row r="429" spans="18:20" ht="15.75" customHeight="1" x14ac:dyDescent="0.25">
      <c r="R429" s="1">
        <v>0.96010099999999998</v>
      </c>
      <c r="S429" s="1">
        <f t="shared" si="7"/>
        <v>880.09258333333332</v>
      </c>
      <c r="T429" s="1">
        <v>0.35772257795454548</v>
      </c>
    </row>
    <row r="430" spans="18:20" ht="15.75" customHeight="1" x14ac:dyDescent="0.25">
      <c r="R430" s="1">
        <v>0.96075299999999997</v>
      </c>
      <c r="S430" s="1">
        <f t="shared" si="7"/>
        <v>880.69024999999999</v>
      </c>
      <c r="T430" s="1">
        <v>0.35439150545454545</v>
      </c>
    </row>
    <row r="431" spans="18:20" ht="15.75" customHeight="1" x14ac:dyDescent="0.25">
      <c r="R431" s="1">
        <v>0.96140099999999995</v>
      </c>
      <c r="S431" s="1">
        <f t="shared" si="7"/>
        <v>881.28424999999993</v>
      </c>
      <c r="T431" s="1">
        <v>0.35106043295454542</v>
      </c>
    </row>
    <row r="432" spans="18:20" ht="15.75" customHeight="1" x14ac:dyDescent="0.25">
      <c r="R432" s="1">
        <v>0.96204400000000001</v>
      </c>
      <c r="S432" s="1">
        <f t="shared" si="7"/>
        <v>881.87366666666674</v>
      </c>
      <c r="T432" s="1">
        <v>0.3477293604545455</v>
      </c>
    </row>
    <row r="433" spans="18:20" ht="15.75" customHeight="1" x14ac:dyDescent="0.25">
      <c r="R433" s="1">
        <v>0.96268299999999996</v>
      </c>
      <c r="S433" s="1">
        <f t="shared" si="7"/>
        <v>882.45941666666658</v>
      </c>
      <c r="T433" s="1">
        <v>0.34439828795454547</v>
      </c>
    </row>
    <row r="434" spans="18:20" ht="15.75" customHeight="1" x14ac:dyDescent="0.25">
      <c r="R434" s="1">
        <v>0.96331699999999998</v>
      </c>
      <c r="S434" s="1">
        <f t="shared" si="7"/>
        <v>883.04058333333342</v>
      </c>
      <c r="T434" s="1">
        <v>0.34108163568181821</v>
      </c>
    </row>
    <row r="435" spans="18:20" ht="15.75" customHeight="1" x14ac:dyDescent="0.25">
      <c r="R435" s="1">
        <v>0.96394599999999997</v>
      </c>
      <c r="S435" s="1">
        <f t="shared" si="7"/>
        <v>883.61716666666666</v>
      </c>
      <c r="T435" s="1">
        <v>0.33775056318181818</v>
      </c>
    </row>
    <row r="436" spans="18:20" ht="15.75" customHeight="1" x14ac:dyDescent="0.25">
      <c r="R436" s="1">
        <v>0.96457099999999996</v>
      </c>
      <c r="S436" s="1">
        <f t="shared" si="7"/>
        <v>884.19008333333329</v>
      </c>
      <c r="T436" s="1">
        <v>0.33441949068181825</v>
      </c>
    </row>
    <row r="437" spans="18:20" ht="15.75" customHeight="1" x14ac:dyDescent="0.25">
      <c r="R437" s="1">
        <v>0.96519100000000002</v>
      </c>
      <c r="S437" s="1">
        <f t="shared" si="7"/>
        <v>884.75841666666679</v>
      </c>
      <c r="T437" s="1">
        <v>0.33108841818181817</v>
      </c>
    </row>
    <row r="438" spans="18:20" ht="15.75" customHeight="1" x14ac:dyDescent="0.25">
      <c r="R438" s="1">
        <v>0.96580699999999997</v>
      </c>
      <c r="S438" s="1">
        <f t="shared" si="7"/>
        <v>885.32308333333333</v>
      </c>
      <c r="T438" s="1">
        <v>0.32775734568181819</v>
      </c>
    </row>
    <row r="439" spans="18:20" ht="15.75" customHeight="1" x14ac:dyDescent="0.25">
      <c r="R439" s="1">
        <v>0.966418</v>
      </c>
      <c r="S439" s="1">
        <f t="shared" si="7"/>
        <v>885.88316666666663</v>
      </c>
      <c r="T439" s="1">
        <v>0.32442627318181821</v>
      </c>
    </row>
    <row r="440" spans="18:20" ht="15.75" customHeight="1" x14ac:dyDescent="0.25">
      <c r="R440" s="1">
        <v>0.96702500000000002</v>
      </c>
      <c r="S440" s="1">
        <f t="shared" si="7"/>
        <v>886.4395833333333</v>
      </c>
      <c r="T440" s="1">
        <v>0.32109520068181818</v>
      </c>
    </row>
    <row r="441" spans="18:20" ht="15.75" customHeight="1" x14ac:dyDescent="0.25">
      <c r="R441" s="1">
        <v>0.96762800000000004</v>
      </c>
      <c r="S441" s="1">
        <f t="shared" si="7"/>
        <v>886.99233333333348</v>
      </c>
      <c r="T441" s="1">
        <v>0.31777854840909092</v>
      </c>
    </row>
    <row r="442" spans="18:20" ht="15.75" customHeight="1" x14ac:dyDescent="0.25">
      <c r="R442" s="1">
        <v>0.96822600000000003</v>
      </c>
      <c r="S442" s="1">
        <f t="shared" si="7"/>
        <v>887.54050000000007</v>
      </c>
      <c r="T442" s="1">
        <v>0.31444747590909095</v>
      </c>
    </row>
    <row r="443" spans="18:20" ht="15.75" customHeight="1" x14ac:dyDescent="0.25">
      <c r="R443" s="1">
        <v>0.96882000000000001</v>
      </c>
      <c r="S443" s="1">
        <f t="shared" si="7"/>
        <v>888.08500000000004</v>
      </c>
      <c r="T443" s="1">
        <v>0.31111640340909097</v>
      </c>
    </row>
    <row r="444" spans="18:20" ht="15.75" customHeight="1" x14ac:dyDescent="0.25">
      <c r="R444" s="1">
        <v>0.96940999999999999</v>
      </c>
      <c r="S444" s="1">
        <f t="shared" si="7"/>
        <v>888.62583333333339</v>
      </c>
      <c r="T444" s="1">
        <v>0.30778533090909094</v>
      </c>
    </row>
    <row r="445" spans="18:20" ht="15.75" customHeight="1" x14ac:dyDescent="0.25">
      <c r="R445" s="1">
        <v>0.969997</v>
      </c>
      <c r="S445" s="1">
        <f t="shared" si="7"/>
        <v>889.16391666666664</v>
      </c>
      <c r="T445" s="1">
        <v>0.30445425840909091</v>
      </c>
    </row>
    <row r="446" spans="18:20" ht="15.75" customHeight="1" x14ac:dyDescent="0.25">
      <c r="R446" s="1">
        <v>0.97057800000000005</v>
      </c>
      <c r="S446" s="1">
        <f t="shared" si="7"/>
        <v>889.69650000000013</v>
      </c>
      <c r="T446" s="1">
        <v>0.30112318590909093</v>
      </c>
    </row>
    <row r="447" spans="18:20" ht="15.75" customHeight="1" x14ac:dyDescent="0.25">
      <c r="R447" s="1">
        <v>0.97115600000000002</v>
      </c>
      <c r="S447" s="1">
        <f t="shared" si="7"/>
        <v>890.2263333333334</v>
      </c>
      <c r="T447" s="1">
        <v>0.29779211340909095</v>
      </c>
    </row>
    <row r="448" spans="18:20" ht="15.75" customHeight="1" x14ac:dyDescent="0.25">
      <c r="R448" s="1">
        <v>0.97172999999999998</v>
      </c>
      <c r="S448" s="1">
        <f t="shared" si="7"/>
        <v>890.75250000000005</v>
      </c>
      <c r="T448" s="1">
        <v>0.29447546113636369</v>
      </c>
    </row>
    <row r="449" spans="18:20" ht="15.75" customHeight="1" x14ac:dyDescent="0.25">
      <c r="R449" s="1">
        <v>0.97230000000000005</v>
      </c>
      <c r="S449" s="1">
        <f t="shared" si="7"/>
        <v>891.27499999999998</v>
      </c>
      <c r="T449" s="1">
        <v>0.29114438863636366</v>
      </c>
    </row>
    <row r="450" spans="18:20" ht="15.75" customHeight="1" x14ac:dyDescent="0.25">
      <c r="R450" s="1">
        <v>0.97286600000000001</v>
      </c>
      <c r="S450" s="1">
        <f t="shared" si="7"/>
        <v>891.79383333333328</v>
      </c>
      <c r="T450" s="1">
        <v>0.28781331613636368</v>
      </c>
    </row>
    <row r="451" spans="18:20" ht="15.75" customHeight="1" x14ac:dyDescent="0.25">
      <c r="R451" s="1">
        <v>0.97342799999999996</v>
      </c>
      <c r="S451" s="1">
        <f t="shared" si="7"/>
        <v>892.30899999999997</v>
      </c>
      <c r="T451" s="1">
        <v>0.28448224363636365</v>
      </c>
    </row>
    <row r="452" spans="18:20" ht="15.75" customHeight="1" x14ac:dyDescent="0.25">
      <c r="R452" s="1">
        <v>0.97398700000000005</v>
      </c>
      <c r="S452" s="1">
        <f t="shared" si="7"/>
        <v>892.82141666666666</v>
      </c>
      <c r="T452" s="1">
        <v>0.28115117113636362</v>
      </c>
    </row>
    <row r="453" spans="18:20" ht="15.75" customHeight="1" x14ac:dyDescent="0.25">
      <c r="R453" s="1">
        <v>0.97454099999999999</v>
      </c>
      <c r="S453" s="1">
        <f t="shared" si="7"/>
        <v>893.32925</v>
      </c>
      <c r="T453" s="1">
        <v>0.2778200986363637</v>
      </c>
    </row>
    <row r="454" spans="18:20" ht="15.75" customHeight="1" x14ac:dyDescent="0.25">
      <c r="R454" s="1">
        <v>0.97509199999999996</v>
      </c>
      <c r="S454" s="1">
        <f t="shared" si="7"/>
        <v>893.83433333333335</v>
      </c>
      <c r="T454" s="1">
        <v>0.27450344636363638</v>
      </c>
    </row>
    <row r="455" spans="18:20" ht="15.75" customHeight="1" x14ac:dyDescent="0.25">
      <c r="R455" s="1">
        <v>0.97563900000000003</v>
      </c>
      <c r="S455" s="1">
        <f t="shared" si="7"/>
        <v>894.33575000000008</v>
      </c>
      <c r="T455" s="1">
        <v>0.27117237386363635</v>
      </c>
    </row>
    <row r="456" spans="18:20" ht="15.75" customHeight="1" x14ac:dyDescent="0.25">
      <c r="R456" s="1">
        <v>0.97618300000000002</v>
      </c>
      <c r="S456" s="1">
        <f t="shared" si="7"/>
        <v>894.83441666666658</v>
      </c>
      <c r="T456" s="1">
        <v>0.26784130136363637</v>
      </c>
    </row>
    <row r="457" spans="18:20" ht="15.75" customHeight="1" x14ac:dyDescent="0.25">
      <c r="R457" s="1">
        <v>0.97672300000000001</v>
      </c>
      <c r="S457" s="1">
        <f t="shared" si="7"/>
        <v>895.32941666666659</v>
      </c>
      <c r="T457" s="1">
        <v>0.2645102288636364</v>
      </c>
    </row>
    <row r="458" spans="18:20" ht="15.75" customHeight="1" x14ac:dyDescent="0.25">
      <c r="R458" s="1">
        <v>0.97725899999999999</v>
      </c>
      <c r="S458" s="1">
        <f t="shared" si="7"/>
        <v>895.82075000000009</v>
      </c>
      <c r="T458" s="1">
        <v>0.26117915636363637</v>
      </c>
    </row>
    <row r="459" spans="18:20" ht="15.75" customHeight="1" x14ac:dyDescent="0.25">
      <c r="R459" s="1">
        <v>0.97779199999999999</v>
      </c>
      <c r="S459" s="1">
        <f t="shared" si="7"/>
        <v>896.30933333333337</v>
      </c>
      <c r="T459" s="1">
        <v>0.25784808386363639</v>
      </c>
    </row>
    <row r="460" spans="18:20" ht="15.75" customHeight="1" x14ac:dyDescent="0.25">
      <c r="R460" s="1">
        <v>0.97832200000000002</v>
      </c>
      <c r="S460" s="1">
        <f t="shared" si="7"/>
        <v>896.79516666666666</v>
      </c>
      <c r="T460" s="1">
        <v>0.25451701136363636</v>
      </c>
    </row>
    <row r="461" spans="18:20" ht="15.75" customHeight="1" x14ac:dyDescent="0.25">
      <c r="R461" s="1">
        <v>0.97884800000000005</v>
      </c>
      <c r="S461" s="1">
        <f t="shared" si="7"/>
        <v>897.27733333333344</v>
      </c>
      <c r="T461" s="1">
        <v>0.2512003590909091</v>
      </c>
    </row>
    <row r="462" spans="18:20" ht="15.75" customHeight="1" x14ac:dyDescent="0.25">
      <c r="R462" s="1">
        <v>0.97936999999999996</v>
      </c>
      <c r="S462" s="1">
        <f t="shared" si="7"/>
        <v>897.75583333333338</v>
      </c>
      <c r="T462" s="1">
        <v>0.24786928659090915</v>
      </c>
    </row>
    <row r="463" spans="18:20" ht="15.75" customHeight="1" x14ac:dyDescent="0.25">
      <c r="R463" s="1">
        <v>0.97988900000000001</v>
      </c>
      <c r="S463" s="1">
        <f t="shared" si="7"/>
        <v>898.23158333333333</v>
      </c>
      <c r="T463" s="1">
        <v>0.24453821409090909</v>
      </c>
    </row>
    <row r="464" spans="18:20" ht="15.75" customHeight="1" x14ac:dyDescent="0.25">
      <c r="R464" s="1">
        <v>0.98040499999999997</v>
      </c>
      <c r="S464" s="1">
        <f t="shared" si="7"/>
        <v>898.70458333333329</v>
      </c>
      <c r="T464" s="1">
        <v>0.24120714159090909</v>
      </c>
    </row>
    <row r="465" spans="18:20" ht="15.75" customHeight="1" x14ac:dyDescent="0.25">
      <c r="R465" s="1">
        <v>0.98091700000000004</v>
      </c>
      <c r="S465" s="1">
        <f t="shared" si="7"/>
        <v>899.17391666666674</v>
      </c>
      <c r="T465" s="1">
        <v>0.23787606909090911</v>
      </c>
    </row>
    <row r="466" spans="18:20" ht="15.75" customHeight="1" x14ac:dyDescent="0.25">
      <c r="R466" s="1">
        <v>0.98142600000000002</v>
      </c>
      <c r="S466" s="1">
        <f t="shared" si="7"/>
        <v>899.64050000000009</v>
      </c>
      <c r="T466" s="1">
        <v>0.23454499659090911</v>
      </c>
    </row>
    <row r="467" spans="18:20" ht="15.75" customHeight="1" x14ac:dyDescent="0.25">
      <c r="R467" s="1">
        <v>0.98193200000000003</v>
      </c>
      <c r="S467" s="1">
        <f t="shared" si="7"/>
        <v>900.10433333333333</v>
      </c>
      <c r="T467" s="1">
        <v>0.2312139240909091</v>
      </c>
    </row>
    <row r="468" spans="18:20" ht="15.75" customHeight="1" x14ac:dyDescent="0.25">
      <c r="R468" s="1">
        <v>0.98243499999999995</v>
      </c>
      <c r="S468" s="1">
        <f t="shared" si="7"/>
        <v>900.56541666666669</v>
      </c>
      <c r="T468" s="1">
        <v>0.22789727181818184</v>
      </c>
    </row>
    <row r="469" spans="18:20" ht="15.75" customHeight="1" x14ac:dyDescent="0.25">
      <c r="R469" s="1">
        <v>0.98293399999999997</v>
      </c>
      <c r="S469" s="1">
        <f t="shared" si="7"/>
        <v>901.02283333333321</v>
      </c>
      <c r="T469" s="1">
        <v>0.22456619931818181</v>
      </c>
    </row>
    <row r="470" spans="18:20" ht="15.75" customHeight="1" x14ac:dyDescent="0.25">
      <c r="R470" s="1">
        <v>0.98343000000000003</v>
      </c>
      <c r="S470" s="1">
        <f t="shared" si="7"/>
        <v>901.47749999999996</v>
      </c>
      <c r="T470" s="1">
        <v>0.2212351268181818</v>
      </c>
    </row>
    <row r="471" spans="18:20" ht="15.75" customHeight="1" x14ac:dyDescent="0.25">
      <c r="R471" s="1">
        <v>0.98392299999999999</v>
      </c>
      <c r="S471" s="1">
        <f t="shared" si="7"/>
        <v>901.92941666666661</v>
      </c>
      <c r="T471" s="1">
        <v>0.21790405431818186</v>
      </c>
    </row>
    <row r="472" spans="18:20" ht="15.75" customHeight="1" x14ac:dyDescent="0.25">
      <c r="R472" s="1">
        <v>0.98441199999999995</v>
      </c>
      <c r="S472" s="1">
        <f t="shared" si="7"/>
        <v>902.37766666666653</v>
      </c>
      <c r="T472" s="1">
        <v>0.21457298181818182</v>
      </c>
    </row>
    <row r="473" spans="18:20" ht="15.75" customHeight="1" x14ac:dyDescent="0.25">
      <c r="R473" s="1">
        <v>0.98489899999999997</v>
      </c>
      <c r="S473" s="1">
        <f t="shared" si="7"/>
        <v>902.82408333333331</v>
      </c>
      <c r="T473" s="1">
        <v>0.21124190931818185</v>
      </c>
    </row>
    <row r="474" spans="18:20" ht="15.75" customHeight="1" x14ac:dyDescent="0.25">
      <c r="R474" s="1">
        <v>0.98538199999999998</v>
      </c>
      <c r="S474" s="1">
        <f t="shared" si="7"/>
        <v>903.26683333333335</v>
      </c>
      <c r="T474" s="1">
        <v>0.20792525704545456</v>
      </c>
    </row>
    <row r="475" spans="18:20" ht="15.75" customHeight="1" x14ac:dyDescent="0.25">
      <c r="R475" s="1">
        <v>0.98586200000000002</v>
      </c>
      <c r="S475" s="1">
        <f t="shared" si="7"/>
        <v>903.70683333333341</v>
      </c>
      <c r="T475" s="1">
        <v>0.20459418454545455</v>
      </c>
    </row>
    <row r="476" spans="18:20" ht="15.75" customHeight="1" x14ac:dyDescent="0.25">
      <c r="R476" s="1">
        <v>0.98633899999999997</v>
      </c>
      <c r="S476" s="1">
        <f t="shared" si="7"/>
        <v>904.14408333333324</v>
      </c>
      <c r="T476" s="1">
        <v>0.20126311204545458</v>
      </c>
    </row>
    <row r="477" spans="18:20" ht="15.75" customHeight="1" x14ac:dyDescent="0.25">
      <c r="R477" s="1">
        <v>0.98681200000000002</v>
      </c>
      <c r="S477" s="1">
        <f t="shared" si="7"/>
        <v>904.57766666666669</v>
      </c>
      <c r="T477" s="1">
        <v>0.19793203954545457</v>
      </c>
    </row>
    <row r="478" spans="18:20" ht="15.75" customHeight="1" x14ac:dyDescent="0.25">
      <c r="R478" s="1">
        <v>0.98728300000000002</v>
      </c>
      <c r="S478" s="1">
        <f t="shared" si="7"/>
        <v>905.00941666666665</v>
      </c>
      <c r="T478" s="1">
        <v>0.19460096704545451</v>
      </c>
    </row>
    <row r="479" spans="18:20" ht="15.75" customHeight="1" x14ac:dyDescent="0.25">
      <c r="R479" s="1">
        <v>0.98775000000000002</v>
      </c>
      <c r="S479" s="1">
        <f t="shared" si="7"/>
        <v>905.4375</v>
      </c>
      <c r="T479" s="1">
        <v>0.19126989454545454</v>
      </c>
    </row>
    <row r="480" spans="18:20" ht="15.75" customHeight="1" x14ac:dyDescent="0.25">
      <c r="R480" s="1">
        <v>0.98821400000000004</v>
      </c>
      <c r="S480" s="1">
        <f t="shared" si="7"/>
        <v>905.86283333333336</v>
      </c>
      <c r="T480" s="1">
        <v>0.18793882204545453</v>
      </c>
    </row>
    <row r="481" spans="18:20" ht="15.75" customHeight="1" x14ac:dyDescent="0.25">
      <c r="R481" s="1">
        <v>0.98867499999999997</v>
      </c>
      <c r="S481" s="1">
        <f t="shared" si="7"/>
        <v>906.28541666666672</v>
      </c>
      <c r="T481" s="1">
        <v>0.18462216977272727</v>
      </c>
    </row>
    <row r="482" spans="18:20" ht="15.75" customHeight="1" x14ac:dyDescent="0.25">
      <c r="R482" s="1">
        <v>0.98913300000000004</v>
      </c>
      <c r="S482" s="1">
        <f t="shared" si="7"/>
        <v>906.70524999999998</v>
      </c>
      <c r="T482" s="1">
        <v>0.1812910972727273</v>
      </c>
    </row>
    <row r="483" spans="18:20" ht="15.75" customHeight="1" x14ac:dyDescent="0.25">
      <c r="R483" s="1">
        <v>0.98958699999999999</v>
      </c>
      <c r="S483" s="1">
        <f t="shared" si="7"/>
        <v>907.12141666666673</v>
      </c>
      <c r="T483" s="1">
        <v>0.17796002477272727</v>
      </c>
    </row>
    <row r="484" spans="18:20" ht="15.75" customHeight="1" x14ac:dyDescent="0.25">
      <c r="R484" s="1">
        <v>0.99003810000000003</v>
      </c>
      <c r="S484" s="1">
        <f t="shared" si="7"/>
        <v>907.53492500000004</v>
      </c>
      <c r="T484" s="1">
        <v>0.17462895227272729</v>
      </c>
    </row>
    <row r="485" spans="18:20" ht="15.75" customHeight="1" x14ac:dyDescent="0.25">
      <c r="R485" s="1">
        <v>0.99048590000000003</v>
      </c>
      <c r="S485" s="1">
        <f t="shared" si="7"/>
        <v>907.94540833333338</v>
      </c>
      <c r="T485" s="1">
        <v>0.17129787977272729</v>
      </c>
    </row>
    <row r="486" spans="18:20" ht="15.75" customHeight="1" x14ac:dyDescent="0.25">
      <c r="R486" s="1">
        <v>0.99093039999999999</v>
      </c>
      <c r="S486" s="1">
        <f t="shared" si="7"/>
        <v>908.35286666666661</v>
      </c>
      <c r="T486" s="1">
        <v>0.16796680727272728</v>
      </c>
    </row>
    <row r="487" spans="18:20" ht="15.75" customHeight="1" x14ac:dyDescent="0.25">
      <c r="R487" s="1">
        <v>0.99137140000000001</v>
      </c>
      <c r="S487" s="1">
        <f t="shared" si="7"/>
        <v>908.75711666666666</v>
      </c>
      <c r="T487" s="1">
        <v>0.16463573477272728</v>
      </c>
    </row>
    <row r="488" spans="18:20" ht="15.75" customHeight="1" x14ac:dyDescent="0.25">
      <c r="R488" s="1">
        <v>0.99180900000000005</v>
      </c>
      <c r="S488" s="1">
        <f t="shared" si="7"/>
        <v>909.15825000000007</v>
      </c>
      <c r="T488" s="1">
        <v>0.16131908250000002</v>
      </c>
    </row>
    <row r="489" spans="18:20" ht="15.75" customHeight="1" x14ac:dyDescent="0.25">
      <c r="R489" s="1">
        <v>0.99244549999999998</v>
      </c>
      <c r="S489" s="1">
        <f t="shared" si="7"/>
        <v>909.74170833333335</v>
      </c>
      <c r="T489" s="1">
        <v>0.15935793159090908</v>
      </c>
    </row>
    <row r="490" spans="18:20" ht="15.75" customHeight="1" x14ac:dyDescent="0.25">
      <c r="R490" s="1">
        <v>0.99308240000000003</v>
      </c>
      <c r="S490" s="1">
        <f t="shared" si="7"/>
        <v>910.32553333333328</v>
      </c>
      <c r="T490" s="1">
        <v>0.1575698234090909</v>
      </c>
    </row>
    <row r="491" spans="18:20" ht="15.75" customHeight="1" x14ac:dyDescent="0.25">
      <c r="R491" s="1">
        <v>0.99369510000000005</v>
      </c>
      <c r="S491" s="1">
        <f t="shared" si="7"/>
        <v>910.88717500000007</v>
      </c>
      <c r="T491" s="1">
        <v>0.15578171522727274</v>
      </c>
    </row>
    <row r="492" spans="18:20" ht="15.75" customHeight="1" x14ac:dyDescent="0.25">
      <c r="R492" s="1">
        <v>0.99428229999999995</v>
      </c>
      <c r="S492" s="1">
        <f t="shared" si="7"/>
        <v>911.42544166666664</v>
      </c>
      <c r="T492" s="1">
        <v>0.15397918681818185</v>
      </c>
    </row>
    <row r="493" spans="18:20" ht="15.75" customHeight="1" x14ac:dyDescent="0.25">
      <c r="R493" s="1">
        <v>0.99484349999999999</v>
      </c>
      <c r="S493" s="1">
        <f t="shared" si="7"/>
        <v>911.93987499999992</v>
      </c>
      <c r="T493" s="1">
        <v>0.15219107863636364</v>
      </c>
    </row>
    <row r="494" spans="18:20" ht="15.75" customHeight="1" x14ac:dyDescent="0.25">
      <c r="R494" s="1">
        <v>0.9953786</v>
      </c>
      <c r="S494" s="1">
        <f t="shared" si="7"/>
        <v>912.43038333333334</v>
      </c>
      <c r="T494" s="1">
        <v>0.15040297045454545</v>
      </c>
    </row>
    <row r="495" spans="18:20" ht="15.75" customHeight="1" x14ac:dyDescent="0.25">
      <c r="R495" s="1">
        <v>0.99588710000000003</v>
      </c>
      <c r="S495" s="1">
        <f t="shared" si="7"/>
        <v>912.89650833333337</v>
      </c>
      <c r="T495" s="1">
        <v>0.14860044204545453</v>
      </c>
    </row>
    <row r="496" spans="18:20" ht="15.75" customHeight="1" x14ac:dyDescent="0.25">
      <c r="R496" s="1">
        <v>0.99636880000000005</v>
      </c>
      <c r="S496" s="1">
        <f t="shared" si="7"/>
        <v>913.33806666666669</v>
      </c>
      <c r="T496" s="1">
        <v>0.14681233386363637</v>
      </c>
    </row>
    <row r="497" spans="18:20" ht="15.75" customHeight="1" x14ac:dyDescent="0.25">
      <c r="R497" s="1">
        <v>0.99682369999999998</v>
      </c>
      <c r="S497" s="1">
        <f t="shared" si="7"/>
        <v>913.7550583333333</v>
      </c>
      <c r="T497" s="1">
        <v>0.14502422568181819</v>
      </c>
    </row>
    <row r="498" spans="18:20" ht="15.75" customHeight="1" x14ac:dyDescent="0.25">
      <c r="R498" s="1">
        <v>0.99725149999999996</v>
      </c>
      <c r="S498" s="1">
        <f t="shared" si="7"/>
        <v>914.14720833333331</v>
      </c>
      <c r="T498" s="1">
        <v>0.14322458131818183</v>
      </c>
    </row>
    <row r="499" spans="18:20" ht="15.75" customHeight="1" x14ac:dyDescent="0.25">
      <c r="R499" s="1">
        <v>0.99765170000000003</v>
      </c>
      <c r="S499" s="1">
        <f t="shared" si="7"/>
        <v>914.51405833333331</v>
      </c>
      <c r="T499" s="1">
        <v>0.14143214706818183</v>
      </c>
    </row>
    <row r="500" spans="18:20" ht="15.75" customHeight="1" x14ac:dyDescent="0.25">
      <c r="R500" s="1">
        <v>0.99802380000000002</v>
      </c>
      <c r="S500" s="1">
        <f t="shared" si="7"/>
        <v>914.85514999999998</v>
      </c>
      <c r="T500" s="1">
        <v>0.13963827079545457</v>
      </c>
    </row>
    <row r="501" spans="18:20" ht="15.75" customHeight="1" x14ac:dyDescent="0.25">
      <c r="R501" s="1">
        <v>0.99836709999999995</v>
      </c>
      <c r="S501" s="1">
        <f t="shared" si="7"/>
        <v>915.16984166666657</v>
      </c>
      <c r="T501" s="1">
        <v>0.13784439452272729</v>
      </c>
    </row>
    <row r="502" spans="18:20" ht="15.75" customHeight="1" x14ac:dyDescent="0.25">
      <c r="R502" s="1">
        <v>0.99868120000000005</v>
      </c>
      <c r="S502" s="1">
        <f t="shared" si="7"/>
        <v>915.45776666666666</v>
      </c>
      <c r="T502" s="1">
        <v>0.13605196027272728</v>
      </c>
    </row>
    <row r="503" spans="18:20" ht="15.75" customHeight="1" x14ac:dyDescent="0.25">
      <c r="R503" s="1">
        <v>0.99896490000000004</v>
      </c>
      <c r="S503" s="1">
        <f t="shared" si="7"/>
        <v>915.71782499999995</v>
      </c>
      <c r="T503" s="1">
        <v>0.134258084</v>
      </c>
    </row>
    <row r="504" spans="18:20" ht="15.75" customHeight="1" x14ac:dyDescent="0.25">
      <c r="R504" s="1">
        <v>0.99921738000000004</v>
      </c>
      <c r="S504" s="1">
        <f t="shared" si="7"/>
        <v>915.94926500000008</v>
      </c>
      <c r="T504" s="1">
        <v>0.13246564975000003</v>
      </c>
    </row>
    <row r="505" spans="18:20" ht="15.75" customHeight="1" x14ac:dyDescent="0.25">
      <c r="R505" s="1">
        <v>0.99943746</v>
      </c>
      <c r="S505" s="1">
        <f t="shared" si="7"/>
        <v>916.15100499999994</v>
      </c>
      <c r="T505" s="1">
        <v>0.13067177347727274</v>
      </c>
    </row>
    <row r="506" spans="18:20" ht="15.75" customHeight="1" x14ac:dyDescent="0.25">
      <c r="R506" s="1">
        <v>0.99962377000000002</v>
      </c>
      <c r="S506" s="1">
        <f t="shared" si="7"/>
        <v>916.32178916666669</v>
      </c>
      <c r="T506" s="1">
        <v>0.12887789720454546</v>
      </c>
    </row>
    <row r="507" spans="18:20" ht="15.75" customHeight="1" x14ac:dyDescent="0.25">
      <c r="R507" s="1">
        <v>0.99977508999999998</v>
      </c>
      <c r="S507" s="1">
        <f t="shared" si="7"/>
        <v>916.46049916666664</v>
      </c>
      <c r="T507" s="1">
        <v>0.12708546295454545</v>
      </c>
    </row>
    <row r="508" spans="18:20" ht="15.75" customHeight="1" x14ac:dyDescent="0.25">
      <c r="R508" s="1">
        <v>0.99988916000000005</v>
      </c>
      <c r="S508" s="1">
        <f t="shared" si="7"/>
        <v>916.56506333333334</v>
      </c>
      <c r="T508" s="1">
        <v>0.12529158668181817</v>
      </c>
    </row>
    <row r="509" spans="18:20" ht="15.75" customHeight="1" x14ac:dyDescent="0.25">
      <c r="R509" s="1">
        <v>0.99996436799999999</v>
      </c>
      <c r="S509" s="1">
        <f t="shared" si="7"/>
        <v>916.634004</v>
      </c>
      <c r="T509" s="1">
        <v>0.12349915243181819</v>
      </c>
    </row>
    <row r="510" spans="18:20" ht="15.75" customHeight="1" x14ac:dyDescent="0.25">
      <c r="R510" s="1">
        <v>0.99999831920000004</v>
      </c>
      <c r="S510" s="1">
        <f t="shared" si="7"/>
        <v>916.66512593333334</v>
      </c>
      <c r="T510" s="1">
        <v>0.12170527615909092</v>
      </c>
    </row>
    <row r="511" spans="18:20" ht="15.75" customHeight="1" x14ac:dyDescent="0.25">
      <c r="R511" s="1">
        <v>1</v>
      </c>
      <c r="S511" s="1">
        <f t="shared" si="7"/>
        <v>916.66666666666663</v>
      </c>
      <c r="T511" s="1">
        <v>0.11991139988636364</v>
      </c>
    </row>
    <row r="512" spans="18:20" ht="15.75" customHeight="1" x14ac:dyDescent="0.25">
      <c r="R512" s="1">
        <v>1</v>
      </c>
      <c r="S512" s="1">
        <f t="shared" si="7"/>
        <v>916.66666666666663</v>
      </c>
      <c r="T512" s="1">
        <v>0.11811896563636363</v>
      </c>
    </row>
    <row r="513" spans="18:20" ht="15.75" customHeight="1" x14ac:dyDescent="0.25">
      <c r="R513" s="1">
        <v>1</v>
      </c>
      <c r="S513" s="1">
        <f t="shared" ref="S513:S526" si="8">R513*$T$1/(3.6*10^3)</f>
        <v>916.66666666666663</v>
      </c>
      <c r="T513" s="1">
        <v>0.11632508936363635</v>
      </c>
    </row>
    <row r="514" spans="18:20" ht="15.75" customHeight="1" x14ac:dyDescent="0.25">
      <c r="R514" s="1">
        <v>1</v>
      </c>
      <c r="S514" s="1">
        <f t="shared" si="8"/>
        <v>916.66666666666663</v>
      </c>
      <c r="T514" s="1">
        <v>0.11453265511363638</v>
      </c>
    </row>
    <row r="515" spans="18:20" ht="15.75" customHeight="1" x14ac:dyDescent="0.25">
      <c r="R515" s="1">
        <v>1</v>
      </c>
      <c r="S515" s="1">
        <f t="shared" si="8"/>
        <v>916.66666666666663</v>
      </c>
      <c r="T515" s="1">
        <v>0.11273877884090909</v>
      </c>
    </row>
    <row r="516" spans="18:20" ht="15.75" customHeight="1" x14ac:dyDescent="0.25">
      <c r="R516" s="1">
        <v>1</v>
      </c>
      <c r="S516" s="1">
        <f t="shared" si="8"/>
        <v>916.66666666666663</v>
      </c>
      <c r="T516" s="1">
        <v>0.11094490256818182</v>
      </c>
    </row>
    <row r="517" spans="18:20" ht="15.75" customHeight="1" x14ac:dyDescent="0.25">
      <c r="R517" s="1">
        <v>1</v>
      </c>
      <c r="S517" s="1">
        <f t="shared" si="8"/>
        <v>916.66666666666663</v>
      </c>
      <c r="T517" s="1">
        <v>0.10915246831818182</v>
      </c>
    </row>
    <row r="518" spans="18:20" ht="15.75" customHeight="1" x14ac:dyDescent="0.25">
      <c r="R518" s="1">
        <v>1</v>
      </c>
      <c r="S518" s="1">
        <f t="shared" si="8"/>
        <v>916.66666666666663</v>
      </c>
      <c r="T518" s="1">
        <v>0.10735859204545456</v>
      </c>
    </row>
    <row r="519" spans="18:20" ht="15.75" customHeight="1" x14ac:dyDescent="0.25">
      <c r="R519" s="1">
        <v>1</v>
      </c>
      <c r="S519" s="1">
        <f t="shared" si="8"/>
        <v>916.66666666666663</v>
      </c>
      <c r="T519" s="1">
        <v>0.10556615779545456</v>
      </c>
    </row>
    <row r="520" spans="18:20" ht="15.75" customHeight="1" x14ac:dyDescent="0.25">
      <c r="R520" s="1">
        <v>1</v>
      </c>
      <c r="S520" s="1">
        <f t="shared" si="8"/>
        <v>916.66666666666663</v>
      </c>
      <c r="T520" s="1">
        <v>0.10377228152272727</v>
      </c>
    </row>
    <row r="521" spans="18:20" ht="15.75" customHeight="1" x14ac:dyDescent="0.25">
      <c r="R521" s="1">
        <v>1</v>
      </c>
      <c r="S521" s="1">
        <f t="shared" si="8"/>
        <v>916.66666666666663</v>
      </c>
      <c r="T521" s="1">
        <v>0.10197840524999999</v>
      </c>
    </row>
    <row r="522" spans="18:20" ht="15.75" customHeight="1" x14ac:dyDescent="0.25">
      <c r="R522" s="1">
        <v>1</v>
      </c>
      <c r="S522" s="1">
        <f t="shared" si="8"/>
        <v>916.66666666666663</v>
      </c>
      <c r="T522" s="1">
        <v>0.10018597100000001</v>
      </c>
    </row>
    <row r="523" spans="18:20" ht="15.75" customHeight="1" x14ac:dyDescent="0.25">
      <c r="R523" s="1">
        <v>1</v>
      </c>
      <c r="S523" s="1">
        <f t="shared" si="8"/>
        <v>916.66666666666663</v>
      </c>
      <c r="T523" s="1">
        <v>9.8392094727272728E-2</v>
      </c>
    </row>
    <row r="524" spans="18:20" ht="15.75" customHeight="1" x14ac:dyDescent="0.25">
      <c r="R524" s="1">
        <v>1</v>
      </c>
      <c r="S524" s="1">
        <f t="shared" si="8"/>
        <v>916.66666666666663</v>
      </c>
      <c r="T524" s="1">
        <v>9.6599660477272725E-2</v>
      </c>
    </row>
    <row r="525" spans="18:20" ht="15.75" customHeight="1" x14ac:dyDescent="0.25">
      <c r="R525" s="1">
        <v>1</v>
      </c>
      <c r="S525" s="1">
        <f t="shared" si="8"/>
        <v>916.66666666666663</v>
      </c>
      <c r="T525" s="1">
        <v>9.4805784204545468E-2</v>
      </c>
    </row>
    <row r="526" spans="18:20" ht="15.75" customHeight="1" x14ac:dyDescent="0.25">
      <c r="R526" s="1">
        <v>1</v>
      </c>
      <c r="S526" s="1">
        <f t="shared" si="8"/>
        <v>916.66666666666663</v>
      </c>
      <c r="T526" s="1">
        <v>9.3011907931818183E-2</v>
      </c>
    </row>
    <row r="527" spans="18:20" ht="15.75" customHeight="1" x14ac:dyDescent="0.25"/>
    <row r="528" spans="18:20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002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0.140625" customWidth="1"/>
    <col min="3" max="3" width="12.42578125" customWidth="1"/>
    <col min="4" max="4" width="8.7109375" customWidth="1"/>
    <col min="5" max="5" width="17.28515625" customWidth="1"/>
    <col min="6" max="7" width="8.7109375" customWidth="1"/>
    <col min="8" max="8" width="12.5703125" customWidth="1"/>
    <col min="9" max="20" width="8.7109375" customWidth="1"/>
    <col min="21" max="21" width="10.140625" customWidth="1"/>
    <col min="22" max="39" width="8.7109375" customWidth="1"/>
  </cols>
  <sheetData>
    <row r="1" spans="1:39" x14ac:dyDescent="0.25">
      <c r="A1" s="1" t="s">
        <v>24</v>
      </c>
      <c r="E1" s="7" t="s">
        <v>28</v>
      </c>
      <c r="F1" s="8" t="s">
        <v>29</v>
      </c>
      <c r="G1" s="8"/>
      <c r="H1" s="8" t="s">
        <v>13</v>
      </c>
      <c r="I1" s="8">
        <f>Material_Properties!C5</f>
        <v>0.18472222222222223</v>
      </c>
      <c r="J1" s="9" t="s">
        <v>14</v>
      </c>
      <c r="L1" s="1" t="s">
        <v>42</v>
      </c>
      <c r="P1" s="1" t="s">
        <v>43</v>
      </c>
      <c r="T1" s="2" t="s">
        <v>50</v>
      </c>
      <c r="X1" s="10" t="s">
        <v>51</v>
      </c>
      <c r="Y1" s="10" t="s">
        <v>52</v>
      </c>
      <c r="Z1" s="10" t="s">
        <v>53</v>
      </c>
      <c r="AA1" s="10" t="s">
        <v>54</v>
      </c>
      <c r="AB1" s="10" t="s">
        <v>16</v>
      </c>
      <c r="AC1" s="10" t="s">
        <v>55</v>
      </c>
      <c r="AD1" s="10" t="s">
        <v>56</v>
      </c>
      <c r="AE1" s="10" t="s">
        <v>57</v>
      </c>
      <c r="AF1" s="10" t="s">
        <v>52</v>
      </c>
      <c r="AG1" s="10" t="s">
        <v>53</v>
      </c>
      <c r="AH1" s="10" t="s">
        <v>54</v>
      </c>
      <c r="AI1" s="10" t="s">
        <v>16</v>
      </c>
      <c r="AJ1" s="10" t="s">
        <v>55</v>
      </c>
      <c r="AK1" s="10" t="s">
        <v>58</v>
      </c>
      <c r="AL1" s="11">
        <f>10^6</f>
        <v>1000000</v>
      </c>
      <c r="AM1" s="10" t="s">
        <v>59</v>
      </c>
    </row>
    <row r="2" spans="1:39" x14ac:dyDescent="0.25">
      <c r="A2" s="1" t="s">
        <v>15</v>
      </c>
      <c r="B2" s="1" t="s">
        <v>16</v>
      </c>
      <c r="C2" s="1" t="s">
        <v>17</v>
      </c>
      <c r="E2" s="12" t="s">
        <v>15</v>
      </c>
      <c r="F2" s="13" t="s">
        <v>16</v>
      </c>
      <c r="G2" s="13" t="s">
        <v>17</v>
      </c>
      <c r="H2" s="13" t="s">
        <v>18</v>
      </c>
      <c r="I2" s="13" t="s">
        <v>30</v>
      </c>
      <c r="J2" s="14"/>
      <c r="L2" s="1" t="s">
        <v>15</v>
      </c>
      <c r="M2" s="1" t="s">
        <v>16</v>
      </c>
      <c r="N2" s="1" t="s">
        <v>17</v>
      </c>
      <c r="P2" s="1" t="s">
        <v>15</v>
      </c>
      <c r="Q2" s="1" t="s">
        <v>16</v>
      </c>
      <c r="R2" s="1" t="s">
        <v>17</v>
      </c>
      <c r="T2" s="4" t="s">
        <v>60</v>
      </c>
      <c r="U2" s="1" t="s">
        <v>16</v>
      </c>
      <c r="V2" s="4" t="s">
        <v>61</v>
      </c>
      <c r="X2" s="15" t="s">
        <v>62</v>
      </c>
      <c r="Y2" s="11">
        <v>0.93984516850843303</v>
      </c>
      <c r="Z2" s="11">
        <v>3.3877092429566102E-3</v>
      </c>
      <c r="AA2" s="11">
        <f t="shared" ref="AA2:AA19" si="0">(Z2)*$AL$1/3600</f>
        <v>0.94103034526572504</v>
      </c>
      <c r="AB2" s="11">
        <f t="shared" ref="AB2:AB19" si="1">1-Z2</f>
        <v>0.99661229075704338</v>
      </c>
      <c r="AC2" s="11">
        <f t="shared" ref="AC2:AC19" si="2">AA2/Y2</f>
        <v>1.0012610340479517</v>
      </c>
      <c r="AD2" s="11">
        <f t="shared" ref="AD2:AD19" si="3">AC2/1000*536</f>
        <v>0.53667591424970218</v>
      </c>
      <c r="AE2" s="10" t="s">
        <v>62</v>
      </c>
      <c r="AF2" s="11">
        <v>0.121802679658951</v>
      </c>
      <c r="AG2" s="11">
        <v>1</v>
      </c>
      <c r="AH2" s="11">
        <f t="shared" ref="AH2:AH22" si="4">(1-AG2)*$AL$1/3600</f>
        <v>0</v>
      </c>
      <c r="AI2" s="11">
        <f t="shared" ref="AI2:AI22" si="5">1-AG2</f>
        <v>0</v>
      </c>
      <c r="AJ2" s="11">
        <f t="shared" ref="AJ2:AJ22" si="6">AH2/AF2</f>
        <v>0</v>
      </c>
      <c r="AK2" s="10"/>
      <c r="AL2" s="11">
        <f>AL1/3600</f>
        <v>277.77777777777777</v>
      </c>
      <c r="AM2" s="10" t="s">
        <v>63</v>
      </c>
    </row>
    <row r="3" spans="1:39" x14ac:dyDescent="0.25">
      <c r="A3" s="1">
        <v>28.466012499334187</v>
      </c>
      <c r="B3" s="1">
        <f t="shared" ref="B3:B18" si="7">1-(A3/$A$18)</f>
        <v>0.92657508289910007</v>
      </c>
      <c r="C3" s="1">
        <v>1529.521785864272</v>
      </c>
      <c r="E3" s="1">
        <f t="shared" ref="E3:E256" si="8">(1-F3)*$I$1*1000</f>
        <v>0</v>
      </c>
      <c r="F3" s="1">
        <v>1</v>
      </c>
      <c r="G3" s="1">
        <v>0</v>
      </c>
      <c r="L3" s="1">
        <v>1.8658656140237799</v>
      </c>
      <c r="M3" s="1">
        <f t="shared" ref="M3:M25" si="9">1-L3/$L$25</f>
        <v>0.99275488727864192</v>
      </c>
      <c r="N3" s="1">
        <v>2803.5045175309701</v>
      </c>
      <c r="P3" s="1">
        <v>0</v>
      </c>
      <c r="Q3" s="1">
        <f t="shared" ref="Q3:Q257" si="10">1-P3/$P$526</f>
        <v>1</v>
      </c>
      <c r="R3" s="1">
        <v>1.1828191420454547E-4</v>
      </c>
      <c r="T3" s="3">
        <v>0</v>
      </c>
      <c r="U3" s="1">
        <f t="shared" ref="U3:U35" si="11">1-T3/$T$35</f>
        <v>1</v>
      </c>
      <c r="V3" s="3">
        <v>0</v>
      </c>
      <c r="X3" s="10"/>
      <c r="Y3" s="11">
        <v>4.0513292152391598</v>
      </c>
      <c r="Z3" s="11">
        <v>3.5031928661840503E-2</v>
      </c>
      <c r="AA3" s="11">
        <f t="shared" si="0"/>
        <v>9.7310912949556947</v>
      </c>
      <c r="AB3" s="11">
        <f t="shared" si="1"/>
        <v>0.96496807133815954</v>
      </c>
      <c r="AC3" s="11">
        <f t="shared" si="2"/>
        <v>2.4019502681618641</v>
      </c>
      <c r="AD3" s="11">
        <f t="shared" si="3"/>
        <v>1.2874453437347593</v>
      </c>
      <c r="AE3" s="10"/>
      <c r="AF3" s="11">
        <v>2.9232643118148598</v>
      </c>
      <c r="AG3" s="11">
        <v>0.97419070281401798</v>
      </c>
      <c r="AH3" s="11">
        <f t="shared" si="4"/>
        <v>7.1692492183283383</v>
      </c>
      <c r="AI3" s="11">
        <f t="shared" si="5"/>
        <v>2.5809297185982016E-2</v>
      </c>
      <c r="AJ3" s="11">
        <f t="shared" si="6"/>
        <v>2.4524806701031525</v>
      </c>
      <c r="AK3" s="10"/>
      <c r="AL3" s="10"/>
      <c r="AM3" s="10"/>
    </row>
    <row r="4" spans="1:39" x14ac:dyDescent="0.25">
      <c r="A4" s="1">
        <v>81.357700240032756</v>
      </c>
      <c r="B4" s="1">
        <f t="shared" si="7"/>
        <v>0.79014684983420169</v>
      </c>
      <c r="C4" s="1">
        <v>2024.036116384548</v>
      </c>
      <c r="E4" s="1">
        <f t="shared" si="8"/>
        <v>2.1835978818211275</v>
      </c>
      <c r="F4" s="1">
        <v>0.98817901898562999</v>
      </c>
      <c r="G4" s="1">
        <v>1476.14500416951</v>
      </c>
      <c r="L4" s="1">
        <v>2.6294478377307402</v>
      </c>
      <c r="M4" s="1">
        <f t="shared" si="9"/>
        <v>0.98978991528858962</v>
      </c>
      <c r="N4" s="1">
        <v>2837.7618157782799</v>
      </c>
      <c r="P4" s="1">
        <v>2.6308333333333693</v>
      </c>
      <c r="Q4" s="1">
        <f t="shared" si="10"/>
        <v>0.99712999999999996</v>
      </c>
      <c r="R4" s="1">
        <v>9.824356638636364E-2</v>
      </c>
      <c r="T4" s="3">
        <v>4.225651</v>
      </c>
      <c r="U4" s="1">
        <f t="shared" si="11"/>
        <v>0.9721150556821091</v>
      </c>
      <c r="V4" s="3">
        <v>42.7789</v>
      </c>
      <c r="X4" s="10"/>
      <c r="Y4" s="11">
        <v>9.3546001450656302</v>
      </c>
      <c r="Z4" s="11">
        <v>7.5711461607383998E-2</v>
      </c>
      <c r="AA4" s="11">
        <f t="shared" si="0"/>
        <v>21.030961557606666</v>
      </c>
      <c r="AB4" s="11">
        <f t="shared" si="1"/>
        <v>0.92428853839261604</v>
      </c>
      <c r="AC4" s="11">
        <f t="shared" si="2"/>
        <v>2.2481946028126161</v>
      </c>
      <c r="AD4" s="11">
        <f t="shared" si="3"/>
        <v>1.2050323071075622</v>
      </c>
      <c r="AE4" s="10"/>
      <c r="AF4" s="11">
        <v>4.8721071863581003</v>
      </c>
      <c r="AG4" s="11">
        <v>0.94066043422027401</v>
      </c>
      <c r="AH4" s="11">
        <f t="shared" si="4"/>
        <v>16.483212716590554</v>
      </c>
      <c r="AI4" s="11">
        <f t="shared" si="5"/>
        <v>5.9339565779725989E-2</v>
      </c>
      <c r="AJ4" s="11">
        <f t="shared" si="6"/>
        <v>3.3831794100802108</v>
      </c>
      <c r="AK4" s="10"/>
      <c r="AL4" s="10"/>
      <c r="AM4" s="10"/>
    </row>
    <row r="5" spans="1:39" x14ac:dyDescent="0.25">
      <c r="A5" s="1">
        <v>152.98186072222828</v>
      </c>
      <c r="B5" s="1">
        <f t="shared" si="7"/>
        <v>0.6054002842254862</v>
      </c>
      <c r="C5" s="1">
        <v>1403.4997362542217</v>
      </c>
      <c r="E5" s="1">
        <f t="shared" si="8"/>
        <v>4.349919420030897</v>
      </c>
      <c r="F5" s="1">
        <v>0.976451564041938</v>
      </c>
      <c r="G5" s="1">
        <v>1470.3054701315</v>
      </c>
      <c r="L5" s="1">
        <v>4.4679969380353004</v>
      </c>
      <c r="M5" s="1">
        <f t="shared" si="9"/>
        <v>0.98265087195377399</v>
      </c>
      <c r="N5" s="1">
        <v>2775.3091336054599</v>
      </c>
      <c r="P5" s="1">
        <v>5.1974999999999563</v>
      </c>
      <c r="Q5" s="1">
        <f t="shared" si="10"/>
        <v>0.99433000000000005</v>
      </c>
      <c r="R5" s="1">
        <v>0.21682253727272729</v>
      </c>
      <c r="T5" s="3">
        <v>8.6740329999999997</v>
      </c>
      <c r="U5" s="1">
        <f t="shared" si="11"/>
        <v>0.94276031616985223</v>
      </c>
      <c r="V5" s="3">
        <v>47.357999999999997</v>
      </c>
      <c r="X5" s="10"/>
      <c r="Y5" s="11">
        <v>16.218353805286501</v>
      </c>
      <c r="Z5" s="11">
        <v>0.12769046975665899</v>
      </c>
      <c r="AA5" s="11">
        <f t="shared" si="0"/>
        <v>35.469574932405273</v>
      </c>
      <c r="AB5" s="11">
        <f t="shared" si="1"/>
        <v>0.87230953024334101</v>
      </c>
      <c r="AC5" s="11">
        <f t="shared" si="2"/>
        <v>2.1870021679292559</v>
      </c>
      <c r="AD5" s="11">
        <f t="shared" si="3"/>
        <v>1.1722331620100812</v>
      </c>
      <c r="AE5" s="10"/>
      <c r="AF5" s="11">
        <v>8.0389768574908604</v>
      </c>
      <c r="AG5" s="11">
        <v>0.89680519105440903</v>
      </c>
      <c r="AH5" s="11">
        <f t="shared" si="4"/>
        <v>28.665224707108603</v>
      </c>
      <c r="AI5" s="11">
        <f t="shared" si="5"/>
        <v>0.10319480894559097</v>
      </c>
      <c r="AJ5" s="11">
        <f t="shared" si="6"/>
        <v>3.5657802249297235</v>
      </c>
      <c r="AK5" s="10"/>
      <c r="AL5" s="10"/>
      <c r="AM5" s="10"/>
    </row>
    <row r="6" spans="1:39" x14ac:dyDescent="0.25">
      <c r="A6" s="1">
        <v>220.19838055936606</v>
      </c>
      <c r="B6" s="1">
        <f t="shared" si="7"/>
        <v>0.4320227380388445</v>
      </c>
      <c r="C6" s="1">
        <v>738.33033712557028</v>
      </c>
      <c r="E6" s="1">
        <f t="shared" si="8"/>
        <v>6.4990332305250273</v>
      </c>
      <c r="F6" s="1">
        <v>0.96481726371445098</v>
      </c>
      <c r="G6" s="1">
        <v>1464.48139788596</v>
      </c>
      <c r="L6" s="1">
        <v>7.2451127213581197</v>
      </c>
      <c r="M6" s="1">
        <f t="shared" si="9"/>
        <v>0.97186739604896522</v>
      </c>
      <c r="N6" s="1">
        <v>2502.8618561079202</v>
      </c>
      <c r="P6" s="1">
        <v>9.4416666666666451</v>
      </c>
      <c r="Q6" s="1">
        <f t="shared" si="10"/>
        <v>0.98970000000000002</v>
      </c>
      <c r="R6" s="1">
        <v>0.34863783477272731</v>
      </c>
      <c r="T6" s="3">
        <v>13.34587</v>
      </c>
      <c r="U6" s="1">
        <f t="shared" si="11"/>
        <v>0.91193100380892556</v>
      </c>
      <c r="V6" s="3">
        <v>63.599559999999997</v>
      </c>
      <c r="X6" s="10"/>
      <c r="Y6" s="11">
        <v>24.625997721300099</v>
      </c>
      <c r="Z6" s="11">
        <v>0.20679817387965199</v>
      </c>
      <c r="AA6" s="11">
        <f t="shared" si="0"/>
        <v>57.443937188792219</v>
      </c>
      <c r="AB6" s="11">
        <f t="shared" si="1"/>
        <v>0.79320182612034795</v>
      </c>
      <c r="AC6" s="11">
        <f t="shared" si="2"/>
        <v>2.3326542071067622</v>
      </c>
      <c r="AD6" s="11">
        <f t="shared" si="3"/>
        <v>1.2503026550092247</v>
      </c>
      <c r="AE6" s="10"/>
      <c r="AF6" s="11">
        <v>11.3276492082825</v>
      </c>
      <c r="AG6" s="11">
        <v>0.84392775970968203</v>
      </c>
      <c r="AH6" s="11">
        <f t="shared" si="4"/>
        <v>43.35340008064388</v>
      </c>
      <c r="AI6" s="11">
        <f t="shared" si="5"/>
        <v>0.15607224029031797</v>
      </c>
      <c r="AJ6" s="11">
        <f t="shared" si="6"/>
        <v>3.8272195124955788</v>
      </c>
      <c r="AK6" s="10"/>
      <c r="AL6" s="10"/>
      <c r="AM6" s="10"/>
    </row>
    <row r="7" spans="1:39" x14ac:dyDescent="0.25">
      <c r="A7" s="1">
        <v>286.31299023523945</v>
      </c>
      <c r="B7" s="1">
        <f t="shared" si="7"/>
        <v>0.26148744670772095</v>
      </c>
      <c r="C7" s="1">
        <v>511.57955796815389</v>
      </c>
      <c r="E7" s="1">
        <f t="shared" si="8"/>
        <v>8.6310079291992192</v>
      </c>
      <c r="F7" s="1">
        <v>0.95327574654869596</v>
      </c>
      <c r="G7" s="1">
        <v>1458.6727874328899</v>
      </c>
      <c r="L7" s="1">
        <v>11.5665920282276</v>
      </c>
      <c r="M7" s="1">
        <f t="shared" si="9"/>
        <v>0.95508719255201235</v>
      </c>
      <c r="N7" s="1">
        <v>2180.09628112871</v>
      </c>
      <c r="P7" s="1">
        <v>17.865833333333338</v>
      </c>
      <c r="Q7" s="1">
        <f t="shared" si="10"/>
        <v>0.98050999999999999</v>
      </c>
      <c r="R7" s="1">
        <v>0.33756310022727276</v>
      </c>
      <c r="T7" s="3">
        <v>20.240449999999999</v>
      </c>
      <c r="U7" s="1">
        <f t="shared" si="11"/>
        <v>0.8664338770004778</v>
      </c>
      <c r="V7" s="3">
        <v>55.436700000000002</v>
      </c>
      <c r="X7" s="10"/>
      <c r="Y7" s="11">
        <v>38.348764334712797</v>
      </c>
      <c r="Z7" s="11">
        <v>0.31527882468391299</v>
      </c>
      <c r="AA7" s="11">
        <f t="shared" si="0"/>
        <v>87.577451301086938</v>
      </c>
      <c r="AB7" s="11">
        <f t="shared" si="1"/>
        <v>0.68472117531608701</v>
      </c>
      <c r="AC7" s="11">
        <f t="shared" si="2"/>
        <v>2.2837098618536968</v>
      </c>
      <c r="AD7" s="11">
        <f t="shared" si="3"/>
        <v>1.2240684859535815</v>
      </c>
      <c r="AE7" s="10"/>
      <c r="AF7" s="11">
        <v>14.859926918392199</v>
      </c>
      <c r="AG7" s="11">
        <v>0.79104718912063499</v>
      </c>
      <c r="AH7" s="11">
        <f t="shared" si="4"/>
        <v>58.04244746649028</v>
      </c>
      <c r="AI7" s="11">
        <f t="shared" si="5"/>
        <v>0.20895281087936501</v>
      </c>
      <c r="AJ7" s="11">
        <f t="shared" si="6"/>
        <v>3.9059712598351259</v>
      </c>
      <c r="AK7" s="10"/>
      <c r="AL7" s="10"/>
      <c r="AM7" s="10"/>
    </row>
    <row r="8" spans="1:39" x14ac:dyDescent="0.25">
      <c r="A8" s="1">
        <v>320.4722052344402</v>
      </c>
      <c r="B8" s="1">
        <f t="shared" si="7"/>
        <v>0.17337754618664181</v>
      </c>
      <c r="C8" s="1">
        <v>378.52977319099153</v>
      </c>
      <c r="E8" s="1">
        <f t="shared" si="8"/>
        <v>10.74591213194954</v>
      </c>
      <c r="F8" s="1">
        <v>0.94182664109019798</v>
      </c>
      <c r="G8" s="1">
        <v>1452.87963877231</v>
      </c>
      <c r="L8" s="1">
        <v>17.898707481630499</v>
      </c>
      <c r="M8" s="1">
        <f t="shared" si="9"/>
        <v>0.93049973572781841</v>
      </c>
      <c r="N8" s="1">
        <v>1877.0103012205</v>
      </c>
      <c r="P8" s="1">
        <v>22.788333333333327</v>
      </c>
      <c r="Q8" s="1">
        <f t="shared" si="10"/>
        <v>0.97514000000000001</v>
      </c>
      <c r="R8" s="1">
        <v>0.32648836568181822</v>
      </c>
      <c r="T8" s="3">
        <v>25.800809999999998</v>
      </c>
      <c r="U8" s="1">
        <f t="shared" si="11"/>
        <v>0.82974122798913541</v>
      </c>
      <c r="V8" s="3">
        <v>54.001040000000003</v>
      </c>
      <c r="X8" s="10"/>
      <c r="Y8" s="11">
        <v>44.597806316834003</v>
      </c>
      <c r="Z8" s="11">
        <v>0.35369277374027502</v>
      </c>
      <c r="AA8" s="11">
        <f t="shared" si="0"/>
        <v>98.247992705631944</v>
      </c>
      <c r="AB8" s="11">
        <f t="shared" si="1"/>
        <v>0.64630722625972492</v>
      </c>
      <c r="AC8" s="11">
        <f t="shared" si="2"/>
        <v>2.2029781466750529</v>
      </c>
      <c r="AD8" s="11">
        <f t="shared" si="3"/>
        <v>1.1807962866178283</v>
      </c>
      <c r="AE8" s="10"/>
      <c r="AF8" s="11">
        <v>20.706455542021899</v>
      </c>
      <c r="AG8" s="11">
        <v>0.704631641071361</v>
      </c>
      <c r="AH8" s="11">
        <f t="shared" si="4"/>
        <v>82.046766369066376</v>
      </c>
      <c r="AI8" s="11">
        <f t="shared" si="5"/>
        <v>0.295368358928639</v>
      </c>
      <c r="AJ8" s="11">
        <f t="shared" si="6"/>
        <v>3.9623761875884456</v>
      </c>
      <c r="AK8" s="10"/>
      <c r="AL8" s="10"/>
      <c r="AM8" s="10"/>
    </row>
    <row r="9" spans="1:39" x14ac:dyDescent="0.25">
      <c r="A9" s="1">
        <v>353.52951007237641</v>
      </c>
      <c r="B9" s="1">
        <f t="shared" si="7"/>
        <v>8.8109900521081364E-2</v>
      </c>
      <c r="C9" s="1">
        <v>318.61332531943918</v>
      </c>
      <c r="E9" s="1">
        <f t="shared" si="8"/>
        <v>12.843814454671895</v>
      </c>
      <c r="F9" s="1">
        <v>0.93046957588448298</v>
      </c>
      <c r="G9" s="1">
        <v>1447.1019519041899</v>
      </c>
      <c r="L9" s="1">
        <v>31.870289208244301</v>
      </c>
      <c r="M9" s="1">
        <f t="shared" si="9"/>
        <v>0.87624840929563819</v>
      </c>
      <c r="N9" s="1">
        <v>1508.0265055475099</v>
      </c>
      <c r="P9" s="1">
        <v>23.659166666666668</v>
      </c>
      <c r="Q9" s="1">
        <f t="shared" si="10"/>
        <v>0.97419</v>
      </c>
      <c r="R9" s="1">
        <v>0.30446867863636368</v>
      </c>
      <c r="T9" s="3">
        <v>31.138190000000002</v>
      </c>
      <c r="U9" s="1">
        <f t="shared" si="11"/>
        <v>0.79452001731569744</v>
      </c>
      <c r="V9" s="3">
        <v>50.275069999999999</v>
      </c>
      <c r="X9" s="10"/>
      <c r="Y9" s="11">
        <v>52.393108908262498</v>
      </c>
      <c r="Z9" s="11">
        <v>0.41697410151749997</v>
      </c>
      <c r="AA9" s="11">
        <f t="shared" si="0"/>
        <v>115.82613931041665</v>
      </c>
      <c r="AB9" s="11">
        <f t="shared" si="1"/>
        <v>0.58302589848250008</v>
      </c>
      <c r="AC9" s="11">
        <f t="shared" si="2"/>
        <v>2.2107132354604486</v>
      </c>
      <c r="AD9" s="11">
        <f t="shared" si="3"/>
        <v>1.1849422942068004</v>
      </c>
      <c r="AE9" s="10"/>
      <c r="AF9" s="11">
        <v>25.700365408038898</v>
      </c>
      <c r="AG9" s="11">
        <v>0.63111367831535603</v>
      </c>
      <c r="AH9" s="11">
        <f t="shared" si="4"/>
        <v>102.46842269017888</v>
      </c>
      <c r="AI9" s="11">
        <f t="shared" si="5"/>
        <v>0.36888632168464397</v>
      </c>
      <c r="AJ9" s="11">
        <f t="shared" si="6"/>
        <v>3.9870414705515222</v>
      </c>
      <c r="AK9" s="10"/>
      <c r="AL9" s="10"/>
      <c r="AM9" s="10"/>
    </row>
    <row r="10" spans="1:39" x14ac:dyDescent="0.25">
      <c r="A10" s="1">
        <v>372.26198281387423</v>
      </c>
      <c r="B10" s="1">
        <f t="shared" si="7"/>
        <v>3.9791567977262132E-2</v>
      </c>
      <c r="C10" s="1">
        <v>227.30481807023679</v>
      </c>
      <c r="E10" s="1">
        <f t="shared" si="8"/>
        <v>14.924783513261982</v>
      </c>
      <c r="F10" s="1">
        <v>0.919204179477078</v>
      </c>
      <c r="G10" s="1">
        <v>1441.3397268285501</v>
      </c>
      <c r="L10" s="1">
        <v>42.860198302414098</v>
      </c>
      <c r="M10" s="1">
        <f t="shared" si="9"/>
        <v>0.83357484824906858</v>
      </c>
      <c r="N10" s="1">
        <v>1211.00827997949</v>
      </c>
      <c r="P10" s="1">
        <v>23.741666666666699</v>
      </c>
      <c r="Q10" s="1">
        <f t="shared" si="10"/>
        <v>0.97409999999999997</v>
      </c>
      <c r="R10" s="1">
        <v>0.19088054840909094</v>
      </c>
      <c r="T10" s="3">
        <v>38.47824</v>
      </c>
      <c r="U10" s="1">
        <f t="shared" si="11"/>
        <v>0.74608324732675724</v>
      </c>
      <c r="V10" s="3">
        <v>51.605400000000003</v>
      </c>
      <c r="X10" s="10"/>
      <c r="Y10" s="11">
        <v>72.100228028008004</v>
      </c>
      <c r="Z10" s="11">
        <v>0.51638246128027498</v>
      </c>
      <c r="AA10" s="11">
        <f t="shared" si="0"/>
        <v>143.43957257785416</v>
      </c>
      <c r="AB10" s="11">
        <f t="shared" si="1"/>
        <v>0.48361753871972502</v>
      </c>
      <c r="AC10" s="11">
        <f t="shared" si="2"/>
        <v>1.9894468644694678</v>
      </c>
      <c r="AD10" s="11">
        <f t="shared" si="3"/>
        <v>1.0663435193556348</v>
      </c>
      <c r="AE10" s="10"/>
      <c r="AF10" s="11">
        <v>31.425091352009701</v>
      </c>
      <c r="AG10" s="11">
        <v>0.55243165865112898</v>
      </c>
      <c r="AH10" s="11">
        <f t="shared" si="4"/>
        <v>124.32453926357528</v>
      </c>
      <c r="AI10" s="11">
        <f t="shared" si="5"/>
        <v>0.44756834134887102</v>
      </c>
      <c r="AJ10" s="11">
        <f t="shared" si="6"/>
        <v>3.9562188657130015</v>
      </c>
      <c r="AK10" s="10"/>
      <c r="AL10" s="10"/>
      <c r="AM10" s="10"/>
    </row>
    <row r="11" spans="1:39" x14ac:dyDescent="0.25">
      <c r="A11" s="1">
        <v>379.97535394272603</v>
      </c>
      <c r="B11" s="1">
        <f t="shared" si="7"/>
        <v>1.9895783988631233E-2</v>
      </c>
      <c r="C11" s="1">
        <v>159.46731662295184</v>
      </c>
      <c r="E11" s="1">
        <f t="shared" si="8"/>
        <v>16.988887923615707</v>
      </c>
      <c r="F11" s="1">
        <v>0.90803008041350897</v>
      </c>
      <c r="G11" s="1">
        <v>1435.5929635453899</v>
      </c>
      <c r="L11" s="1">
        <v>64.287481275429897</v>
      </c>
      <c r="M11" s="1">
        <f t="shared" si="9"/>
        <v>0.7503732075279278</v>
      </c>
      <c r="N11" s="1">
        <v>950.41745263260395</v>
      </c>
      <c r="P11" s="1">
        <v>27.243333333333304</v>
      </c>
      <c r="Q11" s="1">
        <f t="shared" si="10"/>
        <v>0.97028000000000003</v>
      </c>
      <c r="R11" s="1">
        <v>7.7292418181818201E-2</v>
      </c>
      <c r="T11" s="3">
        <v>43.593380000000003</v>
      </c>
      <c r="U11" s="1">
        <f t="shared" si="11"/>
        <v>0.71232859175339913</v>
      </c>
      <c r="V11" s="3">
        <v>49.940919999999998</v>
      </c>
      <c r="X11" s="10"/>
      <c r="Y11" s="11">
        <v>88.393247969002005</v>
      </c>
      <c r="Z11" s="11">
        <v>0.57284143757199901</v>
      </c>
      <c r="AA11" s="11">
        <f t="shared" si="0"/>
        <v>159.1226215477775</v>
      </c>
      <c r="AB11" s="11">
        <f t="shared" si="1"/>
        <v>0.42715856242800099</v>
      </c>
      <c r="AC11" s="11">
        <f t="shared" si="2"/>
        <v>1.8001671530791477</v>
      </c>
      <c r="AD11" s="11">
        <f t="shared" si="3"/>
        <v>0.96488959405042318</v>
      </c>
      <c r="AE11" s="10"/>
      <c r="AF11" s="11">
        <v>37.393422655298401</v>
      </c>
      <c r="AG11" s="11">
        <v>0.46472588118588098</v>
      </c>
      <c r="AH11" s="11">
        <f t="shared" si="4"/>
        <v>148.68725522614417</v>
      </c>
      <c r="AI11" s="11">
        <f t="shared" si="5"/>
        <v>0.53527411881411902</v>
      </c>
      <c r="AJ11" s="11">
        <f t="shared" si="6"/>
        <v>3.9762943498587759</v>
      </c>
      <c r="AK11" s="10"/>
      <c r="AL11" s="10"/>
      <c r="AM11" s="10"/>
    </row>
    <row r="12" spans="1:39" x14ac:dyDescent="0.25">
      <c r="A12" s="1">
        <v>379.97535394272603</v>
      </c>
      <c r="B12" s="1">
        <f t="shared" si="7"/>
        <v>1.9895783988631233E-2</v>
      </c>
      <c r="C12" s="1">
        <v>119.62880197655748</v>
      </c>
      <c r="E12" s="1">
        <f t="shared" si="8"/>
        <v>19.036196301629115</v>
      </c>
      <c r="F12" s="1">
        <v>0.89694690723930104</v>
      </c>
      <c r="G12" s="1">
        <v>1429.8616620547</v>
      </c>
      <c r="L12" s="1">
        <v>93.466208897951304</v>
      </c>
      <c r="M12" s="1">
        <f t="shared" si="9"/>
        <v>0.63707288777173798</v>
      </c>
      <c r="N12" s="1">
        <v>627.02105101409097</v>
      </c>
      <c r="P12" s="1">
        <v>32.880833333333293</v>
      </c>
      <c r="Q12" s="1">
        <f t="shared" si="10"/>
        <v>0.96413000000000004</v>
      </c>
      <c r="R12" s="1">
        <v>-0.12413652647727273</v>
      </c>
      <c r="T12" s="3">
        <v>49.598959999999998</v>
      </c>
      <c r="U12" s="1">
        <f t="shared" si="11"/>
        <v>0.67269794930407267</v>
      </c>
      <c r="V12" s="3">
        <v>51.081699999999998</v>
      </c>
      <c r="X12" s="10"/>
      <c r="Y12" s="11">
        <v>110.964939311048</v>
      </c>
      <c r="Z12" s="11">
        <v>0.63944789725939699</v>
      </c>
      <c r="AA12" s="11">
        <f t="shared" si="0"/>
        <v>177.62441590538805</v>
      </c>
      <c r="AB12" s="11">
        <f t="shared" si="1"/>
        <v>0.36055210274060301</v>
      </c>
      <c r="AC12" s="11">
        <f t="shared" si="2"/>
        <v>1.6007255715923527</v>
      </c>
      <c r="AD12" s="11">
        <f t="shared" si="3"/>
        <v>0.85798890637350111</v>
      </c>
      <c r="AE12" s="10"/>
      <c r="AF12" s="11">
        <v>40.803897685749</v>
      </c>
      <c r="AG12" s="11">
        <v>0.422156158569509</v>
      </c>
      <c r="AH12" s="11">
        <f t="shared" si="4"/>
        <v>160.51217817513637</v>
      </c>
      <c r="AI12" s="11">
        <f t="shared" si="5"/>
        <v>0.57784384143049095</v>
      </c>
      <c r="AJ12" s="11">
        <f t="shared" si="6"/>
        <v>3.9337462173667834</v>
      </c>
      <c r="AK12" s="10"/>
      <c r="AL12" s="10"/>
      <c r="AM12" s="10"/>
    </row>
    <row r="13" spans="1:39" x14ac:dyDescent="0.25">
      <c r="A13" s="1">
        <v>381.07726410399056</v>
      </c>
      <c r="B13" s="1">
        <f t="shared" si="7"/>
        <v>1.7053529133112644E-2</v>
      </c>
      <c r="C13" s="1">
        <v>94.282181621281268</v>
      </c>
      <c r="E13" s="1">
        <f t="shared" si="8"/>
        <v>21.066777263197949</v>
      </c>
      <c r="F13" s="1">
        <v>0.88595428849998104</v>
      </c>
      <c r="G13" s="1">
        <v>1424.14582235649</v>
      </c>
      <c r="L13" s="1">
        <v>112.698655750993</v>
      </c>
      <c r="M13" s="1">
        <f t="shared" si="9"/>
        <v>0.56239374458450486</v>
      </c>
      <c r="N13" s="1">
        <v>413.53637821064598</v>
      </c>
      <c r="P13" s="1">
        <v>42.991666666666717</v>
      </c>
      <c r="Q13" s="1">
        <f t="shared" si="10"/>
        <v>0.95309999999999995</v>
      </c>
      <c r="R13" s="1">
        <v>-0.78590238636363652</v>
      </c>
      <c r="T13" s="3">
        <v>54.9373</v>
      </c>
      <c r="U13" s="1">
        <f t="shared" si="11"/>
        <v>0.6374704036194031</v>
      </c>
      <c r="V13" s="3">
        <v>52.07573</v>
      </c>
      <c r="X13" s="10"/>
      <c r="Y13" s="11">
        <v>130.42040589933501</v>
      </c>
      <c r="Z13" s="11">
        <v>0.67893277203362001</v>
      </c>
      <c r="AA13" s="11">
        <f t="shared" si="0"/>
        <v>188.59243667600558</v>
      </c>
      <c r="AB13" s="11">
        <f t="shared" si="1"/>
        <v>0.32106722796637999</v>
      </c>
      <c r="AC13" s="11">
        <f t="shared" si="2"/>
        <v>1.4460347318775457</v>
      </c>
      <c r="AD13" s="11">
        <f t="shared" si="3"/>
        <v>0.77507461628636443</v>
      </c>
      <c r="AE13" s="10"/>
      <c r="AF13" s="11">
        <v>47.624847746650403</v>
      </c>
      <c r="AG13" s="11">
        <v>0.32799609478006397</v>
      </c>
      <c r="AH13" s="11">
        <f t="shared" si="4"/>
        <v>186.66775144998223</v>
      </c>
      <c r="AI13" s="11">
        <f t="shared" si="5"/>
        <v>0.67200390521993603</v>
      </c>
      <c r="AJ13" s="11">
        <f t="shared" si="6"/>
        <v>3.9195453693206006</v>
      </c>
      <c r="AK13" s="10"/>
      <c r="AL13" s="10"/>
      <c r="AM13" s="10"/>
    </row>
    <row r="14" spans="1:39" x14ac:dyDescent="0.25">
      <c r="A14" s="1">
        <v>383.28108442651939</v>
      </c>
      <c r="B14" s="1">
        <f t="shared" si="7"/>
        <v>1.136901942207591E-2</v>
      </c>
      <c r="C14" s="1">
        <v>74.454174352761484</v>
      </c>
      <c r="E14" s="1">
        <f t="shared" si="8"/>
        <v>23.080699424218089</v>
      </c>
      <c r="F14" s="1">
        <v>0.875051852741075</v>
      </c>
      <c r="G14" s="1">
        <v>1418.4454444507501</v>
      </c>
      <c r="L14" s="1">
        <v>131.716088790344</v>
      </c>
      <c r="M14" s="1">
        <f t="shared" si="9"/>
        <v>0.48854949502794365</v>
      </c>
      <c r="N14" s="1">
        <v>242.924532117197</v>
      </c>
      <c r="P14" s="1">
        <v>61.013333333333293</v>
      </c>
      <c r="Q14" s="1">
        <f t="shared" si="10"/>
        <v>0.93344000000000005</v>
      </c>
      <c r="R14" s="1">
        <v>-1.0827571850000002</v>
      </c>
      <c r="T14" s="3">
        <v>64.278809999999993</v>
      </c>
      <c r="U14" s="1">
        <f t="shared" si="11"/>
        <v>0.57582605906870055</v>
      </c>
      <c r="V14" s="3">
        <v>51.925370000000001</v>
      </c>
      <c r="X14" s="10"/>
      <c r="Y14" s="11">
        <v>144.23561629981401</v>
      </c>
      <c r="Z14" s="11">
        <v>0.69922204997653303</v>
      </c>
      <c r="AA14" s="11">
        <f t="shared" si="0"/>
        <v>194.22834721570362</v>
      </c>
      <c r="AB14" s="11">
        <f t="shared" si="1"/>
        <v>0.30077795002346697</v>
      </c>
      <c r="AC14" s="11">
        <f t="shared" si="2"/>
        <v>1.3466046195689467</v>
      </c>
      <c r="AD14" s="11">
        <f t="shared" si="3"/>
        <v>0.72178007608895545</v>
      </c>
      <c r="AE14" s="10"/>
      <c r="AF14" s="11">
        <v>53.714981729598001</v>
      </c>
      <c r="AG14" s="11">
        <v>0.25575266521842799</v>
      </c>
      <c r="AH14" s="11">
        <f t="shared" si="4"/>
        <v>206.73537077265888</v>
      </c>
      <c r="AI14" s="11">
        <f t="shared" si="5"/>
        <v>0.74424733478157201</v>
      </c>
      <c r="AJ14" s="11">
        <f t="shared" si="6"/>
        <v>3.8487469252687778</v>
      </c>
      <c r="AK14" s="10"/>
      <c r="AL14" s="10"/>
      <c r="AM14" s="10"/>
    </row>
    <row r="15" spans="1:39" x14ac:dyDescent="0.25">
      <c r="A15" s="1">
        <v>382.17917426525497</v>
      </c>
      <c r="B15" s="1">
        <f t="shared" si="7"/>
        <v>1.4211274277594277E-2</v>
      </c>
      <c r="C15" s="1">
        <v>65.925197762252964</v>
      </c>
      <c r="E15" s="1">
        <f t="shared" si="8"/>
        <v>25.078031400585427</v>
      </c>
      <c r="F15" s="1">
        <v>0.86423922850810897</v>
      </c>
      <c r="G15" s="1">
        <v>1412.7605283374901</v>
      </c>
      <c r="L15" s="1">
        <v>156.361895130173</v>
      </c>
      <c r="M15" s="1">
        <f t="shared" si="9"/>
        <v>0.39285040303612973</v>
      </c>
      <c r="N15" s="1">
        <v>154.74486726902501</v>
      </c>
      <c r="P15" s="1">
        <v>93.921666666666667</v>
      </c>
      <c r="Q15" s="1">
        <f t="shared" si="10"/>
        <v>0.89754</v>
      </c>
      <c r="R15" s="1">
        <v>-1.1437835868181818</v>
      </c>
      <c r="T15" s="3">
        <v>73.396619999999999</v>
      </c>
      <c r="U15" s="1">
        <f t="shared" si="11"/>
        <v>0.51565790411432588</v>
      </c>
      <c r="V15" s="3">
        <v>49.161799999999999</v>
      </c>
      <c r="X15" s="10"/>
      <c r="Y15" s="11">
        <v>167.15732984417201</v>
      </c>
      <c r="Z15" s="11">
        <v>0.73190732865899599</v>
      </c>
      <c r="AA15" s="11">
        <f t="shared" si="0"/>
        <v>203.30759129416558</v>
      </c>
      <c r="AB15" s="11">
        <f t="shared" si="1"/>
        <v>0.26809267134100401</v>
      </c>
      <c r="AC15" s="11">
        <f t="shared" si="2"/>
        <v>1.2162648893930867</v>
      </c>
      <c r="AD15" s="11">
        <f t="shared" si="3"/>
        <v>0.65191798071469453</v>
      </c>
      <c r="AE15" s="10"/>
      <c r="AF15" s="11">
        <v>58.587088915956102</v>
      </c>
      <c r="AG15" s="11">
        <v>0.20027750919798501</v>
      </c>
      <c r="AH15" s="11">
        <f t="shared" si="4"/>
        <v>222.14513633389305</v>
      </c>
      <c r="AI15" s="11">
        <f t="shared" si="5"/>
        <v>0.79972249080201496</v>
      </c>
      <c r="AJ15" s="11">
        <f t="shared" si="6"/>
        <v>3.7917080442853712</v>
      </c>
      <c r="AK15" s="10"/>
      <c r="AL15" s="10"/>
      <c r="AM15" s="10"/>
    </row>
    <row r="16" spans="1:39" x14ac:dyDescent="0.25">
      <c r="A16" s="1">
        <v>385.48490474904912</v>
      </c>
      <c r="B16" s="1">
        <f t="shared" si="7"/>
        <v>5.6845097110368448E-3</v>
      </c>
      <c r="C16" s="1">
        <v>58.278208414294319</v>
      </c>
      <c r="E16" s="1">
        <f t="shared" si="8"/>
        <v>27.058841808195655</v>
      </c>
      <c r="F16" s="1">
        <v>0.85351604434660999</v>
      </c>
      <c r="G16" s="1">
        <v>1407.0910740167001</v>
      </c>
      <c r="L16" s="1">
        <v>185.61925481719399</v>
      </c>
      <c r="M16" s="1">
        <f t="shared" si="9"/>
        <v>0.27924475680490835</v>
      </c>
      <c r="N16" s="1">
        <v>85.794534690777496</v>
      </c>
      <c r="P16" s="1">
        <v>149.33416666666668</v>
      </c>
      <c r="Q16" s="1">
        <f t="shared" si="10"/>
        <v>0.83709</v>
      </c>
      <c r="R16" s="1">
        <v>-0.90559027272727288</v>
      </c>
      <c r="T16" s="3">
        <v>83.181190000000001</v>
      </c>
      <c r="U16" s="1">
        <f t="shared" si="11"/>
        <v>0.45108981990090991</v>
      </c>
      <c r="V16" s="3">
        <v>46.446379999999998</v>
      </c>
      <c r="X16" s="10"/>
      <c r="Y16" s="11">
        <v>193.232008621765</v>
      </c>
      <c r="Z16" s="11">
        <v>0.75666377483537794</v>
      </c>
      <c r="AA16" s="11">
        <f t="shared" si="0"/>
        <v>210.18438189871608</v>
      </c>
      <c r="AB16" s="11">
        <f t="shared" si="1"/>
        <v>0.24333622516462206</v>
      </c>
      <c r="AC16" s="11">
        <f t="shared" si="2"/>
        <v>1.0877306684221966</v>
      </c>
      <c r="AD16" s="11">
        <f t="shared" si="3"/>
        <v>0.58302363827429737</v>
      </c>
      <c r="AE16" s="10"/>
      <c r="AF16" s="11">
        <v>63.946406820950003</v>
      </c>
      <c r="AG16" s="11">
        <v>0.146084734482715</v>
      </c>
      <c r="AH16" s="11">
        <f t="shared" si="4"/>
        <v>237.1986848659125</v>
      </c>
      <c r="AI16" s="11">
        <f t="shared" si="5"/>
        <v>0.85391526551728503</v>
      </c>
      <c r="AJ16" s="11">
        <f t="shared" si="6"/>
        <v>3.7093356242840825</v>
      </c>
      <c r="AK16" s="10"/>
      <c r="AL16" s="10"/>
      <c r="AM16" s="10"/>
    </row>
    <row r="17" spans="1:39" x14ac:dyDescent="0.25">
      <c r="A17" s="1">
        <v>387.68872507157801</v>
      </c>
      <c r="B17" s="1">
        <f t="shared" si="7"/>
        <v>0</v>
      </c>
      <c r="C17" s="1">
        <v>54.089723649566864</v>
      </c>
      <c r="E17" s="1">
        <f t="shared" si="8"/>
        <v>29.023199262945052</v>
      </c>
      <c r="F17" s="1">
        <v>0.842881928802102</v>
      </c>
      <c r="G17" s="1">
        <v>1401.43708148839</v>
      </c>
      <c r="L17" s="1">
        <v>200.67028615617801</v>
      </c>
      <c r="M17" s="1">
        <f t="shared" si="9"/>
        <v>0.2208019526693672</v>
      </c>
      <c r="N17" s="1">
        <v>57.231739122678199</v>
      </c>
      <c r="P17" s="1">
        <v>135.96916666666664</v>
      </c>
      <c r="Q17" s="1">
        <f t="shared" si="10"/>
        <v>0.85167000000000004</v>
      </c>
      <c r="R17" s="1">
        <v>-0.38536615363636367</v>
      </c>
      <c r="T17" s="3">
        <v>90.741569999999996</v>
      </c>
      <c r="U17" s="1">
        <f t="shared" si="11"/>
        <v>0.40119909884465244</v>
      </c>
      <c r="V17" s="3">
        <v>44.336289999999998</v>
      </c>
      <c r="X17" s="10"/>
      <c r="Y17" s="11">
        <v>213.96430563654201</v>
      </c>
      <c r="Z17" s="11">
        <v>0.77805242273832698</v>
      </c>
      <c r="AA17" s="11">
        <f t="shared" si="0"/>
        <v>216.12567298286859</v>
      </c>
      <c r="AB17" s="11">
        <f t="shared" si="1"/>
        <v>0.22194757726167302</v>
      </c>
      <c r="AC17" s="11">
        <f t="shared" si="2"/>
        <v>1.0101015323088425</v>
      </c>
      <c r="AD17" s="11">
        <f t="shared" si="3"/>
        <v>0.54141442131753958</v>
      </c>
      <c r="AE17" s="10"/>
      <c r="AF17" s="11">
        <v>68.696711327649197</v>
      </c>
      <c r="AG17" s="11">
        <v>0.10607506561020601</v>
      </c>
      <c r="AH17" s="11">
        <f t="shared" si="4"/>
        <v>248.31248177494277</v>
      </c>
      <c r="AI17" s="11">
        <f t="shared" si="5"/>
        <v>0.89392493438979403</v>
      </c>
      <c r="AJ17" s="11">
        <f t="shared" si="6"/>
        <v>3.6146196371848944</v>
      </c>
      <c r="AK17" s="10"/>
      <c r="AL17" s="10"/>
      <c r="AM17" s="10"/>
    </row>
    <row r="18" spans="1:39" x14ac:dyDescent="0.25">
      <c r="A18" s="1">
        <v>387.68872507157801</v>
      </c>
      <c r="B18" s="1">
        <f t="shared" si="7"/>
        <v>0</v>
      </c>
      <c r="C18" s="1">
        <v>49.445104501283495</v>
      </c>
      <c r="E18" s="1">
        <f t="shared" si="8"/>
        <v>30.971172380728941</v>
      </c>
      <c r="F18" s="1">
        <v>0.83233651042011403</v>
      </c>
      <c r="G18" s="1">
        <v>1395.79855075255</v>
      </c>
      <c r="L18" s="1">
        <v>210.280546512482</v>
      </c>
      <c r="M18" s="1">
        <f t="shared" si="9"/>
        <v>0.18348553553851676</v>
      </c>
      <c r="N18" s="1">
        <v>38.620394172617701</v>
      </c>
      <c r="P18" s="1">
        <v>121.82500000000002</v>
      </c>
      <c r="Q18" s="1">
        <f t="shared" si="10"/>
        <v>0.86709999999999998</v>
      </c>
      <c r="R18" s="1">
        <v>0.37956922227272732</v>
      </c>
      <c r="T18" s="3">
        <v>98.968940000000003</v>
      </c>
      <c r="U18" s="1">
        <f t="shared" si="11"/>
        <v>0.34690693076624601</v>
      </c>
      <c r="V18" s="3">
        <v>42.45919</v>
      </c>
      <c r="X18" s="10"/>
      <c r="Y18" s="11">
        <v>244.12705410884899</v>
      </c>
      <c r="Z18" s="11">
        <v>0.80279038015729598</v>
      </c>
      <c r="AA18" s="11">
        <f t="shared" si="0"/>
        <v>222.99732782147109</v>
      </c>
      <c r="AB18" s="11">
        <f t="shared" si="1"/>
        <v>0.19720961984270402</v>
      </c>
      <c r="AC18" s="11">
        <f t="shared" si="2"/>
        <v>0.9134478300059411</v>
      </c>
      <c r="AD18" s="11">
        <f t="shared" si="3"/>
        <v>0.48960803688318444</v>
      </c>
      <c r="AE18" s="10"/>
      <c r="AF18" s="11">
        <v>73.690621193666203</v>
      </c>
      <c r="AG18" s="11">
        <v>7.2505556462448495E-2</v>
      </c>
      <c r="AH18" s="11">
        <f t="shared" si="4"/>
        <v>257.63734542709767</v>
      </c>
      <c r="AI18" s="11">
        <f t="shared" si="5"/>
        <v>0.92749444353755151</v>
      </c>
      <c r="AJ18" s="11">
        <f t="shared" si="6"/>
        <v>3.4962026544735099</v>
      </c>
      <c r="AK18" s="10"/>
      <c r="AL18" s="10"/>
      <c r="AM18" s="10"/>
    </row>
    <row r="19" spans="1:39" x14ac:dyDescent="0.25">
      <c r="C19" s="1">
        <f>MAX(C3:C18)</f>
        <v>2024.036116384548</v>
      </c>
      <c r="E19" s="1">
        <f t="shared" si="8"/>
        <v>32.9028297774436</v>
      </c>
      <c r="F19" s="1">
        <v>0.82187941774617002</v>
      </c>
      <c r="G19" s="1">
        <v>1390.1754818091899</v>
      </c>
      <c r="L19" s="1">
        <v>227.331251185631</v>
      </c>
      <c r="M19" s="1">
        <f t="shared" si="9"/>
        <v>0.11727804642082618</v>
      </c>
      <c r="N19" s="1">
        <v>23.485132621442801</v>
      </c>
      <c r="P19" s="1">
        <v>40.25083333333334</v>
      </c>
      <c r="Q19" s="1">
        <f t="shared" si="10"/>
        <v>0.95609</v>
      </c>
      <c r="R19" s="1">
        <v>1.3805204579545454</v>
      </c>
      <c r="T19" s="3">
        <v>108.9743</v>
      </c>
      <c r="U19" s="1">
        <f t="shared" si="11"/>
        <v>0.2808818599592976</v>
      </c>
      <c r="V19" s="3">
        <v>39.923780000000001</v>
      </c>
      <c r="X19" s="10"/>
      <c r="Y19" s="11">
        <v>263.29531286295997</v>
      </c>
      <c r="Z19" s="11">
        <v>0.816271528735795</v>
      </c>
      <c r="AA19" s="11">
        <f t="shared" si="0"/>
        <v>226.74209131549864</v>
      </c>
      <c r="AB19" s="11">
        <f t="shared" si="1"/>
        <v>0.183728471264205</v>
      </c>
      <c r="AC19" s="11">
        <f t="shared" si="2"/>
        <v>0.86117025346939402</v>
      </c>
      <c r="AD19" s="11">
        <f t="shared" si="3"/>
        <v>0.4615872558595952</v>
      </c>
      <c r="AE19" s="10"/>
      <c r="AF19" s="11">
        <v>78.928136419001206</v>
      </c>
      <c r="AG19" s="11">
        <v>4.2798887451812498E-2</v>
      </c>
      <c r="AH19" s="11">
        <f t="shared" si="4"/>
        <v>265.88919793005209</v>
      </c>
      <c r="AI19" s="11">
        <f t="shared" si="5"/>
        <v>0.95720111254818752</v>
      </c>
      <c r="AJ19" s="11">
        <f t="shared" si="6"/>
        <v>3.3687504861199504</v>
      </c>
      <c r="AK19" s="10"/>
      <c r="AL19" s="10"/>
      <c r="AM19" s="10"/>
    </row>
    <row r="20" spans="1:39" x14ac:dyDescent="0.25">
      <c r="E20" s="1">
        <f t="shared" si="8"/>
        <v>34.818240068984906</v>
      </c>
      <c r="F20" s="1">
        <v>0.811510279325796</v>
      </c>
      <c r="G20" s="1">
        <v>1384.5678746583101</v>
      </c>
      <c r="L20" s="1">
        <v>220.351049916649</v>
      </c>
      <c r="M20" s="1">
        <f t="shared" si="9"/>
        <v>0.14438200537234003</v>
      </c>
      <c r="N20" s="1">
        <v>14.4449171023865</v>
      </c>
      <c r="P20" s="1">
        <v>21.715833333333322</v>
      </c>
      <c r="Q20" s="1">
        <f t="shared" si="10"/>
        <v>0.97631000000000001</v>
      </c>
      <c r="R20" s="1">
        <v>2.128858152272727</v>
      </c>
      <c r="T20" s="3">
        <v>113.8643</v>
      </c>
      <c r="U20" s="1">
        <f t="shared" si="11"/>
        <v>0.24861289649911444</v>
      </c>
      <c r="V20" s="3">
        <v>37.761899999999997</v>
      </c>
      <c r="X20" s="10"/>
      <c r="Y20" s="10"/>
      <c r="Z20" s="10"/>
      <c r="AA20" s="10"/>
      <c r="AB20" s="10"/>
      <c r="AC20" s="10"/>
      <c r="AD20" s="10"/>
      <c r="AE20" s="10"/>
      <c r="AF20" s="11">
        <v>83.678440925700301</v>
      </c>
      <c r="AG20" s="11">
        <v>2.21191154865201E-2</v>
      </c>
      <c r="AH20" s="11">
        <f t="shared" si="4"/>
        <v>271.63357903152217</v>
      </c>
      <c r="AI20" s="11">
        <f t="shared" si="5"/>
        <v>0.97788088451347988</v>
      </c>
      <c r="AJ20" s="11">
        <f t="shared" si="6"/>
        <v>3.2461596562573489</v>
      </c>
      <c r="AK20" s="10"/>
      <c r="AL20" s="10"/>
      <c r="AM20" s="10"/>
    </row>
    <row r="21" spans="1:39" ht="15.75" customHeight="1" x14ac:dyDescent="0.25">
      <c r="E21" s="1">
        <f t="shared" si="8"/>
        <v>36.717471871248385</v>
      </c>
      <c r="F21" s="1">
        <v>0.80122872370452003</v>
      </c>
      <c r="G21" s="1">
        <v>1378.97572929989</v>
      </c>
      <c r="L21" s="1">
        <v>230.90383777601301</v>
      </c>
      <c r="M21" s="1">
        <f t="shared" si="9"/>
        <v>0.10340577589952582</v>
      </c>
      <c r="N21" s="1">
        <v>8.9891563295529409</v>
      </c>
      <c r="P21" s="1">
        <v>20.588333333333367</v>
      </c>
      <c r="Q21" s="1">
        <f t="shared" si="10"/>
        <v>0.97753999999999996</v>
      </c>
      <c r="R21" s="1">
        <v>2.5610323636363641</v>
      </c>
      <c r="T21" s="3">
        <v>119.42149999999999</v>
      </c>
      <c r="U21" s="1">
        <f t="shared" si="11"/>
        <v>0.21194110023307566</v>
      </c>
      <c r="V21" s="3">
        <v>36.022599999999997</v>
      </c>
      <c r="X21" s="10"/>
      <c r="Y21" s="10"/>
      <c r="Z21" s="10"/>
      <c r="AA21" s="10"/>
      <c r="AB21" s="10"/>
      <c r="AC21" s="10"/>
      <c r="AD21" s="10"/>
      <c r="AE21" s="10"/>
      <c r="AF21" s="11">
        <v>89.768574908647906</v>
      </c>
      <c r="AG21" s="11">
        <v>7.8653766465339708E-3</v>
      </c>
      <c r="AH21" s="11">
        <f t="shared" si="4"/>
        <v>275.59295093151832</v>
      </c>
      <c r="AI21" s="11">
        <f t="shared" si="5"/>
        <v>0.99213462335346603</v>
      </c>
      <c r="AJ21" s="11">
        <f t="shared" si="6"/>
        <v>3.0700381643796031</v>
      </c>
      <c r="AK21" s="10"/>
      <c r="AL21" s="10"/>
      <c r="AM21" s="10"/>
    </row>
    <row r="22" spans="1:39" ht="15.75" customHeight="1" x14ac:dyDescent="0.25">
      <c r="E22" s="1">
        <f t="shared" si="8"/>
        <v>38.600593800130305</v>
      </c>
      <c r="F22" s="1">
        <v>0.79103437942786603</v>
      </c>
      <c r="G22" s="1">
        <v>1373.3990457339601</v>
      </c>
      <c r="L22" s="1">
        <v>241.96200707851901</v>
      </c>
      <c r="M22" s="1">
        <f t="shared" si="9"/>
        <v>6.0467162053835954E-2</v>
      </c>
      <c r="N22" s="1">
        <v>4.7026854214243698</v>
      </c>
      <c r="P22" s="1">
        <v>21.706666666666699</v>
      </c>
      <c r="Q22" s="1">
        <f t="shared" si="10"/>
        <v>0.97631999999999997</v>
      </c>
      <c r="R22" s="1">
        <v>2.8833244431818184</v>
      </c>
      <c r="T22" s="3">
        <v>123.86660000000001</v>
      </c>
      <c r="U22" s="1">
        <f t="shared" si="11"/>
        <v>0.18260801854046627</v>
      </c>
      <c r="V22" s="3">
        <v>34.3964</v>
      </c>
      <c r="X22" s="10"/>
      <c r="Y22" s="10"/>
      <c r="Z22" s="10"/>
      <c r="AA22" s="10"/>
      <c r="AB22" s="10"/>
      <c r="AC22" s="10"/>
      <c r="AD22" s="10"/>
      <c r="AE22" s="10"/>
      <c r="AF22" s="11">
        <v>95.006090133982894</v>
      </c>
      <c r="AG22" s="11">
        <v>2.6432437183723199E-3</v>
      </c>
      <c r="AH22" s="11">
        <f t="shared" si="4"/>
        <v>277.04354341156323</v>
      </c>
      <c r="AI22" s="11">
        <f t="shared" si="5"/>
        <v>0.99735675628162768</v>
      </c>
      <c r="AJ22" s="11">
        <f t="shared" si="6"/>
        <v>2.9160608864217119</v>
      </c>
      <c r="AK22" s="10"/>
      <c r="AL22" s="10"/>
      <c r="AM22" s="10"/>
    </row>
    <row r="23" spans="1:39" ht="15.75" customHeight="1" x14ac:dyDescent="0.25">
      <c r="E23" s="1">
        <f t="shared" si="8"/>
        <v>40.46767447152618</v>
      </c>
      <c r="F23" s="1">
        <v>0.78092687504136205</v>
      </c>
      <c r="G23" s="1">
        <v>1367.8378239604999</v>
      </c>
      <c r="L23" s="1">
        <v>241.96200707851901</v>
      </c>
      <c r="M23" s="1">
        <f t="shared" si="9"/>
        <v>6.0467162053835954E-2</v>
      </c>
      <c r="N23" s="1">
        <v>2.99478761750147</v>
      </c>
      <c r="P23" s="1">
        <v>22.815833333333305</v>
      </c>
      <c r="Q23" s="1">
        <f t="shared" si="10"/>
        <v>0.97511000000000003</v>
      </c>
      <c r="R23" s="1">
        <v>3.1720173931818181</v>
      </c>
      <c r="T23" s="3">
        <v>128.53190000000001</v>
      </c>
      <c r="U23" s="1">
        <f t="shared" si="11"/>
        <v>0.15182184364664364</v>
      </c>
      <c r="V23" s="3">
        <v>32.000140000000002</v>
      </c>
    </row>
    <row r="24" spans="1:39" ht="15.75" customHeight="1" x14ac:dyDescent="0.25">
      <c r="E24" s="1">
        <f t="shared" si="8"/>
        <v>42.318782501332102</v>
      </c>
      <c r="F24" s="1">
        <v>0.77090583909053301</v>
      </c>
      <c r="G24" s="1">
        <v>1362.29206397951</v>
      </c>
      <c r="L24" s="1">
        <v>238.21832646152899</v>
      </c>
      <c r="M24" s="1">
        <f t="shared" si="9"/>
        <v>7.5003786695502339E-2</v>
      </c>
      <c r="N24" s="1">
        <v>1.82085047337102</v>
      </c>
      <c r="P24" s="1">
        <v>23.925000000000011</v>
      </c>
      <c r="Q24" s="1">
        <f t="shared" si="10"/>
        <v>0.97389999999999999</v>
      </c>
      <c r="R24" s="1">
        <v>3.3819759022727269</v>
      </c>
      <c r="T24" s="3">
        <v>133.63939999999999</v>
      </c>
      <c r="U24" s="1">
        <f t="shared" si="11"/>
        <v>0.11811760420433592</v>
      </c>
      <c r="V24" s="3">
        <v>29.02272</v>
      </c>
    </row>
    <row r="25" spans="1:39" ht="15.75" customHeight="1" x14ac:dyDescent="0.25">
      <c r="E25" s="1">
        <f t="shared" si="8"/>
        <v>44.153986505443953</v>
      </c>
      <c r="F25" s="1">
        <v>0.76097090012090496</v>
      </c>
      <c r="G25" s="1">
        <v>1356.761765791</v>
      </c>
      <c r="L25" s="1">
        <v>257.53438017925203</v>
      </c>
      <c r="M25" s="1">
        <f t="shared" si="9"/>
        <v>0</v>
      </c>
      <c r="N25" s="1">
        <v>1.1331850848053</v>
      </c>
      <c r="P25" s="1">
        <v>25.04333333333334</v>
      </c>
      <c r="Q25" s="1">
        <f t="shared" si="10"/>
        <v>0.97267999999999999</v>
      </c>
      <c r="R25" s="1">
        <v>3.5258897704545453</v>
      </c>
      <c r="T25" s="3">
        <v>138.5224</v>
      </c>
      <c r="U25" s="1">
        <f t="shared" si="11"/>
        <v>8.5894833534381987E-2</v>
      </c>
      <c r="V25" s="3">
        <v>26.097010000000001</v>
      </c>
    </row>
    <row r="26" spans="1:39" ht="15.75" customHeight="1" x14ac:dyDescent="0.25">
      <c r="E26" s="1">
        <f t="shared" si="8"/>
        <v>45.973355099757406</v>
      </c>
      <c r="F26" s="1">
        <v>0.75112168667800505</v>
      </c>
      <c r="G26" s="1">
        <v>1351.24692939496</v>
      </c>
      <c r="P26" s="1">
        <v>26.170833333333302</v>
      </c>
      <c r="Q26" s="1">
        <f t="shared" si="10"/>
        <v>0.97145000000000004</v>
      </c>
      <c r="R26" s="1">
        <v>3.5599215068181822</v>
      </c>
      <c r="T26" s="3">
        <v>142.73480000000001</v>
      </c>
      <c r="U26" s="1">
        <f t="shared" si="11"/>
        <v>5.8097332168395188E-2</v>
      </c>
      <c r="V26" s="3">
        <v>23.026199999999999</v>
      </c>
    </row>
    <row r="27" spans="1:39" ht="15.75" customHeight="1" x14ac:dyDescent="0.25">
      <c r="E27" s="1">
        <f t="shared" si="8"/>
        <v>47.776956900168592</v>
      </c>
      <c r="F27" s="1">
        <v>0.741357827307358</v>
      </c>
      <c r="G27" s="1">
        <v>1345.7475547914</v>
      </c>
      <c r="P27" s="1">
        <v>27.280000000000008</v>
      </c>
      <c r="Q27" s="1">
        <f t="shared" si="10"/>
        <v>0.97023999999999999</v>
      </c>
      <c r="R27" s="1">
        <v>3.593809040909091</v>
      </c>
      <c r="T27" s="3">
        <v>144.72569999999999</v>
      </c>
      <c r="U27" s="1">
        <f t="shared" si="11"/>
        <v>4.4959442730178822E-2</v>
      </c>
      <c r="V27" s="3">
        <v>21.008099999999999</v>
      </c>
    </row>
    <row r="28" spans="1:39" ht="15.75" customHeight="1" x14ac:dyDescent="0.25">
      <c r="E28" s="1">
        <f t="shared" si="8"/>
        <v>49.564860522573206</v>
      </c>
      <c r="F28" s="1">
        <v>0.73167895055449095</v>
      </c>
      <c r="G28" s="1">
        <v>1340.26364198032</v>
      </c>
      <c r="P28" s="1">
        <v>28.36166666666664</v>
      </c>
      <c r="Q28" s="1">
        <f t="shared" si="10"/>
        <v>0.96906000000000003</v>
      </c>
      <c r="R28" s="1">
        <v>3.6278407772727275</v>
      </c>
      <c r="T28" s="3">
        <v>146.71420000000001</v>
      </c>
      <c r="U28" s="1">
        <f t="shared" si="11"/>
        <v>3.1837390820040778E-2</v>
      </c>
      <c r="V28" s="3">
        <v>18.996359999999999</v>
      </c>
    </row>
    <row r="29" spans="1:39" ht="15.75" customHeight="1" x14ac:dyDescent="0.25">
      <c r="E29" s="1">
        <f t="shared" si="8"/>
        <v>51.337134582867108</v>
      </c>
      <c r="F29" s="1">
        <v>0.72208468496492995</v>
      </c>
      <c r="G29" s="1">
        <v>1334.79519096171</v>
      </c>
      <c r="P29" s="1">
        <v>29.479999999999968</v>
      </c>
      <c r="Q29" s="1">
        <f t="shared" si="10"/>
        <v>0.96784000000000003</v>
      </c>
      <c r="R29" s="1">
        <v>3.6114017181818183</v>
      </c>
      <c r="T29" s="3">
        <v>148.03880000000001</v>
      </c>
      <c r="U29" s="1">
        <f t="shared" si="11"/>
        <v>2.3096395114650559E-2</v>
      </c>
      <c r="V29" s="3">
        <v>17.746569999999998</v>
      </c>
    </row>
    <row r="30" spans="1:39" ht="15.75" customHeight="1" x14ac:dyDescent="0.25">
      <c r="E30" s="1">
        <f t="shared" si="8"/>
        <v>53.093847696946199</v>
      </c>
      <c r="F30" s="1">
        <v>0.71257465908420103</v>
      </c>
      <c r="G30" s="1">
        <v>1329.3422017355699</v>
      </c>
      <c r="P30" s="1">
        <v>30.616666666666653</v>
      </c>
      <c r="Q30" s="1">
        <f t="shared" si="10"/>
        <v>0.96660000000000001</v>
      </c>
      <c r="R30" s="1">
        <v>3.5498273477272733</v>
      </c>
      <c r="T30" s="3">
        <v>149.13900000000001</v>
      </c>
      <c r="U30" s="1">
        <f t="shared" si="11"/>
        <v>1.5836208284610964E-2</v>
      </c>
      <c r="V30" s="3">
        <v>16.432829999999999</v>
      </c>
    </row>
    <row r="31" spans="1:39" ht="15.75" customHeight="1" x14ac:dyDescent="0.25">
      <c r="E31" s="1">
        <f t="shared" si="8"/>
        <v>54.835068480706589</v>
      </c>
      <c r="F31" s="1">
        <v>0.70314850145782903</v>
      </c>
      <c r="G31" s="1">
        <v>1323.9046743019101</v>
      </c>
      <c r="P31" s="1">
        <v>31.744166666666711</v>
      </c>
      <c r="Q31" s="1">
        <f t="shared" si="10"/>
        <v>0.96536999999999995</v>
      </c>
      <c r="R31" s="1">
        <v>3.4882529772727278</v>
      </c>
      <c r="T31" s="3">
        <v>150.23560000000001</v>
      </c>
      <c r="U31" s="1">
        <f t="shared" si="11"/>
        <v>8.5997777466892966E-3</v>
      </c>
      <c r="V31" s="3">
        <v>14.98535</v>
      </c>
    </row>
    <row r="32" spans="1:39" ht="15.75" customHeight="1" x14ac:dyDescent="0.25">
      <c r="E32" s="1">
        <f t="shared" si="8"/>
        <v>56.560865550043779</v>
      </c>
      <c r="F32" s="1">
        <v>0.69380584063134199</v>
      </c>
      <c r="G32" s="1">
        <v>1318.48260866073</v>
      </c>
      <c r="P32" s="1">
        <v>32.87166666666667</v>
      </c>
      <c r="Q32" s="1">
        <f t="shared" si="10"/>
        <v>0.96414</v>
      </c>
      <c r="R32" s="1">
        <v>3.4266786068181823</v>
      </c>
      <c r="T32" s="3">
        <v>150.66980000000001</v>
      </c>
      <c r="U32" s="1">
        <f t="shared" si="11"/>
        <v>5.7345049584660579E-3</v>
      </c>
      <c r="V32" s="3">
        <v>14.116580000000001</v>
      </c>
    </row>
    <row r="33" spans="5:22" ht="15.75" customHeight="1" x14ac:dyDescent="0.25">
      <c r="E33" s="1">
        <f t="shared" si="8"/>
        <v>58.27130752085364</v>
      </c>
      <c r="F33" s="1">
        <v>0.68454630515026604</v>
      </c>
      <c r="G33" s="1">
        <v>1313.0760048120201</v>
      </c>
      <c r="P33" s="1">
        <v>34.035833333333329</v>
      </c>
      <c r="Q33" s="1">
        <f t="shared" si="10"/>
        <v>0.96287</v>
      </c>
      <c r="R33" s="1">
        <v>3.3446275136363637</v>
      </c>
      <c r="T33" s="3">
        <v>150.6609</v>
      </c>
      <c r="U33" s="1">
        <f t="shared" si="11"/>
        <v>5.7932357917577226E-3</v>
      </c>
      <c r="V33" s="3">
        <v>13.444649999999999</v>
      </c>
    </row>
    <row r="34" spans="5:22" ht="15.75" customHeight="1" x14ac:dyDescent="0.25">
      <c r="E34" s="1">
        <f t="shared" si="8"/>
        <v>59.966463009032282</v>
      </c>
      <c r="F34" s="1">
        <v>0.67536952356012603</v>
      </c>
      <c r="G34" s="1">
        <v>1307.6848627557799</v>
      </c>
      <c r="P34" s="1">
        <v>35.190833333333366</v>
      </c>
      <c r="Q34" s="1">
        <f t="shared" si="10"/>
        <v>0.96160999999999996</v>
      </c>
      <c r="R34" s="1">
        <v>3.2530590704545457</v>
      </c>
      <c r="T34" s="3">
        <v>151.53880000000001</v>
      </c>
      <c r="U34" s="1">
        <f t="shared" si="11"/>
        <v>0</v>
      </c>
      <c r="V34" s="3">
        <v>13.02192</v>
      </c>
    </row>
    <row r="35" spans="5:22" ht="15.75" customHeight="1" x14ac:dyDescent="0.25">
      <c r="E35" s="1">
        <f t="shared" si="8"/>
        <v>61.646400630475583</v>
      </c>
      <c r="F35" s="1">
        <v>0.66627512440644798</v>
      </c>
      <c r="G35" s="1">
        <v>1302.30918249203</v>
      </c>
      <c r="P35" s="1">
        <v>36.345833333333303</v>
      </c>
      <c r="Q35" s="1">
        <f t="shared" si="10"/>
        <v>0.96035000000000004</v>
      </c>
      <c r="R35" s="1">
        <v>3.1613464249999996</v>
      </c>
      <c r="T35" s="3">
        <v>151.53880000000001</v>
      </c>
      <c r="U35" s="1">
        <f t="shared" si="11"/>
        <v>0</v>
      </c>
      <c r="V35" s="3">
        <v>12.70707</v>
      </c>
    </row>
    <row r="36" spans="5:22" ht="15.75" customHeight="1" x14ac:dyDescent="0.25">
      <c r="E36" s="1">
        <f t="shared" si="8"/>
        <v>63.311189001079249</v>
      </c>
      <c r="F36" s="1">
        <v>0.65726273623475895</v>
      </c>
      <c r="G36" s="1">
        <v>1296.94896402074</v>
      </c>
      <c r="P36" s="1">
        <v>37.509999999999962</v>
      </c>
      <c r="Q36" s="1">
        <f t="shared" si="10"/>
        <v>0.95908000000000004</v>
      </c>
      <c r="R36" s="1">
        <v>3.0696337795454545</v>
      </c>
    </row>
    <row r="37" spans="5:22" ht="15.75" customHeight="1" x14ac:dyDescent="0.25">
      <c r="E37" s="1">
        <f t="shared" si="8"/>
        <v>64.960896736739173</v>
      </c>
      <c r="F37" s="1">
        <v>0.64833198759058497</v>
      </c>
      <c r="G37" s="1">
        <v>1291.6042073419301</v>
      </c>
      <c r="P37" s="1">
        <v>38.298333333333368</v>
      </c>
      <c r="Q37" s="1">
        <f t="shared" si="10"/>
        <v>0.95821999999999996</v>
      </c>
      <c r="R37" s="1">
        <v>3.0040217454545459</v>
      </c>
    </row>
    <row r="38" spans="5:22" ht="15.75" customHeight="1" x14ac:dyDescent="0.25">
      <c r="E38" s="1">
        <f t="shared" si="8"/>
        <v>66.595592453351244</v>
      </c>
      <c r="F38" s="1">
        <v>0.63948250701945197</v>
      </c>
      <c r="G38" s="1">
        <v>1286.2749124556001</v>
      </c>
      <c r="P38" s="1">
        <v>39.132500000000007</v>
      </c>
      <c r="Q38" s="1">
        <f t="shared" si="10"/>
        <v>0.95730999999999999</v>
      </c>
      <c r="R38" s="1">
        <v>2.943456790909091</v>
      </c>
    </row>
    <row r="39" spans="5:22" ht="15.75" customHeight="1" x14ac:dyDescent="0.25">
      <c r="E39" s="1">
        <f t="shared" si="8"/>
        <v>68.215344766811327</v>
      </c>
      <c r="F39" s="1">
        <v>0.63071392306688601</v>
      </c>
      <c r="G39" s="1">
        <v>1280.9610793617401</v>
      </c>
      <c r="P39" s="1">
        <v>40.23249999999998</v>
      </c>
      <c r="Q39" s="1">
        <f t="shared" si="10"/>
        <v>0.95611000000000002</v>
      </c>
      <c r="R39" s="1">
        <v>2.8830360386363636</v>
      </c>
    </row>
    <row r="40" spans="5:22" ht="15.75" customHeight="1" x14ac:dyDescent="0.25">
      <c r="E40" s="1">
        <f t="shared" si="8"/>
        <v>69.820222293015377</v>
      </c>
      <c r="F40" s="1">
        <v>0.622025864278413</v>
      </c>
      <c r="G40" s="1">
        <v>1275.66270806036</v>
      </c>
      <c r="P40" s="1">
        <v>41.39666666666664</v>
      </c>
      <c r="Q40" s="1">
        <f t="shared" si="10"/>
        <v>0.95484000000000002</v>
      </c>
      <c r="R40" s="1">
        <v>2.8226152863636367</v>
      </c>
    </row>
    <row r="41" spans="5:22" ht="15.75" customHeight="1" x14ac:dyDescent="0.25">
      <c r="E41" s="1">
        <f t="shared" si="8"/>
        <v>71.410293647859248</v>
      </c>
      <c r="F41" s="1">
        <v>0.61341795919955899</v>
      </c>
      <c r="G41" s="1">
        <v>1270.37979855145</v>
      </c>
      <c r="P41" s="1">
        <v>42.588333333333281</v>
      </c>
      <c r="Q41" s="1">
        <f t="shared" si="10"/>
        <v>0.95354000000000005</v>
      </c>
      <c r="R41" s="1">
        <v>2.7620503318181817</v>
      </c>
    </row>
    <row r="42" spans="5:22" ht="15.75" customHeight="1" x14ac:dyDescent="0.25">
      <c r="E42" s="1">
        <f t="shared" si="8"/>
        <v>72.985627447238627</v>
      </c>
      <c r="F42" s="1">
        <v>0.60488983637585103</v>
      </c>
      <c r="G42" s="1">
        <v>1265.1123508350199</v>
      </c>
      <c r="P42" s="1">
        <v>43.807499999999997</v>
      </c>
      <c r="Q42" s="1">
        <f t="shared" si="10"/>
        <v>0.95221</v>
      </c>
      <c r="R42" s="1">
        <v>2.7016295795454548</v>
      </c>
    </row>
    <row r="43" spans="5:22" ht="15.75" customHeight="1" x14ac:dyDescent="0.25">
      <c r="E43" s="1">
        <f t="shared" si="8"/>
        <v>74.546292307049441</v>
      </c>
      <c r="F43" s="1">
        <v>0.59644112435281504</v>
      </c>
      <c r="G43" s="1">
        <v>1259.8603649110601</v>
      </c>
      <c r="P43" s="1">
        <v>45.035833333333343</v>
      </c>
      <c r="Q43" s="1">
        <f t="shared" si="10"/>
        <v>0.95086999999999999</v>
      </c>
      <c r="R43" s="1">
        <v>2.6412088272727274</v>
      </c>
    </row>
    <row r="44" spans="5:22" ht="15.75" customHeight="1" x14ac:dyDescent="0.25">
      <c r="E44" s="1">
        <f t="shared" si="8"/>
        <v>76.092356843187787</v>
      </c>
      <c r="F44" s="1">
        <v>0.58807145167597596</v>
      </c>
      <c r="G44" s="1">
        <v>1254.6238407795699</v>
      </c>
      <c r="P44" s="1">
        <v>46.291666666666657</v>
      </c>
      <c r="Q44" s="1">
        <f t="shared" si="10"/>
        <v>0.94950000000000001</v>
      </c>
      <c r="R44" s="1">
        <v>2.5868445704545455</v>
      </c>
    </row>
    <row r="45" spans="5:22" ht="15.75" customHeight="1" x14ac:dyDescent="0.25">
      <c r="E45" s="1">
        <f t="shared" si="8"/>
        <v>77.623889671549307</v>
      </c>
      <c r="F45" s="1">
        <v>0.57978044689086095</v>
      </c>
      <c r="G45" s="1">
        <v>1249.40277844057</v>
      </c>
      <c r="P45" s="1">
        <v>47.5566666666667</v>
      </c>
      <c r="Q45" s="1">
        <f t="shared" si="10"/>
        <v>0.94811999999999996</v>
      </c>
      <c r="R45" s="1">
        <v>2.5712707250000002</v>
      </c>
    </row>
    <row r="46" spans="5:22" ht="15.75" customHeight="1" x14ac:dyDescent="0.25">
      <c r="E46" s="1">
        <f t="shared" si="8"/>
        <v>79.140959408030099</v>
      </c>
      <c r="F46" s="1">
        <v>0.57156773854299503</v>
      </c>
      <c r="G46" s="1">
        <v>1244.1971778940299</v>
      </c>
      <c r="P46" s="1">
        <v>48.867499999999964</v>
      </c>
      <c r="Q46" s="1">
        <f t="shared" si="10"/>
        <v>0.94669000000000003</v>
      </c>
      <c r="R46" s="1">
        <v>2.5555526772727277</v>
      </c>
    </row>
    <row r="47" spans="5:22" ht="15.75" customHeight="1" x14ac:dyDescent="0.25">
      <c r="E47" s="1">
        <f t="shared" si="8"/>
        <v>80.643634668525692</v>
      </c>
      <c r="F47" s="1">
        <v>0.56343295517790604</v>
      </c>
      <c r="G47" s="1">
        <v>1239.00703913998</v>
      </c>
      <c r="P47" s="1">
        <v>50.187499999999964</v>
      </c>
      <c r="Q47" s="1">
        <f t="shared" si="10"/>
        <v>0.94525000000000003</v>
      </c>
      <c r="R47" s="1">
        <v>2.539978831818182</v>
      </c>
    </row>
    <row r="48" spans="5:22" ht="15.75" customHeight="1" x14ac:dyDescent="0.25">
      <c r="E48" s="1">
        <f t="shared" si="8"/>
        <v>82.131984068932184</v>
      </c>
      <c r="F48" s="1">
        <v>0.55537572534111901</v>
      </c>
      <c r="G48" s="1">
        <v>1233.83236217839</v>
      </c>
      <c r="P48" s="1">
        <v>51.516666666666694</v>
      </c>
      <c r="Q48" s="1">
        <f t="shared" si="10"/>
        <v>0.94379999999999997</v>
      </c>
      <c r="R48" s="1">
        <v>2.5244049863636362</v>
      </c>
    </row>
    <row r="49" spans="5:18" ht="15.75" customHeight="1" x14ac:dyDescent="0.25">
      <c r="E49" s="1">
        <f t="shared" si="8"/>
        <v>83.606076225145443</v>
      </c>
      <c r="F49" s="1">
        <v>0.54739567757815999</v>
      </c>
      <c r="G49" s="1">
        <v>1228.67314700929</v>
      </c>
      <c r="P49" s="1">
        <v>52.85500000000004</v>
      </c>
      <c r="Q49" s="1">
        <f t="shared" si="10"/>
        <v>0.94233999999999996</v>
      </c>
      <c r="R49" s="1">
        <v>2.5086869386363637</v>
      </c>
    </row>
    <row r="50" spans="5:18" ht="15.75" customHeight="1" x14ac:dyDescent="0.25">
      <c r="E50" s="1">
        <f t="shared" si="8"/>
        <v>85.065979753061185</v>
      </c>
      <c r="F50" s="1">
        <v>0.53949244043455602</v>
      </c>
      <c r="G50" s="1">
        <v>1223.52939363266</v>
      </c>
      <c r="P50" s="1">
        <v>54.193333333333285</v>
      </c>
      <c r="Q50" s="1">
        <f t="shared" si="10"/>
        <v>0.94088000000000005</v>
      </c>
      <c r="R50" s="1">
        <v>2.4931130931818184</v>
      </c>
    </row>
    <row r="51" spans="5:18" ht="15.75" customHeight="1" x14ac:dyDescent="0.25">
      <c r="E51" s="1">
        <f t="shared" si="8"/>
        <v>86.511763268575478</v>
      </c>
      <c r="F51" s="1">
        <v>0.53166564245583203</v>
      </c>
      <c r="G51" s="1">
        <v>1218.4011020485</v>
      </c>
      <c r="P51" s="1">
        <v>55.577499999999965</v>
      </c>
      <c r="Q51" s="1">
        <f t="shared" si="10"/>
        <v>0.93937000000000004</v>
      </c>
      <c r="R51" s="1">
        <v>2.4775392477272731</v>
      </c>
    </row>
    <row r="52" spans="5:18" ht="15.75" customHeight="1" x14ac:dyDescent="0.25">
      <c r="E52" s="1">
        <f t="shared" si="8"/>
        <v>87.943495387584051</v>
      </c>
      <c r="F52" s="1">
        <v>0.52391491218751496</v>
      </c>
      <c r="G52" s="1">
        <v>1213.2882722568199</v>
      </c>
      <c r="P52" s="1">
        <v>57.053333333333299</v>
      </c>
      <c r="Q52" s="1">
        <f t="shared" si="10"/>
        <v>0.93776000000000004</v>
      </c>
      <c r="R52" s="1">
        <v>2.469752325</v>
      </c>
    </row>
    <row r="53" spans="5:18" ht="15.75" customHeight="1" x14ac:dyDescent="0.25">
      <c r="E53" s="1">
        <f t="shared" si="8"/>
        <v>89.361244725982772</v>
      </c>
      <c r="F53" s="1">
        <v>0.51623987817513095</v>
      </c>
      <c r="G53" s="1">
        <v>1208.1909042576101</v>
      </c>
      <c r="P53" s="1">
        <v>58.483333333333299</v>
      </c>
      <c r="Q53" s="1">
        <f t="shared" si="10"/>
        <v>0.93620000000000003</v>
      </c>
      <c r="R53" s="1">
        <v>2.4720595613636362</v>
      </c>
    </row>
    <row r="54" spans="5:18" ht="15.75" customHeight="1" x14ac:dyDescent="0.25">
      <c r="E54" s="1">
        <f t="shared" si="8"/>
        <v>90.765079899667683</v>
      </c>
      <c r="F54" s="1">
        <v>0.50864016896420505</v>
      </c>
      <c r="G54" s="1">
        <v>1203.10899805088</v>
      </c>
      <c r="P54" s="1">
        <v>59.913333333333306</v>
      </c>
      <c r="Q54" s="1">
        <f t="shared" si="10"/>
        <v>0.93464000000000003</v>
      </c>
      <c r="R54" s="1">
        <v>2.4742225954545458</v>
      </c>
    </row>
    <row r="55" spans="5:18" ht="15.75" customHeight="1" x14ac:dyDescent="0.25">
      <c r="E55" s="1">
        <f t="shared" si="8"/>
        <v>92.155069524534397</v>
      </c>
      <c r="F55" s="1">
        <v>0.50111541310026497</v>
      </c>
      <c r="G55" s="1">
        <v>1198.0425536366199</v>
      </c>
      <c r="P55" s="1">
        <v>61.352500000000042</v>
      </c>
      <c r="Q55" s="1">
        <f t="shared" si="10"/>
        <v>0.93306999999999995</v>
      </c>
      <c r="R55" s="1">
        <v>2.4765298318181816</v>
      </c>
    </row>
    <row r="56" spans="5:18" ht="15.75" customHeight="1" x14ac:dyDescent="0.25">
      <c r="E56" s="1">
        <f t="shared" si="8"/>
        <v>93.531282216478914</v>
      </c>
      <c r="F56" s="1">
        <v>0.49366523912883598</v>
      </c>
      <c r="G56" s="1">
        <v>1192.99157101484</v>
      </c>
      <c r="P56" s="1">
        <v>62.800833333333294</v>
      </c>
      <c r="Q56" s="1">
        <f t="shared" si="10"/>
        <v>0.93149000000000004</v>
      </c>
      <c r="R56" s="1">
        <v>2.4786928659090912</v>
      </c>
    </row>
    <row r="57" spans="5:18" ht="15.75" customHeight="1" x14ac:dyDescent="0.25">
      <c r="E57" s="1">
        <f t="shared" si="8"/>
        <v>94.893786591397159</v>
      </c>
      <c r="F57" s="1">
        <v>0.48628927559544399</v>
      </c>
      <c r="G57" s="1">
        <v>1187.9560501855401</v>
      </c>
      <c r="P57" s="1">
        <v>64.258333333333383</v>
      </c>
      <c r="Q57" s="1">
        <f t="shared" si="10"/>
        <v>0.92989999999999995</v>
      </c>
      <c r="R57" s="1">
        <v>2.4808558999999999</v>
      </c>
    </row>
    <row r="58" spans="5:18" ht="15.75" customHeight="1" x14ac:dyDescent="0.25">
      <c r="E58" s="1">
        <f t="shared" si="8"/>
        <v>96.242651265185032</v>
      </c>
      <c r="F58" s="1">
        <v>0.47898715104561501</v>
      </c>
      <c r="G58" s="1">
        <v>1182.9359911487099</v>
      </c>
      <c r="P58" s="1">
        <v>65.734166666666709</v>
      </c>
      <c r="Q58" s="1">
        <f t="shared" si="10"/>
        <v>0.92828999999999995</v>
      </c>
      <c r="R58" s="1">
        <v>2.4831631363636366</v>
      </c>
    </row>
    <row r="59" spans="5:18" ht="15.75" customHeight="1" x14ac:dyDescent="0.25">
      <c r="E59" s="1">
        <f t="shared" si="8"/>
        <v>97.577944853738188</v>
      </c>
      <c r="F59" s="1">
        <v>0.47175849402487602</v>
      </c>
      <c r="G59" s="1">
        <v>1177.93139390435</v>
      </c>
      <c r="P59" s="1">
        <v>67.265000000000001</v>
      </c>
      <c r="Q59" s="1">
        <f t="shared" si="10"/>
        <v>0.92662</v>
      </c>
      <c r="R59" s="1">
        <v>2.4853261704545453</v>
      </c>
    </row>
    <row r="60" spans="5:18" ht="15.75" customHeight="1" x14ac:dyDescent="0.25">
      <c r="E60" s="1">
        <f t="shared" si="8"/>
        <v>98.899735972952769</v>
      </c>
      <c r="F60" s="1">
        <v>0.464602933078752</v>
      </c>
      <c r="G60" s="1">
        <v>1172.94225845247</v>
      </c>
      <c r="P60" s="1">
        <v>68.832499999999996</v>
      </c>
      <c r="Q60" s="1">
        <f t="shared" si="10"/>
        <v>0.92491000000000001</v>
      </c>
      <c r="R60" s="1">
        <v>2.4895080363636364</v>
      </c>
    </row>
    <row r="61" spans="5:18" ht="15.75" customHeight="1" x14ac:dyDescent="0.25">
      <c r="E61" s="1">
        <f t="shared" si="8"/>
        <v>100.20809323872425</v>
      </c>
      <c r="F61" s="1">
        <v>0.457520096752771</v>
      </c>
      <c r="G61" s="1">
        <v>1167.96858479307</v>
      </c>
      <c r="P61" s="1">
        <v>70.390833333333362</v>
      </c>
      <c r="Q61" s="1">
        <f t="shared" si="10"/>
        <v>0.92320999999999998</v>
      </c>
      <c r="R61" s="1">
        <v>2.4942667113636365</v>
      </c>
    </row>
    <row r="62" spans="5:18" ht="15.75" customHeight="1" x14ac:dyDescent="0.25">
      <c r="E62" s="1">
        <f t="shared" si="8"/>
        <v>101.50308526694891</v>
      </c>
      <c r="F62" s="1">
        <v>0.450509613592457</v>
      </c>
      <c r="G62" s="1">
        <v>1163.01037292614</v>
      </c>
      <c r="P62" s="1">
        <v>71.94</v>
      </c>
      <c r="Q62" s="1">
        <f t="shared" si="10"/>
        <v>0.92152000000000001</v>
      </c>
      <c r="R62" s="1">
        <v>2.4990253863636362</v>
      </c>
    </row>
    <row r="63" spans="5:18" ht="15.75" customHeight="1" x14ac:dyDescent="0.25">
      <c r="E63" s="1">
        <f t="shared" si="8"/>
        <v>102.78478067352248</v>
      </c>
      <c r="F63" s="1">
        <v>0.443571112143337</v>
      </c>
      <c r="G63" s="1">
        <v>1158.06762285168</v>
      </c>
      <c r="P63" s="1">
        <v>73.498333333333363</v>
      </c>
      <c r="Q63" s="1">
        <f t="shared" si="10"/>
        <v>0.91981999999999997</v>
      </c>
      <c r="R63" s="1">
        <v>2.5039282636363636</v>
      </c>
    </row>
    <row r="64" spans="5:18" ht="15.75" customHeight="1" x14ac:dyDescent="0.25">
      <c r="E64" s="1">
        <f t="shared" si="8"/>
        <v>104.0532480743408</v>
      </c>
      <c r="F64" s="1">
        <v>0.43670422095093703</v>
      </c>
      <c r="G64" s="1">
        <v>1153.1403345696999</v>
      </c>
      <c r="P64" s="1">
        <v>75.047499999999999</v>
      </c>
      <c r="Q64" s="1">
        <f t="shared" si="10"/>
        <v>0.91813</v>
      </c>
      <c r="R64" s="1">
        <v>2.5086869386363637</v>
      </c>
    </row>
    <row r="65" spans="5:18" ht="15.75" customHeight="1" x14ac:dyDescent="0.25">
      <c r="E65" s="1">
        <f t="shared" si="8"/>
        <v>105.30855608529964</v>
      </c>
      <c r="F65" s="1">
        <v>0.42990856856078402</v>
      </c>
      <c r="G65" s="1">
        <v>1148.2285080802001</v>
      </c>
      <c r="P65" s="1">
        <v>76.596666666666636</v>
      </c>
      <c r="Q65" s="1">
        <f t="shared" si="10"/>
        <v>0.91644000000000003</v>
      </c>
      <c r="R65" s="1">
        <v>2.5134456136363639</v>
      </c>
    </row>
    <row r="66" spans="5:18" ht="15.75" customHeight="1" x14ac:dyDescent="0.25">
      <c r="E66" s="1">
        <f t="shared" si="8"/>
        <v>106.55077332229519</v>
      </c>
      <c r="F66" s="1">
        <v>0.42318378351840202</v>
      </c>
      <c r="G66" s="1">
        <v>1143.33214338317</v>
      </c>
      <c r="P66" s="1">
        <v>78.145833333333385</v>
      </c>
      <c r="Q66" s="1">
        <f t="shared" si="10"/>
        <v>0.91474999999999995</v>
      </c>
      <c r="R66" s="1">
        <v>2.518204288636364</v>
      </c>
    </row>
    <row r="67" spans="5:18" ht="15.75" customHeight="1" x14ac:dyDescent="0.25">
      <c r="E67" s="1">
        <f t="shared" si="8"/>
        <v>107.77996840122282</v>
      </c>
      <c r="F67" s="1">
        <v>0.41652949436932002</v>
      </c>
      <c r="G67" s="1">
        <v>1138.4512404786101</v>
      </c>
      <c r="P67" s="1">
        <v>79.685833333333278</v>
      </c>
      <c r="Q67" s="1">
        <f t="shared" si="10"/>
        <v>0.91307000000000005</v>
      </c>
      <c r="R67" s="1">
        <v>2.5229629636363637</v>
      </c>
    </row>
    <row r="68" spans="5:18" ht="15.75" customHeight="1" x14ac:dyDescent="0.25">
      <c r="E68" s="1">
        <f t="shared" si="8"/>
        <v>108.99620993797882</v>
      </c>
      <c r="F68" s="1">
        <v>0.409945329659062</v>
      </c>
      <c r="G68" s="1">
        <v>1133.58579936653</v>
      </c>
      <c r="P68" s="1">
        <v>81.225833333333298</v>
      </c>
      <c r="Q68" s="1">
        <f t="shared" si="10"/>
        <v>0.91139000000000003</v>
      </c>
      <c r="R68" s="1">
        <v>2.5278658409090911</v>
      </c>
    </row>
    <row r="69" spans="5:18" ht="15.75" customHeight="1" x14ac:dyDescent="0.25">
      <c r="E69" s="1">
        <f t="shared" si="8"/>
        <v>110.19956654845906</v>
      </c>
      <c r="F69" s="1">
        <v>0.403430917933154</v>
      </c>
      <c r="G69" s="1">
        <v>1128.73582004693</v>
      </c>
      <c r="P69" s="1">
        <v>82.765833333333319</v>
      </c>
      <c r="Q69" s="1">
        <f t="shared" si="10"/>
        <v>0.90971000000000002</v>
      </c>
      <c r="R69" s="1">
        <v>2.5326245159090908</v>
      </c>
    </row>
    <row r="70" spans="5:18" ht="15.75" customHeight="1" x14ac:dyDescent="0.25">
      <c r="E70" s="1">
        <f t="shared" si="8"/>
        <v>111.39010684855906</v>
      </c>
      <c r="F70" s="1">
        <v>0.39698588773712401</v>
      </c>
      <c r="G70" s="1">
        <v>1123.9013025198001</v>
      </c>
      <c r="P70" s="1">
        <v>84.305833333333339</v>
      </c>
      <c r="Q70" s="1">
        <f t="shared" si="10"/>
        <v>0.90803</v>
      </c>
      <c r="R70" s="1">
        <v>2.5373831909090909</v>
      </c>
    </row>
    <row r="71" spans="5:18" ht="15.75" customHeight="1" x14ac:dyDescent="0.25">
      <c r="E71" s="1">
        <f t="shared" si="8"/>
        <v>112.56789945417506</v>
      </c>
      <c r="F71" s="1">
        <v>0.39060986761649602</v>
      </c>
      <c r="G71" s="1">
        <v>1119.0822467851499</v>
      </c>
      <c r="P71" s="1">
        <v>85.845833333333346</v>
      </c>
      <c r="Q71" s="1">
        <f t="shared" si="10"/>
        <v>0.90634999999999999</v>
      </c>
      <c r="R71" s="1">
        <v>2.5421418659090911</v>
      </c>
    </row>
    <row r="72" spans="5:18" ht="15.75" customHeight="1" x14ac:dyDescent="0.25">
      <c r="E72" s="1">
        <f t="shared" si="8"/>
        <v>113.73301298120259</v>
      </c>
      <c r="F72" s="1">
        <v>0.38430248611679801</v>
      </c>
      <c r="G72" s="1">
        <v>1114.2786528429699</v>
      </c>
      <c r="P72" s="1">
        <v>87.394999999999982</v>
      </c>
      <c r="Q72" s="1">
        <f t="shared" si="10"/>
        <v>0.90466000000000002</v>
      </c>
      <c r="R72" s="1">
        <v>2.5469005409090912</v>
      </c>
    </row>
    <row r="73" spans="5:18" ht="15.75" customHeight="1" x14ac:dyDescent="0.25">
      <c r="E73" s="1">
        <f t="shared" si="8"/>
        <v>114.88551604553776</v>
      </c>
      <c r="F73" s="1">
        <v>0.37806337178355498</v>
      </c>
      <c r="G73" s="1">
        <v>1109.4905206932699</v>
      </c>
      <c r="P73" s="1">
        <v>88.962499999999963</v>
      </c>
      <c r="Q73" s="1">
        <f t="shared" si="10"/>
        <v>0.90295000000000003</v>
      </c>
      <c r="R73" s="1">
        <v>2.5518034181818186</v>
      </c>
    </row>
    <row r="74" spans="5:18" ht="15.75" customHeight="1" x14ac:dyDescent="0.25">
      <c r="E74" s="1">
        <f t="shared" si="8"/>
        <v>116.02547726307645</v>
      </c>
      <c r="F74" s="1">
        <v>0.37189215316229302</v>
      </c>
      <c r="G74" s="1">
        <v>1104.7178503360401</v>
      </c>
      <c r="P74" s="1">
        <v>90.520833333333329</v>
      </c>
      <c r="Q74" s="1">
        <f t="shared" si="10"/>
        <v>0.90125</v>
      </c>
      <c r="R74" s="1">
        <v>2.5565620931818183</v>
      </c>
    </row>
    <row r="75" spans="5:18" ht="15.75" customHeight="1" x14ac:dyDescent="0.25">
      <c r="E75" s="1">
        <f t="shared" si="8"/>
        <v>117.15296524971434</v>
      </c>
      <c r="F75" s="1">
        <v>0.365788458798539</v>
      </c>
      <c r="G75" s="1">
        <v>1099.9606417712801</v>
      </c>
      <c r="P75" s="1">
        <v>92.235000000000028</v>
      </c>
      <c r="Q75" s="1">
        <f t="shared" si="10"/>
        <v>0.89937999999999996</v>
      </c>
      <c r="R75" s="1">
        <v>2.560311352272727</v>
      </c>
    </row>
    <row r="76" spans="5:18" ht="15.75" customHeight="1" x14ac:dyDescent="0.25">
      <c r="E76" s="1">
        <f t="shared" si="8"/>
        <v>118.2680486213475</v>
      </c>
      <c r="F76" s="1">
        <v>0.35975191723781802</v>
      </c>
      <c r="G76" s="1">
        <v>1095.21889499901</v>
      </c>
      <c r="P76" s="1">
        <v>94.260833333333323</v>
      </c>
      <c r="Q76" s="1">
        <f t="shared" si="10"/>
        <v>0.89717000000000002</v>
      </c>
      <c r="R76" s="1">
        <v>2.562330184090909</v>
      </c>
    </row>
    <row r="77" spans="5:18" ht="15.75" customHeight="1" x14ac:dyDescent="0.25">
      <c r="E77" s="1">
        <f t="shared" si="8"/>
        <v>119.37079599387171</v>
      </c>
      <c r="F77" s="1">
        <v>0.35378215702565702</v>
      </c>
      <c r="G77" s="1">
        <v>1090.4926100191999</v>
      </c>
      <c r="P77" s="1">
        <v>96.277499999999961</v>
      </c>
      <c r="Q77" s="1">
        <f t="shared" si="10"/>
        <v>0.89497000000000004</v>
      </c>
      <c r="R77" s="1">
        <v>2.5643490159090914</v>
      </c>
    </row>
    <row r="78" spans="5:18" ht="15.75" customHeight="1" x14ac:dyDescent="0.25">
      <c r="E78" s="1">
        <f t="shared" si="8"/>
        <v>120.46127598318277</v>
      </c>
      <c r="F78" s="1">
        <v>0.34787880670758198</v>
      </c>
      <c r="G78" s="1">
        <v>1085.78178683188</v>
      </c>
      <c r="P78" s="1">
        <v>98.294166666666712</v>
      </c>
      <c r="Q78" s="1">
        <f t="shared" si="10"/>
        <v>0.89276999999999995</v>
      </c>
      <c r="R78" s="1">
        <v>2.5663678477272729</v>
      </c>
    </row>
    <row r="79" spans="5:18" ht="15.75" customHeight="1" x14ac:dyDescent="0.25">
      <c r="E79" s="1">
        <f t="shared" si="8"/>
        <v>121.53955720517682</v>
      </c>
      <c r="F79" s="1">
        <v>0.342041494829118</v>
      </c>
      <c r="G79" s="1">
        <v>1081.0864254370199</v>
      </c>
      <c r="P79" s="1">
        <v>100.30166666666663</v>
      </c>
      <c r="Q79" s="1">
        <f t="shared" si="10"/>
        <v>0.89058000000000004</v>
      </c>
      <c r="R79" s="1">
        <v>2.5683866795454549</v>
      </c>
    </row>
    <row r="80" spans="5:18" ht="15.75" customHeight="1" x14ac:dyDescent="0.25">
      <c r="E80" s="1">
        <f t="shared" si="8"/>
        <v>122.60570827574935</v>
      </c>
      <c r="F80" s="1">
        <v>0.33626984993579301</v>
      </c>
      <c r="G80" s="1">
        <v>1076.40652583465</v>
      </c>
      <c r="P80" s="1">
        <v>102.30000000000003</v>
      </c>
      <c r="Q80" s="1">
        <f t="shared" si="10"/>
        <v>0.88839999999999997</v>
      </c>
      <c r="R80" s="1">
        <v>2.5705497136363635</v>
      </c>
    </row>
    <row r="81" spans="5:18" ht="15.75" customHeight="1" x14ac:dyDescent="0.25">
      <c r="E81" s="1">
        <f t="shared" si="8"/>
        <v>123.65979781079646</v>
      </c>
      <c r="F81" s="1">
        <v>0.330563500573132</v>
      </c>
      <c r="G81" s="1">
        <v>1071.74208802475</v>
      </c>
      <c r="P81" s="1">
        <v>104.2891666666667</v>
      </c>
      <c r="Q81" s="1">
        <f t="shared" si="10"/>
        <v>0.88622999999999996</v>
      </c>
      <c r="R81" s="1">
        <v>2.5725685454545455</v>
      </c>
    </row>
    <row r="82" spans="5:18" ht="15.75" customHeight="1" x14ac:dyDescent="0.25">
      <c r="E82" s="1">
        <f t="shared" si="8"/>
        <v>124.701894426214</v>
      </c>
      <c r="F82" s="1">
        <v>0.32492207528666101</v>
      </c>
      <c r="G82" s="1">
        <v>1067.0931120073201</v>
      </c>
      <c r="P82" s="1">
        <v>106.26916666666665</v>
      </c>
      <c r="Q82" s="1">
        <f t="shared" si="10"/>
        <v>0.88407000000000002</v>
      </c>
      <c r="R82" s="1">
        <v>2.5745873772727275</v>
      </c>
    </row>
    <row r="83" spans="5:18" ht="15.75" customHeight="1" x14ac:dyDescent="0.25">
      <c r="E83" s="1">
        <f t="shared" si="8"/>
        <v>125.73206673789775</v>
      </c>
      <c r="F83" s="1">
        <v>0.31934520262190702</v>
      </c>
      <c r="G83" s="1">
        <v>1062.4595977823701</v>
      </c>
      <c r="P83" s="1">
        <v>108.2491666666667</v>
      </c>
      <c r="Q83" s="1">
        <f t="shared" si="10"/>
        <v>0.88190999999999997</v>
      </c>
      <c r="R83" s="1">
        <v>2.576606209090909</v>
      </c>
    </row>
    <row r="84" spans="5:18" ht="15.75" customHeight="1" x14ac:dyDescent="0.25">
      <c r="E84" s="1">
        <f t="shared" si="8"/>
        <v>126.75038336174352</v>
      </c>
      <c r="F84" s="1">
        <v>0.31383251112439597</v>
      </c>
      <c r="G84" s="1">
        <v>1057.8415453498901</v>
      </c>
      <c r="P84" s="1">
        <v>110.21083333333328</v>
      </c>
      <c r="Q84" s="1">
        <f t="shared" si="10"/>
        <v>0.87977000000000005</v>
      </c>
      <c r="R84" s="1">
        <v>2.5786250409090914</v>
      </c>
    </row>
    <row r="85" spans="5:18" ht="15.75" customHeight="1" x14ac:dyDescent="0.25">
      <c r="E85" s="1">
        <f t="shared" si="8"/>
        <v>127.75691291364744</v>
      </c>
      <c r="F85" s="1">
        <v>0.30838362933965302</v>
      </c>
      <c r="G85" s="1">
        <v>1053.2389547098901</v>
      </c>
      <c r="P85" s="1">
        <v>112.17249999999999</v>
      </c>
      <c r="Q85" s="1">
        <f t="shared" si="10"/>
        <v>0.87763000000000002</v>
      </c>
      <c r="R85" s="1">
        <v>2.5806438727272729</v>
      </c>
    </row>
    <row r="86" spans="5:18" ht="15.75" customHeight="1" x14ac:dyDescent="0.25">
      <c r="E86" s="1">
        <f t="shared" si="8"/>
        <v>128.75172400950538</v>
      </c>
      <c r="F86" s="1">
        <v>0.30299818581320398</v>
      </c>
      <c r="G86" s="1">
        <v>1048.6518258623601</v>
      </c>
      <c r="P86" s="1">
        <v>114.12500000000004</v>
      </c>
      <c r="Q86" s="1">
        <f t="shared" si="10"/>
        <v>0.87549999999999994</v>
      </c>
      <c r="R86" s="1">
        <v>2.5826627045454544</v>
      </c>
    </row>
    <row r="87" spans="5:18" ht="15.75" customHeight="1" x14ac:dyDescent="0.25">
      <c r="E87" s="1">
        <f t="shared" si="8"/>
        <v>129.73488526521288</v>
      </c>
      <c r="F87" s="1">
        <v>0.297675809090577</v>
      </c>
      <c r="G87" s="1">
        <v>1044.08015880731</v>
      </c>
      <c r="P87" s="1">
        <v>116.05916666666667</v>
      </c>
      <c r="Q87" s="1">
        <f t="shared" si="10"/>
        <v>0.87339</v>
      </c>
      <c r="R87" s="1">
        <v>2.5846815363636364</v>
      </c>
    </row>
    <row r="88" spans="5:18" ht="15.75" customHeight="1" x14ac:dyDescent="0.25">
      <c r="E88" s="1">
        <f t="shared" si="8"/>
        <v>130.70646529666598</v>
      </c>
      <c r="F88" s="1">
        <v>0.29241612771729703</v>
      </c>
      <c r="G88" s="1">
        <v>1039.5239535447399</v>
      </c>
      <c r="P88" s="1">
        <v>117.99333333333328</v>
      </c>
      <c r="Q88" s="1">
        <f t="shared" si="10"/>
        <v>0.87128000000000005</v>
      </c>
      <c r="R88" s="1">
        <v>2.5867003681818179</v>
      </c>
    </row>
    <row r="89" spans="5:18" ht="15.75" customHeight="1" x14ac:dyDescent="0.25">
      <c r="E89" s="1">
        <f t="shared" si="8"/>
        <v>131.66653271976062</v>
      </c>
      <c r="F89" s="1">
        <v>0.28721877023888998</v>
      </c>
      <c r="G89" s="1">
        <v>1034.9832100746401</v>
      </c>
      <c r="P89" s="1">
        <v>119.91833333333338</v>
      </c>
      <c r="Q89" s="1">
        <f t="shared" si="10"/>
        <v>0.86917999999999995</v>
      </c>
      <c r="R89" s="1">
        <v>2.5887192000000003</v>
      </c>
    </row>
    <row r="90" spans="5:18" ht="15.75" customHeight="1" x14ac:dyDescent="0.25">
      <c r="E90" s="1">
        <f t="shared" si="8"/>
        <v>132.61515615039264</v>
      </c>
      <c r="F90" s="1">
        <v>0.28208336520088201</v>
      </c>
      <c r="G90" s="1">
        <v>1030.4579283970099</v>
      </c>
      <c r="P90" s="1">
        <v>121.83416666666663</v>
      </c>
      <c r="Q90" s="1">
        <f t="shared" si="10"/>
        <v>0.86709000000000003</v>
      </c>
      <c r="R90" s="1">
        <v>2.5907380318181823</v>
      </c>
    </row>
    <row r="91" spans="5:18" ht="15.75" customHeight="1" x14ac:dyDescent="0.25">
      <c r="E91" s="1">
        <f t="shared" si="8"/>
        <v>133.55240420445776</v>
      </c>
      <c r="F91" s="1">
        <v>0.2770095411488</v>
      </c>
      <c r="G91" s="1">
        <v>1025.94810851186</v>
      </c>
      <c r="P91" s="1">
        <v>123.73166666666665</v>
      </c>
      <c r="Q91" s="1">
        <f t="shared" si="10"/>
        <v>0.86502000000000001</v>
      </c>
      <c r="R91" s="1">
        <v>2.5927568636363638</v>
      </c>
    </row>
    <row r="92" spans="5:18" ht="15.75" customHeight="1" x14ac:dyDescent="0.25">
      <c r="E92" s="1">
        <f t="shared" si="8"/>
        <v>134.47834549785213</v>
      </c>
      <c r="F92" s="1">
        <v>0.27199692662816899</v>
      </c>
      <c r="G92" s="1">
        <v>1021.45375041918</v>
      </c>
      <c r="P92" s="1">
        <v>125.62916666666666</v>
      </c>
      <c r="Q92" s="1">
        <f t="shared" si="10"/>
        <v>0.86294999999999999</v>
      </c>
      <c r="R92" s="1">
        <v>2.5947756954545458</v>
      </c>
    </row>
    <row r="93" spans="5:18" ht="15.75" customHeight="1" x14ac:dyDescent="0.25">
      <c r="E93" s="1">
        <f t="shared" si="8"/>
        <v>135.39304864647136</v>
      </c>
      <c r="F93" s="1">
        <v>0.26704515018451602</v>
      </c>
      <c r="G93" s="1">
        <v>1016.97485411898</v>
      </c>
      <c r="P93" s="1">
        <v>127.50833333333334</v>
      </c>
      <c r="Q93" s="1">
        <f t="shared" si="10"/>
        <v>0.8609</v>
      </c>
      <c r="R93" s="1">
        <v>2.5969387295454545</v>
      </c>
    </row>
    <row r="94" spans="5:18" ht="15.75" customHeight="1" x14ac:dyDescent="0.25">
      <c r="E94" s="1">
        <f t="shared" si="8"/>
        <v>136.29658226621137</v>
      </c>
      <c r="F94" s="1">
        <v>0.26215384036336697</v>
      </c>
      <c r="G94" s="1">
        <v>1012.51141961126</v>
      </c>
      <c r="P94" s="1">
        <v>129.38749999999999</v>
      </c>
      <c r="Q94" s="1">
        <f t="shared" si="10"/>
        <v>0.85885</v>
      </c>
      <c r="R94" s="1">
        <v>2.5989575613636364</v>
      </c>
    </row>
    <row r="95" spans="5:18" ht="15.75" customHeight="1" x14ac:dyDescent="0.25">
      <c r="E95" s="1">
        <f t="shared" si="8"/>
        <v>137.1890149729681</v>
      </c>
      <c r="F95" s="1">
        <v>0.257322625710248</v>
      </c>
      <c r="G95" s="1">
        <v>1008.06344689601</v>
      </c>
      <c r="P95" s="1">
        <v>131.24833333333331</v>
      </c>
      <c r="Q95" s="1">
        <f t="shared" si="10"/>
        <v>0.85682000000000003</v>
      </c>
      <c r="R95" s="1">
        <v>2.6009763931818179</v>
      </c>
    </row>
    <row r="96" spans="5:18" ht="15.75" customHeight="1" x14ac:dyDescent="0.25">
      <c r="E96" s="1">
        <f t="shared" si="8"/>
        <v>138.07041538263752</v>
      </c>
      <c r="F96" s="1">
        <v>0.25255113477068403</v>
      </c>
      <c r="G96" s="1">
        <v>1003.63093597323</v>
      </c>
      <c r="P96" s="1">
        <v>133.10916666666662</v>
      </c>
      <c r="Q96" s="1">
        <f t="shared" si="10"/>
        <v>0.85479000000000005</v>
      </c>
      <c r="R96" s="1">
        <v>2.6029952249999999</v>
      </c>
    </row>
    <row r="97" spans="5:18" ht="15.75" customHeight="1" x14ac:dyDescent="0.25">
      <c r="E97" s="1">
        <f t="shared" si="8"/>
        <v>138.94085211111528</v>
      </c>
      <c r="F97" s="1">
        <v>0.24783899609020299</v>
      </c>
      <c r="G97" s="1">
        <v>999.21388684293504</v>
      </c>
      <c r="P97" s="1">
        <v>134.95166666666668</v>
      </c>
      <c r="Q97" s="1">
        <f t="shared" si="10"/>
        <v>0.85277999999999998</v>
      </c>
      <c r="R97" s="1">
        <v>2.6050140568181823</v>
      </c>
    </row>
    <row r="98" spans="5:18" ht="15.75" customHeight="1" x14ac:dyDescent="0.25">
      <c r="E98" s="1">
        <f t="shared" si="8"/>
        <v>139.80039377429736</v>
      </c>
      <c r="F98" s="1">
        <v>0.24318583821433001</v>
      </c>
      <c r="G98" s="1">
        <v>994.81229950511101</v>
      </c>
      <c r="P98" s="1">
        <v>136.78500000000003</v>
      </c>
      <c r="Q98" s="1">
        <f t="shared" si="10"/>
        <v>0.85077999999999998</v>
      </c>
      <c r="R98" s="1">
        <v>2.6070328886363638</v>
      </c>
    </row>
    <row r="99" spans="5:18" ht="15.75" customHeight="1" x14ac:dyDescent="0.25">
      <c r="E99" s="1">
        <f t="shared" si="8"/>
        <v>140.64910898807952</v>
      </c>
      <c r="F99" s="1">
        <v>0.238591289688592</v>
      </c>
      <c r="G99" s="1">
        <v>990.42617395976094</v>
      </c>
      <c r="P99" s="1">
        <v>138.61833333333334</v>
      </c>
      <c r="Q99" s="1">
        <f t="shared" si="10"/>
        <v>0.84877999999999998</v>
      </c>
      <c r="R99" s="1">
        <v>2.6090517204545458</v>
      </c>
    </row>
    <row r="100" spans="5:18" ht="15.75" customHeight="1" x14ac:dyDescent="0.25">
      <c r="E100" s="1">
        <f t="shared" si="8"/>
        <v>141.48706636835783</v>
      </c>
      <c r="F100" s="1">
        <v>0.234054979058514</v>
      </c>
      <c r="G100" s="1">
        <v>986.05551020688699</v>
      </c>
      <c r="P100" s="1">
        <v>140.43333333333334</v>
      </c>
      <c r="Q100" s="1">
        <f t="shared" si="10"/>
        <v>0.8468</v>
      </c>
      <c r="R100" s="1">
        <v>2.6110705522727273</v>
      </c>
    </row>
    <row r="101" spans="5:18" ht="15.75" customHeight="1" x14ac:dyDescent="0.25">
      <c r="E101" s="1">
        <f t="shared" si="8"/>
        <v>142.31433453102815</v>
      </c>
      <c r="F101" s="1">
        <v>0.22957653486962201</v>
      </c>
      <c r="G101" s="1">
        <v>981.70030824648904</v>
      </c>
      <c r="P101" s="1">
        <v>142.22999999999996</v>
      </c>
      <c r="Q101" s="1">
        <f t="shared" si="10"/>
        <v>0.84484000000000004</v>
      </c>
      <c r="R101" s="1">
        <v>2.6130893840909089</v>
      </c>
    </row>
    <row r="102" spans="5:18" ht="15.75" customHeight="1" x14ac:dyDescent="0.25">
      <c r="E102" s="1">
        <f t="shared" si="8"/>
        <v>143.13098209198606</v>
      </c>
      <c r="F102" s="1">
        <v>0.22515558566744401</v>
      </c>
      <c r="G102" s="1">
        <v>977.36056807856505</v>
      </c>
      <c r="P102" s="1">
        <v>144.0266666666667</v>
      </c>
      <c r="Q102" s="1">
        <f t="shared" si="10"/>
        <v>0.84287999999999996</v>
      </c>
      <c r="R102" s="1">
        <v>2.6151082159090913</v>
      </c>
    </row>
    <row r="103" spans="5:18" ht="15.75" customHeight="1" x14ac:dyDescent="0.25">
      <c r="E103" s="1">
        <f t="shared" si="8"/>
        <v>143.93707766712774</v>
      </c>
      <c r="F103" s="1">
        <v>0.220791759997504</v>
      </c>
      <c r="G103" s="1">
        <v>973.03628970311695</v>
      </c>
      <c r="P103" s="1">
        <v>145.81416666666669</v>
      </c>
      <c r="Q103" s="1">
        <f t="shared" si="10"/>
        <v>0.84092999999999996</v>
      </c>
      <c r="R103" s="1">
        <v>2.6171270477272728</v>
      </c>
    </row>
    <row r="104" spans="5:18" ht="15.75" customHeight="1" x14ac:dyDescent="0.25">
      <c r="E104" s="1">
        <f t="shared" si="8"/>
        <v>144.73268987234877</v>
      </c>
      <c r="F104" s="1">
        <v>0.21648468640533</v>
      </c>
      <c r="G104" s="1">
        <v>968.72747312014303</v>
      </c>
      <c r="P104" s="1">
        <v>147.58333333333337</v>
      </c>
      <c r="Q104" s="1">
        <f t="shared" si="10"/>
        <v>0.83899999999999997</v>
      </c>
      <c r="R104" s="1">
        <v>2.6191458795454547</v>
      </c>
    </row>
    <row r="105" spans="5:18" ht="15.75" customHeight="1" x14ac:dyDescent="0.25">
      <c r="E105" s="1">
        <f t="shared" si="8"/>
        <v>145.51788732354541</v>
      </c>
      <c r="F105" s="1">
        <v>0.212233993436446</v>
      </c>
      <c r="G105" s="1">
        <v>964.434118329645</v>
      </c>
      <c r="P105" s="1">
        <v>149.35250000000002</v>
      </c>
      <c r="Q105" s="1">
        <f t="shared" si="10"/>
        <v>0.83706999999999998</v>
      </c>
      <c r="R105" s="1">
        <v>2.6211647113636363</v>
      </c>
    </row>
    <row r="106" spans="5:18" ht="15.75" customHeight="1" x14ac:dyDescent="0.25">
      <c r="E106" s="1">
        <f t="shared" si="8"/>
        <v>146.29273863661317</v>
      </c>
      <c r="F106" s="1">
        <v>0.20803930963638001</v>
      </c>
      <c r="G106" s="1">
        <v>960.15622533162195</v>
      </c>
      <c r="P106" s="1">
        <v>151.86416666666668</v>
      </c>
      <c r="Q106" s="1">
        <f t="shared" si="10"/>
        <v>0.83433000000000002</v>
      </c>
      <c r="R106" s="1">
        <v>2.6230393409090911</v>
      </c>
    </row>
    <row r="107" spans="5:18" ht="15.75" customHeight="1" x14ac:dyDescent="0.25">
      <c r="E107" s="1">
        <f t="shared" si="8"/>
        <v>147.05731242744807</v>
      </c>
      <c r="F107" s="1">
        <v>0.20390026355065699</v>
      </c>
      <c r="G107" s="1">
        <v>955.893794126074</v>
      </c>
      <c r="P107" s="1">
        <v>154.90749999999997</v>
      </c>
      <c r="Q107" s="1">
        <f t="shared" si="10"/>
        <v>0.83101000000000003</v>
      </c>
      <c r="R107" s="1">
        <v>2.6249139704545454</v>
      </c>
    </row>
    <row r="108" spans="5:18" ht="15.75" customHeight="1" x14ac:dyDescent="0.25">
      <c r="E108" s="1">
        <f t="shared" si="8"/>
        <v>147.81167731194594</v>
      </c>
      <c r="F108" s="1">
        <v>0.19981648372480401</v>
      </c>
      <c r="G108" s="1">
        <v>951.64682471300102</v>
      </c>
      <c r="P108" s="1">
        <v>157.93250000000006</v>
      </c>
      <c r="Q108" s="1">
        <f t="shared" si="10"/>
        <v>0.82770999999999995</v>
      </c>
      <c r="R108" s="1">
        <v>2.6266443977272731</v>
      </c>
    </row>
    <row r="109" spans="5:18" ht="15.75" customHeight="1" x14ac:dyDescent="0.25">
      <c r="E109" s="1">
        <f t="shared" si="8"/>
        <v>148.55590190600276</v>
      </c>
      <c r="F109" s="1">
        <v>0.19578759870434601</v>
      </c>
      <c r="G109" s="1">
        <v>947.41531709240405</v>
      </c>
      <c r="P109" s="1">
        <v>160.92083333333332</v>
      </c>
      <c r="Q109" s="1">
        <f t="shared" si="10"/>
        <v>0.82445000000000002</v>
      </c>
      <c r="R109" s="1">
        <v>2.6283748250000003</v>
      </c>
    </row>
    <row r="110" spans="5:18" ht="15.75" customHeight="1" x14ac:dyDescent="0.25">
      <c r="E110" s="1">
        <f t="shared" si="8"/>
        <v>149.29005482551426</v>
      </c>
      <c r="F110" s="1">
        <v>0.19181323703481001</v>
      </c>
      <c r="G110" s="1">
        <v>943.19927126428104</v>
      </c>
      <c r="P110" s="1">
        <v>163.89083333333335</v>
      </c>
      <c r="Q110" s="1">
        <f t="shared" si="10"/>
        <v>0.82121</v>
      </c>
      <c r="R110" s="1">
        <v>2.6301052522727275</v>
      </c>
    </row>
    <row r="111" spans="5:18" ht="15.75" customHeight="1" x14ac:dyDescent="0.25">
      <c r="E111" s="1">
        <f t="shared" si="8"/>
        <v>150.01420468637636</v>
      </c>
      <c r="F111" s="1">
        <v>0.187893027261722</v>
      </c>
      <c r="G111" s="1">
        <v>938.99868722863403</v>
      </c>
      <c r="P111" s="1">
        <v>166.82416666666666</v>
      </c>
      <c r="Q111" s="1">
        <f t="shared" si="10"/>
        <v>0.81801000000000001</v>
      </c>
      <c r="R111" s="1">
        <v>2.6318356795454547</v>
      </c>
    </row>
    <row r="112" spans="5:18" ht="15.75" customHeight="1" x14ac:dyDescent="0.25">
      <c r="E112" s="1">
        <f t="shared" si="8"/>
        <v>150.72842010448491</v>
      </c>
      <c r="F112" s="1">
        <v>0.18402659793060799</v>
      </c>
      <c r="G112" s="1">
        <v>934.81356498546199</v>
      </c>
      <c r="P112" s="1">
        <v>169.73</v>
      </c>
      <c r="Q112" s="1">
        <f t="shared" si="10"/>
        <v>0.81484000000000001</v>
      </c>
      <c r="R112" s="1">
        <v>2.6337103090909091</v>
      </c>
    </row>
    <row r="113" spans="5:18" ht="15.75" customHeight="1" x14ac:dyDescent="0.25">
      <c r="E113" s="1">
        <f t="shared" si="8"/>
        <v>151.43276969573586</v>
      </c>
      <c r="F113" s="1">
        <v>0.18021357758699399</v>
      </c>
      <c r="G113" s="1">
        <v>930.64390453476506</v>
      </c>
      <c r="P113" s="1">
        <v>172.60833333333338</v>
      </c>
      <c r="Q113" s="1">
        <f t="shared" si="10"/>
        <v>0.81169999999999998</v>
      </c>
      <c r="R113" s="1">
        <v>2.6354407363636367</v>
      </c>
    </row>
    <row r="114" spans="5:18" ht="15.75" customHeight="1" x14ac:dyDescent="0.25">
      <c r="E114" s="1">
        <f t="shared" si="8"/>
        <v>152.127322076025</v>
      </c>
      <c r="F114" s="1">
        <v>0.17645359477640599</v>
      </c>
      <c r="G114" s="1">
        <v>926.48970587654298</v>
      </c>
      <c r="P114" s="1">
        <v>175.45916666666665</v>
      </c>
      <c r="Q114" s="1">
        <f t="shared" si="10"/>
        <v>0.80859000000000003</v>
      </c>
      <c r="R114" s="1">
        <v>2.6371711636363639</v>
      </c>
    </row>
    <row r="115" spans="5:18" ht="15.75" customHeight="1" x14ac:dyDescent="0.25">
      <c r="E115" s="1">
        <f t="shared" si="8"/>
        <v>152.81214586124813</v>
      </c>
      <c r="F115" s="1">
        <v>0.17274627804437101</v>
      </c>
      <c r="G115" s="1">
        <v>922.35096901079703</v>
      </c>
      <c r="P115" s="1">
        <v>178.27333333333334</v>
      </c>
      <c r="Q115" s="1">
        <f t="shared" si="10"/>
        <v>0.80552000000000001</v>
      </c>
      <c r="R115" s="1">
        <v>2.6389015909090912</v>
      </c>
    </row>
    <row r="116" spans="5:18" ht="15.75" customHeight="1" x14ac:dyDescent="0.25">
      <c r="E116" s="1">
        <f t="shared" si="8"/>
        <v>153.4873096673013</v>
      </c>
      <c r="F116" s="1">
        <v>0.169091255936414</v>
      </c>
      <c r="G116" s="1">
        <v>918.22769393752503</v>
      </c>
      <c r="P116" s="1">
        <v>181.06000000000003</v>
      </c>
      <c r="Q116" s="1">
        <f t="shared" si="10"/>
        <v>0.80247999999999997</v>
      </c>
      <c r="R116" s="1">
        <v>2.6406320181818184</v>
      </c>
    </row>
    <row r="117" spans="5:18" ht="15.75" customHeight="1" x14ac:dyDescent="0.25">
      <c r="E117" s="1">
        <f t="shared" si="8"/>
        <v>154.15288211008041</v>
      </c>
      <c r="F117" s="1">
        <v>0.16548815699806099</v>
      </c>
      <c r="G117" s="1">
        <v>914.11988065672904</v>
      </c>
      <c r="P117" s="1">
        <v>183.81916666666666</v>
      </c>
      <c r="Q117" s="1">
        <f t="shared" si="10"/>
        <v>0.79947000000000001</v>
      </c>
      <c r="R117" s="1">
        <v>2.6425066477272727</v>
      </c>
    </row>
    <row r="118" spans="5:18" ht="15.75" customHeight="1" x14ac:dyDescent="0.25">
      <c r="E118" s="1">
        <f t="shared" si="8"/>
        <v>154.80893180548094</v>
      </c>
      <c r="F118" s="1">
        <v>0.16193660977484001</v>
      </c>
      <c r="G118" s="1">
        <v>910.02752916840802</v>
      </c>
      <c r="P118" s="1">
        <v>186.55083333333329</v>
      </c>
      <c r="Q118" s="1">
        <f t="shared" si="10"/>
        <v>0.79649000000000003</v>
      </c>
      <c r="R118" s="1">
        <v>2.6442370750000004</v>
      </c>
    </row>
    <row r="119" spans="5:18" ht="15.75" customHeight="1" x14ac:dyDescent="0.25">
      <c r="E119" s="1">
        <f t="shared" si="8"/>
        <v>155.45552736939922</v>
      </c>
      <c r="F119" s="1">
        <v>0.158436242812275</v>
      </c>
      <c r="G119" s="1">
        <v>905.95063947256199</v>
      </c>
      <c r="P119" s="1">
        <v>189.25499999999997</v>
      </c>
      <c r="Q119" s="1">
        <f t="shared" si="10"/>
        <v>0.79354000000000002</v>
      </c>
      <c r="R119" s="1">
        <v>2.6459675022727271</v>
      </c>
    </row>
    <row r="120" spans="5:18" ht="15.75" customHeight="1" x14ac:dyDescent="0.25">
      <c r="E120" s="1">
        <f t="shared" si="8"/>
        <v>156.09273741773089</v>
      </c>
      <c r="F120" s="1">
        <v>0.15498668465589299</v>
      </c>
      <c r="G120" s="1">
        <v>901.88921156919105</v>
      </c>
      <c r="P120" s="1">
        <v>191.92249999999993</v>
      </c>
      <c r="Q120" s="1">
        <f t="shared" si="10"/>
        <v>0.79063000000000005</v>
      </c>
      <c r="R120" s="1">
        <v>2.6476979295454548</v>
      </c>
    </row>
    <row r="121" spans="5:18" ht="15.75" customHeight="1" x14ac:dyDescent="0.25">
      <c r="E121" s="1">
        <f t="shared" si="8"/>
        <v>156.72063056637171</v>
      </c>
      <c r="F121" s="1">
        <v>0.15158756385122099</v>
      </c>
      <c r="G121" s="1">
        <v>897.84324545829497</v>
      </c>
      <c r="P121" s="1">
        <v>194.57166666666666</v>
      </c>
      <c r="Q121" s="1">
        <f t="shared" si="10"/>
        <v>0.78774</v>
      </c>
      <c r="R121" s="1">
        <v>2.649428356818182</v>
      </c>
    </row>
    <row r="122" spans="5:18" ht="15.75" customHeight="1" x14ac:dyDescent="0.25">
      <c r="E122" s="1">
        <f t="shared" si="8"/>
        <v>157.33927543121786</v>
      </c>
      <c r="F122" s="1">
        <v>0.14823850894378299</v>
      </c>
      <c r="G122" s="1">
        <v>893.81274113987502</v>
      </c>
      <c r="P122" s="1">
        <v>197.1841666666667</v>
      </c>
      <c r="Q122" s="1">
        <f t="shared" si="10"/>
        <v>0.78488999999999998</v>
      </c>
      <c r="R122" s="1">
        <v>2.6513029863636364</v>
      </c>
    </row>
    <row r="123" spans="5:18" ht="15.75" customHeight="1" x14ac:dyDescent="0.25">
      <c r="E123" s="1">
        <f t="shared" si="8"/>
        <v>157.94874062816496</v>
      </c>
      <c r="F123" s="1">
        <v>0.14493914847910699</v>
      </c>
      <c r="G123" s="1">
        <v>889.79769861392901</v>
      </c>
      <c r="P123" s="1">
        <v>199.76916666666662</v>
      </c>
      <c r="Q123" s="1">
        <f t="shared" si="10"/>
        <v>0.78207000000000004</v>
      </c>
      <c r="R123" s="1">
        <v>2.653033413636364</v>
      </c>
    </row>
    <row r="124" spans="5:18" ht="15.75" customHeight="1" x14ac:dyDescent="0.25">
      <c r="E124" s="1">
        <f t="shared" si="8"/>
        <v>158.54909477310906</v>
      </c>
      <c r="F124" s="1">
        <v>0.141689111002718</v>
      </c>
      <c r="G124" s="1">
        <v>885.79811788045902</v>
      </c>
      <c r="P124" s="1">
        <v>202.32666666666671</v>
      </c>
      <c r="Q124" s="1">
        <f t="shared" si="10"/>
        <v>0.77927999999999997</v>
      </c>
      <c r="R124" s="1">
        <v>2.6547638409090908</v>
      </c>
    </row>
    <row r="125" spans="5:18" ht="15.75" customHeight="1" x14ac:dyDescent="0.25">
      <c r="E125" s="1">
        <f t="shared" si="8"/>
        <v>159.1404064819458</v>
      </c>
      <c r="F125" s="1">
        <v>0.13848802506014299</v>
      </c>
      <c r="G125" s="1">
        <v>881.813998939464</v>
      </c>
      <c r="P125" s="1">
        <v>204.86583333333331</v>
      </c>
      <c r="Q125" s="1">
        <f t="shared" si="10"/>
        <v>0.77651000000000003</v>
      </c>
      <c r="R125" s="1">
        <v>2.6564942681818184</v>
      </c>
    </row>
    <row r="126" spans="5:18" ht="15.75" customHeight="1" x14ac:dyDescent="0.25">
      <c r="E126" s="1">
        <f t="shared" si="8"/>
        <v>159.72274437057115</v>
      </c>
      <c r="F126" s="1">
        <v>0.13533551919690801</v>
      </c>
      <c r="G126" s="1">
        <v>877.84534179094396</v>
      </c>
      <c r="P126" s="1">
        <v>207.36833333333331</v>
      </c>
      <c r="Q126" s="1">
        <f t="shared" si="10"/>
        <v>0.77378000000000002</v>
      </c>
      <c r="R126" s="1">
        <v>2.6582246954545456</v>
      </c>
    </row>
    <row r="127" spans="5:18" ht="15.75" customHeight="1" x14ac:dyDescent="0.25">
      <c r="E127" s="1">
        <f t="shared" si="8"/>
        <v>160.29617705488118</v>
      </c>
      <c r="F127" s="1">
        <v>0.13223122195853801</v>
      </c>
      <c r="G127" s="1">
        <v>873.89214643489902</v>
      </c>
      <c r="P127" s="1">
        <v>209.84333333333333</v>
      </c>
      <c r="Q127" s="1">
        <f t="shared" si="10"/>
        <v>0.77107999999999999</v>
      </c>
      <c r="R127" s="1">
        <v>2.660099325</v>
      </c>
    </row>
    <row r="128" spans="5:18" ht="15.75" customHeight="1" x14ac:dyDescent="0.25">
      <c r="E128" s="1">
        <f t="shared" si="8"/>
        <v>160.86077315077139</v>
      </c>
      <c r="F128" s="1">
        <v>0.12917476189056101</v>
      </c>
      <c r="G128" s="1">
        <v>869.95441287132996</v>
      </c>
      <c r="P128" s="1">
        <v>212.30000000000004</v>
      </c>
      <c r="Q128" s="1">
        <f t="shared" si="10"/>
        <v>0.76839999999999997</v>
      </c>
      <c r="R128" s="1">
        <v>2.6618297522727272</v>
      </c>
    </row>
    <row r="129" spans="5:18" ht="15.75" customHeight="1" x14ac:dyDescent="0.25">
      <c r="E129" s="1">
        <f t="shared" si="8"/>
        <v>161.416601274138</v>
      </c>
      <c r="F129" s="1">
        <v>0.12616576753850101</v>
      </c>
      <c r="G129" s="1">
        <v>866.03214110023498</v>
      </c>
      <c r="P129" s="1">
        <v>214.72916666666663</v>
      </c>
      <c r="Q129" s="1">
        <f t="shared" si="10"/>
        <v>0.76575000000000004</v>
      </c>
      <c r="R129" s="1">
        <v>2.6635601795454544</v>
      </c>
    </row>
    <row r="130" spans="5:18" ht="15.75" customHeight="1" x14ac:dyDescent="0.25">
      <c r="E130" s="1">
        <f t="shared" si="8"/>
        <v>161.96373004087661</v>
      </c>
      <c r="F130" s="1">
        <v>0.123203867447886</v>
      </c>
      <c r="G130" s="1">
        <v>862.125331121616</v>
      </c>
      <c r="P130" s="1">
        <v>217.13083333333336</v>
      </c>
      <c r="Q130" s="1">
        <f t="shared" si="10"/>
        <v>0.76312999999999998</v>
      </c>
      <c r="R130" s="1">
        <v>2.6652906068181821</v>
      </c>
    </row>
    <row r="131" spans="5:18" ht="15.75" customHeight="1" x14ac:dyDescent="0.25">
      <c r="E131" s="1">
        <f t="shared" si="8"/>
        <v>162.50222806688325</v>
      </c>
      <c r="F131" s="1">
        <v>0.120288690164241</v>
      </c>
      <c r="G131" s="1">
        <v>858.233982935472</v>
      </c>
      <c r="P131" s="1">
        <v>219.505</v>
      </c>
      <c r="Q131" s="1">
        <f t="shared" si="10"/>
        <v>0.76053999999999999</v>
      </c>
      <c r="R131" s="1">
        <v>2.6671652363636364</v>
      </c>
    </row>
    <row r="132" spans="5:18" ht="15.75" customHeight="1" x14ac:dyDescent="0.25">
      <c r="E132" s="1">
        <f t="shared" si="8"/>
        <v>163.03216396805385</v>
      </c>
      <c r="F132" s="1">
        <v>0.117419864233092</v>
      </c>
      <c r="G132" s="1">
        <v>854.35809654180298</v>
      </c>
      <c r="P132" s="1">
        <v>221.85166666666666</v>
      </c>
      <c r="Q132" s="1">
        <f t="shared" si="10"/>
        <v>0.75797999999999999</v>
      </c>
      <c r="R132" s="1">
        <v>2.6688956636363637</v>
      </c>
    </row>
    <row r="133" spans="5:18" ht="15.75" customHeight="1" x14ac:dyDescent="0.25">
      <c r="E133" s="1">
        <f t="shared" si="8"/>
        <v>163.55360636028408</v>
      </c>
      <c r="F133" s="1">
        <v>0.114597018199966</v>
      </c>
      <c r="G133" s="1">
        <v>850.49767194060905</v>
      </c>
      <c r="P133" s="1">
        <v>224.18</v>
      </c>
      <c r="Q133" s="1">
        <f t="shared" si="10"/>
        <v>0.75544</v>
      </c>
      <c r="R133" s="1">
        <v>2.6706260909090909</v>
      </c>
    </row>
    <row r="134" spans="5:18" ht="15.75" customHeight="1" x14ac:dyDescent="0.25">
      <c r="E134" s="1">
        <f t="shared" si="8"/>
        <v>164.06662385946981</v>
      </c>
      <c r="F134" s="1">
        <v>0.111819780610389</v>
      </c>
      <c r="G134" s="1">
        <v>846.65270913189102</v>
      </c>
      <c r="P134" s="1">
        <v>226.48083333333332</v>
      </c>
      <c r="Q134" s="1">
        <f t="shared" si="10"/>
        <v>0.75292999999999999</v>
      </c>
      <c r="R134" s="1">
        <v>2.6723565181818181</v>
      </c>
    </row>
    <row r="135" spans="5:18" ht="15.75" customHeight="1" x14ac:dyDescent="0.25">
      <c r="E135" s="1">
        <f t="shared" si="8"/>
        <v>164.57128508150697</v>
      </c>
      <c r="F135" s="1">
        <v>0.109087780009887</v>
      </c>
      <c r="G135" s="1">
        <v>842.82320811564705</v>
      </c>
      <c r="P135" s="1">
        <v>228.75416666666669</v>
      </c>
      <c r="Q135" s="1">
        <f t="shared" si="10"/>
        <v>0.75044999999999995</v>
      </c>
      <c r="R135" s="1">
        <v>2.6740869454545457</v>
      </c>
    </row>
    <row r="136" spans="5:18" ht="15.75" customHeight="1" x14ac:dyDescent="0.25">
      <c r="E136" s="1">
        <f t="shared" si="8"/>
        <v>165.06765864229166</v>
      </c>
      <c r="F136" s="1">
        <v>0.106400644943985</v>
      </c>
      <c r="G136" s="1">
        <v>839.00916889187897</v>
      </c>
      <c r="P136" s="1">
        <v>231.00916666666663</v>
      </c>
      <c r="Q136" s="1">
        <f t="shared" si="10"/>
        <v>0.74799000000000004</v>
      </c>
      <c r="R136" s="1">
        <v>2.6759615750000001</v>
      </c>
    </row>
    <row r="137" spans="5:18" ht="15.75" customHeight="1" x14ac:dyDescent="0.25">
      <c r="E137" s="1">
        <f t="shared" si="8"/>
        <v>165.55581315771957</v>
      </c>
      <c r="F137" s="1">
        <v>0.10375800395821</v>
      </c>
      <c r="G137" s="1">
        <v>835.21059146058599</v>
      </c>
      <c r="P137" s="1">
        <v>233.24583333333331</v>
      </c>
      <c r="Q137" s="1">
        <f t="shared" si="10"/>
        <v>0.74554999999999993</v>
      </c>
      <c r="R137" s="1">
        <v>2.6776920022727273</v>
      </c>
    </row>
    <row r="138" spans="5:18" ht="15.75" customHeight="1" x14ac:dyDescent="0.25">
      <c r="E138" s="1">
        <f t="shared" si="8"/>
        <v>166.03581724368635</v>
      </c>
      <c r="F138" s="1">
        <v>0.101159485598089</v>
      </c>
      <c r="G138" s="1">
        <v>831.42747582176798</v>
      </c>
      <c r="P138" s="1">
        <v>235.44583333333335</v>
      </c>
      <c r="Q138" s="1">
        <f t="shared" si="10"/>
        <v>0.74314999999999998</v>
      </c>
      <c r="R138" s="1">
        <v>2.6794224295454545</v>
      </c>
    </row>
    <row r="139" spans="5:18" ht="15.75" customHeight="1" x14ac:dyDescent="0.25">
      <c r="E139" s="1">
        <f t="shared" si="8"/>
        <v>166.50773951608815</v>
      </c>
      <c r="F139" s="1">
        <v>9.8604718409146905E-2</v>
      </c>
      <c r="G139" s="1">
        <v>827.65982197542496</v>
      </c>
      <c r="P139" s="1">
        <v>237.62749999999997</v>
      </c>
      <c r="Q139" s="1">
        <f t="shared" si="10"/>
        <v>0.74077000000000004</v>
      </c>
      <c r="R139" s="1">
        <v>2.6811528568181817</v>
      </c>
    </row>
    <row r="140" spans="5:18" ht="15.75" customHeight="1" x14ac:dyDescent="0.25">
      <c r="E140" s="1">
        <f t="shared" si="8"/>
        <v>166.97164859082076</v>
      </c>
      <c r="F140" s="1">
        <v>9.6093330936910304E-2</v>
      </c>
      <c r="G140" s="1">
        <v>823.90762992155703</v>
      </c>
      <c r="P140" s="1">
        <v>239.79083333333332</v>
      </c>
      <c r="Q140" s="1">
        <f t="shared" si="10"/>
        <v>0.73841000000000001</v>
      </c>
      <c r="R140" s="1">
        <v>2.6828832840909094</v>
      </c>
    </row>
    <row r="141" spans="5:18" ht="15.75" customHeight="1" x14ac:dyDescent="0.25">
      <c r="E141" s="1">
        <f t="shared" si="8"/>
        <v>167.42761308378002</v>
      </c>
      <c r="F141" s="1">
        <v>9.3624951726905201E-2</v>
      </c>
      <c r="G141" s="1">
        <v>820.17089966016499</v>
      </c>
      <c r="P141" s="1">
        <v>241.9266666666667</v>
      </c>
      <c r="Q141" s="1">
        <f t="shared" si="10"/>
        <v>0.73607999999999996</v>
      </c>
      <c r="R141" s="1">
        <v>2.6847579136363633</v>
      </c>
    </row>
    <row r="142" spans="5:18" ht="15.75" customHeight="1" x14ac:dyDescent="0.25">
      <c r="E142" s="1">
        <f t="shared" si="8"/>
        <v>167.87570161086185</v>
      </c>
      <c r="F142" s="1">
        <v>9.1199209324657707E-2</v>
      </c>
      <c r="G142" s="1">
        <v>816.44963119124702</v>
      </c>
      <c r="P142" s="1">
        <v>244.04416666666663</v>
      </c>
      <c r="Q142" s="1">
        <f t="shared" si="10"/>
        <v>0.73377000000000003</v>
      </c>
      <c r="R142" s="1">
        <v>2.6864883409090909</v>
      </c>
    </row>
    <row r="143" spans="5:18" ht="15.75" customHeight="1" x14ac:dyDescent="0.25">
      <c r="E143" s="1">
        <f t="shared" si="8"/>
        <v>168.3159827879621</v>
      </c>
      <c r="F143" s="1">
        <v>8.8815732275694004E-2</v>
      </c>
      <c r="G143" s="1">
        <v>812.74382451480506</v>
      </c>
      <c r="P143" s="1">
        <v>246.13416666666669</v>
      </c>
      <c r="Q143" s="1">
        <f t="shared" si="10"/>
        <v>0.73148999999999997</v>
      </c>
      <c r="R143" s="1">
        <v>2.6882187681818182</v>
      </c>
    </row>
    <row r="144" spans="5:18" ht="15.75" customHeight="1" x14ac:dyDescent="0.25">
      <c r="E144" s="1">
        <f t="shared" si="8"/>
        <v>168.74852523097658</v>
      </c>
      <c r="F144" s="1">
        <v>8.6474149125540301E-2</v>
      </c>
      <c r="G144" s="1">
        <v>809.05347963083796</v>
      </c>
      <c r="P144" s="1">
        <v>248.20583333333329</v>
      </c>
      <c r="Q144" s="1">
        <f t="shared" si="10"/>
        <v>0.72923000000000004</v>
      </c>
      <c r="R144" s="1">
        <v>2.6899491954545454</v>
      </c>
    </row>
    <row r="145" spans="5:18" ht="15.75" customHeight="1" x14ac:dyDescent="0.25">
      <c r="E145" s="1">
        <f t="shared" si="8"/>
        <v>169.17339755580127</v>
      </c>
      <c r="F145" s="1">
        <v>8.4174088419722501E-2</v>
      </c>
      <c r="G145" s="1">
        <v>805.37859653934595</v>
      </c>
      <c r="P145" s="1">
        <v>250.25916666666663</v>
      </c>
      <c r="Q145" s="1">
        <f t="shared" si="10"/>
        <v>0.72699000000000003</v>
      </c>
      <c r="R145" s="1">
        <v>2.691679622727273</v>
      </c>
    </row>
    <row r="146" spans="5:18" ht="15.75" customHeight="1" x14ac:dyDescent="0.25">
      <c r="E146" s="1">
        <f t="shared" si="8"/>
        <v>169.59066837833194</v>
      </c>
      <c r="F146" s="1">
        <v>8.1915178703766994E-2</v>
      </c>
      <c r="G146" s="1">
        <v>801.71917524032904</v>
      </c>
      <c r="P146" s="1">
        <v>252.28500000000003</v>
      </c>
      <c r="Q146" s="1">
        <f t="shared" si="10"/>
        <v>0.72477999999999998</v>
      </c>
      <c r="R146" s="1">
        <v>2.6935542522727269</v>
      </c>
    </row>
    <row r="147" spans="5:18" ht="15.75" customHeight="1" x14ac:dyDescent="0.25">
      <c r="E147" s="1">
        <f t="shared" si="8"/>
        <v>170.00040631446453</v>
      </c>
      <c r="F147" s="1">
        <v>7.9697048523199601E-2</v>
      </c>
      <c r="G147" s="1">
        <v>798.07521573378801</v>
      </c>
      <c r="P147" s="1">
        <v>254.29250000000002</v>
      </c>
      <c r="Q147" s="1">
        <f t="shared" si="10"/>
        <v>0.72258999999999995</v>
      </c>
      <c r="R147" s="1">
        <v>2.6952846795454546</v>
      </c>
    </row>
    <row r="148" spans="5:18" ht="15.75" customHeight="1" x14ac:dyDescent="0.25">
      <c r="E148" s="1">
        <f t="shared" si="8"/>
        <v>170.40267998009483</v>
      </c>
      <c r="F148" s="1">
        <v>7.7519326423546697E-2</v>
      </c>
      <c r="G148" s="1">
        <v>794.44671801972095</v>
      </c>
      <c r="P148" s="1">
        <v>256.28166666666669</v>
      </c>
      <c r="Q148" s="1">
        <f t="shared" si="10"/>
        <v>0.72041999999999995</v>
      </c>
      <c r="R148" s="1">
        <v>2.6970151068181818</v>
      </c>
    </row>
    <row r="149" spans="5:18" ht="15.75" customHeight="1" x14ac:dyDescent="0.25">
      <c r="E149" s="1">
        <f t="shared" si="8"/>
        <v>170.79755799111882</v>
      </c>
      <c r="F149" s="1">
        <v>7.5381640950334297E-2</v>
      </c>
      <c r="G149" s="1">
        <v>790.83368209813</v>
      </c>
      <c r="P149" s="1">
        <v>258.25250000000005</v>
      </c>
      <c r="Q149" s="1">
        <f t="shared" si="10"/>
        <v>0.71826999999999996</v>
      </c>
      <c r="R149" s="1">
        <v>2.698745534090909</v>
      </c>
    </row>
    <row r="150" spans="5:18" ht="15.75" customHeight="1" x14ac:dyDescent="0.25">
      <c r="E150" s="1">
        <f t="shared" si="8"/>
        <v>171.18510896343224</v>
      </c>
      <c r="F150" s="1">
        <v>7.3283620649088596E-2</v>
      </c>
      <c r="G150" s="1">
        <v>787.23610796901403</v>
      </c>
      <c r="P150" s="1">
        <v>260.19583333333338</v>
      </c>
      <c r="Q150" s="1">
        <f t="shared" si="10"/>
        <v>0.71614999999999995</v>
      </c>
      <c r="R150" s="1">
        <v>2.7004759613636367</v>
      </c>
    </row>
    <row r="151" spans="5:18" ht="15.75" customHeight="1" x14ac:dyDescent="0.25">
      <c r="E151" s="1">
        <f t="shared" si="8"/>
        <v>171.56540151293106</v>
      </c>
      <c r="F151" s="1">
        <v>7.1224894065335595E-2</v>
      </c>
      <c r="G151" s="1">
        <v>783.65399563237304</v>
      </c>
      <c r="P151" s="1">
        <v>262.12083333333339</v>
      </c>
      <c r="Q151" s="1">
        <f t="shared" si="10"/>
        <v>0.71404999999999985</v>
      </c>
      <c r="R151" s="1">
        <v>2.7023505909090906</v>
      </c>
    </row>
    <row r="152" spans="5:18" ht="15.75" customHeight="1" x14ac:dyDescent="0.25">
      <c r="E152" s="1">
        <f t="shared" si="8"/>
        <v>171.93850425551113</v>
      </c>
      <c r="F152" s="1">
        <v>6.9205089744601503E-2</v>
      </c>
      <c r="G152" s="1">
        <v>780.08734508820703</v>
      </c>
      <c r="P152" s="1">
        <v>264.02749999999997</v>
      </c>
      <c r="Q152" s="1">
        <f t="shared" si="10"/>
        <v>0.71196999999999999</v>
      </c>
      <c r="R152" s="1">
        <v>2.7040810181818182</v>
      </c>
    </row>
    <row r="153" spans="5:18" ht="15.75" customHeight="1" x14ac:dyDescent="0.25">
      <c r="E153" s="1">
        <f t="shared" si="8"/>
        <v>172.30448580706826</v>
      </c>
      <c r="F153" s="1">
        <v>6.7223836232412404E-2</v>
      </c>
      <c r="G153" s="1">
        <v>776.53615633651702</v>
      </c>
      <c r="P153" s="1">
        <v>265.9158333333333</v>
      </c>
      <c r="Q153" s="1">
        <f t="shared" si="10"/>
        <v>0.70991000000000004</v>
      </c>
      <c r="R153" s="1">
        <v>2.7058114454545454</v>
      </c>
    </row>
    <row r="154" spans="5:18" ht="15.75" customHeight="1" x14ac:dyDescent="0.25">
      <c r="E154" s="1">
        <f t="shared" si="8"/>
        <v>172.66341478349838</v>
      </c>
      <c r="F154" s="1">
        <v>6.5280762074294493E-2</v>
      </c>
      <c r="G154" s="1">
        <v>773.00042937730097</v>
      </c>
      <c r="P154" s="1">
        <v>267.7766666666667</v>
      </c>
      <c r="Q154" s="1">
        <f t="shared" si="10"/>
        <v>0.70787999999999995</v>
      </c>
      <c r="R154" s="1">
        <v>2.7075418727272726</v>
      </c>
    </row>
    <row r="155" spans="5:18" ht="15.75" customHeight="1" x14ac:dyDescent="0.25">
      <c r="E155" s="1">
        <f t="shared" si="8"/>
        <v>173.01535980069735</v>
      </c>
      <c r="F155" s="1">
        <v>6.3375495815773703E-2</v>
      </c>
      <c r="G155" s="1">
        <v>769.48016421056104</v>
      </c>
      <c r="P155" s="1">
        <v>269.62833333333327</v>
      </c>
      <c r="Q155" s="1">
        <f t="shared" si="10"/>
        <v>0.70586000000000004</v>
      </c>
      <c r="R155" s="1">
        <v>2.7092723000000003</v>
      </c>
    </row>
    <row r="156" spans="5:18" ht="15.75" customHeight="1" x14ac:dyDescent="0.25">
      <c r="E156" s="1">
        <f t="shared" si="8"/>
        <v>173.36038947456103</v>
      </c>
      <c r="F156" s="1">
        <v>6.15076660023764E-2</v>
      </c>
      <c r="G156" s="1">
        <v>765.97536083629598</v>
      </c>
      <c r="P156" s="1">
        <v>271.45249999999999</v>
      </c>
      <c r="Q156" s="1">
        <f t="shared" si="10"/>
        <v>0.70387</v>
      </c>
      <c r="R156" s="1">
        <v>2.7111469295454542</v>
      </c>
    </row>
    <row r="157" spans="5:18" ht="15.75" customHeight="1" x14ac:dyDescent="0.25">
      <c r="E157" s="1">
        <f t="shared" si="8"/>
        <v>173.69857242098527</v>
      </c>
      <c r="F157" s="1">
        <v>5.9676901179628601E-2</v>
      </c>
      <c r="G157" s="1">
        <v>762.486019254506</v>
      </c>
      <c r="P157" s="1">
        <v>273.26749999999998</v>
      </c>
      <c r="Q157" s="1">
        <f t="shared" si="10"/>
        <v>0.70189000000000001</v>
      </c>
      <c r="R157" s="1">
        <v>2.7128773568181819</v>
      </c>
    </row>
    <row r="158" spans="5:18" ht="15.75" customHeight="1" x14ac:dyDescent="0.25">
      <c r="E158" s="1">
        <f t="shared" si="8"/>
        <v>174.02997725586599</v>
      </c>
      <c r="F158" s="1">
        <v>5.7882829893056403E-2</v>
      </c>
      <c r="G158" s="1">
        <v>759.01213946519101</v>
      </c>
      <c r="P158" s="1">
        <v>275.05500000000001</v>
      </c>
      <c r="Q158" s="1">
        <f t="shared" si="10"/>
        <v>0.69994000000000001</v>
      </c>
      <c r="R158" s="1">
        <v>2.7146077840909091</v>
      </c>
    </row>
    <row r="159" spans="5:18" ht="15.75" customHeight="1" x14ac:dyDescent="0.25">
      <c r="E159" s="1">
        <f t="shared" si="8"/>
        <v>174.354672595099</v>
      </c>
      <c r="F159" s="1">
        <v>5.6125080688185898E-2</v>
      </c>
      <c r="G159" s="1">
        <v>755.553721468351</v>
      </c>
      <c r="P159" s="1">
        <v>276.83333333333337</v>
      </c>
      <c r="Q159" s="1">
        <f t="shared" si="10"/>
        <v>0.69799999999999995</v>
      </c>
      <c r="R159" s="1">
        <v>2.7163382113636363</v>
      </c>
    </row>
    <row r="160" spans="5:18" ht="15.75" customHeight="1" x14ac:dyDescent="0.25">
      <c r="E160" s="1">
        <f t="shared" si="8"/>
        <v>174.67272705458024</v>
      </c>
      <c r="F160" s="1">
        <v>5.4403282110543197E-2</v>
      </c>
      <c r="G160" s="1">
        <v>752.11076526398699</v>
      </c>
      <c r="P160" s="1">
        <v>278.58416666666665</v>
      </c>
      <c r="Q160" s="1">
        <f t="shared" si="10"/>
        <v>0.69608999999999999</v>
      </c>
      <c r="R160" s="1">
        <v>2.7180686386363639</v>
      </c>
    </row>
    <row r="161" spans="5:18" ht="15.75" customHeight="1" x14ac:dyDescent="0.25">
      <c r="E161" s="1">
        <f t="shared" si="8"/>
        <v>174.98420925020551</v>
      </c>
      <c r="F161" s="1">
        <v>5.2717062705654599E-2</v>
      </c>
      <c r="G161" s="1">
        <v>748.68327085209705</v>
      </c>
      <c r="P161" s="1">
        <v>280.32583333333338</v>
      </c>
      <c r="Q161" s="1">
        <f t="shared" si="10"/>
        <v>0.69418999999999986</v>
      </c>
      <c r="R161" s="1">
        <v>2.7199432681818179</v>
      </c>
    </row>
    <row r="162" spans="5:18" ht="15.75" customHeight="1" x14ac:dyDescent="0.25">
      <c r="E162" s="1">
        <f t="shared" si="8"/>
        <v>175.28918779787065</v>
      </c>
      <c r="F162" s="1">
        <v>5.1066051019046099E-2</v>
      </c>
      <c r="G162" s="1">
        <v>745.271238232683</v>
      </c>
      <c r="P162" s="1">
        <v>282.03999999999996</v>
      </c>
      <c r="Q162" s="1">
        <f t="shared" si="10"/>
        <v>0.69232000000000005</v>
      </c>
      <c r="R162" s="1">
        <v>2.7216736954545455</v>
      </c>
    </row>
    <row r="163" spans="5:18" ht="15.75" customHeight="1" x14ac:dyDescent="0.25">
      <c r="E163" s="1">
        <f t="shared" si="8"/>
        <v>175.58773131347164</v>
      </c>
      <c r="F163" s="1">
        <v>4.9449875596243802E-2</v>
      </c>
      <c r="G163" s="1">
        <v>741.87466740574405</v>
      </c>
      <c r="P163" s="1">
        <v>283.745</v>
      </c>
      <c r="Q163" s="1">
        <f t="shared" si="10"/>
        <v>0.69045999999999996</v>
      </c>
      <c r="R163" s="1">
        <v>2.7234041227272727</v>
      </c>
    </row>
    <row r="164" spans="5:18" ht="15.75" customHeight="1" x14ac:dyDescent="0.25">
      <c r="E164" s="1">
        <f t="shared" si="8"/>
        <v>175.87990841290426</v>
      </c>
      <c r="F164" s="1">
        <v>4.7868164982773902E-2</v>
      </c>
      <c r="G164" s="1">
        <v>738.49355837127996</v>
      </c>
      <c r="P164" s="1">
        <v>285.43166666666667</v>
      </c>
      <c r="Q164" s="1">
        <f t="shared" si="10"/>
        <v>0.68862000000000001</v>
      </c>
      <c r="R164" s="1">
        <v>2.7251345499999999</v>
      </c>
    </row>
    <row r="165" spans="5:18" ht="15.75" customHeight="1" x14ac:dyDescent="0.25">
      <c r="E165" s="1">
        <f t="shared" si="8"/>
        <v>176.16578771206446</v>
      </c>
      <c r="F165" s="1">
        <v>4.63205477241624E-2</v>
      </c>
      <c r="G165" s="1">
        <v>735.12791112929096</v>
      </c>
      <c r="P165" s="1">
        <v>287.10000000000002</v>
      </c>
      <c r="Q165" s="1">
        <f t="shared" si="10"/>
        <v>0.68679999999999997</v>
      </c>
      <c r="R165" s="1">
        <v>2.7268649772727276</v>
      </c>
    </row>
    <row r="166" spans="5:18" ht="15.75" customHeight="1" x14ac:dyDescent="0.25">
      <c r="E166" s="1">
        <f t="shared" si="8"/>
        <v>176.44543782684801</v>
      </c>
      <c r="F166" s="1">
        <v>4.4806652365935597E-2</v>
      </c>
      <c r="G166" s="1">
        <v>731.77772567977797</v>
      </c>
      <c r="P166" s="1">
        <v>291.37166666666667</v>
      </c>
      <c r="Q166" s="1">
        <f t="shared" si="10"/>
        <v>0.68213999999999997</v>
      </c>
      <c r="R166" s="1">
        <v>2.7281627977272729</v>
      </c>
    </row>
    <row r="167" spans="5:18" ht="15.75" customHeight="1" x14ac:dyDescent="0.25">
      <c r="E167" s="1">
        <f t="shared" si="8"/>
        <v>176.71892737315085</v>
      </c>
      <c r="F167" s="1">
        <v>4.3326107453619499E-2</v>
      </c>
      <c r="G167" s="1">
        <v>728.44300202273905</v>
      </c>
      <c r="P167" s="1">
        <v>297.57749999999999</v>
      </c>
      <c r="Q167" s="1">
        <f t="shared" si="10"/>
        <v>0.67537000000000003</v>
      </c>
      <c r="R167" s="1">
        <v>2.7288838090909091</v>
      </c>
    </row>
    <row r="168" spans="5:18" ht="15.75" customHeight="1" x14ac:dyDescent="0.25">
      <c r="E168" s="1">
        <f t="shared" si="8"/>
        <v>176.98632496686884</v>
      </c>
      <c r="F168" s="1">
        <v>4.1878541532740197E-2</v>
      </c>
      <c r="G168" s="1">
        <v>725.12374015817602</v>
      </c>
      <c r="P168" s="1">
        <v>303.76499999999999</v>
      </c>
      <c r="Q168" s="1">
        <f t="shared" si="10"/>
        <v>0.66861999999999999</v>
      </c>
      <c r="R168" s="1">
        <v>2.7297490227272729</v>
      </c>
    </row>
    <row r="169" spans="5:18" ht="15.75" customHeight="1" x14ac:dyDescent="0.25">
      <c r="E169" s="1">
        <f t="shared" si="8"/>
        <v>177.24769922389783</v>
      </c>
      <c r="F169" s="1">
        <v>4.0463583148823798E-2</v>
      </c>
      <c r="G169" s="1">
        <v>721.81994008608797</v>
      </c>
      <c r="P169" s="1">
        <v>309.92499999999995</v>
      </c>
      <c r="Q169" s="1">
        <f t="shared" si="10"/>
        <v>0.66190000000000004</v>
      </c>
      <c r="R169" s="1">
        <v>2.7304700340909092</v>
      </c>
    </row>
    <row r="170" spans="5:18" ht="15.75" customHeight="1" x14ac:dyDescent="0.25">
      <c r="E170" s="1">
        <f t="shared" si="8"/>
        <v>177.5031187601337</v>
      </c>
      <c r="F170" s="1">
        <v>3.9080860847396599E-2</v>
      </c>
      <c r="G170" s="1">
        <v>718.53160180647501</v>
      </c>
      <c r="P170" s="1">
        <v>316.05750000000006</v>
      </c>
      <c r="Q170" s="1">
        <f t="shared" si="10"/>
        <v>0.65520999999999985</v>
      </c>
      <c r="R170" s="1">
        <v>2.7313352477272725</v>
      </c>
    </row>
    <row r="171" spans="5:18" ht="15.75" customHeight="1" x14ac:dyDescent="0.25">
      <c r="E171" s="1">
        <f t="shared" si="8"/>
        <v>177.75265219147229</v>
      </c>
      <c r="F171" s="1">
        <v>3.7730003173984603E-2</v>
      </c>
      <c r="G171" s="1">
        <v>715.25872531933703</v>
      </c>
      <c r="P171" s="1">
        <v>322.14416666666665</v>
      </c>
      <c r="Q171" s="1">
        <f t="shared" si="10"/>
        <v>0.64856999999999998</v>
      </c>
      <c r="R171" s="1">
        <v>2.7320562590909092</v>
      </c>
    </row>
    <row r="172" spans="5:18" ht="15.75" customHeight="1" x14ac:dyDescent="0.25">
      <c r="E172" s="1">
        <f t="shared" si="8"/>
        <v>177.99636813380954</v>
      </c>
      <c r="F172" s="1">
        <v>3.6410638674113899E-2</v>
      </c>
      <c r="G172" s="1">
        <v>712.00131062467506</v>
      </c>
      <c r="P172" s="1">
        <v>328.16666666666669</v>
      </c>
      <c r="Q172" s="1">
        <f t="shared" si="10"/>
        <v>0.6419999999999999</v>
      </c>
      <c r="R172" s="1">
        <v>2.732921472727273</v>
      </c>
    </row>
    <row r="173" spans="5:18" ht="15.75" customHeight="1" x14ac:dyDescent="0.25">
      <c r="E173" s="1">
        <f t="shared" si="8"/>
        <v>178.23433520304124</v>
      </c>
      <c r="F173" s="1">
        <v>3.5122395893310697E-2</v>
      </c>
      <c r="G173" s="1">
        <v>708.75935772248704</v>
      </c>
      <c r="P173" s="1">
        <v>334.12500000000006</v>
      </c>
      <c r="Q173" s="1">
        <f t="shared" si="10"/>
        <v>0.63549999999999995</v>
      </c>
      <c r="R173" s="1">
        <v>2.7336424840909093</v>
      </c>
    </row>
    <row r="174" spans="5:18" ht="15.75" customHeight="1" x14ac:dyDescent="0.25">
      <c r="E174" s="1">
        <f t="shared" si="8"/>
        <v>178.46662201506331</v>
      </c>
      <c r="F174" s="1">
        <v>3.3864903377100998E-2</v>
      </c>
      <c r="G174" s="1">
        <v>705.53286661277502</v>
      </c>
      <c r="P174" s="1">
        <v>340.01916666666665</v>
      </c>
      <c r="Q174" s="1">
        <f t="shared" si="10"/>
        <v>0.62907000000000002</v>
      </c>
      <c r="R174" s="1">
        <v>2.7345076977272726</v>
      </c>
    </row>
    <row r="175" spans="5:18" ht="15.75" customHeight="1" x14ac:dyDescent="0.25">
      <c r="E175" s="1">
        <f t="shared" si="8"/>
        <v>178.69329718577157</v>
      </c>
      <c r="F175" s="1">
        <v>3.2637789671010997E-2</v>
      </c>
      <c r="G175" s="1">
        <v>702.32183729553799</v>
      </c>
      <c r="P175" s="1">
        <v>345.83083333333332</v>
      </c>
      <c r="Q175" s="1">
        <f t="shared" si="10"/>
        <v>0.62273000000000001</v>
      </c>
      <c r="R175" s="1">
        <v>2.7352287090909093</v>
      </c>
    </row>
    <row r="176" spans="5:18" ht="15.75" customHeight="1" x14ac:dyDescent="0.25">
      <c r="E176" s="1">
        <f t="shared" si="8"/>
        <v>178.91442933106194</v>
      </c>
      <c r="F176" s="1">
        <v>3.1440683320566903E-2</v>
      </c>
      <c r="G176" s="1">
        <v>699.12626977077605</v>
      </c>
      <c r="P176" s="1">
        <v>351.56916666666672</v>
      </c>
      <c r="Q176" s="1">
        <f t="shared" si="10"/>
        <v>0.61646999999999985</v>
      </c>
      <c r="R176" s="1">
        <v>2.7360939227272727</v>
      </c>
    </row>
    <row r="177" spans="5:18" ht="15.75" customHeight="1" x14ac:dyDescent="0.25">
      <c r="E177" s="1">
        <f t="shared" si="8"/>
        <v>179.13008706683027</v>
      </c>
      <c r="F177" s="1">
        <v>3.02732128712947E-2</v>
      </c>
      <c r="G177" s="1">
        <v>695.94616403848897</v>
      </c>
      <c r="P177" s="1">
        <v>357.22500000000008</v>
      </c>
      <c r="Q177" s="1">
        <f t="shared" si="10"/>
        <v>0.61029999999999984</v>
      </c>
      <c r="R177" s="1">
        <v>2.7368149340909094</v>
      </c>
    </row>
    <row r="178" spans="5:18" ht="15.75" customHeight="1" x14ac:dyDescent="0.25">
      <c r="E178" s="1">
        <f t="shared" si="8"/>
        <v>179.34033900897245</v>
      </c>
      <c r="F178" s="1">
        <v>2.91350068687206E-2</v>
      </c>
      <c r="G178" s="1">
        <v>692.78152009867699</v>
      </c>
      <c r="P178" s="1">
        <v>362.8075</v>
      </c>
      <c r="Q178" s="1">
        <f t="shared" si="10"/>
        <v>0.60420999999999991</v>
      </c>
      <c r="R178" s="1">
        <v>2.7376801477272728</v>
      </c>
    </row>
    <row r="179" spans="5:18" ht="15.75" customHeight="1" x14ac:dyDescent="0.25">
      <c r="E179" s="1">
        <f t="shared" si="8"/>
        <v>179.5452537733843</v>
      </c>
      <c r="F179" s="1">
        <v>2.8025693858370601E-2</v>
      </c>
      <c r="G179" s="1">
        <v>689.63233795134101</v>
      </c>
      <c r="P179" s="1">
        <v>368.29833333333335</v>
      </c>
      <c r="Q179" s="1">
        <f t="shared" si="10"/>
        <v>0.59821999999999997</v>
      </c>
      <c r="R179" s="1">
        <v>2.738401159090909</v>
      </c>
    </row>
    <row r="180" spans="5:18" ht="15.75" customHeight="1" x14ac:dyDescent="0.25">
      <c r="E180" s="1">
        <f t="shared" si="8"/>
        <v>179.74489997596177</v>
      </c>
      <c r="F180" s="1">
        <v>2.6944902385771002E-2</v>
      </c>
      <c r="G180" s="1">
        <v>686.49861759647899</v>
      </c>
      <c r="P180" s="1">
        <v>373.72499999999991</v>
      </c>
      <c r="Q180" s="1">
        <f t="shared" si="10"/>
        <v>0.59230000000000005</v>
      </c>
      <c r="R180" s="1">
        <v>2.7392663727272728</v>
      </c>
    </row>
    <row r="181" spans="5:18" ht="15.75" customHeight="1" x14ac:dyDescent="0.25">
      <c r="E181" s="1">
        <f t="shared" si="8"/>
        <v>179.93934623260063</v>
      </c>
      <c r="F181" s="1">
        <v>2.58922609964478E-2</v>
      </c>
      <c r="G181" s="1">
        <v>683.38035903409298</v>
      </c>
      <c r="P181" s="1">
        <v>379.06</v>
      </c>
      <c r="Q181" s="1">
        <f t="shared" si="10"/>
        <v>0.58648</v>
      </c>
      <c r="R181" s="1">
        <v>2.7399873840909095</v>
      </c>
    </row>
    <row r="182" spans="5:18" ht="15.75" customHeight="1" x14ac:dyDescent="0.25">
      <c r="E182" s="1">
        <f t="shared" si="8"/>
        <v>180.12866115919678</v>
      </c>
      <c r="F182" s="1">
        <v>2.48673982359272E-2</v>
      </c>
      <c r="G182" s="1">
        <v>680.27756226418205</v>
      </c>
      <c r="P182" s="1">
        <v>384.33083333333332</v>
      </c>
      <c r="Q182" s="1">
        <f t="shared" si="10"/>
        <v>0.58072999999999997</v>
      </c>
      <c r="R182" s="1">
        <v>2.7408525977272729</v>
      </c>
    </row>
    <row r="183" spans="5:18" ht="15.75" customHeight="1" x14ac:dyDescent="0.25">
      <c r="E183" s="1">
        <f t="shared" si="8"/>
        <v>180.31291337164615</v>
      </c>
      <c r="F183" s="1">
        <v>2.3869942649735201E-2</v>
      </c>
      <c r="G183" s="1">
        <v>677.19022728674599</v>
      </c>
      <c r="P183" s="1">
        <v>389.51916666666665</v>
      </c>
      <c r="Q183" s="1">
        <f t="shared" si="10"/>
        <v>0.57506999999999997</v>
      </c>
      <c r="R183" s="1">
        <v>2.7415736090909095</v>
      </c>
    </row>
    <row r="184" spans="5:18" ht="15.75" customHeight="1" x14ac:dyDescent="0.25">
      <c r="E184" s="1">
        <f t="shared" si="8"/>
        <v>180.49217148584455</v>
      </c>
      <c r="F184" s="1">
        <v>2.2899522783398001E-2</v>
      </c>
      <c r="G184" s="1">
        <v>674.11835410178503</v>
      </c>
      <c r="P184" s="1">
        <v>394.64333333333332</v>
      </c>
      <c r="Q184" s="1">
        <f t="shared" si="10"/>
        <v>0.56947999999999999</v>
      </c>
      <c r="R184" s="1">
        <v>2.7424388227272729</v>
      </c>
    </row>
    <row r="185" spans="5:18" ht="15.75" customHeight="1" x14ac:dyDescent="0.25">
      <c r="E185" s="1">
        <f t="shared" si="8"/>
        <v>180.66650411768788</v>
      </c>
      <c r="F185" s="1">
        <v>2.1955767182441799E-2</v>
      </c>
      <c r="G185" s="1">
        <v>671.06194270929996</v>
      </c>
      <c r="P185" s="1">
        <v>399.69416666666666</v>
      </c>
      <c r="Q185" s="1">
        <f t="shared" si="10"/>
        <v>0.56396999999999997</v>
      </c>
      <c r="R185" s="1">
        <v>2.7431598340909091</v>
      </c>
    </row>
    <row r="186" spans="5:18" ht="15.75" customHeight="1" x14ac:dyDescent="0.25">
      <c r="E186" s="1">
        <f t="shared" si="8"/>
        <v>180.83597988307193</v>
      </c>
      <c r="F186" s="1">
        <v>2.1038304392392598E-2</v>
      </c>
      <c r="G186" s="1">
        <v>668.02099310928998</v>
      </c>
      <c r="P186" s="1">
        <v>404.67166666666662</v>
      </c>
      <c r="Q186" s="1">
        <f t="shared" si="10"/>
        <v>0.55854000000000004</v>
      </c>
      <c r="R186" s="1">
        <v>2.744025047727273</v>
      </c>
    </row>
    <row r="187" spans="5:18" ht="15.75" customHeight="1" x14ac:dyDescent="0.25">
      <c r="E187" s="1">
        <f t="shared" si="8"/>
        <v>181.00066739789267</v>
      </c>
      <c r="F187" s="1">
        <v>2.0146762958776598E-2</v>
      </c>
      <c r="G187" s="1">
        <v>664.99550530175395</v>
      </c>
      <c r="P187" s="1">
        <v>409.58499999999998</v>
      </c>
      <c r="Q187" s="1">
        <f t="shared" si="10"/>
        <v>0.55318000000000001</v>
      </c>
      <c r="R187" s="1">
        <v>2.7447460590909092</v>
      </c>
    </row>
    <row r="188" spans="5:18" ht="15.75" customHeight="1" x14ac:dyDescent="0.25">
      <c r="E188" s="1">
        <f t="shared" si="8"/>
        <v>181.1606352780459</v>
      </c>
      <c r="F188" s="1">
        <v>1.9280771427119901E-2</v>
      </c>
      <c r="G188" s="1">
        <v>661.98547928669404</v>
      </c>
      <c r="P188" s="1">
        <v>414.43416666666667</v>
      </c>
      <c r="Q188" s="1">
        <f t="shared" si="10"/>
        <v>0.54788999999999999</v>
      </c>
      <c r="R188" s="1">
        <v>2.745611272727273</v>
      </c>
    </row>
    <row r="189" spans="5:18" ht="15.75" customHeight="1" x14ac:dyDescent="0.25">
      <c r="E189" s="1">
        <f t="shared" si="8"/>
        <v>181.31595213942759</v>
      </c>
      <c r="F189" s="1">
        <v>1.8439958342948499E-2</v>
      </c>
      <c r="G189" s="1">
        <v>658.990915064109</v>
      </c>
      <c r="P189" s="1">
        <v>419.21916666666669</v>
      </c>
      <c r="Q189" s="1">
        <f t="shared" si="10"/>
        <v>0.54266999999999999</v>
      </c>
      <c r="R189" s="1">
        <v>2.7463322840909092</v>
      </c>
    </row>
    <row r="190" spans="5:18" ht="15.75" customHeight="1" x14ac:dyDescent="0.25">
      <c r="E190" s="1">
        <f t="shared" si="8"/>
        <v>181.46668659793349</v>
      </c>
      <c r="F190" s="1">
        <v>1.7623952251788699E-2</v>
      </c>
      <c r="G190" s="1">
        <v>656.01181263399906</v>
      </c>
      <c r="P190" s="1">
        <v>423.94</v>
      </c>
      <c r="Q190" s="1">
        <f t="shared" si="10"/>
        <v>0.53752</v>
      </c>
      <c r="R190" s="1">
        <v>2.7471974977272726</v>
      </c>
    </row>
    <row r="191" spans="5:18" ht="15.75" customHeight="1" x14ac:dyDescent="0.25">
      <c r="E191" s="1">
        <f t="shared" si="8"/>
        <v>181.61290726945953</v>
      </c>
      <c r="F191" s="1">
        <v>1.68323816991666E-2</v>
      </c>
      <c r="G191" s="1">
        <v>653.048171996365</v>
      </c>
      <c r="P191" s="1">
        <v>428.60583333333341</v>
      </c>
      <c r="Q191" s="1">
        <f t="shared" si="10"/>
        <v>0.53242999999999996</v>
      </c>
      <c r="R191" s="1">
        <v>2.7479185090909093</v>
      </c>
    </row>
    <row r="192" spans="5:18" ht="15.75" customHeight="1" x14ac:dyDescent="0.25">
      <c r="E192" s="1">
        <f t="shared" si="8"/>
        <v>181.75468276990154</v>
      </c>
      <c r="F192" s="1">
        <v>1.6064875230608299E-2</v>
      </c>
      <c r="G192" s="1">
        <v>650.09999315120501</v>
      </c>
      <c r="P192" s="1">
        <v>433.19833333333332</v>
      </c>
      <c r="Q192" s="1">
        <f t="shared" si="10"/>
        <v>0.52742</v>
      </c>
      <c r="R192" s="1">
        <v>2.7487837227272731</v>
      </c>
    </row>
    <row r="193" spans="5:18" ht="15.75" customHeight="1" x14ac:dyDescent="0.25">
      <c r="E193" s="1">
        <f t="shared" si="8"/>
        <v>181.89208171515546</v>
      </c>
      <c r="F193" s="1">
        <v>1.5321061391639801E-2</v>
      </c>
      <c r="G193" s="1">
        <v>647.16727609852103</v>
      </c>
      <c r="P193" s="1">
        <v>437.73583333333335</v>
      </c>
      <c r="Q193" s="1">
        <f t="shared" si="10"/>
        <v>0.52246999999999999</v>
      </c>
      <c r="R193" s="1">
        <v>2.7495047340909093</v>
      </c>
    </row>
    <row r="194" spans="5:18" ht="15.75" customHeight="1" x14ac:dyDescent="0.25">
      <c r="E194" s="1">
        <f t="shared" si="8"/>
        <v>182.02517272111706</v>
      </c>
      <c r="F194" s="1">
        <v>1.4600568727787399E-2</v>
      </c>
      <c r="G194" s="1">
        <v>644.25002083831203</v>
      </c>
      <c r="P194" s="1">
        <v>442.21833333333325</v>
      </c>
      <c r="Q194" s="1">
        <f t="shared" si="10"/>
        <v>0.51758000000000015</v>
      </c>
      <c r="R194" s="1">
        <v>2.7503699477272727</v>
      </c>
    </row>
    <row r="195" spans="5:18" ht="15.75" customHeight="1" x14ac:dyDescent="0.25">
      <c r="E195" s="1">
        <f t="shared" si="8"/>
        <v>182.15402440368229</v>
      </c>
      <c r="F195" s="1">
        <v>1.3903025784577101E-2</v>
      </c>
      <c r="G195" s="1">
        <v>641.348227370578</v>
      </c>
      <c r="P195" s="1">
        <v>446.64583333333326</v>
      </c>
      <c r="Q195" s="1">
        <f t="shared" si="10"/>
        <v>0.51275000000000004</v>
      </c>
      <c r="R195" s="1">
        <v>2.7510909590909094</v>
      </c>
    </row>
    <row r="196" spans="5:18" ht="15.75" customHeight="1" x14ac:dyDescent="0.25">
      <c r="E196" s="1">
        <f t="shared" si="8"/>
        <v>182.27870537874702</v>
      </c>
      <c r="F196" s="1">
        <v>1.32280611075351E-2</v>
      </c>
      <c r="G196" s="1">
        <v>638.46189569531896</v>
      </c>
      <c r="P196" s="1">
        <v>451.0091666666666</v>
      </c>
      <c r="Q196" s="1">
        <f t="shared" si="10"/>
        <v>0.50799000000000005</v>
      </c>
      <c r="R196" s="1">
        <v>2.7518119704545452</v>
      </c>
    </row>
    <row r="197" spans="5:18" ht="15.75" customHeight="1" x14ac:dyDescent="0.25">
      <c r="E197" s="1">
        <f t="shared" si="8"/>
        <v>182.39928426220706</v>
      </c>
      <c r="F197" s="1">
        <v>1.25753032421875E-2</v>
      </c>
      <c r="G197" s="1">
        <v>635.59102581253501</v>
      </c>
      <c r="P197" s="1">
        <v>455.32666666666671</v>
      </c>
      <c r="Q197" s="1">
        <f t="shared" si="10"/>
        <v>0.50327999999999995</v>
      </c>
      <c r="R197" s="1">
        <v>2.752677184090909</v>
      </c>
    </row>
    <row r="198" spans="5:18" ht="15.75" customHeight="1" x14ac:dyDescent="0.25">
      <c r="E198" s="1">
        <f t="shared" si="8"/>
        <v>182.51582966995826</v>
      </c>
      <c r="F198" s="1">
        <v>1.19443807340604E-2</v>
      </c>
      <c r="G198" s="1">
        <v>632.73561772222695</v>
      </c>
      <c r="P198" s="1">
        <v>459.58916666666664</v>
      </c>
      <c r="Q198" s="1">
        <f t="shared" si="10"/>
        <v>0.49863000000000002</v>
      </c>
      <c r="R198" s="1">
        <v>2.7533981954545461</v>
      </c>
    </row>
    <row r="199" spans="5:18" ht="15.75" customHeight="1" x14ac:dyDescent="0.25">
      <c r="E199" s="1">
        <f t="shared" si="8"/>
        <v>182.62841021789663</v>
      </c>
      <c r="F199" s="1">
        <v>1.1334922128679901E-2</v>
      </c>
      <c r="G199" s="1">
        <v>629.89567142439296</v>
      </c>
      <c r="P199" s="1">
        <v>463.79666666666668</v>
      </c>
      <c r="Q199" s="1">
        <f t="shared" si="10"/>
        <v>0.49403999999999992</v>
      </c>
      <c r="R199" s="1">
        <v>2.7542634090909095</v>
      </c>
    </row>
    <row r="200" spans="5:18" ht="15.75" customHeight="1" x14ac:dyDescent="0.25">
      <c r="E200" s="1">
        <f t="shared" si="8"/>
        <v>182.73709452191795</v>
      </c>
      <c r="F200" s="1">
        <v>1.0746555971572201E-2</v>
      </c>
      <c r="G200" s="1">
        <v>627.07118691903497</v>
      </c>
      <c r="P200" s="1">
        <v>467.95833333333326</v>
      </c>
      <c r="Q200" s="1">
        <f t="shared" si="10"/>
        <v>0.48950000000000005</v>
      </c>
      <c r="R200" s="1">
        <v>2.7549844204545457</v>
      </c>
    </row>
    <row r="201" spans="5:18" ht="15.75" customHeight="1" x14ac:dyDescent="0.25">
      <c r="E201" s="1">
        <f t="shared" si="8"/>
        <v>182.84195119791804</v>
      </c>
      <c r="F201" s="1">
        <v>1.0178910808263299E-2</v>
      </c>
      <c r="G201" s="1">
        <v>624.26216420615197</v>
      </c>
      <c r="P201" s="1">
        <v>472.07416666666671</v>
      </c>
      <c r="Q201" s="1">
        <f t="shared" si="10"/>
        <v>0.48500999999999994</v>
      </c>
      <c r="R201" s="1">
        <v>2.7558496340909096</v>
      </c>
    </row>
    <row r="202" spans="5:18" ht="15.75" customHeight="1" x14ac:dyDescent="0.25">
      <c r="E202" s="1">
        <f t="shared" si="8"/>
        <v>182.94304886179279</v>
      </c>
      <c r="F202" s="1">
        <v>9.6316151842795201E-3</v>
      </c>
      <c r="G202" s="1">
        <v>621.46860328574405</v>
      </c>
      <c r="P202" s="1">
        <v>476.14416666666671</v>
      </c>
      <c r="Q202" s="1">
        <f t="shared" si="10"/>
        <v>0.48056999999999994</v>
      </c>
      <c r="R202" s="1">
        <v>2.7565706454545453</v>
      </c>
    </row>
    <row r="203" spans="5:18" ht="15.75" customHeight="1" x14ac:dyDescent="0.25">
      <c r="E203" s="1">
        <f t="shared" si="8"/>
        <v>183.04045612943818</v>
      </c>
      <c r="F203" s="1">
        <v>9.1042976451467892E-3</v>
      </c>
      <c r="G203" s="1">
        <v>618.69050415781203</v>
      </c>
      <c r="P203" s="1">
        <v>480.15916666666669</v>
      </c>
      <c r="Q203" s="1">
        <f t="shared" si="10"/>
        <v>0.47619</v>
      </c>
      <c r="R203" s="1">
        <v>2.7574358590909092</v>
      </c>
    </row>
    <row r="204" spans="5:18" ht="15.75" customHeight="1" x14ac:dyDescent="0.25">
      <c r="E204" s="1">
        <f t="shared" si="8"/>
        <v>183.13424161674996</v>
      </c>
      <c r="F204" s="1">
        <v>8.5965867363913297E-3</v>
      </c>
      <c r="G204" s="1">
        <v>615.92786682235396</v>
      </c>
      <c r="P204" s="1">
        <v>484.13749999999999</v>
      </c>
      <c r="Q204" s="1">
        <f t="shared" si="10"/>
        <v>0.47184999999999999</v>
      </c>
      <c r="R204" s="1">
        <v>2.7581568704545454</v>
      </c>
    </row>
    <row r="205" spans="5:18" ht="15.75" customHeight="1" x14ac:dyDescent="0.25">
      <c r="E205" s="1">
        <f t="shared" si="8"/>
        <v>183.224473939624</v>
      </c>
      <c r="F205" s="1">
        <v>8.1081110035392395E-3</v>
      </c>
      <c r="G205" s="1">
        <v>613.18069127937099</v>
      </c>
      <c r="P205" s="1">
        <v>488.07916666666665</v>
      </c>
      <c r="Q205" s="1">
        <f t="shared" si="10"/>
        <v>0.46755000000000002</v>
      </c>
      <c r="R205" s="1">
        <v>2.7590220840909088</v>
      </c>
    </row>
    <row r="206" spans="5:18" ht="15.75" customHeight="1" x14ac:dyDescent="0.25">
      <c r="E206" s="1">
        <f t="shared" si="8"/>
        <v>183.31122171395626</v>
      </c>
      <c r="F206" s="1">
        <v>7.6384989921166402E-3</v>
      </c>
      <c r="G206" s="1">
        <v>610.44897752886402</v>
      </c>
      <c r="P206" s="1">
        <v>491.96583333333331</v>
      </c>
      <c r="Q206" s="1">
        <f t="shared" si="10"/>
        <v>0.46331</v>
      </c>
      <c r="R206" s="1">
        <v>2.7597430954545459</v>
      </c>
    </row>
    <row r="207" spans="5:18" ht="15.75" customHeight="1" x14ac:dyDescent="0.25">
      <c r="E207" s="1">
        <f t="shared" si="8"/>
        <v>183.39455355564249</v>
      </c>
      <c r="F207" s="1">
        <v>7.1873792476496601E-3</v>
      </c>
      <c r="G207" s="1">
        <v>607.73272557083203</v>
      </c>
      <c r="P207" s="1">
        <v>495.81583333333333</v>
      </c>
      <c r="Q207" s="1">
        <f t="shared" si="10"/>
        <v>0.45911000000000002</v>
      </c>
      <c r="R207" s="1">
        <v>2.7606083090909088</v>
      </c>
    </row>
    <row r="208" spans="5:18" ht="15.75" customHeight="1" x14ac:dyDescent="0.25">
      <c r="E208" s="1">
        <f t="shared" si="8"/>
        <v>183.47453808057864</v>
      </c>
      <c r="F208" s="1">
        <v>6.7543803156644199E-3</v>
      </c>
      <c r="G208" s="1">
        <v>605.03193540527502</v>
      </c>
      <c r="P208" s="1">
        <v>499.63833333333332</v>
      </c>
      <c r="Q208" s="1">
        <f t="shared" si="10"/>
        <v>0.45494000000000001</v>
      </c>
      <c r="R208" s="1">
        <v>2.7613293204545455</v>
      </c>
    </row>
    <row r="209" spans="5:18" ht="15.75" customHeight="1" x14ac:dyDescent="0.25">
      <c r="E209" s="1">
        <f t="shared" si="8"/>
        <v>183.55124390466059</v>
      </c>
      <c r="F209" s="1">
        <v>6.3391307416870296E-3</v>
      </c>
      <c r="G209" s="1">
        <v>602.34660703219299</v>
      </c>
      <c r="P209" s="1">
        <v>503.40583333333325</v>
      </c>
      <c r="Q209" s="1">
        <f t="shared" si="10"/>
        <v>0.45083000000000006</v>
      </c>
      <c r="R209" s="1">
        <v>2.7621945340909093</v>
      </c>
    </row>
    <row r="210" spans="5:18" ht="15.75" customHeight="1" x14ac:dyDescent="0.25">
      <c r="E210" s="1">
        <f t="shared" si="8"/>
        <v>183.62473964378418</v>
      </c>
      <c r="F210" s="1">
        <v>5.9412590712436203E-3</v>
      </c>
      <c r="G210" s="1">
        <v>599.67674045158697</v>
      </c>
      <c r="P210" s="1">
        <v>507.04500000000002</v>
      </c>
      <c r="Q210" s="1">
        <f t="shared" si="10"/>
        <v>0.44685999999999992</v>
      </c>
      <c r="R210" s="1">
        <v>2.7629155454545455</v>
      </c>
    </row>
    <row r="211" spans="5:18" ht="15.75" customHeight="1" x14ac:dyDescent="0.25">
      <c r="E211" s="1">
        <f t="shared" si="8"/>
        <v>183.69509391384526</v>
      </c>
      <c r="F211" s="1">
        <v>5.5603938498603204E-3</v>
      </c>
      <c r="G211" s="1">
        <v>597.02233566345501</v>
      </c>
      <c r="P211" s="1">
        <v>510.59249999999997</v>
      </c>
      <c r="Q211" s="1">
        <f t="shared" si="10"/>
        <v>0.44298999999999999</v>
      </c>
      <c r="R211" s="1">
        <v>2.7637807590909094</v>
      </c>
    </row>
    <row r="212" spans="5:18" ht="15.75" customHeight="1" x14ac:dyDescent="0.25">
      <c r="E212" s="1">
        <f t="shared" si="8"/>
        <v>183.76237533073973</v>
      </c>
      <c r="F212" s="1">
        <v>5.1961636230632401E-3</v>
      </c>
      <c r="G212" s="1">
        <v>594.38339266779894</v>
      </c>
      <c r="P212" s="1">
        <v>514.06666666666672</v>
      </c>
      <c r="Q212" s="1">
        <f t="shared" si="10"/>
        <v>0.43919999999999992</v>
      </c>
      <c r="R212" s="1">
        <v>2.7645017704545456</v>
      </c>
    </row>
    <row r="213" spans="5:18" ht="15.75" customHeight="1" x14ac:dyDescent="0.25">
      <c r="E213" s="1">
        <f t="shared" si="8"/>
        <v>183.82665251036343</v>
      </c>
      <c r="F213" s="1">
        <v>4.8481969363785198E-3</v>
      </c>
      <c r="G213" s="1">
        <v>591.75991146461797</v>
      </c>
      <c r="P213" s="1">
        <v>517.48583333333329</v>
      </c>
      <c r="Q213" s="1">
        <f t="shared" si="10"/>
        <v>0.43547000000000002</v>
      </c>
      <c r="R213" s="1">
        <v>2.765366984090909</v>
      </c>
    </row>
    <row r="214" spans="5:18" ht="15.75" customHeight="1" x14ac:dyDescent="0.25">
      <c r="E214" s="1">
        <f t="shared" si="8"/>
        <v>183.88799406861224</v>
      </c>
      <c r="F214" s="1">
        <v>4.5161223353322602E-3</v>
      </c>
      <c r="G214" s="1">
        <v>589.15189205391198</v>
      </c>
      <c r="P214" s="1">
        <v>520.85</v>
      </c>
      <c r="Q214" s="1">
        <f t="shared" si="10"/>
        <v>0.43179999999999996</v>
      </c>
      <c r="R214" s="1">
        <v>2.7660879954545452</v>
      </c>
    </row>
    <row r="215" spans="5:18" ht="15.75" customHeight="1" x14ac:dyDescent="0.25">
      <c r="E215" s="1">
        <f t="shared" si="8"/>
        <v>183.94646862138205</v>
      </c>
      <c r="F215" s="1">
        <v>4.1995683654505898E-3</v>
      </c>
      <c r="G215" s="1">
        <v>586.55933443568097</v>
      </c>
      <c r="P215" s="1">
        <v>524.17750000000001</v>
      </c>
      <c r="Q215" s="1">
        <f t="shared" si="10"/>
        <v>0.42816999999999994</v>
      </c>
      <c r="R215" s="1">
        <v>2.766953209090909</v>
      </c>
    </row>
    <row r="216" spans="5:18" ht="15.75" customHeight="1" x14ac:dyDescent="0.25">
      <c r="E216" s="1">
        <f t="shared" si="8"/>
        <v>184.00214478456869</v>
      </c>
      <c r="F216" s="1">
        <v>3.8981635722596399E-3</v>
      </c>
      <c r="G216" s="1">
        <v>583.98223860992505</v>
      </c>
      <c r="P216" s="1">
        <v>527.45916666666665</v>
      </c>
      <c r="Q216" s="1">
        <f t="shared" si="10"/>
        <v>0.42459000000000002</v>
      </c>
      <c r="R216" s="1">
        <v>2.7676742204545457</v>
      </c>
    </row>
    <row r="217" spans="5:18" ht="15.75" customHeight="1" x14ac:dyDescent="0.25">
      <c r="E217" s="1">
        <f t="shared" si="8"/>
        <v>184.05509117406811</v>
      </c>
      <c r="F217" s="1">
        <v>3.6115365012855298E-3</v>
      </c>
      <c r="G217" s="1">
        <v>581.42060457664502</v>
      </c>
      <c r="P217" s="1">
        <v>530.69500000000005</v>
      </c>
      <c r="Q217" s="1">
        <f t="shared" si="10"/>
        <v>0.42105999999999988</v>
      </c>
      <c r="R217" s="1">
        <v>2.7685394340909095</v>
      </c>
    </row>
    <row r="218" spans="5:18" ht="15.75" customHeight="1" x14ac:dyDescent="0.25">
      <c r="E218" s="1">
        <f t="shared" si="8"/>
        <v>184.1053764057761</v>
      </c>
      <c r="F218" s="1">
        <v>3.3393156980543802E-3</v>
      </c>
      <c r="G218" s="1">
        <v>578.87443233583895</v>
      </c>
      <c r="P218" s="1">
        <v>533.91250000000002</v>
      </c>
      <c r="Q218" s="1">
        <f t="shared" si="10"/>
        <v>0.41754999999999998</v>
      </c>
      <c r="R218" s="1">
        <v>2.7692604454545453</v>
      </c>
    </row>
    <row r="219" spans="5:18" ht="15.75" customHeight="1" x14ac:dyDescent="0.25">
      <c r="E219" s="1">
        <f t="shared" si="8"/>
        <v>184.15306909558851</v>
      </c>
      <c r="F219" s="1">
        <v>3.0811297080923102E-3</v>
      </c>
      <c r="G219" s="1">
        <v>576.34372188750899</v>
      </c>
      <c r="P219" s="1">
        <v>537.08416666666665</v>
      </c>
      <c r="Q219" s="1">
        <f t="shared" si="10"/>
        <v>0.41408999999999996</v>
      </c>
      <c r="R219" s="1">
        <v>2.7701256590909096</v>
      </c>
    </row>
    <row r="220" spans="5:18" ht="15.75" customHeight="1" x14ac:dyDescent="0.25">
      <c r="E220" s="1">
        <f t="shared" si="8"/>
        <v>184.19823785940127</v>
      </c>
      <c r="F220" s="1">
        <v>2.8366070769254401E-3</v>
      </c>
      <c r="G220" s="1">
        <v>573.82847323165402</v>
      </c>
      <c r="P220" s="1">
        <v>540.23750000000007</v>
      </c>
      <c r="Q220" s="1">
        <f t="shared" si="10"/>
        <v>0.41064999999999985</v>
      </c>
      <c r="R220" s="1">
        <v>2.7708466704545454</v>
      </c>
    </row>
    <row r="221" spans="5:18" ht="15.75" customHeight="1" x14ac:dyDescent="0.25">
      <c r="E221" s="1">
        <f t="shared" si="8"/>
        <v>184.24095131311029</v>
      </c>
      <c r="F221" s="1">
        <v>2.6053763500798999E-3</v>
      </c>
      <c r="G221" s="1">
        <v>571.32868636827402</v>
      </c>
      <c r="P221" s="1">
        <v>543.34500000000003</v>
      </c>
      <c r="Q221" s="1">
        <f t="shared" si="10"/>
        <v>0.40725999999999996</v>
      </c>
      <c r="R221" s="1">
        <v>2.7717118840909092</v>
      </c>
    </row>
    <row r="222" spans="5:18" ht="15.75" customHeight="1" x14ac:dyDescent="0.25">
      <c r="E222" s="1">
        <f t="shared" si="8"/>
        <v>184.28127807261129</v>
      </c>
      <c r="F222" s="1">
        <v>2.3870660730818199E-3</v>
      </c>
      <c r="G222" s="1">
        <v>568.84436129737003</v>
      </c>
      <c r="P222" s="1">
        <v>546.42500000000007</v>
      </c>
      <c r="Q222" s="1">
        <f t="shared" si="10"/>
        <v>0.40389999999999993</v>
      </c>
      <c r="R222" s="1">
        <v>2.7724328954545454</v>
      </c>
    </row>
    <row r="223" spans="5:18" ht="15.75" customHeight="1" x14ac:dyDescent="0.25">
      <c r="E223" s="1">
        <f t="shared" si="8"/>
        <v>184.31928675380027</v>
      </c>
      <c r="F223" s="1">
        <v>2.1813047914573001E-3</v>
      </c>
      <c r="G223" s="1">
        <v>566.37549801893999</v>
      </c>
      <c r="P223" s="1">
        <v>549.46833333333336</v>
      </c>
      <c r="Q223" s="1">
        <f t="shared" si="10"/>
        <v>0.40057999999999994</v>
      </c>
      <c r="R223" s="1">
        <v>2.7732981090909092</v>
      </c>
    </row>
    <row r="224" spans="5:18" ht="15.75" customHeight="1" x14ac:dyDescent="0.25">
      <c r="E224" s="1">
        <f t="shared" si="8"/>
        <v>184.35504597257304</v>
      </c>
      <c r="F224" s="1">
        <v>1.9877210507324699E-3</v>
      </c>
      <c r="G224" s="1">
        <v>563.92209653298596</v>
      </c>
      <c r="P224" s="1">
        <v>552.50250000000005</v>
      </c>
      <c r="Q224" s="1">
        <f t="shared" si="10"/>
        <v>0.3972699999999999</v>
      </c>
      <c r="R224" s="1">
        <v>2.7740191204545455</v>
      </c>
    </row>
    <row r="225" spans="5:18" ht="15.75" customHeight="1" x14ac:dyDescent="0.25">
      <c r="E225" s="1">
        <f t="shared" si="8"/>
        <v>184.3886243448255</v>
      </c>
      <c r="F225" s="1">
        <v>1.80594339643347E-3</v>
      </c>
      <c r="G225" s="1">
        <v>561.484156839506</v>
      </c>
      <c r="P225" s="1">
        <v>555.48166666666657</v>
      </c>
      <c r="Q225" s="1">
        <f t="shared" si="10"/>
        <v>0.39402000000000004</v>
      </c>
      <c r="R225" s="1">
        <v>2.7748843340909088</v>
      </c>
    </row>
    <row r="226" spans="5:18" ht="15.75" customHeight="1" x14ac:dyDescent="0.25">
      <c r="E226" s="1">
        <f t="shared" si="8"/>
        <v>184.42009048645349</v>
      </c>
      <c r="F226" s="1">
        <v>1.6356003740864E-3</v>
      </c>
      <c r="G226" s="1">
        <v>559.06167893850204</v>
      </c>
      <c r="P226" s="1">
        <v>569.61666666666656</v>
      </c>
      <c r="Q226" s="1">
        <f t="shared" si="10"/>
        <v>0.37860000000000005</v>
      </c>
      <c r="R226" s="1">
        <v>2.7756053454545455</v>
      </c>
    </row>
    <row r="227" spans="5:18" ht="15.75" customHeight="1" x14ac:dyDescent="0.25">
      <c r="E227" s="1">
        <f t="shared" si="8"/>
        <v>184.44951301335291</v>
      </c>
      <c r="F227" s="1">
        <v>1.4763205292173899E-3</v>
      </c>
      <c r="G227" s="1">
        <v>556.65466282997295</v>
      </c>
      <c r="P227" s="1">
        <v>590.93833333333339</v>
      </c>
      <c r="Q227" s="1">
        <f t="shared" si="10"/>
        <v>0.35533999999999988</v>
      </c>
      <c r="R227" s="1">
        <v>2.7764705590909093</v>
      </c>
    </row>
    <row r="228" spans="5:18" ht="15.75" customHeight="1" x14ac:dyDescent="0.25">
      <c r="E228" s="1">
        <f t="shared" si="8"/>
        <v>184.4769605414196</v>
      </c>
      <c r="F228" s="1">
        <v>1.3277324073525699E-3</v>
      </c>
      <c r="G228" s="1">
        <v>554.26310851391895</v>
      </c>
      <c r="P228" s="1">
        <v>610.6008333333333</v>
      </c>
      <c r="Q228" s="1">
        <f t="shared" si="10"/>
        <v>0.33389000000000002</v>
      </c>
      <c r="R228" s="1">
        <v>2.7771915704545456</v>
      </c>
    </row>
    <row r="229" spans="5:18" ht="15.75" customHeight="1" x14ac:dyDescent="0.25">
      <c r="E229" s="1">
        <f t="shared" si="8"/>
        <v>184.50250168654946</v>
      </c>
      <c r="F229" s="1">
        <v>1.1894645540180501E-3</v>
      </c>
      <c r="G229" s="1">
        <v>551.88701599034096</v>
      </c>
      <c r="P229" s="1">
        <v>628.52166666666665</v>
      </c>
      <c r="Q229" s="1">
        <f t="shared" si="10"/>
        <v>0.31433999999999995</v>
      </c>
      <c r="R229" s="1">
        <v>2.7780567840909089</v>
      </c>
    </row>
    <row r="230" spans="5:18" ht="15.75" customHeight="1" x14ac:dyDescent="0.25">
      <c r="E230" s="1">
        <f t="shared" si="8"/>
        <v>184.52620506463833</v>
      </c>
      <c r="F230" s="1">
        <v>1.06114551473995E-3</v>
      </c>
      <c r="G230" s="1">
        <v>549.52638525923703</v>
      </c>
      <c r="P230" s="1">
        <v>644.71</v>
      </c>
      <c r="Q230" s="1">
        <f t="shared" si="10"/>
        <v>0.29667999999999994</v>
      </c>
      <c r="R230" s="1">
        <v>2.7787777954545456</v>
      </c>
    </row>
    <row r="231" spans="5:18" ht="15.75" customHeight="1" x14ac:dyDescent="0.25">
      <c r="E231" s="1">
        <f t="shared" si="8"/>
        <v>184.54813929158209</v>
      </c>
      <c r="F231" s="1">
        <v>9.4240383504441401E-4</v>
      </c>
      <c r="G231" s="1">
        <v>547.181216320609</v>
      </c>
      <c r="P231" s="1">
        <v>659.27583333333337</v>
      </c>
      <c r="Q231" s="1">
        <f t="shared" si="10"/>
        <v>0.28078999999999998</v>
      </c>
      <c r="R231" s="1">
        <v>2.779643009090909</v>
      </c>
    </row>
    <row r="232" spans="5:18" ht="15.75" customHeight="1" x14ac:dyDescent="0.25">
      <c r="E232" s="1">
        <f t="shared" si="8"/>
        <v>184.56837298327662</v>
      </c>
      <c r="F232" s="1">
        <v>8.3286806045754496E-4</v>
      </c>
      <c r="G232" s="1">
        <v>544.85150917445606</v>
      </c>
      <c r="P232" s="1">
        <v>672.35666666666668</v>
      </c>
      <c r="Q232" s="1">
        <f t="shared" si="10"/>
        <v>0.26651999999999998</v>
      </c>
      <c r="R232" s="1">
        <v>2.7803640204545457</v>
      </c>
    </row>
    <row r="233" spans="5:18" ht="15.75" customHeight="1" x14ac:dyDescent="0.25">
      <c r="E233" s="1">
        <f t="shared" si="8"/>
        <v>184.58697475561775</v>
      </c>
      <c r="F233" s="1">
        <v>7.3216673650547198E-4</v>
      </c>
      <c r="G233" s="1">
        <v>542.53726382077798</v>
      </c>
      <c r="P233" s="1">
        <v>683.92499999999995</v>
      </c>
      <c r="Q233" s="1">
        <f t="shared" si="10"/>
        <v>0.25390000000000001</v>
      </c>
      <c r="R233" s="1">
        <v>2.7812292340909091</v>
      </c>
    </row>
    <row r="234" spans="5:18" ht="15.75" customHeight="1" x14ac:dyDescent="0.25">
      <c r="E234" s="1">
        <f t="shared" si="8"/>
        <v>184.60401322450141</v>
      </c>
      <c r="F234" s="1">
        <v>6.39928408714315E-4</v>
      </c>
      <c r="G234" s="1">
        <v>540.238480259575</v>
      </c>
      <c r="P234" s="1">
        <v>693.7883333333333</v>
      </c>
      <c r="Q234" s="1">
        <f t="shared" si="10"/>
        <v>0.24314000000000002</v>
      </c>
      <c r="R234" s="1">
        <v>2.7819502454545457</v>
      </c>
    </row>
    <row r="235" spans="5:18" ht="15.75" customHeight="1" x14ac:dyDescent="0.25">
      <c r="E235" s="1">
        <f t="shared" si="8"/>
        <v>184.61955700582342</v>
      </c>
      <c r="F235" s="1">
        <v>5.5578162261019895E-4</v>
      </c>
      <c r="G235" s="1">
        <v>537.955158490847</v>
      </c>
      <c r="P235" s="1">
        <v>701.88250000000005</v>
      </c>
      <c r="Q235" s="1">
        <f t="shared" si="10"/>
        <v>0.23430999999999991</v>
      </c>
      <c r="R235" s="1">
        <v>2.7828154590909091</v>
      </c>
    </row>
    <row r="236" spans="5:18" ht="15.75" customHeight="1" x14ac:dyDescent="0.25">
      <c r="E236" s="1">
        <f t="shared" si="8"/>
        <v>184.63367471547966</v>
      </c>
      <c r="F236" s="1">
        <v>4.7935492371924398E-4</v>
      </c>
      <c r="G236" s="1">
        <v>535.687298514595</v>
      </c>
      <c r="P236" s="1">
        <v>708.52833333333331</v>
      </c>
      <c r="Q236" s="1">
        <f t="shared" si="10"/>
        <v>0.22706000000000004</v>
      </c>
      <c r="R236" s="1">
        <v>2.7835364704545458</v>
      </c>
    </row>
    <row r="237" spans="5:18" ht="15.75" customHeight="1" x14ac:dyDescent="0.25">
      <c r="E237" s="1">
        <f t="shared" si="8"/>
        <v>184.646434969366</v>
      </c>
      <c r="F237" s="1">
        <v>4.1027685756757397E-4</v>
      </c>
      <c r="G237" s="1">
        <v>533.43490033081696</v>
      </c>
      <c r="P237" s="1">
        <v>714.17499999999995</v>
      </c>
      <c r="Q237" s="1">
        <f t="shared" si="10"/>
        <v>0.22089999999999999</v>
      </c>
      <c r="R237" s="1">
        <v>2.7844016840909092</v>
      </c>
    </row>
    <row r="238" spans="5:18" ht="15.75" customHeight="1" x14ac:dyDescent="0.25">
      <c r="E238" s="1">
        <f t="shared" si="8"/>
        <v>184.65790638337833</v>
      </c>
      <c r="F238" s="1">
        <v>3.4817596968131001E-4</v>
      </c>
      <c r="G238" s="1">
        <v>531.19796393951503</v>
      </c>
      <c r="P238" s="1">
        <v>719.08833333333337</v>
      </c>
      <c r="Q238" s="1">
        <f t="shared" si="10"/>
        <v>0.21553999999999995</v>
      </c>
      <c r="R238" s="1">
        <v>2.785266897727273</v>
      </c>
    </row>
    <row r="239" spans="5:18" ht="15.75" customHeight="1" x14ac:dyDescent="0.25">
      <c r="E239" s="1">
        <f t="shared" si="8"/>
        <v>184.66815757341251</v>
      </c>
      <c r="F239" s="1">
        <v>2.9268080558657501E-4</v>
      </c>
      <c r="G239" s="1">
        <v>528.97648934068798</v>
      </c>
      <c r="P239" s="1">
        <v>723.45166666666671</v>
      </c>
      <c r="Q239" s="1">
        <f t="shared" si="10"/>
        <v>0.21077999999999997</v>
      </c>
      <c r="R239" s="1">
        <v>2.7859879090909092</v>
      </c>
    </row>
    <row r="240" spans="5:18" ht="15.75" customHeight="1" x14ac:dyDescent="0.25">
      <c r="E240" s="1">
        <f t="shared" si="8"/>
        <v>184.67725715536437</v>
      </c>
      <c r="F240" s="1">
        <v>2.4341991080949099E-4</v>
      </c>
      <c r="G240" s="1">
        <v>526.77047653433601</v>
      </c>
      <c r="P240" s="1">
        <v>727.40250000000003</v>
      </c>
      <c r="Q240" s="1">
        <f t="shared" si="10"/>
        <v>0.20646999999999993</v>
      </c>
      <c r="R240" s="1">
        <v>2.7868531227272726</v>
      </c>
    </row>
    <row r="241" spans="5:18" ht="15.75" customHeight="1" x14ac:dyDescent="0.25">
      <c r="E241" s="1">
        <f t="shared" si="8"/>
        <v>184.68527374512982</v>
      </c>
      <c r="F241" s="1">
        <v>2.00021830876181E-4</v>
      </c>
      <c r="G241" s="1">
        <v>524.57992552045903</v>
      </c>
      <c r="P241" s="1">
        <v>730.99583333333328</v>
      </c>
      <c r="Q241" s="1">
        <f t="shared" si="10"/>
        <v>0.20255000000000001</v>
      </c>
      <c r="R241" s="1">
        <v>2.7875741340909093</v>
      </c>
    </row>
    <row r="242" spans="5:18" ht="15.75" customHeight="1" x14ac:dyDescent="0.25">
      <c r="E242" s="1">
        <f t="shared" si="8"/>
        <v>184.69227595860474</v>
      </c>
      <c r="F242" s="1">
        <v>1.62115111312767E-4</v>
      </c>
      <c r="G242" s="1">
        <v>522.40483629905805</v>
      </c>
      <c r="P242" s="1">
        <v>734.30499999999995</v>
      </c>
      <c r="Q242" s="1">
        <f t="shared" si="10"/>
        <v>0.19894000000000001</v>
      </c>
      <c r="R242" s="1">
        <v>2.7884393477272726</v>
      </c>
    </row>
    <row r="243" spans="5:18" ht="15.75" customHeight="1" x14ac:dyDescent="0.25">
      <c r="E243" s="1">
        <f t="shared" si="8"/>
        <v>184.69833241168496</v>
      </c>
      <c r="F243" s="1">
        <v>1.29328297645371E-4</v>
      </c>
      <c r="G243" s="1">
        <v>520.24520887013102</v>
      </c>
      <c r="P243" s="1">
        <v>737.37583333333339</v>
      </c>
      <c r="Q243" s="1">
        <f t="shared" si="10"/>
        <v>0.19558999999999993</v>
      </c>
      <c r="R243" s="1">
        <v>2.7891603590909093</v>
      </c>
    </row>
    <row r="244" spans="5:18" ht="15.75" customHeight="1" x14ac:dyDescent="0.25">
      <c r="E244" s="1">
        <f t="shared" si="8"/>
        <v>184.70351172026636</v>
      </c>
      <c r="F244" s="1">
        <v>1.0128993540011601E-4</v>
      </c>
      <c r="G244" s="1">
        <v>518.10104323368</v>
      </c>
      <c r="P244" s="1">
        <v>740.245</v>
      </c>
      <c r="Q244" s="1">
        <f t="shared" si="10"/>
        <v>0.19245999999999996</v>
      </c>
      <c r="R244" s="1">
        <v>2.7900255727272727</v>
      </c>
    </row>
    <row r="245" spans="5:18" ht="15.75" customHeight="1" x14ac:dyDescent="0.25">
      <c r="E245" s="5">
        <f t="shared" si="8"/>
        <v>184.70788250024486</v>
      </c>
      <c r="F245" s="5">
        <v>7.7628570103123194E-5</v>
      </c>
      <c r="G245" s="1">
        <v>515.97233938970396</v>
      </c>
      <c r="P245" s="1">
        <v>742.93083333333334</v>
      </c>
      <c r="Q245" s="1">
        <f t="shared" si="10"/>
        <v>0.18952999999999998</v>
      </c>
      <c r="R245" s="1">
        <v>2.7907465840909094</v>
      </c>
    </row>
    <row r="246" spans="5:18" ht="15.75" customHeight="1" x14ac:dyDescent="0.25">
      <c r="E246" s="5">
        <f t="shared" si="8"/>
        <v>184.71151336751626</v>
      </c>
      <c r="F246" s="5">
        <v>5.7972747280516099E-5</v>
      </c>
      <c r="G246" s="1">
        <v>513.85909733820301</v>
      </c>
      <c r="P246" s="1">
        <v>745.46083333333331</v>
      </c>
      <c r="Q246" s="1">
        <f t="shared" si="10"/>
        <v>0.18676999999999999</v>
      </c>
      <c r="R246" s="1">
        <v>2.7916117977272732</v>
      </c>
    </row>
    <row r="247" spans="5:18" ht="15.75" customHeight="1" x14ac:dyDescent="0.25">
      <c r="E247" s="5">
        <f t="shared" si="8"/>
        <v>184.71447293797644</v>
      </c>
      <c r="F247" s="5">
        <v>4.1951012458416601E-5</v>
      </c>
      <c r="G247" s="1">
        <v>511.76131707917699</v>
      </c>
      <c r="P247" s="1">
        <v>747.84416666666664</v>
      </c>
      <c r="Q247" s="1">
        <f t="shared" si="10"/>
        <v>0.18416999999999994</v>
      </c>
      <c r="R247" s="1">
        <v>2.7923328090909094</v>
      </c>
    </row>
    <row r="248" spans="5:18" ht="15.75" customHeight="1" x14ac:dyDescent="0.25">
      <c r="E248" s="5">
        <f t="shared" si="8"/>
        <v>184.71682982752131</v>
      </c>
      <c r="F248" s="5">
        <v>2.91919111629471E-5</v>
      </c>
      <c r="G248" s="1">
        <v>509.67899861262703</v>
      </c>
      <c r="P248" s="1">
        <v>750.09</v>
      </c>
      <c r="Q248" s="1">
        <f t="shared" si="10"/>
        <v>0.18171999999999988</v>
      </c>
      <c r="R248" s="1">
        <v>2.7931980227272728</v>
      </c>
    </row>
    <row r="249" spans="5:18" ht="15.75" customHeight="1" x14ac:dyDescent="0.25">
      <c r="E249" s="5">
        <f t="shared" si="8"/>
        <v>184.71865265204667</v>
      </c>
      <c r="F249" s="5">
        <v>1.9323988920229801E-5</v>
      </c>
      <c r="G249" s="1">
        <v>507.61214193855102</v>
      </c>
      <c r="P249" s="1">
        <v>752.23500000000001</v>
      </c>
      <c r="Q249" s="1">
        <f t="shared" si="10"/>
        <v>0.17937999999999998</v>
      </c>
      <c r="R249" s="1">
        <v>2.793919034090909</v>
      </c>
    </row>
    <row r="250" spans="5:18" ht="15.75" customHeight="1" x14ac:dyDescent="0.25">
      <c r="E250" s="5">
        <f t="shared" si="8"/>
        <v>184.7200100274485</v>
      </c>
      <c r="F250" s="5">
        <v>1.19757912563871E-5</v>
      </c>
      <c r="G250" s="1">
        <v>505.56074705695102</v>
      </c>
      <c r="P250" s="1">
        <v>754.25166666666667</v>
      </c>
      <c r="Q250" s="1">
        <f t="shared" si="10"/>
        <v>0.17718</v>
      </c>
      <c r="R250" s="1">
        <v>2.7947842477272729</v>
      </c>
    </row>
    <row r="251" spans="5:18" ht="15.75" customHeight="1" x14ac:dyDescent="0.25">
      <c r="E251" s="5">
        <f t="shared" si="8"/>
        <v>184.72097056962252</v>
      </c>
      <c r="F251" s="5">
        <v>6.77586369754133E-6</v>
      </c>
      <c r="G251" s="1">
        <v>503.52481396782599</v>
      </c>
      <c r="P251" s="1">
        <v>756.17666666666662</v>
      </c>
      <c r="Q251" s="1">
        <f t="shared" si="10"/>
        <v>0.17508000000000001</v>
      </c>
      <c r="R251" s="1">
        <v>2.7955052590909091</v>
      </c>
    </row>
    <row r="252" spans="5:18" ht="15.75" customHeight="1" x14ac:dyDescent="0.25">
      <c r="E252" s="5">
        <f t="shared" si="8"/>
        <v>184.72160289446475</v>
      </c>
      <c r="F252" s="5">
        <v>3.3527517698148399E-6</v>
      </c>
      <c r="G252" s="1">
        <v>501.504342671176</v>
      </c>
      <c r="P252" s="1">
        <v>758.01</v>
      </c>
      <c r="Q252" s="1">
        <f t="shared" si="10"/>
        <v>0.17308000000000001</v>
      </c>
      <c r="R252" s="1">
        <v>2.7963704727272729</v>
      </c>
    </row>
    <row r="253" spans="5:18" ht="15.75" customHeight="1" x14ac:dyDescent="0.25">
      <c r="E253" s="5">
        <f t="shared" si="8"/>
        <v>184.72197561787095</v>
      </c>
      <c r="F253" s="5">
        <v>1.33500099933002E-6</v>
      </c>
      <c r="G253" s="1">
        <v>499.499333167001</v>
      </c>
      <c r="P253" s="1">
        <v>759.74249999999995</v>
      </c>
      <c r="Q253" s="1">
        <f t="shared" si="10"/>
        <v>0.17119000000000006</v>
      </c>
      <c r="R253" s="1">
        <v>2.7970914840909091</v>
      </c>
    </row>
    <row r="254" spans="5:18" ht="15.75" customHeight="1" x14ac:dyDescent="0.25">
      <c r="E254" s="5">
        <f t="shared" si="8"/>
        <v>184.72215735573704</v>
      </c>
      <c r="F254" s="5">
        <v>3.5115691220906001E-7</v>
      </c>
      <c r="G254" s="1">
        <v>497.50978545530103</v>
      </c>
      <c r="P254" s="1">
        <v>761.38333333333333</v>
      </c>
      <c r="Q254" s="1">
        <f t="shared" si="10"/>
        <v>0.1694</v>
      </c>
      <c r="R254" s="1">
        <v>2.7979566977272725</v>
      </c>
    </row>
    <row r="255" spans="5:18" ht="15.75" customHeight="1" x14ac:dyDescent="0.25">
      <c r="E255" s="5">
        <f t="shared" si="8"/>
        <v>184.72221672395892</v>
      </c>
      <c r="F255" s="5">
        <v>2.9765034574387001E-8</v>
      </c>
      <c r="G255" s="1">
        <v>495.535699536077</v>
      </c>
      <c r="P255" s="1">
        <v>762.9325</v>
      </c>
      <c r="Q255" s="1">
        <f t="shared" si="10"/>
        <v>0.16770999999999991</v>
      </c>
      <c r="R255" s="1">
        <v>2.7986777090909092</v>
      </c>
    </row>
    <row r="256" spans="5:18" ht="15.75" customHeight="1" x14ac:dyDescent="0.25">
      <c r="E256" s="1">
        <f t="shared" si="8"/>
        <v>184.72222222222223</v>
      </c>
      <c r="F256" s="1">
        <v>0</v>
      </c>
      <c r="G256" s="1">
        <v>493.57707509881402</v>
      </c>
      <c r="P256" s="1">
        <v>764.39</v>
      </c>
      <c r="Q256" s="1">
        <f t="shared" si="10"/>
        <v>0.16611999999999993</v>
      </c>
      <c r="R256" s="1">
        <v>2.799542922727273</v>
      </c>
    </row>
    <row r="257" spans="16:18" ht="15.75" customHeight="1" x14ac:dyDescent="0.25">
      <c r="P257" s="1">
        <v>765.73749999999995</v>
      </c>
      <c r="Q257" s="1">
        <f t="shared" si="10"/>
        <v>0.16464999999999996</v>
      </c>
      <c r="R257" s="1">
        <v>2.8002639340909092</v>
      </c>
    </row>
    <row r="258" spans="16:18" ht="15.75" customHeight="1" x14ac:dyDescent="0.25">
      <c r="P258" s="1">
        <v>766.94749999999999</v>
      </c>
      <c r="Q258" s="1">
        <f t="shared" ref="Q258:Q512" si="12">1-P258/$P$526</f>
        <v>0.16332999999999998</v>
      </c>
      <c r="R258" s="1">
        <v>2.8011291477272731</v>
      </c>
    </row>
    <row r="259" spans="16:18" ht="15.75" customHeight="1" x14ac:dyDescent="0.25">
      <c r="P259" s="1">
        <v>768.0383333333333</v>
      </c>
      <c r="Q259" s="1">
        <f t="shared" si="12"/>
        <v>0.16213999999999995</v>
      </c>
      <c r="R259" s="1">
        <v>2.8018501590909093</v>
      </c>
    </row>
    <row r="260" spans="16:18" ht="15.75" customHeight="1" x14ac:dyDescent="0.25">
      <c r="P260" s="1">
        <v>771.68666666666661</v>
      </c>
      <c r="Q260" s="1">
        <f t="shared" si="12"/>
        <v>0.15816000000000008</v>
      </c>
      <c r="R260" s="1">
        <v>2.7743075250000002</v>
      </c>
    </row>
    <row r="261" spans="16:18" ht="15.75" customHeight="1" x14ac:dyDescent="0.25">
      <c r="P261" s="1">
        <v>776.25166666666667</v>
      </c>
      <c r="Q261" s="1">
        <f t="shared" si="12"/>
        <v>0.15317999999999998</v>
      </c>
      <c r="R261" s="1">
        <v>2.7261439659090909</v>
      </c>
    </row>
    <row r="262" spans="16:18" ht="15.75" customHeight="1" x14ac:dyDescent="0.25">
      <c r="P262" s="1">
        <v>779.24916666666661</v>
      </c>
      <c r="Q262" s="1">
        <f t="shared" si="12"/>
        <v>0.14990999999999999</v>
      </c>
      <c r="R262" s="1">
        <v>2.6779804068181825</v>
      </c>
    </row>
    <row r="263" spans="16:18" ht="15.75" customHeight="1" x14ac:dyDescent="0.25">
      <c r="P263" s="1">
        <v>781.03666666666663</v>
      </c>
      <c r="Q263" s="1">
        <f t="shared" si="12"/>
        <v>0.14795999999999998</v>
      </c>
      <c r="R263" s="1">
        <v>2.6298168477272723</v>
      </c>
    </row>
    <row r="264" spans="16:18" ht="15.75" customHeight="1" x14ac:dyDescent="0.25">
      <c r="P264" s="1">
        <v>781.89833333333331</v>
      </c>
      <c r="Q264" s="1">
        <f t="shared" si="12"/>
        <v>0.14702000000000004</v>
      </c>
      <c r="R264" s="1">
        <v>2.5816532886363639</v>
      </c>
    </row>
    <row r="265" spans="16:18" ht="15.75" customHeight="1" x14ac:dyDescent="0.25">
      <c r="P265" s="1">
        <v>782.59500000000003</v>
      </c>
      <c r="Q265" s="1">
        <f t="shared" si="12"/>
        <v>0.14625999999999995</v>
      </c>
      <c r="R265" s="1">
        <v>2.5334897295454546</v>
      </c>
    </row>
    <row r="266" spans="16:18" ht="15.75" customHeight="1" x14ac:dyDescent="0.25">
      <c r="P266" s="1">
        <v>783.28250000000003</v>
      </c>
      <c r="Q266" s="1">
        <f t="shared" si="12"/>
        <v>0.14550999999999992</v>
      </c>
      <c r="R266" s="1">
        <v>2.4853261704545453</v>
      </c>
    </row>
    <row r="267" spans="16:18" ht="15.75" customHeight="1" x14ac:dyDescent="0.25">
      <c r="P267" s="1">
        <v>783.96083333333331</v>
      </c>
      <c r="Q267" s="1">
        <f t="shared" si="12"/>
        <v>0.14476999999999995</v>
      </c>
      <c r="R267" s="1">
        <v>2.4371626113636364</v>
      </c>
    </row>
    <row r="268" spans="16:18" ht="15.75" customHeight="1" x14ac:dyDescent="0.25">
      <c r="P268" s="1">
        <v>784.63916666666671</v>
      </c>
      <c r="Q268" s="1">
        <f t="shared" si="12"/>
        <v>0.14402999999999988</v>
      </c>
      <c r="R268" s="1">
        <v>2.3889990522727276</v>
      </c>
    </row>
    <row r="269" spans="16:18" ht="15.75" customHeight="1" x14ac:dyDescent="0.25">
      <c r="P269" s="1">
        <v>785.29916666666668</v>
      </c>
      <c r="Q269" s="1">
        <f t="shared" si="12"/>
        <v>0.14330999999999994</v>
      </c>
      <c r="R269" s="1">
        <v>2.3408354931818183</v>
      </c>
    </row>
    <row r="270" spans="16:18" ht="15.75" customHeight="1" x14ac:dyDescent="0.25">
      <c r="P270" s="1">
        <v>785.95916666666665</v>
      </c>
      <c r="Q270" s="1">
        <f t="shared" si="12"/>
        <v>0.14258999999999999</v>
      </c>
      <c r="R270" s="1">
        <v>2.292671934090909</v>
      </c>
    </row>
    <row r="271" spans="16:18" ht="15.75" customHeight="1" x14ac:dyDescent="0.25">
      <c r="P271" s="1">
        <v>786.6008333333333</v>
      </c>
      <c r="Q271" s="1">
        <f t="shared" si="12"/>
        <v>0.14188999999999996</v>
      </c>
      <c r="R271" s="1">
        <v>2.2445083750000001</v>
      </c>
    </row>
    <row r="272" spans="16:18" ht="15.75" customHeight="1" x14ac:dyDescent="0.25">
      <c r="P272" s="1">
        <v>787.23333333333335</v>
      </c>
      <c r="Q272" s="1">
        <f t="shared" si="12"/>
        <v>0.14119999999999999</v>
      </c>
      <c r="R272" s="1">
        <v>2.1963448159090908</v>
      </c>
    </row>
    <row r="273" spans="16:18" ht="15.75" customHeight="1" x14ac:dyDescent="0.25">
      <c r="P273" s="1">
        <v>787.86583333333328</v>
      </c>
      <c r="Q273" s="1">
        <f t="shared" si="12"/>
        <v>0.14051000000000002</v>
      </c>
      <c r="R273" s="1">
        <v>2.148181256818182</v>
      </c>
    </row>
    <row r="274" spans="16:18" ht="15.75" customHeight="1" x14ac:dyDescent="0.25">
      <c r="P274" s="1">
        <v>788.48</v>
      </c>
      <c r="Q274" s="1">
        <f t="shared" si="12"/>
        <v>0.13983999999999996</v>
      </c>
      <c r="R274" s="1">
        <v>2.1000176977272726</v>
      </c>
    </row>
    <row r="275" spans="16:18" ht="15.75" customHeight="1" x14ac:dyDescent="0.25">
      <c r="P275" s="1">
        <v>789.08500000000004</v>
      </c>
      <c r="Q275" s="1">
        <f t="shared" si="12"/>
        <v>0.13917999999999997</v>
      </c>
      <c r="R275" s="1">
        <v>2.0518541386363638</v>
      </c>
    </row>
    <row r="276" spans="16:18" ht="15.75" customHeight="1" x14ac:dyDescent="0.25">
      <c r="P276" s="1">
        <v>789.68083333333334</v>
      </c>
      <c r="Q276" s="1">
        <f t="shared" si="12"/>
        <v>0.13852999999999993</v>
      </c>
      <c r="R276" s="1">
        <v>2.0036905795454545</v>
      </c>
    </row>
    <row r="277" spans="16:18" ht="15.75" customHeight="1" x14ac:dyDescent="0.25">
      <c r="P277" s="1">
        <v>790.26750000000004</v>
      </c>
      <c r="Q277" s="1">
        <f t="shared" si="12"/>
        <v>0.13788999999999996</v>
      </c>
      <c r="R277" s="1">
        <v>1.9555270204545456</v>
      </c>
    </row>
    <row r="278" spans="16:18" ht="15.75" customHeight="1" x14ac:dyDescent="0.25">
      <c r="P278" s="1">
        <v>790.84500000000003</v>
      </c>
      <c r="Q278" s="1">
        <f t="shared" si="12"/>
        <v>0.13725999999999994</v>
      </c>
      <c r="R278" s="1">
        <v>1.9073634613636365</v>
      </c>
    </row>
    <row r="279" spans="16:18" ht="15.75" customHeight="1" x14ac:dyDescent="0.25">
      <c r="P279" s="1">
        <v>791.4041666666667</v>
      </c>
      <c r="Q279" s="1">
        <f t="shared" si="12"/>
        <v>0.13664999999999994</v>
      </c>
      <c r="R279" s="1">
        <v>1.8591999022727275</v>
      </c>
    </row>
    <row r="280" spans="16:18" ht="15.75" customHeight="1" x14ac:dyDescent="0.25">
      <c r="P280" s="1">
        <v>791.94500000000005</v>
      </c>
      <c r="Q280" s="1">
        <f t="shared" si="12"/>
        <v>0.13605999999999996</v>
      </c>
      <c r="R280" s="1">
        <v>1.8110363431818184</v>
      </c>
    </row>
    <row r="281" spans="16:18" ht="15.75" customHeight="1" x14ac:dyDescent="0.25">
      <c r="P281" s="1">
        <v>792.48583333333329</v>
      </c>
      <c r="Q281" s="1">
        <f t="shared" si="12"/>
        <v>0.13546999999999998</v>
      </c>
      <c r="R281" s="1">
        <v>1.7628727840909091</v>
      </c>
    </row>
    <row r="282" spans="16:18" ht="15.75" customHeight="1" x14ac:dyDescent="0.25">
      <c r="P282" s="1">
        <v>792.99916666666661</v>
      </c>
      <c r="Q282" s="1">
        <f t="shared" si="12"/>
        <v>0.13490999999999997</v>
      </c>
      <c r="R282" s="1">
        <v>1.714709225</v>
      </c>
    </row>
    <row r="283" spans="16:18" ht="15.75" customHeight="1" x14ac:dyDescent="0.25">
      <c r="P283" s="1">
        <v>793.50333333333333</v>
      </c>
      <c r="Q283" s="1">
        <f t="shared" si="12"/>
        <v>0.13435999999999992</v>
      </c>
      <c r="R283" s="1">
        <v>1.6665456659090909</v>
      </c>
    </row>
    <row r="284" spans="16:18" ht="15.75" customHeight="1" x14ac:dyDescent="0.25">
      <c r="P284" s="1">
        <v>793.98916666666662</v>
      </c>
      <c r="Q284" s="1">
        <f t="shared" si="12"/>
        <v>0.13383</v>
      </c>
      <c r="R284" s="1">
        <v>1.6183821068181821</v>
      </c>
    </row>
    <row r="285" spans="16:18" ht="15.75" customHeight="1" x14ac:dyDescent="0.25">
      <c r="P285" s="1">
        <v>794.45666666666671</v>
      </c>
      <c r="Q285" s="1">
        <f t="shared" si="12"/>
        <v>0.13331999999999988</v>
      </c>
      <c r="R285" s="1">
        <v>1.5702185477272728</v>
      </c>
    </row>
    <row r="286" spans="16:18" ht="15.75" customHeight="1" x14ac:dyDescent="0.25">
      <c r="P286" s="1">
        <v>794.89666666666665</v>
      </c>
      <c r="Q286" s="1">
        <f t="shared" si="12"/>
        <v>0.13283999999999996</v>
      </c>
      <c r="R286" s="1">
        <v>1.5220549886363637</v>
      </c>
    </row>
    <row r="287" spans="16:18" ht="15.75" customHeight="1" x14ac:dyDescent="0.25">
      <c r="P287" s="1">
        <v>795.31833333333338</v>
      </c>
      <c r="Q287" s="1">
        <f t="shared" si="12"/>
        <v>0.13237999999999994</v>
      </c>
      <c r="R287" s="1">
        <v>1.4738914295454546</v>
      </c>
    </row>
    <row r="288" spans="16:18" ht="15.75" customHeight="1" x14ac:dyDescent="0.25">
      <c r="P288" s="1">
        <v>795.71249999999998</v>
      </c>
      <c r="Q288" s="1">
        <f t="shared" si="12"/>
        <v>0.13195000000000001</v>
      </c>
      <c r="R288" s="1">
        <v>1.4257278704545455</v>
      </c>
    </row>
    <row r="289" spans="16:18" ht="15.75" customHeight="1" x14ac:dyDescent="0.25">
      <c r="P289" s="1">
        <v>796.07916666666665</v>
      </c>
      <c r="Q289" s="1">
        <f t="shared" si="12"/>
        <v>0.13154999999999994</v>
      </c>
      <c r="R289" s="1">
        <v>1.3775643113636364</v>
      </c>
    </row>
    <row r="290" spans="16:18" ht="15.75" customHeight="1" x14ac:dyDescent="0.25">
      <c r="P290" s="1">
        <v>796.61083333333329</v>
      </c>
      <c r="Q290" s="1">
        <f t="shared" si="12"/>
        <v>0.13097000000000003</v>
      </c>
      <c r="R290" s="1">
        <v>1.3471087913636361</v>
      </c>
    </row>
    <row r="291" spans="16:18" ht="15.75" customHeight="1" x14ac:dyDescent="0.25">
      <c r="P291" s="1">
        <v>797.3075</v>
      </c>
      <c r="Q291" s="1">
        <f t="shared" si="12"/>
        <v>0.13020999999999994</v>
      </c>
      <c r="R291" s="1">
        <v>1.3324866809090907</v>
      </c>
    </row>
    <row r="292" spans="16:18" ht="15.75" customHeight="1" x14ac:dyDescent="0.25">
      <c r="P292" s="1">
        <v>797.995</v>
      </c>
      <c r="Q292" s="1">
        <f t="shared" si="12"/>
        <v>0.12945999999999991</v>
      </c>
      <c r="R292" s="1">
        <v>1.317878990681818</v>
      </c>
    </row>
    <row r="293" spans="16:18" ht="15.75" customHeight="1" x14ac:dyDescent="0.25">
      <c r="P293" s="1">
        <v>798.66416666666669</v>
      </c>
      <c r="Q293" s="1">
        <f t="shared" si="12"/>
        <v>0.1287299999999999</v>
      </c>
      <c r="R293" s="1">
        <v>1.3032568802272726</v>
      </c>
    </row>
    <row r="294" spans="16:18" ht="15.75" customHeight="1" x14ac:dyDescent="0.25">
      <c r="P294" s="1">
        <v>799.34249999999997</v>
      </c>
      <c r="Q294" s="1">
        <f t="shared" si="12"/>
        <v>0.12799000000000005</v>
      </c>
      <c r="R294" s="1">
        <v>1.2886347697727272</v>
      </c>
    </row>
    <row r="295" spans="16:18" ht="15.75" customHeight="1" x14ac:dyDescent="0.25">
      <c r="P295" s="1">
        <v>800.00250000000005</v>
      </c>
      <c r="Q295" s="1">
        <f t="shared" si="12"/>
        <v>0.12726999999999988</v>
      </c>
      <c r="R295" s="1">
        <v>1.2740126593181818</v>
      </c>
    </row>
    <row r="296" spans="16:18" ht="15.75" customHeight="1" x14ac:dyDescent="0.25">
      <c r="P296" s="1">
        <v>800.66250000000002</v>
      </c>
      <c r="Q296" s="1">
        <f t="shared" si="12"/>
        <v>0.12654999999999994</v>
      </c>
      <c r="R296" s="1">
        <v>1.2593905488636363</v>
      </c>
    </row>
    <row r="297" spans="16:18" ht="15.75" customHeight="1" x14ac:dyDescent="0.25">
      <c r="P297" s="1">
        <v>801.30416666666667</v>
      </c>
      <c r="Q297" s="1">
        <f t="shared" si="12"/>
        <v>0.12584999999999991</v>
      </c>
      <c r="R297" s="1">
        <v>1.2447684384090909</v>
      </c>
    </row>
    <row r="298" spans="16:18" ht="15.75" customHeight="1" x14ac:dyDescent="0.25">
      <c r="P298" s="1">
        <v>801.94583333333333</v>
      </c>
      <c r="Q298" s="1">
        <f t="shared" si="12"/>
        <v>0.12514999999999998</v>
      </c>
      <c r="R298" s="1">
        <v>1.2301463279545455</v>
      </c>
    </row>
    <row r="299" spans="16:18" ht="15.75" customHeight="1" x14ac:dyDescent="0.25">
      <c r="P299" s="1">
        <v>802.57833333333338</v>
      </c>
      <c r="Q299" s="1">
        <f t="shared" si="12"/>
        <v>0.1244599999999999</v>
      </c>
      <c r="R299" s="1">
        <v>1.2155386377272728</v>
      </c>
    </row>
    <row r="300" spans="16:18" ht="15.75" customHeight="1" x14ac:dyDescent="0.25">
      <c r="P300" s="1">
        <v>803.21083333333331</v>
      </c>
      <c r="Q300" s="1">
        <f t="shared" si="12"/>
        <v>0.12376999999999994</v>
      </c>
      <c r="R300" s="1">
        <v>1.2009165272727274</v>
      </c>
    </row>
    <row r="301" spans="16:18" ht="15.75" customHeight="1" x14ac:dyDescent="0.25">
      <c r="P301" s="1">
        <v>803.82500000000005</v>
      </c>
      <c r="Q301" s="1">
        <f t="shared" si="12"/>
        <v>0.12309999999999988</v>
      </c>
      <c r="R301" s="1">
        <v>1.1862944168181819</v>
      </c>
    </row>
    <row r="302" spans="16:18" ht="15.75" customHeight="1" x14ac:dyDescent="0.25">
      <c r="P302" s="1">
        <v>804.43916666666667</v>
      </c>
      <c r="Q302" s="1">
        <f t="shared" si="12"/>
        <v>0.12242999999999993</v>
      </c>
      <c r="R302" s="1">
        <v>1.1716723063636365</v>
      </c>
    </row>
    <row r="303" spans="16:18" ht="15.75" customHeight="1" x14ac:dyDescent="0.25">
      <c r="P303" s="1">
        <v>805.04416666666668</v>
      </c>
      <c r="Q303" s="1">
        <f t="shared" si="12"/>
        <v>0.12176999999999993</v>
      </c>
      <c r="R303" s="1">
        <v>1.1570501959090911</v>
      </c>
    </row>
    <row r="304" spans="16:18" ht="15.75" customHeight="1" x14ac:dyDescent="0.25">
      <c r="P304" s="1">
        <v>805.64</v>
      </c>
      <c r="Q304" s="1">
        <f t="shared" si="12"/>
        <v>0.12112000000000001</v>
      </c>
      <c r="R304" s="1">
        <v>1.1424280854545454</v>
      </c>
    </row>
    <row r="305" spans="16:18" ht="15.75" customHeight="1" x14ac:dyDescent="0.25">
      <c r="P305" s="1">
        <v>806.22666666666669</v>
      </c>
      <c r="Q305" s="1">
        <f t="shared" si="12"/>
        <v>0.12047999999999992</v>
      </c>
      <c r="R305" s="1">
        <v>1.127805975</v>
      </c>
    </row>
    <row r="306" spans="16:18" ht="15.75" customHeight="1" x14ac:dyDescent="0.25">
      <c r="P306" s="1">
        <v>806.81333333333339</v>
      </c>
      <c r="Q306" s="1">
        <f t="shared" si="12"/>
        <v>0.11983999999999995</v>
      </c>
      <c r="R306" s="1">
        <v>1.1131982847727273</v>
      </c>
    </row>
    <row r="307" spans="16:18" ht="15.75" customHeight="1" x14ac:dyDescent="0.25">
      <c r="P307" s="1">
        <v>807.38166666666666</v>
      </c>
      <c r="Q307" s="1">
        <f t="shared" si="12"/>
        <v>0.11921999999999999</v>
      </c>
      <c r="R307" s="1">
        <v>1.0985761743181819</v>
      </c>
    </row>
    <row r="308" spans="16:18" ht="15.75" customHeight="1" x14ac:dyDescent="0.25">
      <c r="P308" s="1">
        <v>807.95</v>
      </c>
      <c r="Q308" s="1">
        <f t="shared" si="12"/>
        <v>0.11859999999999993</v>
      </c>
      <c r="R308" s="1">
        <v>1.0839540638636362</v>
      </c>
    </row>
    <row r="309" spans="16:18" ht="15.75" customHeight="1" x14ac:dyDescent="0.25">
      <c r="P309" s="1">
        <v>808.50916666666672</v>
      </c>
      <c r="Q309" s="1">
        <f t="shared" si="12"/>
        <v>0.11798999999999993</v>
      </c>
      <c r="R309" s="1">
        <v>1.0693319534090908</v>
      </c>
    </row>
    <row r="310" spans="16:18" ht="15.75" customHeight="1" x14ac:dyDescent="0.25">
      <c r="P310" s="1">
        <v>809.05916666666667</v>
      </c>
      <c r="Q310" s="1">
        <f t="shared" si="12"/>
        <v>0.11738999999999999</v>
      </c>
      <c r="R310" s="1">
        <v>1.0547098429545454</v>
      </c>
    </row>
    <row r="311" spans="16:18" ht="15.75" customHeight="1" x14ac:dyDescent="0.25">
      <c r="P311" s="1">
        <v>809.6</v>
      </c>
      <c r="Q311" s="1">
        <f t="shared" si="12"/>
        <v>0.1167999999999999</v>
      </c>
      <c r="R311" s="1">
        <v>1.0400877325</v>
      </c>
    </row>
    <row r="312" spans="16:18" ht="15.75" customHeight="1" x14ac:dyDescent="0.25">
      <c r="P312" s="1">
        <v>810.14083333333338</v>
      </c>
      <c r="Q312" s="1">
        <f t="shared" si="12"/>
        <v>0.11620999999999992</v>
      </c>
      <c r="R312" s="1">
        <v>1.0254656220454546</v>
      </c>
    </row>
    <row r="313" spans="16:18" ht="15.75" customHeight="1" x14ac:dyDescent="0.25">
      <c r="P313" s="1">
        <v>810.73666666666668</v>
      </c>
      <c r="Q313" s="1">
        <f t="shared" si="12"/>
        <v>0.11556</v>
      </c>
      <c r="R313" s="1">
        <v>1.0130353861363637</v>
      </c>
    </row>
    <row r="314" spans="16:18" ht="15.75" customHeight="1" x14ac:dyDescent="0.25">
      <c r="P314" s="1">
        <v>811.43333333333328</v>
      </c>
      <c r="Q314" s="1">
        <f t="shared" si="12"/>
        <v>0.11480000000000001</v>
      </c>
      <c r="R314" s="1">
        <v>1.0035901372727274</v>
      </c>
    </row>
    <row r="315" spans="16:18" ht="15.75" customHeight="1" x14ac:dyDescent="0.25">
      <c r="P315" s="1">
        <v>812.12083333333328</v>
      </c>
      <c r="Q315" s="1">
        <f t="shared" si="12"/>
        <v>0.11404999999999998</v>
      </c>
      <c r="R315" s="1">
        <v>0.99413046818181827</v>
      </c>
    </row>
    <row r="316" spans="16:18" ht="15.75" customHeight="1" x14ac:dyDescent="0.25">
      <c r="P316" s="1">
        <v>812.79916666666668</v>
      </c>
      <c r="Q316" s="1">
        <f t="shared" si="12"/>
        <v>0.11330999999999991</v>
      </c>
      <c r="R316" s="1">
        <v>0.98468521931818187</v>
      </c>
    </row>
    <row r="317" spans="16:18" ht="15.75" customHeight="1" x14ac:dyDescent="0.25">
      <c r="P317" s="1">
        <v>813.46833333333336</v>
      </c>
      <c r="Q317" s="1">
        <f t="shared" si="12"/>
        <v>0.1125799999999999</v>
      </c>
      <c r="R317" s="1">
        <v>0.97523997045454547</v>
      </c>
    </row>
    <row r="318" spans="16:18" ht="15.75" customHeight="1" x14ac:dyDescent="0.25">
      <c r="P318" s="1">
        <v>814.13750000000005</v>
      </c>
      <c r="Q318" s="1">
        <f t="shared" si="12"/>
        <v>0.11184999999999989</v>
      </c>
      <c r="R318" s="1">
        <v>0.96578030136363635</v>
      </c>
    </row>
    <row r="319" spans="16:18" ht="15.75" customHeight="1" x14ac:dyDescent="0.25">
      <c r="P319" s="1">
        <v>814.79750000000001</v>
      </c>
      <c r="Q319" s="1">
        <f t="shared" si="12"/>
        <v>0.11112999999999995</v>
      </c>
      <c r="R319" s="1">
        <v>0.95633505249999995</v>
      </c>
    </row>
    <row r="320" spans="16:18" ht="15.75" customHeight="1" x14ac:dyDescent="0.25">
      <c r="P320" s="1">
        <v>815.44833333333338</v>
      </c>
      <c r="Q320" s="1">
        <f t="shared" si="12"/>
        <v>0.11041999999999996</v>
      </c>
      <c r="R320" s="1">
        <v>0.94687538340909105</v>
      </c>
    </row>
    <row r="321" spans="16:18" ht="15.75" customHeight="1" x14ac:dyDescent="0.25">
      <c r="P321" s="1">
        <v>816.09</v>
      </c>
      <c r="Q321" s="1">
        <f t="shared" si="12"/>
        <v>0.10971999999999993</v>
      </c>
      <c r="R321" s="1">
        <v>0.93743013454545465</v>
      </c>
    </row>
    <row r="322" spans="16:18" ht="15.75" customHeight="1" x14ac:dyDescent="0.25">
      <c r="P322" s="1">
        <v>816.73166666666668</v>
      </c>
      <c r="Q322" s="1">
        <f t="shared" si="12"/>
        <v>0.10901999999999989</v>
      </c>
      <c r="R322" s="1">
        <v>0.92797046545454553</v>
      </c>
    </row>
    <row r="323" spans="16:18" ht="15.75" customHeight="1" x14ac:dyDescent="0.25">
      <c r="P323" s="1">
        <v>817.37333333333333</v>
      </c>
      <c r="Q323" s="1">
        <f t="shared" si="12"/>
        <v>0.10831999999999997</v>
      </c>
      <c r="R323" s="1">
        <v>0.91852521659090913</v>
      </c>
    </row>
    <row r="324" spans="16:18" ht="15.75" customHeight="1" x14ac:dyDescent="0.25">
      <c r="P324" s="1">
        <v>817.99666666666667</v>
      </c>
      <c r="Q324" s="1">
        <f t="shared" si="12"/>
        <v>0.10763999999999996</v>
      </c>
      <c r="R324" s="1">
        <v>0.90906554750000002</v>
      </c>
    </row>
    <row r="325" spans="16:18" ht="15.75" customHeight="1" x14ac:dyDescent="0.25">
      <c r="P325" s="1">
        <v>818.62</v>
      </c>
      <c r="Q325" s="1">
        <f t="shared" si="12"/>
        <v>0.10695999999999994</v>
      </c>
      <c r="R325" s="1">
        <v>0.89962029863636361</v>
      </c>
    </row>
    <row r="326" spans="16:18" ht="15.75" customHeight="1" x14ac:dyDescent="0.25">
      <c r="P326" s="1">
        <v>819.23416666666662</v>
      </c>
      <c r="Q326" s="1">
        <f t="shared" si="12"/>
        <v>0.10629</v>
      </c>
      <c r="R326" s="1">
        <v>0.89017504977272732</v>
      </c>
    </row>
    <row r="327" spans="16:18" ht="15.75" customHeight="1" x14ac:dyDescent="0.25">
      <c r="P327" s="1">
        <v>819.84833333333336</v>
      </c>
      <c r="Q327" s="1">
        <f t="shared" si="12"/>
        <v>0.10561999999999994</v>
      </c>
      <c r="R327" s="1">
        <v>0.88071538068181821</v>
      </c>
    </row>
    <row r="328" spans="16:18" ht="15.75" customHeight="1" x14ac:dyDescent="0.25">
      <c r="P328" s="1">
        <v>820.45333333333338</v>
      </c>
      <c r="Q328" s="1">
        <f t="shared" si="12"/>
        <v>0.10495999999999994</v>
      </c>
      <c r="R328" s="1">
        <v>0.8712701318181818</v>
      </c>
    </row>
    <row r="329" spans="16:18" ht="15.75" customHeight="1" x14ac:dyDescent="0.25">
      <c r="P329" s="1">
        <v>821.04916666666668</v>
      </c>
      <c r="Q329" s="1">
        <f t="shared" si="12"/>
        <v>0.1043099999999999</v>
      </c>
      <c r="R329" s="1">
        <v>0.8618104627272728</v>
      </c>
    </row>
    <row r="330" spans="16:18" ht="15.75" customHeight="1" x14ac:dyDescent="0.25">
      <c r="P330" s="1">
        <v>821.63583333333338</v>
      </c>
      <c r="Q330" s="1">
        <f t="shared" si="12"/>
        <v>0.10366999999999993</v>
      </c>
      <c r="R330" s="1">
        <v>0.8523652138636364</v>
      </c>
    </row>
    <row r="331" spans="16:18" ht="15.75" customHeight="1" x14ac:dyDescent="0.25">
      <c r="P331" s="1">
        <v>822.22249999999997</v>
      </c>
      <c r="Q331" s="1">
        <f t="shared" si="12"/>
        <v>0.10302999999999995</v>
      </c>
      <c r="R331" s="1">
        <v>0.84290554477272728</v>
      </c>
    </row>
    <row r="332" spans="16:18" ht="15.75" customHeight="1" x14ac:dyDescent="0.25">
      <c r="P332" s="1">
        <v>822.8</v>
      </c>
      <c r="Q332" s="1">
        <f t="shared" si="12"/>
        <v>0.10240000000000005</v>
      </c>
      <c r="R332" s="1">
        <v>0.83346029590909099</v>
      </c>
    </row>
    <row r="333" spans="16:18" ht="15.75" customHeight="1" x14ac:dyDescent="0.25">
      <c r="P333" s="1">
        <v>823.37750000000005</v>
      </c>
      <c r="Q333" s="1">
        <f t="shared" si="12"/>
        <v>0.10176999999999992</v>
      </c>
      <c r="R333" s="1">
        <v>0.82400062681818187</v>
      </c>
    </row>
    <row r="334" spans="16:18" ht="15.75" customHeight="1" x14ac:dyDescent="0.25">
      <c r="P334" s="1">
        <v>823.94583333333333</v>
      </c>
      <c r="Q334" s="1">
        <f t="shared" si="12"/>
        <v>0.10114999999999996</v>
      </c>
      <c r="R334" s="1">
        <v>0.81455537795454547</v>
      </c>
    </row>
    <row r="335" spans="16:18" ht="15.75" customHeight="1" x14ac:dyDescent="0.25">
      <c r="P335" s="1">
        <v>824.505</v>
      </c>
      <c r="Q335" s="1">
        <f t="shared" si="12"/>
        <v>0.10053999999999996</v>
      </c>
      <c r="R335" s="1">
        <v>0.80511012909090907</v>
      </c>
    </row>
    <row r="336" spans="16:18" ht="15.75" customHeight="1" x14ac:dyDescent="0.25">
      <c r="P336" s="1">
        <v>825.11458333333337</v>
      </c>
      <c r="Q336" s="1">
        <f t="shared" si="12"/>
        <v>9.9874999999999936E-2</v>
      </c>
      <c r="R336" s="1">
        <v>0.79703480181818187</v>
      </c>
    </row>
    <row r="337" spans="16:18" ht="15.75" customHeight="1" x14ac:dyDescent="0.25">
      <c r="P337" s="1">
        <v>825.84516666666673</v>
      </c>
      <c r="Q337" s="1">
        <f t="shared" si="12"/>
        <v>9.9077999999999888E-2</v>
      </c>
      <c r="R337" s="1">
        <v>0.791901200909091</v>
      </c>
    </row>
    <row r="338" spans="16:18" ht="15.75" customHeight="1" x14ac:dyDescent="0.25">
      <c r="P338" s="1">
        <v>826.56933333333336</v>
      </c>
      <c r="Q338" s="1">
        <f t="shared" si="12"/>
        <v>9.8287999999999931E-2</v>
      </c>
      <c r="R338" s="1">
        <v>0.78678202022727273</v>
      </c>
    </row>
    <row r="339" spans="16:18" ht="15.75" customHeight="1" x14ac:dyDescent="0.25">
      <c r="P339" s="1">
        <v>827.2879999999999</v>
      </c>
      <c r="Q339" s="1">
        <f t="shared" si="12"/>
        <v>9.7504000000000035E-2</v>
      </c>
      <c r="R339" s="1">
        <v>0.78164841931818174</v>
      </c>
    </row>
    <row r="340" spans="16:18" ht="15.75" customHeight="1" x14ac:dyDescent="0.25">
      <c r="P340" s="1">
        <v>828.00024999999994</v>
      </c>
      <c r="Q340" s="1">
        <f t="shared" si="12"/>
        <v>9.6727000000000007E-2</v>
      </c>
      <c r="R340" s="1">
        <v>0.77651481840909087</v>
      </c>
    </row>
    <row r="341" spans="16:18" ht="15.75" customHeight="1" x14ac:dyDescent="0.25">
      <c r="P341" s="1">
        <v>828.70699999999988</v>
      </c>
      <c r="Q341" s="1">
        <f t="shared" si="12"/>
        <v>9.5956000000000041E-2</v>
      </c>
      <c r="R341" s="1">
        <v>0.77139563772727282</v>
      </c>
    </row>
    <row r="342" spans="16:18" ht="15.75" customHeight="1" x14ac:dyDescent="0.25">
      <c r="P342" s="1">
        <v>829.40733333333344</v>
      </c>
      <c r="Q342" s="1">
        <f t="shared" si="12"/>
        <v>9.5191999999999832E-2</v>
      </c>
      <c r="R342" s="1">
        <v>0.76626203681818184</v>
      </c>
    </row>
    <row r="343" spans="16:18" ht="15.75" customHeight="1" x14ac:dyDescent="0.25">
      <c r="P343" s="1">
        <v>830.10216666666656</v>
      </c>
      <c r="Q343" s="1">
        <f t="shared" si="12"/>
        <v>9.4434000000000129E-2</v>
      </c>
      <c r="R343" s="1">
        <v>0.76114285613636357</v>
      </c>
    </row>
    <row r="344" spans="16:18" ht="15.75" customHeight="1" x14ac:dyDescent="0.25">
      <c r="P344" s="1">
        <v>830.79058333333342</v>
      </c>
      <c r="Q344" s="1">
        <f t="shared" si="12"/>
        <v>9.368299999999985E-2</v>
      </c>
      <c r="R344" s="1">
        <v>0.7560092552272728</v>
      </c>
    </row>
    <row r="345" spans="16:18" ht="15.75" customHeight="1" x14ac:dyDescent="0.25">
      <c r="P345" s="1">
        <v>831.47441666666668</v>
      </c>
      <c r="Q345" s="1">
        <f t="shared" si="12"/>
        <v>9.2936999999999936E-2</v>
      </c>
      <c r="R345" s="1">
        <v>0.75089007454545464</v>
      </c>
    </row>
    <row r="346" spans="16:18" ht="15.75" customHeight="1" x14ac:dyDescent="0.25">
      <c r="P346" s="1">
        <v>832.15183333333334</v>
      </c>
      <c r="Q346" s="1">
        <f t="shared" si="12"/>
        <v>9.2198000000000002E-2</v>
      </c>
      <c r="R346" s="1">
        <v>0.74575647363636355</v>
      </c>
    </row>
    <row r="347" spans="16:18" ht="15.75" customHeight="1" x14ac:dyDescent="0.25">
      <c r="P347" s="1">
        <v>832.82375000000002</v>
      </c>
      <c r="Q347" s="1">
        <f t="shared" si="12"/>
        <v>9.1464999999999907E-2</v>
      </c>
      <c r="R347" s="1">
        <v>0.7406372929545455</v>
      </c>
    </row>
    <row r="348" spans="16:18" ht="15.75" customHeight="1" x14ac:dyDescent="0.25">
      <c r="P348" s="1">
        <v>833.49016666666671</v>
      </c>
      <c r="Q348" s="1">
        <f t="shared" si="12"/>
        <v>9.0737999999999874E-2</v>
      </c>
      <c r="R348" s="1">
        <v>0.73550369204545463</v>
      </c>
    </row>
    <row r="349" spans="16:18" ht="15.75" customHeight="1" x14ac:dyDescent="0.25">
      <c r="P349" s="1">
        <v>834.15200000000004</v>
      </c>
      <c r="Q349" s="1">
        <f t="shared" si="12"/>
        <v>9.0015999999999874E-2</v>
      </c>
      <c r="R349" s="1">
        <v>0.73038451136363647</v>
      </c>
    </row>
    <row r="350" spans="16:18" ht="15.75" customHeight="1" x14ac:dyDescent="0.25">
      <c r="P350" s="1">
        <v>834.80741666666677</v>
      </c>
      <c r="Q350" s="1">
        <f t="shared" si="12"/>
        <v>8.9300999999999853E-2</v>
      </c>
      <c r="R350" s="1">
        <v>0.72525091045454548</v>
      </c>
    </row>
    <row r="351" spans="16:18" ht="15.75" customHeight="1" x14ac:dyDescent="0.25">
      <c r="P351" s="1">
        <v>835.45825000000002</v>
      </c>
      <c r="Q351" s="1">
        <f t="shared" si="12"/>
        <v>8.8590999999999975E-2</v>
      </c>
      <c r="R351" s="1">
        <v>0.72013172977272732</v>
      </c>
    </row>
    <row r="352" spans="16:18" ht="15.75" customHeight="1" x14ac:dyDescent="0.25">
      <c r="P352" s="1">
        <v>836.10358333333329</v>
      </c>
      <c r="Q352" s="1">
        <f t="shared" si="12"/>
        <v>8.7887000000000048E-2</v>
      </c>
      <c r="R352" s="1">
        <v>0.71499812886363645</v>
      </c>
    </row>
    <row r="353" spans="16:18" ht="15.75" customHeight="1" x14ac:dyDescent="0.25">
      <c r="P353" s="1">
        <v>836.7443333333332</v>
      </c>
      <c r="Q353" s="1">
        <f t="shared" si="12"/>
        <v>8.7188000000000154E-2</v>
      </c>
      <c r="R353" s="1">
        <v>0.70987894818181818</v>
      </c>
    </row>
    <row r="354" spans="16:18" ht="15.75" customHeight="1" x14ac:dyDescent="0.25">
      <c r="P354" s="1">
        <v>837.37958333333336</v>
      </c>
      <c r="Q354" s="1">
        <f t="shared" si="12"/>
        <v>8.6494999999999989E-2</v>
      </c>
      <c r="R354" s="1">
        <v>0.70474534727272731</v>
      </c>
    </row>
    <row r="355" spans="16:18" ht="15.75" customHeight="1" x14ac:dyDescent="0.25">
      <c r="P355" s="1">
        <v>838.00933333333342</v>
      </c>
      <c r="Q355" s="1">
        <f t="shared" si="12"/>
        <v>8.5807999999999884E-2</v>
      </c>
      <c r="R355" s="1">
        <v>0.69962616659090915</v>
      </c>
    </row>
    <row r="356" spans="16:18" ht="15.75" customHeight="1" x14ac:dyDescent="0.25">
      <c r="P356" s="1">
        <v>838.63449999999989</v>
      </c>
      <c r="Q356" s="1">
        <f t="shared" si="12"/>
        <v>8.5126000000000035E-2</v>
      </c>
      <c r="R356" s="1">
        <v>0.69449256568181816</v>
      </c>
    </row>
    <row r="357" spans="16:18" ht="15.75" customHeight="1" x14ac:dyDescent="0.25">
      <c r="P357" s="1">
        <v>839.25508333333323</v>
      </c>
      <c r="Q357" s="1">
        <f t="shared" si="12"/>
        <v>8.4449000000000107E-2</v>
      </c>
      <c r="R357" s="1">
        <v>0.68935896477272729</v>
      </c>
    </row>
    <row r="358" spans="16:18" ht="15.75" customHeight="1" x14ac:dyDescent="0.25">
      <c r="P358" s="1">
        <v>839.87016666666671</v>
      </c>
      <c r="Q358" s="1">
        <f t="shared" si="12"/>
        <v>8.3777999999999908E-2</v>
      </c>
      <c r="R358" s="1">
        <v>0.68423978409090913</v>
      </c>
    </row>
    <row r="359" spans="16:18" ht="15.75" customHeight="1" x14ac:dyDescent="0.25">
      <c r="P359" s="1">
        <v>840.48066666666659</v>
      </c>
      <c r="Q359" s="1">
        <f t="shared" si="12"/>
        <v>8.3112000000000075E-2</v>
      </c>
      <c r="R359" s="1">
        <v>0.67910618318181815</v>
      </c>
    </row>
    <row r="360" spans="16:18" ht="15.75" customHeight="1" x14ac:dyDescent="0.25">
      <c r="P360" s="1">
        <v>841.08658333333324</v>
      </c>
      <c r="Q360" s="1">
        <f t="shared" si="12"/>
        <v>8.2451000000000052E-2</v>
      </c>
      <c r="R360" s="1">
        <v>0.67398700249999999</v>
      </c>
    </row>
    <row r="361" spans="16:18" ht="15.75" customHeight="1" x14ac:dyDescent="0.25">
      <c r="P361" s="1">
        <v>841.68700000000001</v>
      </c>
      <c r="Q361" s="1">
        <f t="shared" si="12"/>
        <v>8.179599999999998E-2</v>
      </c>
      <c r="R361" s="1">
        <v>0.66885340159090911</v>
      </c>
    </row>
    <row r="362" spans="16:18" ht="15.75" customHeight="1" x14ac:dyDescent="0.25">
      <c r="P362" s="1">
        <v>842.28375000000005</v>
      </c>
      <c r="Q362" s="1">
        <f t="shared" si="12"/>
        <v>8.1144999999999912E-2</v>
      </c>
      <c r="R362" s="1">
        <v>0.66373422090909096</v>
      </c>
    </row>
    <row r="363" spans="16:18" ht="15.75" customHeight="1" x14ac:dyDescent="0.25">
      <c r="P363" s="1">
        <v>842.875</v>
      </c>
      <c r="Q363" s="1">
        <f t="shared" si="12"/>
        <v>8.0500000000000016E-2</v>
      </c>
      <c r="R363" s="1">
        <v>0.65860061999999997</v>
      </c>
    </row>
    <row r="364" spans="16:18" ht="15.75" customHeight="1" x14ac:dyDescent="0.25">
      <c r="P364" s="1">
        <v>843.46258333333333</v>
      </c>
      <c r="Q364" s="1">
        <f t="shared" si="12"/>
        <v>7.9859000000000013E-2</v>
      </c>
      <c r="R364" s="1">
        <v>0.65348143931818181</v>
      </c>
    </row>
    <row r="365" spans="16:18" ht="15.75" customHeight="1" x14ac:dyDescent="0.25">
      <c r="P365" s="1">
        <v>844.04466666666679</v>
      </c>
      <c r="Q365" s="1">
        <f t="shared" si="12"/>
        <v>7.922399999999985E-2</v>
      </c>
      <c r="R365" s="1">
        <v>0.64834783840909094</v>
      </c>
    </row>
    <row r="366" spans="16:18" ht="15.75" customHeight="1" x14ac:dyDescent="0.25">
      <c r="P366" s="1">
        <v>844.62216666666666</v>
      </c>
      <c r="Q366" s="1">
        <f t="shared" si="12"/>
        <v>7.8593999999999942E-2</v>
      </c>
      <c r="R366" s="1">
        <v>0.64322865772727289</v>
      </c>
    </row>
    <row r="367" spans="16:18" ht="15.75" customHeight="1" x14ac:dyDescent="0.25">
      <c r="P367" s="1">
        <v>845.19600000000003</v>
      </c>
      <c r="Q367" s="1">
        <f t="shared" si="12"/>
        <v>7.7967999999999926E-2</v>
      </c>
      <c r="R367" s="1">
        <v>0.63809505681818179</v>
      </c>
    </row>
    <row r="368" spans="16:18" ht="15.75" customHeight="1" x14ac:dyDescent="0.25">
      <c r="P368" s="1">
        <v>845.76433333333341</v>
      </c>
      <c r="Q368" s="1">
        <f t="shared" si="12"/>
        <v>7.7347999999999861E-2</v>
      </c>
      <c r="R368" s="1">
        <v>0.63297587613636364</v>
      </c>
    </row>
    <row r="369" spans="16:18" ht="15.75" customHeight="1" x14ac:dyDescent="0.25">
      <c r="P369" s="1">
        <v>846.32899999999995</v>
      </c>
      <c r="Q369" s="1">
        <f t="shared" si="12"/>
        <v>7.6732000000000022E-2</v>
      </c>
      <c r="R369" s="1">
        <v>0.62784227522727287</v>
      </c>
    </row>
    <row r="370" spans="16:18" ht="15.75" customHeight="1" x14ac:dyDescent="0.25">
      <c r="P370" s="1">
        <v>846.88908333333336</v>
      </c>
      <c r="Q370" s="1">
        <f t="shared" si="12"/>
        <v>7.6120999999999883E-2</v>
      </c>
      <c r="R370" s="1">
        <v>0.6227230945454546</v>
      </c>
    </row>
    <row r="371" spans="16:18" ht="15.75" customHeight="1" x14ac:dyDescent="0.25">
      <c r="P371" s="1">
        <v>847.4445833333333</v>
      </c>
      <c r="Q371" s="1">
        <f t="shared" si="12"/>
        <v>7.5514999999999999E-2</v>
      </c>
      <c r="R371" s="1">
        <v>0.61758949363636362</v>
      </c>
    </row>
    <row r="372" spans="16:18" ht="15.75" customHeight="1" x14ac:dyDescent="0.25">
      <c r="P372" s="1">
        <v>847.99549999999999</v>
      </c>
      <c r="Q372" s="1">
        <f t="shared" si="12"/>
        <v>7.4913999999999925E-2</v>
      </c>
      <c r="R372" s="1">
        <v>0.61245589272727274</v>
      </c>
    </row>
    <row r="373" spans="16:18" ht="15.75" customHeight="1" x14ac:dyDescent="0.25">
      <c r="P373" s="1">
        <v>848.54274999999996</v>
      </c>
      <c r="Q373" s="1">
        <f t="shared" si="12"/>
        <v>7.4316999999999966E-2</v>
      </c>
      <c r="R373" s="1">
        <v>0.60733671204545459</v>
      </c>
    </row>
    <row r="374" spans="16:18" ht="15.75" customHeight="1" x14ac:dyDescent="0.25">
      <c r="P374" s="1">
        <v>849.08541666666667</v>
      </c>
      <c r="Q374" s="1">
        <f t="shared" si="12"/>
        <v>7.3724999999999929E-2</v>
      </c>
      <c r="R374" s="1">
        <v>0.60220311113636371</v>
      </c>
    </row>
    <row r="375" spans="16:18" ht="15.75" customHeight="1" x14ac:dyDescent="0.25">
      <c r="P375" s="1">
        <v>849.62350000000004</v>
      </c>
      <c r="Q375" s="1">
        <f t="shared" si="12"/>
        <v>7.3137999999999925E-2</v>
      </c>
      <c r="R375" s="1">
        <v>0.59708393045454555</v>
      </c>
    </row>
    <row r="376" spans="16:18" ht="15.75" customHeight="1" x14ac:dyDescent="0.25">
      <c r="P376" s="1">
        <v>850.15700000000004</v>
      </c>
      <c r="Q376" s="1">
        <f t="shared" si="12"/>
        <v>7.2555999999999954E-2</v>
      </c>
      <c r="R376" s="1">
        <v>0.59195032954545457</v>
      </c>
    </row>
    <row r="377" spans="16:18" ht="15.75" customHeight="1" x14ac:dyDescent="0.25">
      <c r="P377" s="1">
        <v>850.68683333333331</v>
      </c>
      <c r="Q377" s="1">
        <f t="shared" si="12"/>
        <v>7.1977999999999986E-2</v>
      </c>
      <c r="R377" s="1">
        <v>0.5868311488636363</v>
      </c>
    </row>
    <row r="378" spans="16:18" ht="15.75" customHeight="1" x14ac:dyDescent="0.25">
      <c r="P378" s="1">
        <v>851.21208333333334</v>
      </c>
      <c r="Q378" s="1">
        <f t="shared" si="12"/>
        <v>7.1404999999999941E-2</v>
      </c>
      <c r="R378" s="1">
        <v>0.58169754795454554</v>
      </c>
    </row>
    <row r="379" spans="16:18" ht="15.75" customHeight="1" x14ac:dyDescent="0.25">
      <c r="P379" s="1">
        <v>851.73366666666675</v>
      </c>
      <c r="Q379" s="1">
        <f t="shared" si="12"/>
        <v>7.0835999999999899E-2</v>
      </c>
      <c r="R379" s="1">
        <v>0.57657836727272727</v>
      </c>
    </row>
    <row r="380" spans="16:18" ht="15.75" customHeight="1" x14ac:dyDescent="0.25">
      <c r="P380" s="1">
        <v>852.25066666666669</v>
      </c>
      <c r="Q380" s="1">
        <f t="shared" si="12"/>
        <v>7.027199999999989E-2</v>
      </c>
      <c r="R380" s="1">
        <v>0.57144476636363639</v>
      </c>
    </row>
    <row r="381" spans="16:18" ht="15.75" customHeight="1" x14ac:dyDescent="0.25">
      <c r="P381" s="1">
        <v>852.76308333333338</v>
      </c>
      <c r="Q381" s="1">
        <f t="shared" si="12"/>
        <v>6.9712999999999914E-2</v>
      </c>
      <c r="R381" s="1">
        <v>0.56632558568181823</v>
      </c>
    </row>
    <row r="382" spans="16:18" ht="15.75" customHeight="1" x14ac:dyDescent="0.25">
      <c r="P382" s="1">
        <v>853.28924999999992</v>
      </c>
      <c r="Q382" s="1">
        <f t="shared" si="12"/>
        <v>6.9139000000000062E-2</v>
      </c>
      <c r="R382" s="1">
        <v>0.56127850613636365</v>
      </c>
    </row>
    <row r="383" spans="16:18" ht="15.75" customHeight="1" x14ac:dyDescent="0.25">
      <c r="P383" s="1">
        <v>853.94924999999989</v>
      </c>
      <c r="Q383" s="1">
        <f t="shared" si="12"/>
        <v>6.8419000000000119E-2</v>
      </c>
      <c r="R383" s="1">
        <v>0.55692359749999998</v>
      </c>
    </row>
    <row r="384" spans="16:18" ht="15.75" customHeight="1" x14ac:dyDescent="0.25">
      <c r="P384" s="1">
        <v>854.60466666666662</v>
      </c>
      <c r="Q384" s="1">
        <f t="shared" si="12"/>
        <v>6.7703999999999986E-2</v>
      </c>
      <c r="R384" s="1">
        <v>0.55258310909090913</v>
      </c>
    </row>
    <row r="385" spans="16:18" ht="15.75" customHeight="1" x14ac:dyDescent="0.25">
      <c r="P385" s="1">
        <v>855.25549999999998</v>
      </c>
      <c r="Q385" s="1">
        <f t="shared" si="12"/>
        <v>6.6993999999999998E-2</v>
      </c>
      <c r="R385" s="1">
        <v>0.54822820045454557</v>
      </c>
    </row>
    <row r="386" spans="16:18" ht="15.75" customHeight="1" x14ac:dyDescent="0.25">
      <c r="P386" s="1">
        <v>855.90174999999999</v>
      </c>
      <c r="Q386" s="1">
        <f t="shared" si="12"/>
        <v>6.6288999999999931E-2</v>
      </c>
      <c r="R386" s="1">
        <v>0.54387329181818178</v>
      </c>
    </row>
    <row r="387" spans="16:18" ht="15.75" customHeight="1" x14ac:dyDescent="0.25">
      <c r="P387" s="1">
        <v>856.54341666666664</v>
      </c>
      <c r="Q387" s="1">
        <f t="shared" si="12"/>
        <v>6.5589000000000008E-2</v>
      </c>
      <c r="R387" s="1">
        <v>0.53951838318181822</v>
      </c>
    </row>
    <row r="388" spans="16:18" ht="15.75" customHeight="1" x14ac:dyDescent="0.25">
      <c r="P388" s="1">
        <v>857.18049999999994</v>
      </c>
      <c r="Q388" s="1">
        <f t="shared" si="12"/>
        <v>6.4894000000000007E-2</v>
      </c>
      <c r="R388" s="1">
        <v>0.53517789477272726</v>
      </c>
    </row>
    <row r="389" spans="16:18" ht="15.75" customHeight="1" x14ac:dyDescent="0.25">
      <c r="P389" s="1">
        <v>857.81299999999999</v>
      </c>
      <c r="Q389" s="1">
        <f t="shared" si="12"/>
        <v>6.4203999999999928E-2</v>
      </c>
      <c r="R389" s="1">
        <v>0.53082298613636358</v>
      </c>
    </row>
    <row r="390" spans="16:18" ht="15.75" customHeight="1" x14ac:dyDescent="0.25">
      <c r="P390" s="1">
        <v>858.44091666666657</v>
      </c>
      <c r="Q390" s="1">
        <f t="shared" si="12"/>
        <v>6.3519000000000103E-2</v>
      </c>
      <c r="R390" s="1">
        <v>0.52646807750000002</v>
      </c>
    </row>
    <row r="391" spans="16:18" ht="15.75" customHeight="1" x14ac:dyDescent="0.25">
      <c r="P391" s="1">
        <v>859.06516666666664</v>
      </c>
      <c r="Q391" s="1">
        <f t="shared" si="12"/>
        <v>6.2837999999999949E-2</v>
      </c>
      <c r="R391" s="1">
        <v>0.52212758909090917</v>
      </c>
    </row>
    <row r="392" spans="16:18" ht="15.75" customHeight="1" x14ac:dyDescent="0.25">
      <c r="P392" s="1">
        <v>859.68483333333336</v>
      </c>
      <c r="Q392" s="1">
        <f t="shared" si="12"/>
        <v>6.216199999999994E-2</v>
      </c>
      <c r="R392" s="1">
        <v>0.5177726804545455</v>
      </c>
    </row>
    <row r="393" spans="16:18" ht="15.75" customHeight="1" x14ac:dyDescent="0.25">
      <c r="P393" s="1">
        <v>860.29991666666672</v>
      </c>
      <c r="Q393" s="1">
        <f t="shared" si="12"/>
        <v>6.1490999999999851E-2</v>
      </c>
      <c r="R393" s="1">
        <v>0.51341777181818182</v>
      </c>
    </row>
    <row r="394" spans="16:18" ht="15.75" customHeight="1" x14ac:dyDescent="0.25">
      <c r="P394" s="1">
        <v>860.91133333333323</v>
      </c>
      <c r="Q394" s="1">
        <f t="shared" si="12"/>
        <v>6.08240000000001E-2</v>
      </c>
      <c r="R394" s="1">
        <v>0.50907728340909097</v>
      </c>
    </row>
    <row r="395" spans="16:18" ht="15.75" customHeight="1" x14ac:dyDescent="0.25">
      <c r="P395" s="1">
        <v>861.51816666666662</v>
      </c>
      <c r="Q395" s="1">
        <f t="shared" si="12"/>
        <v>6.0162000000000049E-2</v>
      </c>
      <c r="R395" s="1">
        <v>0.5047223747727273</v>
      </c>
    </row>
    <row r="396" spans="16:18" ht="15.75" customHeight="1" x14ac:dyDescent="0.25">
      <c r="P396" s="1">
        <v>862.12041666666664</v>
      </c>
      <c r="Q396" s="1">
        <f t="shared" si="12"/>
        <v>5.950500000000003E-2</v>
      </c>
      <c r="R396" s="1">
        <v>0.50036746613636363</v>
      </c>
    </row>
    <row r="397" spans="16:18" ht="15.75" customHeight="1" x14ac:dyDescent="0.25">
      <c r="P397" s="1">
        <v>862.71991666666668</v>
      </c>
      <c r="Q397" s="1">
        <f t="shared" si="12"/>
        <v>5.8850999999999987E-2</v>
      </c>
      <c r="R397" s="1">
        <v>0.49601255750000006</v>
      </c>
    </row>
    <row r="398" spans="16:18" ht="15.75" customHeight="1" x14ac:dyDescent="0.25">
      <c r="P398" s="1">
        <v>863.31391666666673</v>
      </c>
      <c r="Q398" s="1">
        <f t="shared" si="12"/>
        <v>5.8202999999999894E-2</v>
      </c>
      <c r="R398" s="1">
        <v>0.49167206909090916</v>
      </c>
    </row>
    <row r="399" spans="16:18" ht="15.75" customHeight="1" x14ac:dyDescent="0.25">
      <c r="P399" s="1">
        <v>863.90516666666667</v>
      </c>
      <c r="Q399" s="1">
        <f t="shared" si="12"/>
        <v>5.7557999999999998E-2</v>
      </c>
      <c r="R399" s="1">
        <v>0.48731716045454548</v>
      </c>
    </row>
    <row r="400" spans="16:18" ht="15.75" customHeight="1" x14ac:dyDescent="0.25">
      <c r="P400" s="1">
        <v>864.49183333333337</v>
      </c>
      <c r="Q400" s="1">
        <f t="shared" si="12"/>
        <v>5.6917999999999913E-2</v>
      </c>
      <c r="R400" s="1">
        <v>0.48296225181818192</v>
      </c>
    </row>
    <row r="401" spans="16:18" ht="15.75" customHeight="1" x14ac:dyDescent="0.25">
      <c r="P401" s="1">
        <v>865.07483333333346</v>
      </c>
      <c r="Q401" s="1">
        <f t="shared" si="12"/>
        <v>5.6281999999999832E-2</v>
      </c>
      <c r="R401" s="1">
        <v>0.47862176340909096</v>
      </c>
    </row>
    <row r="402" spans="16:18" ht="15.75" customHeight="1" x14ac:dyDescent="0.25">
      <c r="P402" s="1">
        <v>865.6541666666667</v>
      </c>
      <c r="Q402" s="1">
        <f t="shared" si="12"/>
        <v>5.5649999999999977E-2</v>
      </c>
      <c r="R402" s="1">
        <v>0.47426685477272729</v>
      </c>
    </row>
    <row r="403" spans="16:18" ht="15.75" customHeight="1" x14ac:dyDescent="0.25">
      <c r="P403" s="1">
        <v>866.22983333333332</v>
      </c>
      <c r="Q403" s="1">
        <f t="shared" si="12"/>
        <v>5.5022000000000015E-2</v>
      </c>
      <c r="R403" s="1">
        <v>0.46991194613636367</v>
      </c>
    </row>
    <row r="404" spans="16:18" ht="15.75" customHeight="1" x14ac:dyDescent="0.25">
      <c r="P404" s="1">
        <v>866.80091666666669</v>
      </c>
      <c r="Q404" s="1">
        <f t="shared" si="12"/>
        <v>5.4398999999999975E-2</v>
      </c>
      <c r="R404" s="1">
        <v>0.46557145772727271</v>
      </c>
    </row>
    <row r="405" spans="16:18" ht="15.75" customHeight="1" x14ac:dyDescent="0.25">
      <c r="P405" s="1">
        <v>867.36924999999997</v>
      </c>
      <c r="Q405" s="1">
        <f t="shared" si="12"/>
        <v>5.3779000000000021E-2</v>
      </c>
      <c r="R405" s="1">
        <v>0.46121654909090914</v>
      </c>
    </row>
    <row r="406" spans="16:18" ht="15.75" customHeight="1" x14ac:dyDescent="0.25">
      <c r="P406" s="1">
        <v>867.93391666666673</v>
      </c>
      <c r="Q406" s="1">
        <f t="shared" si="12"/>
        <v>5.3162999999999849E-2</v>
      </c>
      <c r="R406" s="1">
        <v>0.45686164045454553</v>
      </c>
    </row>
    <row r="407" spans="16:18" ht="15.75" customHeight="1" x14ac:dyDescent="0.25">
      <c r="P407" s="1">
        <v>868.49400000000003</v>
      </c>
      <c r="Q407" s="1">
        <f t="shared" si="12"/>
        <v>5.2551999999999932E-2</v>
      </c>
      <c r="R407" s="1">
        <v>0.45252115204545457</v>
      </c>
    </row>
    <row r="408" spans="16:18" ht="15.75" customHeight="1" x14ac:dyDescent="0.25">
      <c r="P408" s="1">
        <v>869.05133333333333</v>
      </c>
      <c r="Q408" s="1">
        <f t="shared" si="12"/>
        <v>5.194399999999999E-2</v>
      </c>
      <c r="R408" s="1">
        <v>0.44816624340909089</v>
      </c>
    </row>
    <row r="409" spans="16:18" ht="15.75" customHeight="1" x14ac:dyDescent="0.25">
      <c r="P409" s="1">
        <v>869.60500000000002</v>
      </c>
      <c r="Q409" s="1">
        <f t="shared" si="12"/>
        <v>5.1339999999999941E-2</v>
      </c>
      <c r="R409" s="1">
        <v>0.44381133477272727</v>
      </c>
    </row>
    <row r="410" spans="16:18" ht="15.75" customHeight="1" x14ac:dyDescent="0.25">
      <c r="P410" s="1">
        <v>870.15499999999997</v>
      </c>
      <c r="Q410" s="1">
        <f t="shared" si="12"/>
        <v>5.0740000000000007E-2</v>
      </c>
      <c r="R410" s="1">
        <v>0.4394564261363636</v>
      </c>
    </row>
    <row r="411" spans="16:18" ht="15.75" customHeight="1" x14ac:dyDescent="0.25">
      <c r="P411" s="1">
        <v>870.70224999999994</v>
      </c>
      <c r="Q411" s="1">
        <f t="shared" si="12"/>
        <v>5.0143000000000049E-2</v>
      </c>
      <c r="R411" s="1">
        <v>0.43511593772727275</v>
      </c>
    </row>
    <row r="412" spans="16:18" ht="15.75" customHeight="1" x14ac:dyDescent="0.25">
      <c r="P412" s="1">
        <v>871.24491666666677</v>
      </c>
      <c r="Q412" s="1">
        <f t="shared" si="12"/>
        <v>4.9550999999999901E-2</v>
      </c>
      <c r="R412" s="1">
        <v>0.43076102909090913</v>
      </c>
    </row>
    <row r="413" spans="16:18" ht="15.75" customHeight="1" x14ac:dyDescent="0.25">
      <c r="P413" s="1">
        <v>871.78483333333338</v>
      </c>
      <c r="Q413" s="1">
        <f t="shared" si="12"/>
        <v>4.896199999999995E-2</v>
      </c>
      <c r="R413" s="1">
        <v>0.42640612045454546</v>
      </c>
    </row>
    <row r="414" spans="16:18" ht="15.75" customHeight="1" x14ac:dyDescent="0.25">
      <c r="P414" s="1">
        <v>872.32108333333326</v>
      </c>
      <c r="Q414" s="1">
        <f t="shared" si="12"/>
        <v>4.8377000000000003E-2</v>
      </c>
      <c r="R414" s="1">
        <v>0.42206563204545455</v>
      </c>
    </row>
    <row r="415" spans="16:18" ht="15.75" customHeight="1" x14ac:dyDescent="0.25">
      <c r="P415" s="1">
        <v>872.85458333333338</v>
      </c>
      <c r="Q415" s="1">
        <f t="shared" si="12"/>
        <v>4.7794999999999921E-2</v>
      </c>
      <c r="R415" s="1">
        <v>0.41771072340909093</v>
      </c>
    </row>
    <row r="416" spans="16:18" ht="15.75" customHeight="1" x14ac:dyDescent="0.25">
      <c r="P416" s="1">
        <v>873.38441666666677</v>
      </c>
      <c r="Q416" s="1">
        <f t="shared" si="12"/>
        <v>4.7216999999999842E-2</v>
      </c>
      <c r="R416" s="1">
        <v>0.41335581477272726</v>
      </c>
    </row>
    <row r="417" spans="16:18" ht="15.75" customHeight="1" x14ac:dyDescent="0.25">
      <c r="P417" s="1">
        <v>873.91149999999993</v>
      </c>
      <c r="Q417" s="1">
        <f t="shared" si="12"/>
        <v>4.6642000000000072E-2</v>
      </c>
      <c r="R417" s="1">
        <v>0.40901532636363641</v>
      </c>
    </row>
    <row r="418" spans="16:18" ht="15.75" customHeight="1" x14ac:dyDescent="0.25">
      <c r="P418" s="1">
        <v>874.43491666666671</v>
      </c>
      <c r="Q418" s="1">
        <f t="shared" si="12"/>
        <v>4.6070999999999862E-2</v>
      </c>
      <c r="R418" s="1">
        <v>0.40466041772727279</v>
      </c>
    </row>
    <row r="419" spans="16:18" ht="15.75" customHeight="1" x14ac:dyDescent="0.25">
      <c r="P419" s="1">
        <v>874.95558333333338</v>
      </c>
      <c r="Q419" s="1">
        <f t="shared" si="12"/>
        <v>4.550299999999996E-2</v>
      </c>
      <c r="R419" s="1">
        <v>0.40030550909090912</v>
      </c>
    </row>
    <row r="420" spans="16:18" ht="15.75" customHeight="1" x14ac:dyDescent="0.25">
      <c r="P420" s="1">
        <v>875.47258333333343</v>
      </c>
      <c r="Q420" s="1">
        <f t="shared" si="12"/>
        <v>4.493899999999984E-2</v>
      </c>
      <c r="R420" s="1">
        <v>0.3959506004545455</v>
      </c>
    </row>
    <row r="421" spans="16:18" ht="15.75" customHeight="1" x14ac:dyDescent="0.25">
      <c r="P421" s="1">
        <v>875.98683333333338</v>
      </c>
      <c r="Q421" s="1">
        <f t="shared" si="12"/>
        <v>4.4377999999999918E-2</v>
      </c>
      <c r="R421" s="1">
        <v>0.39161011204545454</v>
      </c>
    </row>
    <row r="422" spans="16:18" ht="15.75" customHeight="1" x14ac:dyDescent="0.25">
      <c r="P422" s="1">
        <v>876.49741666666671</v>
      </c>
      <c r="Q422" s="1">
        <f t="shared" si="12"/>
        <v>4.3820999999999888E-2</v>
      </c>
      <c r="R422" s="1">
        <v>0.38725520340909098</v>
      </c>
    </row>
    <row r="423" spans="16:18" ht="15.75" customHeight="1" x14ac:dyDescent="0.25">
      <c r="P423" s="1">
        <v>877.00616666666656</v>
      </c>
      <c r="Q423" s="1">
        <f t="shared" si="12"/>
        <v>4.3266000000000027E-2</v>
      </c>
      <c r="R423" s="1">
        <v>0.3829002947727273</v>
      </c>
    </row>
    <row r="424" spans="16:18" ht="15.75" customHeight="1" x14ac:dyDescent="0.25">
      <c r="P424" s="1">
        <v>877.51033333333339</v>
      </c>
      <c r="Q424" s="1">
        <f t="shared" si="12"/>
        <v>4.2715999999999865E-2</v>
      </c>
      <c r="R424" s="1">
        <v>0.3785598063636364</v>
      </c>
    </row>
    <row r="425" spans="16:18" ht="15.75" customHeight="1" x14ac:dyDescent="0.25">
      <c r="P425" s="1">
        <v>878.01266666666675</v>
      </c>
      <c r="Q425" s="1">
        <f t="shared" si="12"/>
        <v>4.2167999999999872E-2</v>
      </c>
      <c r="R425" s="1">
        <v>0.37420489772727278</v>
      </c>
    </row>
    <row r="426" spans="16:18" ht="15.75" customHeight="1" x14ac:dyDescent="0.25">
      <c r="P426" s="1">
        <v>878.51133333333325</v>
      </c>
      <c r="Q426" s="1">
        <f t="shared" si="12"/>
        <v>4.1623999999999994E-2</v>
      </c>
      <c r="R426" s="1">
        <v>0.3698499890909091</v>
      </c>
    </row>
    <row r="427" spans="16:18" ht="15.75" customHeight="1" x14ac:dyDescent="0.25">
      <c r="P427" s="1">
        <v>879.00816666666674</v>
      </c>
      <c r="Q427" s="1">
        <f t="shared" si="12"/>
        <v>4.1081999999999841E-2</v>
      </c>
      <c r="R427" s="1">
        <v>0.3655095006818182</v>
      </c>
    </row>
    <row r="428" spans="16:18" ht="15.75" customHeight="1" x14ac:dyDescent="0.25">
      <c r="P428" s="1">
        <v>879.50133333333326</v>
      </c>
      <c r="Q428" s="1">
        <f t="shared" si="12"/>
        <v>4.0544000000000024E-2</v>
      </c>
      <c r="R428" s="1">
        <v>0.36115459204545458</v>
      </c>
    </row>
    <row r="429" spans="16:18" ht="15.75" customHeight="1" x14ac:dyDescent="0.25">
      <c r="P429" s="1">
        <v>880.09258333333332</v>
      </c>
      <c r="Q429" s="1">
        <f t="shared" si="12"/>
        <v>3.9899000000000018E-2</v>
      </c>
      <c r="R429" s="1">
        <v>0.35772257795454548</v>
      </c>
    </row>
    <row r="430" spans="16:18" ht="15.75" customHeight="1" x14ac:dyDescent="0.25">
      <c r="P430" s="1">
        <v>880.69024999999999</v>
      </c>
      <c r="Q430" s="1">
        <f t="shared" si="12"/>
        <v>3.9246999999999921E-2</v>
      </c>
      <c r="R430" s="1">
        <v>0.35439150545454545</v>
      </c>
    </row>
    <row r="431" spans="16:18" ht="15.75" customHeight="1" x14ac:dyDescent="0.25">
      <c r="P431" s="1">
        <v>881.28424999999993</v>
      </c>
      <c r="Q431" s="1">
        <f t="shared" si="12"/>
        <v>3.859900000000005E-2</v>
      </c>
      <c r="R431" s="1">
        <v>0.35106043295454542</v>
      </c>
    </row>
    <row r="432" spans="16:18" ht="15.75" customHeight="1" x14ac:dyDescent="0.25">
      <c r="P432" s="1">
        <v>881.87366666666674</v>
      </c>
      <c r="Q432" s="1">
        <f t="shared" si="12"/>
        <v>3.7955999999999879E-2</v>
      </c>
      <c r="R432" s="1">
        <v>0.3477293604545455</v>
      </c>
    </row>
    <row r="433" spans="16:18" ht="15.75" customHeight="1" x14ac:dyDescent="0.25">
      <c r="P433" s="1">
        <v>882.45941666666658</v>
      </c>
      <c r="Q433" s="1">
        <f t="shared" si="12"/>
        <v>3.7317000000000045E-2</v>
      </c>
      <c r="R433" s="1">
        <v>0.34439828795454547</v>
      </c>
    </row>
    <row r="434" spans="16:18" ht="15.75" customHeight="1" x14ac:dyDescent="0.25">
      <c r="P434" s="1">
        <v>883.04058333333342</v>
      </c>
      <c r="Q434" s="1">
        <f t="shared" si="12"/>
        <v>3.668299999999991E-2</v>
      </c>
      <c r="R434" s="1">
        <v>0.34108163568181821</v>
      </c>
    </row>
    <row r="435" spans="16:18" ht="15.75" customHeight="1" x14ac:dyDescent="0.25">
      <c r="P435" s="1">
        <v>883.61716666666666</v>
      </c>
      <c r="Q435" s="1">
        <f t="shared" si="12"/>
        <v>3.6053999999999919E-2</v>
      </c>
      <c r="R435" s="1">
        <v>0.33775056318181818</v>
      </c>
    </row>
    <row r="436" spans="16:18" ht="15.75" customHeight="1" x14ac:dyDescent="0.25">
      <c r="P436" s="1">
        <v>884.19008333333329</v>
      </c>
      <c r="Q436" s="1">
        <f t="shared" si="12"/>
        <v>3.5429000000000044E-2</v>
      </c>
      <c r="R436" s="1">
        <v>0.33441949068181825</v>
      </c>
    </row>
    <row r="437" spans="16:18" ht="15.75" customHeight="1" x14ac:dyDescent="0.25">
      <c r="P437" s="1">
        <v>884.75841666666679</v>
      </c>
      <c r="Q437" s="1">
        <f t="shared" si="12"/>
        <v>3.4808999999999868E-2</v>
      </c>
      <c r="R437" s="1">
        <v>0.33108841818181817</v>
      </c>
    </row>
    <row r="438" spans="16:18" ht="15.75" customHeight="1" x14ac:dyDescent="0.25">
      <c r="P438" s="1">
        <v>885.32308333333333</v>
      </c>
      <c r="Q438" s="1">
        <f t="shared" si="12"/>
        <v>3.4192999999999918E-2</v>
      </c>
      <c r="R438" s="1">
        <v>0.32775734568181819</v>
      </c>
    </row>
    <row r="439" spans="16:18" ht="15.75" customHeight="1" x14ac:dyDescent="0.25">
      <c r="P439" s="1">
        <v>885.88316666666663</v>
      </c>
      <c r="Q439" s="1">
        <f t="shared" si="12"/>
        <v>3.3582000000000001E-2</v>
      </c>
      <c r="R439" s="1">
        <v>0.32442627318181821</v>
      </c>
    </row>
    <row r="440" spans="16:18" ht="15.75" customHeight="1" x14ac:dyDescent="0.25">
      <c r="P440" s="1">
        <v>886.4395833333333</v>
      </c>
      <c r="Q440" s="1">
        <f t="shared" si="12"/>
        <v>3.2974999999999977E-2</v>
      </c>
      <c r="R440" s="1">
        <v>0.32109520068181818</v>
      </c>
    </row>
    <row r="441" spans="16:18" ht="15.75" customHeight="1" x14ac:dyDescent="0.25">
      <c r="P441" s="1">
        <v>886.99233333333348</v>
      </c>
      <c r="Q441" s="1">
        <f t="shared" si="12"/>
        <v>3.2371999999999845E-2</v>
      </c>
      <c r="R441" s="1">
        <v>0.31777854840909092</v>
      </c>
    </row>
    <row r="442" spans="16:18" ht="15.75" customHeight="1" x14ac:dyDescent="0.25">
      <c r="P442" s="1">
        <v>887.54050000000007</v>
      </c>
      <c r="Q442" s="1">
        <f t="shared" si="12"/>
        <v>3.1773999999999858E-2</v>
      </c>
      <c r="R442" s="1">
        <v>0.31444747590909095</v>
      </c>
    </row>
    <row r="443" spans="16:18" ht="15.75" customHeight="1" x14ac:dyDescent="0.25">
      <c r="P443" s="1">
        <v>888.08500000000004</v>
      </c>
      <c r="Q443" s="1">
        <f t="shared" si="12"/>
        <v>3.1179999999999874E-2</v>
      </c>
      <c r="R443" s="1">
        <v>0.31111640340909097</v>
      </c>
    </row>
    <row r="444" spans="16:18" ht="15.75" customHeight="1" x14ac:dyDescent="0.25">
      <c r="P444" s="1">
        <v>888.62583333333339</v>
      </c>
      <c r="Q444" s="1">
        <f t="shared" si="12"/>
        <v>3.0589999999999895E-2</v>
      </c>
      <c r="R444" s="1">
        <v>0.30778533090909094</v>
      </c>
    </row>
    <row r="445" spans="16:18" ht="15.75" customHeight="1" x14ac:dyDescent="0.25">
      <c r="P445" s="1">
        <v>889.16391666666664</v>
      </c>
      <c r="Q445" s="1">
        <f t="shared" si="12"/>
        <v>3.0003000000000002E-2</v>
      </c>
      <c r="R445" s="1">
        <v>0.30445425840909091</v>
      </c>
    </row>
    <row r="446" spans="16:18" ht="15.75" customHeight="1" x14ac:dyDescent="0.25">
      <c r="P446" s="1">
        <v>889.69650000000013</v>
      </c>
      <c r="Q446" s="1">
        <f t="shared" si="12"/>
        <v>2.9421999999999837E-2</v>
      </c>
      <c r="R446" s="1">
        <v>0.30112318590909093</v>
      </c>
    </row>
    <row r="447" spans="16:18" ht="15.75" customHeight="1" x14ac:dyDescent="0.25">
      <c r="P447" s="1">
        <v>890.2263333333334</v>
      </c>
      <c r="Q447" s="1">
        <f t="shared" si="12"/>
        <v>2.884399999999987E-2</v>
      </c>
      <c r="R447" s="1">
        <v>0.29779211340909095</v>
      </c>
    </row>
    <row r="448" spans="16:18" ht="15.75" customHeight="1" x14ac:dyDescent="0.25">
      <c r="P448" s="1">
        <v>890.75250000000005</v>
      </c>
      <c r="Q448" s="1">
        <f t="shared" si="12"/>
        <v>2.8269999999999906E-2</v>
      </c>
      <c r="R448" s="1">
        <v>0.29447546113636369</v>
      </c>
    </row>
    <row r="449" spans="16:18" ht="15.75" customHeight="1" x14ac:dyDescent="0.25">
      <c r="P449" s="1">
        <v>891.27499999999998</v>
      </c>
      <c r="Q449" s="1">
        <f t="shared" si="12"/>
        <v>2.7699999999999947E-2</v>
      </c>
      <c r="R449" s="1">
        <v>0.29114438863636366</v>
      </c>
    </row>
    <row r="450" spans="16:18" ht="15.75" customHeight="1" x14ac:dyDescent="0.25">
      <c r="P450" s="1">
        <v>891.79383333333328</v>
      </c>
      <c r="Q450" s="1">
        <f t="shared" si="12"/>
        <v>2.7133999999999991E-2</v>
      </c>
      <c r="R450" s="1">
        <v>0.28781331613636368</v>
      </c>
    </row>
    <row r="451" spans="16:18" ht="15.75" customHeight="1" x14ac:dyDescent="0.25">
      <c r="P451" s="1">
        <v>892.30899999999997</v>
      </c>
      <c r="Q451" s="1">
        <f t="shared" si="12"/>
        <v>2.657200000000004E-2</v>
      </c>
      <c r="R451" s="1">
        <v>0.28448224363636365</v>
      </c>
    </row>
    <row r="452" spans="16:18" ht="15.75" customHeight="1" x14ac:dyDescent="0.25">
      <c r="P452" s="1">
        <v>892.82141666666666</v>
      </c>
      <c r="Q452" s="1">
        <f t="shared" si="12"/>
        <v>2.6012999999999953E-2</v>
      </c>
      <c r="R452" s="1">
        <v>0.28115117113636362</v>
      </c>
    </row>
    <row r="453" spans="16:18" ht="15.75" customHeight="1" x14ac:dyDescent="0.25">
      <c r="P453" s="1">
        <v>893.32925</v>
      </c>
      <c r="Q453" s="1">
        <f t="shared" si="12"/>
        <v>2.5459000000000009E-2</v>
      </c>
      <c r="R453" s="1">
        <v>0.2778200986363637</v>
      </c>
    </row>
    <row r="454" spans="16:18" ht="15.75" customHeight="1" x14ac:dyDescent="0.25">
      <c r="P454" s="1">
        <v>893.83433333333335</v>
      </c>
      <c r="Q454" s="1">
        <f t="shared" si="12"/>
        <v>2.490799999999993E-2</v>
      </c>
      <c r="R454" s="1">
        <v>0.27450344636363638</v>
      </c>
    </row>
    <row r="455" spans="16:18" ht="15.75" customHeight="1" x14ac:dyDescent="0.25">
      <c r="P455" s="1">
        <v>894.33575000000008</v>
      </c>
      <c r="Q455" s="1">
        <f t="shared" si="12"/>
        <v>2.4360999999999855E-2</v>
      </c>
      <c r="R455" s="1">
        <v>0.27117237386363635</v>
      </c>
    </row>
    <row r="456" spans="16:18" ht="15.75" customHeight="1" x14ac:dyDescent="0.25">
      <c r="P456" s="1">
        <v>894.83441666666658</v>
      </c>
      <c r="Q456" s="1">
        <f t="shared" si="12"/>
        <v>2.3817000000000088E-2</v>
      </c>
      <c r="R456" s="1">
        <v>0.26784130136363637</v>
      </c>
    </row>
    <row r="457" spans="16:18" ht="15.75" customHeight="1" x14ac:dyDescent="0.25">
      <c r="P457" s="1">
        <v>895.32941666666659</v>
      </c>
      <c r="Q457" s="1">
        <f t="shared" si="12"/>
        <v>2.3276999999999992E-2</v>
      </c>
      <c r="R457" s="1">
        <v>0.2645102288636364</v>
      </c>
    </row>
    <row r="458" spans="16:18" ht="15.75" customHeight="1" x14ac:dyDescent="0.25">
      <c r="P458" s="1">
        <v>895.82075000000009</v>
      </c>
      <c r="Q458" s="1">
        <f t="shared" si="12"/>
        <v>2.27409999999999E-2</v>
      </c>
      <c r="R458" s="1">
        <v>0.26117915636363637</v>
      </c>
    </row>
    <row r="459" spans="16:18" ht="15.75" customHeight="1" x14ac:dyDescent="0.25">
      <c r="P459" s="1">
        <v>896.30933333333337</v>
      </c>
      <c r="Q459" s="1">
        <f t="shared" si="12"/>
        <v>2.2207999999999894E-2</v>
      </c>
      <c r="R459" s="1">
        <v>0.25784808386363639</v>
      </c>
    </row>
    <row r="460" spans="16:18" ht="15.75" customHeight="1" x14ac:dyDescent="0.25">
      <c r="P460" s="1">
        <v>896.79516666666666</v>
      </c>
      <c r="Q460" s="1">
        <f t="shared" si="12"/>
        <v>2.1677999999999975E-2</v>
      </c>
      <c r="R460" s="1">
        <v>0.25451701136363636</v>
      </c>
    </row>
    <row r="461" spans="16:18" ht="15.75" customHeight="1" x14ac:dyDescent="0.25">
      <c r="P461" s="1">
        <v>897.27733333333344</v>
      </c>
      <c r="Q461" s="1">
        <f t="shared" si="12"/>
        <v>2.1151999999999838E-2</v>
      </c>
      <c r="R461" s="1">
        <v>0.2512003590909091</v>
      </c>
    </row>
    <row r="462" spans="16:18" ht="15.75" customHeight="1" x14ac:dyDescent="0.25">
      <c r="P462" s="1">
        <v>897.75583333333338</v>
      </c>
      <c r="Q462" s="1">
        <f t="shared" si="12"/>
        <v>2.0629999999999926E-2</v>
      </c>
      <c r="R462" s="1">
        <v>0.24786928659090915</v>
      </c>
    </row>
    <row r="463" spans="16:18" ht="15.75" customHeight="1" x14ac:dyDescent="0.25">
      <c r="P463" s="1">
        <v>898.23158333333333</v>
      </c>
      <c r="Q463" s="1">
        <f t="shared" si="12"/>
        <v>2.011099999999999E-2</v>
      </c>
      <c r="R463" s="1">
        <v>0.24453821409090909</v>
      </c>
    </row>
    <row r="464" spans="16:18" ht="15.75" customHeight="1" x14ac:dyDescent="0.25">
      <c r="P464" s="1">
        <v>898.70458333333329</v>
      </c>
      <c r="Q464" s="1">
        <f t="shared" si="12"/>
        <v>1.9595000000000029E-2</v>
      </c>
      <c r="R464" s="1">
        <v>0.24120714159090909</v>
      </c>
    </row>
    <row r="465" spans="16:18" ht="15.75" customHeight="1" x14ac:dyDescent="0.25">
      <c r="P465" s="1">
        <v>899.17391666666674</v>
      </c>
      <c r="Q465" s="1">
        <f t="shared" si="12"/>
        <v>1.908299999999985E-2</v>
      </c>
      <c r="R465" s="1">
        <v>0.23787606909090911</v>
      </c>
    </row>
    <row r="466" spans="16:18" ht="15.75" customHeight="1" x14ac:dyDescent="0.25">
      <c r="P466" s="1">
        <v>899.64050000000009</v>
      </c>
      <c r="Q466" s="1">
        <f t="shared" si="12"/>
        <v>1.8573999999999868E-2</v>
      </c>
      <c r="R466" s="1">
        <v>0.23454499659090911</v>
      </c>
    </row>
    <row r="467" spans="16:18" ht="15.75" customHeight="1" x14ac:dyDescent="0.25">
      <c r="P467" s="1">
        <v>900.10433333333333</v>
      </c>
      <c r="Q467" s="1">
        <f t="shared" si="12"/>
        <v>1.8067999999999973E-2</v>
      </c>
      <c r="R467" s="1">
        <v>0.2312139240909091</v>
      </c>
    </row>
    <row r="468" spans="16:18" ht="15.75" customHeight="1" x14ac:dyDescent="0.25">
      <c r="P468" s="1">
        <v>900.56541666666669</v>
      </c>
      <c r="Q468" s="1">
        <f t="shared" si="12"/>
        <v>1.7564999999999942E-2</v>
      </c>
      <c r="R468" s="1">
        <v>0.22789727181818184</v>
      </c>
    </row>
    <row r="469" spans="16:18" ht="15.75" customHeight="1" x14ac:dyDescent="0.25">
      <c r="P469" s="1">
        <v>901.02283333333321</v>
      </c>
      <c r="Q469" s="1">
        <f t="shared" si="12"/>
        <v>1.7066000000000137E-2</v>
      </c>
      <c r="R469" s="1">
        <v>0.22456619931818181</v>
      </c>
    </row>
    <row r="470" spans="16:18" ht="15.75" customHeight="1" x14ac:dyDescent="0.25">
      <c r="P470" s="1">
        <v>901.47749999999996</v>
      </c>
      <c r="Q470" s="1">
        <f t="shared" si="12"/>
        <v>1.6569999999999974E-2</v>
      </c>
      <c r="R470" s="1">
        <v>0.2212351268181818</v>
      </c>
    </row>
    <row r="471" spans="16:18" ht="15.75" customHeight="1" x14ac:dyDescent="0.25">
      <c r="P471" s="1">
        <v>901.92941666666661</v>
      </c>
      <c r="Q471" s="1">
        <f t="shared" si="12"/>
        <v>1.6077000000000008E-2</v>
      </c>
      <c r="R471" s="1">
        <v>0.21790405431818186</v>
      </c>
    </row>
    <row r="472" spans="16:18" ht="15.75" customHeight="1" x14ac:dyDescent="0.25">
      <c r="P472" s="1">
        <v>902.37766666666653</v>
      </c>
      <c r="Q472" s="1">
        <f t="shared" si="12"/>
        <v>1.5588000000000157E-2</v>
      </c>
      <c r="R472" s="1">
        <v>0.21457298181818182</v>
      </c>
    </row>
    <row r="473" spans="16:18" ht="15.75" customHeight="1" x14ac:dyDescent="0.25">
      <c r="P473" s="1">
        <v>902.82408333333331</v>
      </c>
      <c r="Q473" s="1">
        <f t="shared" si="12"/>
        <v>1.5101000000000031E-2</v>
      </c>
      <c r="R473" s="1">
        <v>0.21124190931818185</v>
      </c>
    </row>
    <row r="474" spans="16:18" ht="15.75" customHeight="1" x14ac:dyDescent="0.25">
      <c r="P474" s="1">
        <v>903.26683333333335</v>
      </c>
      <c r="Q474" s="1">
        <f t="shared" si="12"/>
        <v>1.4617999999999909E-2</v>
      </c>
      <c r="R474" s="1">
        <v>0.20792525704545456</v>
      </c>
    </row>
    <row r="475" spans="16:18" ht="15.75" customHeight="1" x14ac:dyDescent="0.25">
      <c r="P475" s="1">
        <v>903.70683333333341</v>
      </c>
      <c r="Q475" s="1">
        <f t="shared" si="12"/>
        <v>1.4137999999999873E-2</v>
      </c>
      <c r="R475" s="1">
        <v>0.20459418454545455</v>
      </c>
    </row>
    <row r="476" spans="16:18" ht="15.75" customHeight="1" x14ac:dyDescent="0.25">
      <c r="P476" s="1">
        <v>904.14408333333324</v>
      </c>
      <c r="Q476" s="1">
        <f t="shared" si="12"/>
        <v>1.3661000000000034E-2</v>
      </c>
      <c r="R476" s="1">
        <v>0.20126311204545458</v>
      </c>
    </row>
    <row r="477" spans="16:18" ht="15.75" customHeight="1" x14ac:dyDescent="0.25">
      <c r="P477" s="1">
        <v>904.57766666666669</v>
      </c>
      <c r="Q477" s="1">
        <f t="shared" si="12"/>
        <v>1.3187999999999978E-2</v>
      </c>
      <c r="R477" s="1">
        <v>0.19793203954545457</v>
      </c>
    </row>
    <row r="478" spans="16:18" ht="15.75" customHeight="1" x14ac:dyDescent="0.25">
      <c r="P478" s="1">
        <v>905.00941666666665</v>
      </c>
      <c r="Q478" s="1">
        <f t="shared" si="12"/>
        <v>1.2716999999999978E-2</v>
      </c>
      <c r="R478" s="1">
        <v>0.19460096704545451</v>
      </c>
    </row>
    <row r="479" spans="16:18" ht="15.75" customHeight="1" x14ac:dyDescent="0.25">
      <c r="P479" s="1">
        <v>905.4375</v>
      </c>
      <c r="Q479" s="1">
        <f t="shared" si="12"/>
        <v>1.2249999999999983E-2</v>
      </c>
      <c r="R479" s="1">
        <v>0.19126989454545454</v>
      </c>
    </row>
    <row r="480" spans="16:18" ht="15.75" customHeight="1" x14ac:dyDescent="0.25">
      <c r="P480" s="1">
        <v>905.86283333333336</v>
      </c>
      <c r="Q480" s="1">
        <f t="shared" si="12"/>
        <v>1.1785999999999963E-2</v>
      </c>
      <c r="R480" s="1">
        <v>0.18793882204545453</v>
      </c>
    </row>
    <row r="481" spans="16:18" ht="15.75" customHeight="1" x14ac:dyDescent="0.25">
      <c r="P481" s="1">
        <v>906.28541666666672</v>
      </c>
      <c r="Q481" s="1">
        <f t="shared" si="12"/>
        <v>1.1324999999999918E-2</v>
      </c>
      <c r="R481" s="1">
        <v>0.18462216977272727</v>
      </c>
    </row>
    <row r="482" spans="16:18" ht="15.75" customHeight="1" x14ac:dyDescent="0.25">
      <c r="P482" s="1">
        <v>906.70524999999998</v>
      </c>
      <c r="Q482" s="1">
        <f t="shared" si="12"/>
        <v>1.086699999999996E-2</v>
      </c>
      <c r="R482" s="1">
        <v>0.1812910972727273</v>
      </c>
    </row>
    <row r="483" spans="16:18" ht="15.75" customHeight="1" x14ac:dyDescent="0.25">
      <c r="P483" s="1">
        <v>907.12141666666673</v>
      </c>
      <c r="Q483" s="1">
        <f t="shared" si="12"/>
        <v>1.0412999999999895E-2</v>
      </c>
      <c r="R483" s="1">
        <v>0.17796002477272727</v>
      </c>
    </row>
    <row r="484" spans="16:18" ht="15.75" customHeight="1" x14ac:dyDescent="0.25">
      <c r="P484" s="1">
        <v>907.53492500000004</v>
      </c>
      <c r="Q484" s="1">
        <f t="shared" si="12"/>
        <v>9.961899999999857E-3</v>
      </c>
      <c r="R484" s="1">
        <v>0.17462895227272729</v>
      </c>
    </row>
    <row r="485" spans="16:18" ht="15.75" customHeight="1" x14ac:dyDescent="0.25">
      <c r="P485" s="1">
        <v>907.94540833333338</v>
      </c>
      <c r="Q485" s="1">
        <f t="shared" si="12"/>
        <v>9.5140999999998588E-3</v>
      </c>
      <c r="R485" s="1">
        <v>0.17129787977272729</v>
      </c>
    </row>
    <row r="486" spans="16:18" ht="15.75" customHeight="1" x14ac:dyDescent="0.25">
      <c r="P486" s="1">
        <v>908.35286666666661</v>
      </c>
      <c r="Q486" s="1">
        <f t="shared" si="12"/>
        <v>9.069600000000011E-3</v>
      </c>
      <c r="R486" s="1">
        <v>0.16796680727272728</v>
      </c>
    </row>
    <row r="487" spans="16:18" ht="15.75" customHeight="1" x14ac:dyDescent="0.25">
      <c r="P487" s="1">
        <v>908.75711666666666</v>
      </c>
      <c r="Q487" s="1">
        <f t="shared" si="12"/>
        <v>8.6285999999999863E-3</v>
      </c>
      <c r="R487" s="1">
        <v>0.16463573477272728</v>
      </c>
    </row>
    <row r="488" spans="16:18" ht="15.75" customHeight="1" x14ac:dyDescent="0.25">
      <c r="P488" s="1">
        <v>909.15825000000007</v>
      </c>
      <c r="Q488" s="1">
        <f t="shared" si="12"/>
        <v>8.1909999999998373E-3</v>
      </c>
      <c r="R488" s="1">
        <v>0.16131908250000002</v>
      </c>
    </row>
    <row r="489" spans="16:18" ht="15.75" customHeight="1" x14ac:dyDescent="0.25">
      <c r="P489" s="1">
        <v>909.74170833333335</v>
      </c>
      <c r="Q489" s="1">
        <f t="shared" si="12"/>
        <v>7.5544999999999085E-3</v>
      </c>
      <c r="R489" s="1">
        <v>0.15935793159090908</v>
      </c>
    </row>
    <row r="490" spans="16:18" ht="15.75" customHeight="1" x14ac:dyDescent="0.25">
      <c r="P490" s="1">
        <v>910.32553333333328</v>
      </c>
      <c r="Q490" s="1">
        <f t="shared" si="12"/>
        <v>6.9175999999999682E-3</v>
      </c>
      <c r="R490" s="1">
        <v>0.1575698234090909</v>
      </c>
    </row>
    <row r="491" spans="16:18" ht="15.75" customHeight="1" x14ac:dyDescent="0.25">
      <c r="P491" s="1">
        <v>910.88717500000007</v>
      </c>
      <c r="Q491" s="1">
        <f t="shared" si="12"/>
        <v>6.3048999999998356E-3</v>
      </c>
      <c r="R491" s="1">
        <v>0.15578171522727274</v>
      </c>
    </row>
    <row r="492" spans="16:18" ht="15.75" customHeight="1" x14ac:dyDescent="0.25">
      <c r="P492" s="1">
        <v>911.42544166666664</v>
      </c>
      <c r="Q492" s="1">
        <f t="shared" si="12"/>
        <v>5.7176999999999367E-3</v>
      </c>
      <c r="R492" s="1">
        <v>0.15397918681818185</v>
      </c>
    </row>
    <row r="493" spans="16:18" ht="15.75" customHeight="1" x14ac:dyDescent="0.25">
      <c r="P493" s="1">
        <v>911.93987499999992</v>
      </c>
      <c r="Q493" s="1">
        <f t="shared" si="12"/>
        <v>5.1565000000000083E-3</v>
      </c>
      <c r="R493" s="1">
        <v>0.15219107863636364</v>
      </c>
    </row>
    <row r="494" spans="16:18" ht="15.75" customHeight="1" x14ac:dyDescent="0.25">
      <c r="P494" s="1">
        <v>912.43038333333334</v>
      </c>
      <c r="Q494" s="1">
        <f t="shared" si="12"/>
        <v>4.6213999999999977E-3</v>
      </c>
      <c r="R494" s="1">
        <v>0.15040297045454545</v>
      </c>
    </row>
    <row r="495" spans="16:18" ht="15.75" customHeight="1" x14ac:dyDescent="0.25">
      <c r="P495" s="1">
        <v>912.89650833333337</v>
      </c>
      <c r="Q495" s="1">
        <f t="shared" si="12"/>
        <v>4.1128999999998639E-3</v>
      </c>
      <c r="R495" s="1">
        <v>0.14860044204545453</v>
      </c>
    </row>
    <row r="496" spans="16:18" ht="15.75" customHeight="1" x14ac:dyDescent="0.25">
      <c r="P496" s="1">
        <v>913.33806666666669</v>
      </c>
      <c r="Q496" s="1">
        <f t="shared" si="12"/>
        <v>3.6311999999999456E-3</v>
      </c>
      <c r="R496" s="1">
        <v>0.14681233386363637</v>
      </c>
    </row>
    <row r="497" spans="16:18" ht="15.75" customHeight="1" x14ac:dyDescent="0.25">
      <c r="P497" s="1">
        <v>913.7550583333333</v>
      </c>
      <c r="Q497" s="1">
        <f t="shared" si="12"/>
        <v>3.1763000000000208E-3</v>
      </c>
      <c r="R497" s="1">
        <v>0.14502422568181819</v>
      </c>
    </row>
    <row r="498" spans="16:18" ht="15.75" customHeight="1" x14ac:dyDescent="0.25">
      <c r="P498" s="1">
        <v>914.14720833333331</v>
      </c>
      <c r="Q498" s="1">
        <f t="shared" si="12"/>
        <v>2.7484999999999316E-3</v>
      </c>
      <c r="R498" s="1">
        <v>0.14322458131818183</v>
      </c>
    </row>
    <row r="499" spans="16:18" ht="15.75" customHeight="1" x14ac:dyDescent="0.25">
      <c r="P499" s="1">
        <v>914.51405833333331</v>
      </c>
      <c r="Q499" s="1">
        <f t="shared" si="12"/>
        <v>2.3482999999999699E-3</v>
      </c>
      <c r="R499" s="1">
        <v>0.14143214706818183</v>
      </c>
    </row>
    <row r="500" spans="16:18" ht="15.75" customHeight="1" x14ac:dyDescent="0.25">
      <c r="P500" s="1">
        <v>914.85514999999998</v>
      </c>
      <c r="Q500" s="1">
        <f t="shared" si="12"/>
        <v>1.9761999999999835E-3</v>
      </c>
      <c r="R500" s="1">
        <v>0.13963827079545457</v>
      </c>
    </row>
    <row r="501" spans="16:18" ht="15.75" customHeight="1" x14ac:dyDescent="0.25">
      <c r="P501" s="1">
        <v>915.16984166666657</v>
      </c>
      <c r="Q501" s="1">
        <f t="shared" si="12"/>
        <v>1.6329000000000482E-3</v>
      </c>
      <c r="R501" s="1">
        <v>0.13784439452272729</v>
      </c>
    </row>
    <row r="502" spans="16:18" ht="15.75" customHeight="1" x14ac:dyDescent="0.25">
      <c r="P502" s="1">
        <v>915.45776666666666</v>
      </c>
      <c r="Q502" s="1">
        <f t="shared" si="12"/>
        <v>1.3187999999999533E-3</v>
      </c>
      <c r="R502" s="1">
        <v>0.13605196027272728</v>
      </c>
    </row>
    <row r="503" spans="16:18" ht="15.75" customHeight="1" x14ac:dyDescent="0.25">
      <c r="P503" s="1">
        <v>915.71782499999995</v>
      </c>
      <c r="Q503" s="1">
        <f t="shared" si="12"/>
        <v>1.0351000000000665E-3</v>
      </c>
      <c r="R503" s="1">
        <v>0.134258084</v>
      </c>
    </row>
    <row r="504" spans="16:18" ht="15.75" customHeight="1" x14ac:dyDescent="0.25">
      <c r="P504" s="1">
        <v>915.94926500000008</v>
      </c>
      <c r="Q504" s="1">
        <f t="shared" si="12"/>
        <v>7.8261999999984511E-4</v>
      </c>
      <c r="R504" s="1">
        <v>0.13246564975000003</v>
      </c>
    </row>
    <row r="505" spans="16:18" ht="15.75" customHeight="1" x14ac:dyDescent="0.25">
      <c r="P505" s="1">
        <v>916.15100499999994</v>
      </c>
      <c r="Q505" s="1">
        <f t="shared" si="12"/>
        <v>5.6254000000000026E-4</v>
      </c>
      <c r="R505" s="1">
        <v>0.13067177347727274</v>
      </c>
    </row>
    <row r="506" spans="16:18" ht="15.75" customHeight="1" x14ac:dyDescent="0.25">
      <c r="P506" s="1">
        <v>916.32178916666669</v>
      </c>
      <c r="Q506" s="1">
        <f t="shared" si="12"/>
        <v>3.7622999999997742E-4</v>
      </c>
      <c r="R506" s="1">
        <v>0.12887789720454546</v>
      </c>
    </row>
    <row r="507" spans="16:18" ht="15.75" customHeight="1" x14ac:dyDescent="0.25">
      <c r="P507" s="1">
        <v>916.46049916666664</v>
      </c>
      <c r="Q507" s="1">
        <f t="shared" si="12"/>
        <v>2.2491000000002259E-4</v>
      </c>
      <c r="R507" s="1">
        <v>0.12708546295454545</v>
      </c>
    </row>
    <row r="508" spans="16:18" ht="15.75" customHeight="1" x14ac:dyDescent="0.25">
      <c r="P508" s="1">
        <v>916.56506333333334</v>
      </c>
      <c r="Q508" s="1">
        <f t="shared" si="12"/>
        <v>1.1083999999994543E-4</v>
      </c>
      <c r="R508" s="1">
        <v>0.12529158668181817</v>
      </c>
    </row>
    <row r="509" spans="16:18" ht="15.75" customHeight="1" x14ac:dyDescent="0.25">
      <c r="P509" s="1">
        <v>916.634004</v>
      </c>
      <c r="Q509" s="1">
        <f t="shared" si="12"/>
        <v>3.5632000000007658E-5</v>
      </c>
      <c r="R509" s="1">
        <v>0.12349915243181819</v>
      </c>
    </row>
    <row r="510" spans="16:18" ht="15.75" customHeight="1" x14ac:dyDescent="0.25">
      <c r="P510" s="1">
        <v>916.66512593333334</v>
      </c>
      <c r="Q510" s="1">
        <f t="shared" si="12"/>
        <v>1.6807999999590706E-6</v>
      </c>
      <c r="R510" s="1">
        <v>0.12170527615909092</v>
      </c>
    </row>
    <row r="511" spans="16:18" ht="15.75" customHeight="1" x14ac:dyDescent="0.25">
      <c r="P511" s="1">
        <v>916.66666666666663</v>
      </c>
      <c r="Q511" s="1">
        <f t="shared" si="12"/>
        <v>0</v>
      </c>
      <c r="R511" s="1">
        <v>0.11991139988636364</v>
      </c>
    </row>
    <row r="512" spans="16:18" ht="15.75" customHeight="1" x14ac:dyDescent="0.25">
      <c r="P512" s="1">
        <v>916.66666666666663</v>
      </c>
      <c r="Q512" s="1">
        <f t="shared" si="12"/>
        <v>0</v>
      </c>
      <c r="R512" s="1">
        <v>0.11811896563636363</v>
      </c>
    </row>
    <row r="513" spans="16:18" ht="15.75" customHeight="1" x14ac:dyDescent="0.25">
      <c r="P513" s="1">
        <v>916.66666666666663</v>
      </c>
      <c r="Q513" s="1">
        <f t="shared" ref="Q513:Q526" si="13">1-P513/$P$526</f>
        <v>0</v>
      </c>
      <c r="R513" s="1">
        <v>0.11632508936363635</v>
      </c>
    </row>
    <row r="514" spans="16:18" ht="15.75" customHeight="1" x14ac:dyDescent="0.25">
      <c r="P514" s="1">
        <v>916.66666666666663</v>
      </c>
      <c r="Q514" s="1">
        <f t="shared" si="13"/>
        <v>0</v>
      </c>
      <c r="R514" s="1">
        <v>0.11453265511363638</v>
      </c>
    </row>
    <row r="515" spans="16:18" ht="15.75" customHeight="1" x14ac:dyDescent="0.25">
      <c r="P515" s="1">
        <v>916.66666666666663</v>
      </c>
      <c r="Q515" s="1">
        <f t="shared" si="13"/>
        <v>0</v>
      </c>
      <c r="R515" s="1">
        <v>0.11273877884090909</v>
      </c>
    </row>
    <row r="516" spans="16:18" ht="15.75" customHeight="1" x14ac:dyDescent="0.25">
      <c r="P516" s="1">
        <v>916.66666666666663</v>
      </c>
      <c r="Q516" s="1">
        <f t="shared" si="13"/>
        <v>0</v>
      </c>
      <c r="R516" s="1">
        <v>0.11094490256818182</v>
      </c>
    </row>
    <row r="517" spans="16:18" ht="15.75" customHeight="1" x14ac:dyDescent="0.25">
      <c r="P517" s="1">
        <v>916.66666666666663</v>
      </c>
      <c r="Q517" s="1">
        <f t="shared" si="13"/>
        <v>0</v>
      </c>
      <c r="R517" s="1">
        <v>0.10915246831818182</v>
      </c>
    </row>
    <row r="518" spans="16:18" ht="15.75" customHeight="1" x14ac:dyDescent="0.25">
      <c r="P518" s="1">
        <v>916.66666666666663</v>
      </c>
      <c r="Q518" s="1">
        <f t="shared" si="13"/>
        <v>0</v>
      </c>
      <c r="R518" s="1">
        <v>0.10735859204545456</v>
      </c>
    </row>
    <row r="519" spans="16:18" ht="15.75" customHeight="1" x14ac:dyDescent="0.25">
      <c r="P519" s="1">
        <v>916.66666666666663</v>
      </c>
      <c r="Q519" s="1">
        <f t="shared" si="13"/>
        <v>0</v>
      </c>
      <c r="R519" s="1">
        <v>0.10556615779545456</v>
      </c>
    </row>
    <row r="520" spans="16:18" ht="15.75" customHeight="1" x14ac:dyDescent="0.25">
      <c r="P520" s="1">
        <v>916.66666666666663</v>
      </c>
      <c r="Q520" s="1">
        <f t="shared" si="13"/>
        <v>0</v>
      </c>
      <c r="R520" s="1">
        <v>0.10377228152272727</v>
      </c>
    </row>
    <row r="521" spans="16:18" ht="15.75" customHeight="1" x14ac:dyDescent="0.25">
      <c r="P521" s="1">
        <v>916.66666666666663</v>
      </c>
      <c r="Q521" s="1">
        <f t="shared" si="13"/>
        <v>0</v>
      </c>
      <c r="R521" s="1">
        <v>0.10197840524999999</v>
      </c>
    </row>
    <row r="522" spans="16:18" ht="15.75" customHeight="1" x14ac:dyDescent="0.25">
      <c r="P522" s="1">
        <v>916.66666666666663</v>
      </c>
      <c r="Q522" s="1">
        <f t="shared" si="13"/>
        <v>0</v>
      </c>
      <c r="R522" s="1">
        <v>0.10018597100000001</v>
      </c>
    </row>
    <row r="523" spans="16:18" ht="15.75" customHeight="1" x14ac:dyDescent="0.25">
      <c r="P523" s="1">
        <v>916.66666666666663</v>
      </c>
      <c r="Q523" s="1">
        <f t="shared" si="13"/>
        <v>0</v>
      </c>
      <c r="R523" s="1">
        <v>9.8392094727272728E-2</v>
      </c>
    </row>
    <row r="524" spans="16:18" ht="15.75" customHeight="1" x14ac:dyDescent="0.25">
      <c r="P524" s="1">
        <v>916.66666666666663</v>
      </c>
      <c r="Q524" s="1">
        <f t="shared" si="13"/>
        <v>0</v>
      </c>
      <c r="R524" s="1">
        <v>9.6599660477272725E-2</v>
      </c>
    </row>
    <row r="525" spans="16:18" ht="15.75" customHeight="1" x14ac:dyDescent="0.25">
      <c r="P525" s="1">
        <v>916.66666666666663</v>
      </c>
      <c r="Q525" s="1">
        <f t="shared" si="13"/>
        <v>0</v>
      </c>
      <c r="R525" s="1">
        <v>9.4805784204545468E-2</v>
      </c>
    </row>
    <row r="526" spans="16:18" ht="15.75" customHeight="1" x14ac:dyDescent="0.25">
      <c r="P526" s="1">
        <v>916.66666666666663</v>
      </c>
      <c r="Q526" s="1">
        <f t="shared" si="13"/>
        <v>0</v>
      </c>
      <c r="R526" s="1">
        <v>9.3011907931818183E-2</v>
      </c>
    </row>
    <row r="527" spans="16:18" ht="15.75" customHeight="1" x14ac:dyDescent="0.25"/>
    <row r="528" spans="16:1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Material_Properties</vt:lpstr>
      <vt:lpstr>SrBr2_Reactor</vt:lpstr>
      <vt:lpstr>MgSO4_TGA</vt:lpstr>
      <vt:lpstr>K2CO3_TGA</vt:lpstr>
      <vt:lpstr>MgCl2_TGA</vt:lpstr>
      <vt:lpstr>Raw_data</vt:lpstr>
      <vt:lpstr>Do_not_use_Old_sP_vs_sE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Kinzer, Bryan</dc:creator>
  <cp:lastModifiedBy>An Pham</cp:lastModifiedBy>
  <dcterms:created xsi:type="dcterms:W3CDTF">2022-06-09T02:53:39Z</dcterms:created>
  <dcterms:modified xsi:type="dcterms:W3CDTF">2022-10-02T19:31:57Z</dcterms:modified>
</cp:coreProperties>
</file>