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TES\Data\"/>
    </mc:Choice>
  </mc:AlternateContent>
  <xr:revisionPtr revIDLastSave="0" documentId="13_ncr:1_{59445A50-ED5E-4508-A809-E037B21689C0}" xr6:coauthVersionLast="47" xr6:coauthVersionMax="47" xr10:uidLastSave="{00000000-0000-0000-0000-000000000000}"/>
  <bookViews>
    <workbookView xWindow="4395" yWindow="2535" windowWidth="21600" windowHeight="11055" xr2:uid="{CCAFE77B-233B-4F54-892D-EC466BD3AAF1}"/>
  </bookViews>
  <sheets>
    <sheet name="Constant_power" sheetId="2" r:id="rId1"/>
    <sheet name="Variable_Power" sheetId="1" r:id="rId2"/>
    <sheet name="SrBr2" sheetId="3" r:id="rId3"/>
    <sheet name="MgSO4" sheetId="4" r:id="rId4"/>
    <sheet name="K2CO3" sheetId="5" r:id="rId5"/>
    <sheet name="MgCl2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F7" i="5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" i="6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7" i="4"/>
  <c r="F4" i="4"/>
  <c r="F4" i="6"/>
  <c r="F4" i="5"/>
  <c r="F4" i="3"/>
  <c r="F3" i="3"/>
  <c r="B6" i="6" l="1"/>
  <c r="C6" i="6" s="1"/>
  <c r="F3" i="6"/>
  <c r="B6" i="5"/>
  <c r="B7" i="5" s="1"/>
  <c r="F3" i="5"/>
  <c r="B6" i="4"/>
  <c r="C6" i="4" s="1"/>
  <c r="F3" i="4"/>
  <c r="B7" i="3"/>
  <c r="B8" i="3" s="1"/>
  <c r="B6" i="3"/>
  <c r="C6" i="3" s="1"/>
  <c r="B7" i="6" l="1"/>
  <c r="C7" i="5"/>
  <c r="B8" i="5"/>
  <c r="C6" i="5"/>
  <c r="B7" i="4"/>
  <c r="B9" i="3"/>
  <c r="C8" i="3"/>
  <c r="C7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2" i="2"/>
  <c r="C7" i="6" l="1"/>
  <c r="B8" i="6"/>
  <c r="C8" i="5"/>
  <c r="B9" i="5"/>
  <c r="D7" i="5"/>
  <c r="E7" i="5" s="1"/>
  <c r="B8" i="4"/>
  <c r="C7" i="4"/>
  <c r="D7" i="3"/>
  <c r="E7" i="3" s="1"/>
  <c r="D8" i="3"/>
  <c r="E8" i="3" s="1"/>
  <c r="C9" i="3"/>
  <c r="B10" i="3"/>
  <c r="D7" i="6" l="1"/>
  <c r="E7" i="6" s="1"/>
  <c r="B9" i="6"/>
  <c r="C8" i="6"/>
  <c r="B10" i="5"/>
  <c r="C9" i="5"/>
  <c r="D8" i="5"/>
  <c r="E8" i="5" s="1"/>
  <c r="D7" i="4"/>
  <c r="E7" i="4" s="1"/>
  <c r="B9" i="4"/>
  <c r="C8" i="4"/>
  <c r="D9" i="3"/>
  <c r="E9" i="3" s="1"/>
  <c r="C10" i="3"/>
  <c r="B11" i="3"/>
  <c r="B10" i="6" l="1"/>
  <c r="C9" i="6"/>
  <c r="D8" i="6"/>
  <c r="E8" i="6" s="1"/>
  <c r="D9" i="5"/>
  <c r="E9" i="5" s="1"/>
  <c r="C10" i="5"/>
  <c r="B11" i="5"/>
  <c r="B10" i="4"/>
  <c r="C9" i="4"/>
  <c r="D8" i="4"/>
  <c r="E8" i="4" s="1"/>
  <c r="B12" i="3"/>
  <c r="C11" i="3"/>
  <c r="D10" i="3"/>
  <c r="E10" i="3" s="1"/>
  <c r="D9" i="6" l="1"/>
  <c r="E9" i="6" s="1"/>
  <c r="B11" i="6"/>
  <c r="C10" i="6"/>
  <c r="B12" i="5"/>
  <c r="C11" i="5"/>
  <c r="D10" i="5"/>
  <c r="E10" i="5" s="1"/>
  <c r="D9" i="4"/>
  <c r="E9" i="4" s="1"/>
  <c r="B11" i="4"/>
  <c r="C10" i="4"/>
  <c r="D11" i="3"/>
  <c r="E11" i="3" s="1"/>
  <c r="C12" i="3"/>
  <c r="B13" i="3"/>
  <c r="D10" i="6" l="1"/>
  <c r="E10" i="6" s="1"/>
  <c r="B12" i="6"/>
  <c r="C11" i="6"/>
  <c r="D11" i="5"/>
  <c r="E11" i="5" s="1"/>
  <c r="B13" i="5"/>
  <c r="C12" i="5"/>
  <c r="D10" i="4"/>
  <c r="E10" i="4" s="1"/>
  <c r="B12" i="4"/>
  <c r="C11" i="4"/>
  <c r="B14" i="3"/>
  <c r="C13" i="3"/>
  <c r="D12" i="3"/>
  <c r="E12" i="3" s="1"/>
  <c r="C12" i="6" l="1"/>
  <c r="B13" i="6"/>
  <c r="D11" i="6"/>
  <c r="E11" i="6" s="1"/>
  <c r="D12" i="5"/>
  <c r="E12" i="5" s="1"/>
  <c r="B14" i="5"/>
  <c r="C13" i="5"/>
  <c r="D11" i="4"/>
  <c r="E11" i="4" s="1"/>
  <c r="C12" i="4"/>
  <c r="B13" i="4"/>
  <c r="D13" i="3"/>
  <c r="E13" i="3" s="1"/>
  <c r="B15" i="3"/>
  <c r="C14" i="3"/>
  <c r="B14" i="6" l="1"/>
  <c r="C13" i="6"/>
  <c r="D12" i="6"/>
  <c r="E12" i="6" s="1"/>
  <c r="D13" i="5"/>
  <c r="E13" i="5" s="1"/>
  <c r="B15" i="5"/>
  <c r="C14" i="5"/>
  <c r="B14" i="4"/>
  <c r="C13" i="4"/>
  <c r="D12" i="4"/>
  <c r="E12" i="4" s="1"/>
  <c r="D14" i="3"/>
  <c r="E14" i="3" s="1"/>
  <c r="B16" i="3"/>
  <c r="C15" i="3"/>
  <c r="D13" i="6" l="1"/>
  <c r="E13" i="6" s="1"/>
  <c r="B15" i="6"/>
  <c r="C14" i="6"/>
  <c r="D14" i="5"/>
  <c r="E14" i="5" s="1"/>
  <c r="C15" i="5"/>
  <c r="B16" i="5"/>
  <c r="B15" i="4"/>
  <c r="C14" i="4"/>
  <c r="D13" i="4"/>
  <c r="E13" i="4" s="1"/>
  <c r="D15" i="3"/>
  <c r="E15" i="3" s="1"/>
  <c r="B17" i="3"/>
  <c r="C16" i="3"/>
  <c r="D14" i="6" l="1"/>
  <c r="E14" i="6" s="1"/>
  <c r="C15" i="6"/>
  <c r="B16" i="6"/>
  <c r="C16" i="5"/>
  <c r="B17" i="5"/>
  <c r="D15" i="5"/>
  <c r="E15" i="5" s="1"/>
  <c r="D14" i="4"/>
  <c r="E14" i="4" s="1"/>
  <c r="B16" i="4"/>
  <c r="C15" i="4"/>
  <c r="D16" i="3"/>
  <c r="E16" i="3" s="1"/>
  <c r="C17" i="3"/>
  <c r="B18" i="3"/>
  <c r="D15" i="6" l="1"/>
  <c r="E15" i="6" s="1"/>
  <c r="B17" i="6"/>
  <c r="C16" i="6"/>
  <c r="B18" i="5"/>
  <c r="C17" i="5"/>
  <c r="D16" i="5"/>
  <c r="E16" i="5" s="1"/>
  <c r="D15" i="4"/>
  <c r="E15" i="4" s="1"/>
  <c r="B17" i="4"/>
  <c r="C16" i="4"/>
  <c r="B19" i="3"/>
  <c r="C18" i="3"/>
  <c r="D17" i="3"/>
  <c r="E17" i="3" s="1"/>
  <c r="B18" i="6" l="1"/>
  <c r="C17" i="6"/>
  <c r="D16" i="6"/>
  <c r="E16" i="6" s="1"/>
  <c r="D17" i="5"/>
  <c r="E17" i="5" s="1"/>
  <c r="C18" i="5"/>
  <c r="B19" i="5"/>
  <c r="D16" i="4"/>
  <c r="E16" i="4" s="1"/>
  <c r="C17" i="4"/>
  <c r="B18" i="4"/>
  <c r="D18" i="3"/>
  <c r="E18" i="3" s="1"/>
  <c r="B20" i="3"/>
  <c r="C19" i="3"/>
  <c r="D17" i="6" l="1"/>
  <c r="E17" i="6" s="1"/>
  <c r="B19" i="6"/>
  <c r="C18" i="6"/>
  <c r="B20" i="5"/>
  <c r="C19" i="5"/>
  <c r="D18" i="5"/>
  <c r="E18" i="5" s="1"/>
  <c r="B19" i="4"/>
  <c r="C18" i="4"/>
  <c r="D17" i="4"/>
  <c r="E17" i="4" s="1"/>
  <c r="D19" i="3"/>
  <c r="E19" i="3" s="1"/>
  <c r="C20" i="3"/>
  <c r="B21" i="3"/>
  <c r="D18" i="6" l="1"/>
  <c r="E18" i="6" s="1"/>
  <c r="B20" i="6"/>
  <c r="C19" i="6"/>
  <c r="D19" i="5"/>
  <c r="E19" i="5" s="1"/>
  <c r="B21" i="5"/>
  <c r="C20" i="5"/>
  <c r="D18" i="4"/>
  <c r="E18" i="4" s="1"/>
  <c r="C19" i="4"/>
  <c r="B20" i="4"/>
  <c r="D20" i="3"/>
  <c r="E20" i="3" s="1"/>
  <c r="C21" i="3"/>
  <c r="B22" i="3"/>
  <c r="B21" i="6" l="1"/>
  <c r="C20" i="6"/>
  <c r="D19" i="6"/>
  <c r="E19" i="6" s="1"/>
  <c r="D20" i="5"/>
  <c r="E20" i="5" s="1"/>
  <c r="B22" i="5"/>
  <c r="C21" i="5"/>
  <c r="D19" i="4"/>
  <c r="E19" i="4" s="1"/>
  <c r="C20" i="4"/>
  <c r="B21" i="4"/>
  <c r="B23" i="3"/>
  <c r="C22" i="3"/>
  <c r="D21" i="3"/>
  <c r="E21" i="3" s="1"/>
  <c r="D20" i="6" l="1"/>
  <c r="E20" i="6" s="1"/>
  <c r="B22" i="6"/>
  <c r="C21" i="6"/>
  <c r="D21" i="5"/>
  <c r="E21" i="5" s="1"/>
  <c r="B23" i="5"/>
  <c r="C22" i="5"/>
  <c r="C21" i="4"/>
  <c r="B22" i="4"/>
  <c r="D20" i="4"/>
  <c r="E20" i="4" s="1"/>
  <c r="D22" i="3"/>
  <c r="E22" i="3" s="1"/>
  <c r="C23" i="3"/>
  <c r="B24" i="3"/>
  <c r="B23" i="6" l="1"/>
  <c r="C22" i="6"/>
  <c r="D21" i="6"/>
  <c r="E21" i="6" s="1"/>
  <c r="D22" i="5"/>
  <c r="E22" i="5" s="1"/>
  <c r="C23" i="5"/>
  <c r="B24" i="5"/>
  <c r="C22" i="4"/>
  <c r="B23" i="4"/>
  <c r="D21" i="4"/>
  <c r="E21" i="4" s="1"/>
  <c r="C24" i="3"/>
  <c r="B25" i="3"/>
  <c r="D23" i="3"/>
  <c r="E23" i="3" s="1"/>
  <c r="D22" i="6" l="1"/>
  <c r="E22" i="6" s="1"/>
  <c r="C23" i="6"/>
  <c r="B24" i="6"/>
  <c r="B25" i="5"/>
  <c r="C24" i="5"/>
  <c r="D23" i="5"/>
  <c r="E23" i="5" s="1"/>
  <c r="B24" i="4"/>
  <c r="C23" i="4"/>
  <c r="D22" i="4"/>
  <c r="E22" i="4" s="1"/>
  <c r="C25" i="3"/>
  <c r="B26" i="3"/>
  <c r="D24" i="3"/>
  <c r="E24" i="3" s="1"/>
  <c r="B25" i="6" l="1"/>
  <c r="C24" i="6"/>
  <c r="D23" i="6"/>
  <c r="E23" i="6" s="1"/>
  <c r="D24" i="5"/>
  <c r="E24" i="5" s="1"/>
  <c r="B26" i="5"/>
  <c r="C25" i="5"/>
  <c r="D23" i="4"/>
  <c r="E23" i="4" s="1"/>
  <c r="C24" i="4"/>
  <c r="B25" i="4"/>
  <c r="C26" i="3"/>
  <c r="B27" i="3"/>
  <c r="D25" i="3"/>
  <c r="E25" i="3" s="1"/>
  <c r="D24" i="6" l="1"/>
  <c r="E24" i="6" s="1"/>
  <c r="B26" i="6"/>
  <c r="C25" i="6"/>
  <c r="D25" i="5"/>
  <c r="E25" i="5" s="1"/>
  <c r="C26" i="5"/>
  <c r="B27" i="5"/>
  <c r="D24" i="4"/>
  <c r="E24" i="4" s="1"/>
  <c r="B26" i="4"/>
  <c r="C25" i="4"/>
  <c r="B28" i="3"/>
  <c r="C27" i="3"/>
  <c r="D26" i="3"/>
  <c r="E26" i="3" s="1"/>
  <c r="D25" i="6" l="1"/>
  <c r="E25" i="6" s="1"/>
  <c r="B27" i="6"/>
  <c r="C26" i="6"/>
  <c r="B28" i="5"/>
  <c r="C27" i="5"/>
  <c r="D26" i="5"/>
  <c r="E26" i="5" s="1"/>
  <c r="D25" i="4"/>
  <c r="E25" i="4" s="1"/>
  <c r="B27" i="4"/>
  <c r="C26" i="4"/>
  <c r="D27" i="3"/>
  <c r="E27" i="3" s="1"/>
  <c r="C28" i="3"/>
  <c r="B29" i="3"/>
  <c r="D26" i="6" l="1"/>
  <c r="E26" i="6" s="1"/>
  <c r="B28" i="6"/>
  <c r="C27" i="6"/>
  <c r="D27" i="5"/>
  <c r="E27" i="5" s="1"/>
  <c r="B29" i="5"/>
  <c r="C28" i="5"/>
  <c r="D26" i="4"/>
  <c r="E26" i="4" s="1"/>
  <c r="B28" i="4"/>
  <c r="C27" i="4"/>
  <c r="D28" i="3"/>
  <c r="E28" i="3" s="1"/>
  <c r="B30" i="3"/>
  <c r="C29" i="3"/>
  <c r="C28" i="6" l="1"/>
  <c r="B29" i="6"/>
  <c r="D27" i="6"/>
  <c r="E27" i="6" s="1"/>
  <c r="D28" i="5"/>
  <c r="E28" i="5" s="1"/>
  <c r="C29" i="5"/>
  <c r="B30" i="5"/>
  <c r="D27" i="4"/>
  <c r="E27" i="4" s="1"/>
  <c r="C28" i="4"/>
  <c r="B29" i="4"/>
  <c r="D29" i="3"/>
  <c r="E29" i="3" s="1"/>
  <c r="B31" i="3"/>
  <c r="C30" i="3"/>
  <c r="B30" i="6" l="1"/>
  <c r="C29" i="6"/>
  <c r="D28" i="6"/>
  <c r="E28" i="6" s="1"/>
  <c r="C30" i="5"/>
  <c r="B31" i="5"/>
  <c r="D29" i="5"/>
  <c r="E29" i="5" s="1"/>
  <c r="B30" i="4"/>
  <c r="C29" i="4"/>
  <c r="D28" i="4"/>
  <c r="E28" i="4" s="1"/>
  <c r="C31" i="3"/>
  <c r="B32" i="3"/>
  <c r="D30" i="3"/>
  <c r="E30" i="3" s="1"/>
  <c r="D29" i="6" l="1"/>
  <c r="E29" i="6" s="1"/>
  <c r="B31" i="6"/>
  <c r="C30" i="6"/>
  <c r="C31" i="5"/>
  <c r="B32" i="5"/>
  <c r="D30" i="5"/>
  <c r="E30" i="5" s="1"/>
  <c r="D29" i="4"/>
  <c r="E29" i="4" s="1"/>
  <c r="B31" i="4"/>
  <c r="C30" i="4"/>
  <c r="C32" i="3"/>
  <c r="B33" i="3"/>
  <c r="D31" i="3"/>
  <c r="E31" i="3" s="1"/>
  <c r="D30" i="6" l="1"/>
  <c r="E30" i="6" s="1"/>
  <c r="B32" i="6"/>
  <c r="C31" i="6"/>
  <c r="C32" i="5"/>
  <c r="B33" i="5"/>
  <c r="D31" i="5"/>
  <c r="E31" i="5" s="1"/>
  <c r="D30" i="4"/>
  <c r="E30" i="4" s="1"/>
  <c r="B32" i="4"/>
  <c r="C31" i="4"/>
  <c r="C33" i="3"/>
  <c r="B34" i="3"/>
  <c r="D32" i="3"/>
  <c r="E32" i="3" s="1"/>
  <c r="D31" i="6" l="1"/>
  <c r="E31" i="6" s="1"/>
  <c r="B33" i="6"/>
  <c r="C32" i="6"/>
  <c r="B34" i="5"/>
  <c r="C33" i="5"/>
  <c r="D32" i="5"/>
  <c r="E32" i="5" s="1"/>
  <c r="D31" i="4"/>
  <c r="E31" i="4" s="1"/>
  <c r="B33" i="4"/>
  <c r="C32" i="4"/>
  <c r="B35" i="3"/>
  <c r="C34" i="3"/>
  <c r="D33" i="3"/>
  <c r="E33" i="3" s="1"/>
  <c r="D32" i="6" l="1"/>
  <c r="E32" i="6" s="1"/>
  <c r="B34" i="6"/>
  <c r="C33" i="6"/>
  <c r="D33" i="5"/>
  <c r="E33" i="5" s="1"/>
  <c r="C34" i="5"/>
  <c r="B35" i="5"/>
  <c r="D32" i="4"/>
  <c r="E32" i="4" s="1"/>
  <c r="C33" i="4"/>
  <c r="B34" i="4"/>
  <c r="D34" i="3"/>
  <c r="E34" i="3" s="1"/>
  <c r="B36" i="3"/>
  <c r="C35" i="3"/>
  <c r="D33" i="6" l="1"/>
  <c r="E33" i="6" s="1"/>
  <c r="C34" i="6"/>
  <c r="B35" i="6"/>
  <c r="B36" i="5"/>
  <c r="C35" i="5"/>
  <c r="D34" i="5"/>
  <c r="E34" i="5" s="1"/>
  <c r="B35" i="4"/>
  <c r="C34" i="4"/>
  <c r="D33" i="4"/>
  <c r="E33" i="4" s="1"/>
  <c r="D35" i="3"/>
  <c r="E35" i="3" s="1"/>
  <c r="C36" i="3"/>
  <c r="B37" i="3"/>
  <c r="B36" i="6" l="1"/>
  <c r="C35" i="6"/>
  <c r="D34" i="6"/>
  <c r="E34" i="6" s="1"/>
  <c r="D35" i="5"/>
  <c r="E35" i="5" s="1"/>
  <c r="C36" i="5"/>
  <c r="B37" i="5"/>
  <c r="D34" i="4"/>
  <c r="E34" i="4" s="1"/>
  <c r="C35" i="4"/>
  <c r="B36" i="4"/>
  <c r="B38" i="3"/>
  <c r="C37" i="3"/>
  <c r="D36" i="3"/>
  <c r="E36" i="3" s="1"/>
  <c r="D35" i="6" l="1"/>
  <c r="E35" i="6" s="1"/>
  <c r="B37" i="6"/>
  <c r="C36" i="6"/>
  <c r="C37" i="5"/>
  <c r="B38" i="5"/>
  <c r="D36" i="5"/>
  <c r="E36" i="5" s="1"/>
  <c r="D35" i="4"/>
  <c r="E35" i="4" s="1"/>
  <c r="B37" i="4"/>
  <c r="C36" i="4"/>
  <c r="D37" i="3"/>
  <c r="E37" i="3" s="1"/>
  <c r="C38" i="3"/>
  <c r="B39" i="3"/>
  <c r="D36" i="6" l="1"/>
  <c r="E36" i="6" s="1"/>
  <c r="C37" i="6"/>
  <c r="B38" i="6"/>
  <c r="C38" i="5"/>
  <c r="B39" i="5"/>
  <c r="D37" i="5"/>
  <c r="E37" i="5" s="1"/>
  <c r="D36" i="4"/>
  <c r="E36" i="4" s="1"/>
  <c r="B38" i="4"/>
  <c r="C37" i="4"/>
  <c r="B40" i="3"/>
  <c r="C39" i="3"/>
  <c r="D38" i="3"/>
  <c r="E38" i="3" s="1"/>
  <c r="B39" i="6" l="1"/>
  <c r="C38" i="6"/>
  <c r="D37" i="6"/>
  <c r="E37" i="6" s="1"/>
  <c r="C39" i="5"/>
  <c r="B40" i="5"/>
  <c r="D38" i="5"/>
  <c r="E38" i="5" s="1"/>
  <c r="D37" i="4"/>
  <c r="E37" i="4" s="1"/>
  <c r="C38" i="4"/>
  <c r="B39" i="4"/>
  <c r="D39" i="3"/>
  <c r="E39" i="3" s="1"/>
  <c r="B41" i="3"/>
  <c r="C40" i="3"/>
  <c r="D38" i="6" l="1"/>
  <c r="E38" i="6" s="1"/>
  <c r="C39" i="6"/>
  <c r="B40" i="6"/>
  <c r="C40" i="5"/>
  <c r="B41" i="5"/>
  <c r="D39" i="5"/>
  <c r="E39" i="5" s="1"/>
  <c r="B40" i="4"/>
  <c r="C39" i="4"/>
  <c r="D38" i="4"/>
  <c r="E38" i="4" s="1"/>
  <c r="D40" i="3"/>
  <c r="E40" i="3" s="1"/>
  <c r="C41" i="3"/>
  <c r="B42" i="3"/>
  <c r="C40" i="6" l="1"/>
  <c r="B41" i="6"/>
  <c r="D39" i="6"/>
  <c r="E39" i="6" s="1"/>
  <c r="C41" i="5"/>
  <c r="B42" i="5"/>
  <c r="D40" i="5"/>
  <c r="E40" i="5" s="1"/>
  <c r="D39" i="4"/>
  <c r="E39" i="4" s="1"/>
  <c r="B41" i="4"/>
  <c r="C40" i="4"/>
  <c r="D41" i="3"/>
  <c r="E41" i="3" s="1"/>
  <c r="C42" i="3"/>
  <c r="B43" i="3"/>
  <c r="B42" i="6" l="1"/>
  <c r="C41" i="6"/>
  <c r="D40" i="6"/>
  <c r="E40" i="6" s="1"/>
  <c r="B43" i="5"/>
  <c r="C42" i="5"/>
  <c r="D41" i="5"/>
  <c r="E41" i="5" s="1"/>
  <c r="D40" i="4"/>
  <c r="E40" i="4" s="1"/>
  <c r="C41" i="4"/>
  <c r="B42" i="4"/>
  <c r="B44" i="3"/>
  <c r="C43" i="3"/>
  <c r="D42" i="3"/>
  <c r="E42" i="3" s="1"/>
  <c r="D41" i="6" l="1"/>
  <c r="E41" i="6" s="1"/>
  <c r="B43" i="6"/>
  <c r="C42" i="6"/>
  <c r="D42" i="5"/>
  <c r="E42" i="5" s="1"/>
  <c r="C43" i="5"/>
  <c r="B44" i="5"/>
  <c r="B43" i="4"/>
  <c r="C42" i="4"/>
  <c r="D41" i="4"/>
  <c r="E41" i="4" s="1"/>
  <c r="D43" i="3"/>
  <c r="E43" i="3" s="1"/>
  <c r="C44" i="3"/>
  <c r="B45" i="3"/>
  <c r="D42" i="6" l="1"/>
  <c r="E42" i="6" s="1"/>
  <c r="C43" i="6"/>
  <c r="B44" i="6"/>
  <c r="B45" i="5"/>
  <c r="C44" i="5"/>
  <c r="D43" i="5"/>
  <c r="E43" i="5" s="1"/>
  <c r="D42" i="4"/>
  <c r="E42" i="4" s="1"/>
  <c r="B44" i="4"/>
  <c r="C43" i="4"/>
  <c r="B46" i="3"/>
  <c r="C45" i="3"/>
  <c r="D44" i="3"/>
  <c r="E44" i="3" s="1"/>
  <c r="C44" i="6" l="1"/>
  <c r="B45" i="6"/>
  <c r="D43" i="6"/>
  <c r="E43" i="6" s="1"/>
  <c r="D44" i="5"/>
  <c r="E44" i="5" s="1"/>
  <c r="B46" i="5"/>
  <c r="C46" i="5" s="1"/>
  <c r="C45" i="5"/>
  <c r="D43" i="4"/>
  <c r="E43" i="4" s="1"/>
  <c r="C44" i="4"/>
  <c r="B45" i="4"/>
  <c r="D45" i="3"/>
  <c r="E45" i="3" s="1"/>
  <c r="B47" i="3"/>
  <c r="C46" i="3"/>
  <c r="B46" i="6" l="1"/>
  <c r="C45" i="6"/>
  <c r="D44" i="6"/>
  <c r="E44" i="6" s="1"/>
  <c r="D45" i="5"/>
  <c r="E45" i="5" s="1"/>
  <c r="D46" i="5"/>
  <c r="E46" i="5" s="1"/>
  <c r="B46" i="4"/>
  <c r="C45" i="4"/>
  <c r="D44" i="4"/>
  <c r="E44" i="4" s="1"/>
  <c r="D46" i="3"/>
  <c r="E46" i="3" s="1"/>
  <c r="C47" i="3"/>
  <c r="B48" i="3"/>
  <c r="D45" i="6" l="1"/>
  <c r="E45" i="6" s="1"/>
  <c r="C46" i="6"/>
  <c r="B47" i="6"/>
  <c r="D45" i="4"/>
  <c r="E45" i="4" s="1"/>
  <c r="C46" i="4"/>
  <c r="B47" i="4"/>
  <c r="B49" i="3"/>
  <c r="C48" i="3"/>
  <c r="D47" i="3"/>
  <c r="E47" i="3" s="1"/>
  <c r="C47" i="6" l="1"/>
  <c r="B48" i="6"/>
  <c r="D46" i="6"/>
  <c r="E46" i="6" s="1"/>
  <c r="B48" i="4"/>
  <c r="C47" i="4"/>
  <c r="D46" i="4"/>
  <c r="E46" i="4" s="1"/>
  <c r="D48" i="3"/>
  <c r="E48" i="3" s="1"/>
  <c r="B50" i="3"/>
  <c r="C50" i="3" s="1"/>
  <c r="C49" i="3"/>
  <c r="B49" i="6" l="1"/>
  <c r="C48" i="6"/>
  <c r="D47" i="6"/>
  <c r="E47" i="6" s="1"/>
  <c r="D47" i="4"/>
  <c r="E47" i="4" s="1"/>
  <c r="B49" i="4"/>
  <c r="C48" i="4"/>
  <c r="D49" i="3"/>
  <c r="E49" i="3" s="1"/>
  <c r="D50" i="3"/>
  <c r="E50" i="3" s="1"/>
  <c r="D48" i="6" l="1"/>
  <c r="E48" i="6" s="1"/>
  <c r="C49" i="6"/>
  <c r="B50" i="6"/>
  <c r="D48" i="4"/>
  <c r="E48" i="4" s="1"/>
  <c r="B50" i="4"/>
  <c r="C49" i="4"/>
  <c r="B51" i="6" l="1"/>
  <c r="C50" i="6"/>
  <c r="D49" i="6"/>
  <c r="E49" i="6" s="1"/>
  <c r="D49" i="4"/>
  <c r="E49" i="4" s="1"/>
  <c r="B51" i="4"/>
  <c r="C50" i="4"/>
  <c r="D50" i="6" l="1"/>
  <c r="E50" i="6" s="1"/>
  <c r="B52" i="6"/>
  <c r="C51" i="6"/>
  <c r="D50" i="4"/>
  <c r="E50" i="4" s="1"/>
  <c r="C51" i="4"/>
  <c r="B52" i="4"/>
  <c r="D51" i="6" l="1"/>
  <c r="E51" i="6" s="1"/>
  <c r="B53" i="6"/>
  <c r="C52" i="6"/>
  <c r="B53" i="4"/>
  <c r="C52" i="4"/>
  <c r="D51" i="4"/>
  <c r="E51" i="4" s="1"/>
  <c r="D52" i="6" l="1"/>
  <c r="E52" i="6" s="1"/>
  <c r="B54" i="6"/>
  <c r="C53" i="6"/>
  <c r="D52" i="4"/>
  <c r="E52" i="4" s="1"/>
  <c r="C53" i="4"/>
  <c r="B54" i="4"/>
  <c r="D53" i="6" l="1"/>
  <c r="E53" i="6" s="1"/>
  <c r="B55" i="6"/>
  <c r="C54" i="6"/>
  <c r="D53" i="4"/>
  <c r="E53" i="4" s="1"/>
  <c r="C54" i="4"/>
  <c r="B55" i="4"/>
  <c r="C55" i="6" l="1"/>
  <c r="B56" i="6"/>
  <c r="D54" i="6"/>
  <c r="E54" i="6" s="1"/>
  <c r="C55" i="4"/>
  <c r="B56" i="4"/>
  <c r="D54" i="4"/>
  <c r="E54" i="4" s="1"/>
  <c r="C56" i="6" l="1"/>
  <c r="B57" i="6"/>
  <c r="D55" i="6"/>
  <c r="E55" i="6" s="1"/>
  <c r="B57" i="4"/>
  <c r="C56" i="4"/>
  <c r="D55" i="4"/>
  <c r="E55" i="4" s="1"/>
  <c r="B58" i="6" l="1"/>
  <c r="C57" i="6"/>
  <c r="D56" i="6"/>
  <c r="E56" i="6" s="1"/>
  <c r="D56" i="4"/>
  <c r="E56" i="4" s="1"/>
  <c r="B58" i="4"/>
  <c r="C57" i="4"/>
  <c r="D57" i="6" l="1"/>
  <c r="E57" i="6" s="1"/>
  <c r="B59" i="6"/>
  <c r="C58" i="6"/>
  <c r="C58" i="4"/>
  <c r="B59" i="4"/>
  <c r="D57" i="4"/>
  <c r="E57" i="4" s="1"/>
  <c r="D58" i="6" l="1"/>
  <c r="E58" i="6" s="1"/>
  <c r="C59" i="6"/>
  <c r="B60" i="6"/>
  <c r="B60" i="4"/>
  <c r="C59" i="4"/>
  <c r="D58" i="4"/>
  <c r="E58" i="4" s="1"/>
  <c r="B61" i="6" l="1"/>
  <c r="C60" i="6"/>
  <c r="D59" i="6"/>
  <c r="E59" i="6" s="1"/>
  <c r="D59" i="4"/>
  <c r="E59" i="4" s="1"/>
  <c r="B61" i="4"/>
  <c r="C60" i="4"/>
  <c r="D60" i="6" l="1"/>
  <c r="E60" i="6" s="1"/>
  <c r="B62" i="6"/>
  <c r="C61" i="6"/>
  <c r="D60" i="4"/>
  <c r="E60" i="4" s="1"/>
  <c r="C61" i="4"/>
  <c r="B62" i="4"/>
  <c r="D61" i="6" l="1"/>
  <c r="E61" i="6" s="1"/>
  <c r="C62" i="6"/>
  <c r="B63" i="6"/>
  <c r="D61" i="4"/>
  <c r="E61" i="4" s="1"/>
  <c r="C62" i="4"/>
  <c r="B63" i="4"/>
  <c r="C63" i="6" l="1"/>
  <c r="B64" i="6"/>
  <c r="D62" i="6"/>
  <c r="E62" i="6" s="1"/>
  <c r="B64" i="4"/>
  <c r="C63" i="4"/>
  <c r="D62" i="4"/>
  <c r="E62" i="4" s="1"/>
  <c r="B65" i="6" l="1"/>
  <c r="C64" i="6"/>
  <c r="D63" i="6"/>
  <c r="E63" i="6" s="1"/>
  <c r="D63" i="4"/>
  <c r="E63" i="4" s="1"/>
  <c r="B65" i="4"/>
  <c r="C64" i="4"/>
  <c r="D64" i="6" l="1"/>
  <c r="E64" i="6" s="1"/>
  <c r="C65" i="6"/>
  <c r="B66" i="6"/>
  <c r="D64" i="4"/>
  <c r="E64" i="4" s="1"/>
  <c r="C65" i="4"/>
  <c r="B66" i="4"/>
  <c r="B67" i="6" l="1"/>
  <c r="C66" i="6"/>
  <c r="D65" i="6"/>
  <c r="E65" i="6" s="1"/>
  <c r="B67" i="4"/>
  <c r="C66" i="4"/>
  <c r="D65" i="4"/>
  <c r="E65" i="4" s="1"/>
  <c r="D66" i="6" l="1"/>
  <c r="E66" i="6" s="1"/>
  <c r="B68" i="6"/>
  <c r="C67" i="6"/>
  <c r="D66" i="4"/>
  <c r="E66" i="4" s="1"/>
  <c r="C67" i="4"/>
  <c r="B68" i="4"/>
  <c r="D67" i="6" l="1"/>
  <c r="E67" i="6" s="1"/>
  <c r="B69" i="6"/>
  <c r="C68" i="6"/>
  <c r="B69" i="4"/>
  <c r="C68" i="4"/>
  <c r="D67" i="4"/>
  <c r="E67" i="4" s="1"/>
  <c r="D68" i="6" l="1"/>
  <c r="E68" i="6" s="1"/>
  <c r="C69" i="6"/>
  <c r="B70" i="6"/>
  <c r="D68" i="4"/>
  <c r="E68" i="4" s="1"/>
  <c r="C69" i="4"/>
  <c r="B70" i="4"/>
  <c r="B71" i="6" l="1"/>
  <c r="C70" i="6"/>
  <c r="D69" i="6"/>
  <c r="E69" i="6" s="1"/>
  <c r="D69" i="4"/>
  <c r="E69" i="4" s="1"/>
  <c r="C70" i="4"/>
  <c r="B71" i="4"/>
  <c r="D70" i="6" l="1"/>
  <c r="E70" i="6" s="1"/>
  <c r="C71" i="6"/>
  <c r="B72" i="6"/>
  <c r="B72" i="4"/>
  <c r="C71" i="4"/>
  <c r="D70" i="4"/>
  <c r="E70" i="4" s="1"/>
  <c r="C72" i="6" l="1"/>
  <c r="B73" i="6"/>
  <c r="D71" i="6"/>
  <c r="E71" i="6" s="1"/>
  <c r="D71" i="4"/>
  <c r="E71" i="4" s="1"/>
  <c r="C72" i="4"/>
  <c r="B73" i="4"/>
  <c r="B74" i="6" l="1"/>
  <c r="C73" i="6"/>
  <c r="D72" i="6"/>
  <c r="E72" i="6" s="1"/>
  <c r="C73" i="4"/>
  <c r="B74" i="4"/>
  <c r="D72" i="4"/>
  <c r="E72" i="4" s="1"/>
  <c r="D73" i="6" l="1"/>
  <c r="E73" i="6" s="1"/>
  <c r="B75" i="6"/>
  <c r="C74" i="6"/>
  <c r="B75" i="4"/>
  <c r="C74" i="4"/>
  <c r="D73" i="4"/>
  <c r="E73" i="4" s="1"/>
  <c r="D74" i="6" l="1"/>
  <c r="E74" i="6" s="1"/>
  <c r="C75" i="6"/>
  <c r="D74" i="4"/>
  <c r="E74" i="4" s="1"/>
  <c r="C75" i="4"/>
  <c r="B76" i="4"/>
  <c r="D75" i="6" l="1"/>
  <c r="E75" i="6" s="1"/>
  <c r="B77" i="4"/>
  <c r="C76" i="4"/>
  <c r="D75" i="4"/>
  <c r="E75" i="4" s="1"/>
  <c r="D76" i="4" l="1"/>
  <c r="E76" i="4" s="1"/>
  <c r="B78" i="4"/>
  <c r="C77" i="4"/>
  <c r="C78" i="4" l="1"/>
  <c r="B79" i="4"/>
  <c r="D77" i="4"/>
  <c r="E77" i="4" s="1"/>
  <c r="B80" i="4" l="1"/>
  <c r="C79" i="4"/>
  <c r="D78" i="4"/>
  <c r="E78" i="4" s="1"/>
  <c r="D79" i="4" l="1"/>
  <c r="E79" i="4" s="1"/>
  <c r="B81" i="4"/>
  <c r="C81" i="4" s="1"/>
  <c r="C80" i="4"/>
  <c r="D80" i="4" l="1"/>
  <c r="E80" i="4" s="1"/>
  <c r="D81" i="4"/>
  <c r="E81" i="4" s="1"/>
</calcChain>
</file>

<file path=xl/sharedStrings.xml><?xml version="1.0" encoding="utf-8"?>
<sst xmlns="http://schemas.openxmlformats.org/spreadsheetml/2006/main" count="56" uniqueCount="26">
  <si>
    <t>SOC</t>
  </si>
  <si>
    <t>Instanenous Specific Power (W/kg)</t>
  </si>
  <si>
    <t>Adjusted Instanenous Specific Power (normalized to peak 10 W/kg)</t>
  </si>
  <si>
    <t>100 W/kg constant</t>
  </si>
  <si>
    <t>10 W/kg constant</t>
  </si>
  <si>
    <t>SrBr2</t>
  </si>
  <si>
    <t>H_rx</t>
  </si>
  <si>
    <t>SOC = exp((-0.0381/min)*t)</t>
  </si>
  <si>
    <t>time (min)</t>
  </si>
  <si>
    <t>dSOC/dt</t>
  </si>
  <si>
    <t>Instant W/kg</t>
  </si>
  <si>
    <t>Hybrid strontium bromide-natural graphite composites for low to medium temperature thermochemical energy storage: Formulation, fabrication and performance investigation</t>
  </si>
  <si>
    <t>Experimental studies of the mechanism and kinetics of hydration reactions</t>
  </si>
  <si>
    <t>MgSO4</t>
  </si>
  <si>
    <t>SOC = exp((-0.00627/min)*t)</t>
  </si>
  <si>
    <t>Characterization of potassium carbonate salt hydrate for thermochemical energy storage in buildings</t>
  </si>
  <si>
    <t>K2CO3</t>
  </si>
  <si>
    <t>SOC = (3-0.182*t)^3)/27</t>
  </si>
  <si>
    <t>Hydration kinetics of K2CO3, MgCl2 and vermiculite-based composites in view of low-temperature thermochemical energy storage</t>
  </si>
  <si>
    <t>Impact of reactor design on the thermal energy storage of thermochemical materials</t>
  </si>
  <si>
    <t>MgCl2</t>
  </si>
  <si>
    <t>SOC = exp((-0.007345/min)*t)</t>
  </si>
  <si>
    <t>Table 8 of dry K2CO3</t>
  </si>
  <si>
    <t>Table 1 converted from kg_SrBr2*6H2O to kg_SrBr2*1H2O</t>
  </si>
  <si>
    <t>J/kg_dry</t>
  </si>
  <si>
    <t>kWh/kg_dry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</si>
</sst>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Instanenous Specific Power (normalized to peak 10 W/kg)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Variable_Power!$E$1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Variable_Power!$A$2:$A$140</c:f>
              <c:numCache>
                <c:formatCode>General</c:formatCode>
                <c:ptCount val="139"/>
                <c:pt idx="0">
                  <c:v>1</c:v>
                </c:pt>
                <c:pt idx="1">
                  <c:v>0.99985000000000002</c:v>
                </c:pt>
                <c:pt idx="2">
                  <c:v>0.99972000000000005</c:v>
                </c:pt>
                <c:pt idx="3">
                  <c:v>0.99958999999999998</c:v>
                </c:pt>
                <c:pt idx="4">
                  <c:v>0.99946000000000002</c:v>
                </c:pt>
                <c:pt idx="5">
                  <c:v>0.99933000000000005</c:v>
                </c:pt>
                <c:pt idx="6">
                  <c:v>0.99919000000000002</c:v>
                </c:pt>
                <c:pt idx="7">
                  <c:v>0.99905999999999995</c:v>
                </c:pt>
                <c:pt idx="8">
                  <c:v>0.99892999999999998</c:v>
                </c:pt>
                <c:pt idx="9">
                  <c:v>0.99878999999999996</c:v>
                </c:pt>
                <c:pt idx="10">
                  <c:v>0.99865999999999999</c:v>
                </c:pt>
                <c:pt idx="11">
                  <c:v>0.99851999999999996</c:v>
                </c:pt>
                <c:pt idx="12">
                  <c:v>0.99839</c:v>
                </c:pt>
                <c:pt idx="13">
                  <c:v>0.99824999999999997</c:v>
                </c:pt>
                <c:pt idx="14">
                  <c:v>0.99812000000000001</c:v>
                </c:pt>
                <c:pt idx="15">
                  <c:v>0.99797999999999998</c:v>
                </c:pt>
                <c:pt idx="16">
                  <c:v>0.99783999999999995</c:v>
                </c:pt>
                <c:pt idx="17">
                  <c:v>0.99770000000000003</c:v>
                </c:pt>
                <c:pt idx="18">
                  <c:v>0.99756</c:v>
                </c:pt>
                <c:pt idx="19">
                  <c:v>0.99743000000000004</c:v>
                </c:pt>
                <c:pt idx="20">
                  <c:v>0.99731000000000003</c:v>
                </c:pt>
                <c:pt idx="21">
                  <c:v>0.99589000000000005</c:v>
                </c:pt>
                <c:pt idx="22">
                  <c:v>0.99443999999999999</c:v>
                </c:pt>
                <c:pt idx="23">
                  <c:v>0.99297000000000002</c:v>
                </c:pt>
                <c:pt idx="24">
                  <c:v>0.99148000000000003</c:v>
                </c:pt>
                <c:pt idx="25">
                  <c:v>0.99</c:v>
                </c:pt>
                <c:pt idx="26">
                  <c:v>0.98851999999999995</c:v>
                </c:pt>
                <c:pt idx="27">
                  <c:v>0.98706000000000005</c:v>
                </c:pt>
                <c:pt idx="28">
                  <c:v>0.98560999999999999</c:v>
                </c:pt>
                <c:pt idx="29">
                  <c:v>0.98419000000000001</c:v>
                </c:pt>
                <c:pt idx="30">
                  <c:v>0.98277999999999999</c:v>
                </c:pt>
                <c:pt idx="31">
                  <c:v>0.98138999999999998</c:v>
                </c:pt>
                <c:pt idx="32">
                  <c:v>0.98001000000000005</c:v>
                </c:pt>
                <c:pt idx="33">
                  <c:v>0.97863</c:v>
                </c:pt>
                <c:pt idx="34">
                  <c:v>0.97726999999999997</c:v>
                </c:pt>
                <c:pt idx="35">
                  <c:v>0.97589999999999999</c:v>
                </c:pt>
                <c:pt idx="36">
                  <c:v>0.97453999999999996</c:v>
                </c:pt>
                <c:pt idx="37">
                  <c:v>0.97316999999999998</c:v>
                </c:pt>
                <c:pt idx="38">
                  <c:v>0.97180999999999995</c:v>
                </c:pt>
                <c:pt idx="39">
                  <c:v>0.97180999999999995</c:v>
                </c:pt>
                <c:pt idx="40">
                  <c:v>0.94452000000000003</c:v>
                </c:pt>
                <c:pt idx="41">
                  <c:v>0.9173</c:v>
                </c:pt>
                <c:pt idx="42">
                  <c:v>0.89015999999999995</c:v>
                </c:pt>
                <c:pt idx="43">
                  <c:v>0.86312</c:v>
                </c:pt>
                <c:pt idx="44">
                  <c:v>0.83620000000000005</c:v>
                </c:pt>
                <c:pt idx="45">
                  <c:v>0.80942999999999998</c:v>
                </c:pt>
                <c:pt idx="46">
                  <c:v>0.78283000000000003</c:v>
                </c:pt>
                <c:pt idx="47">
                  <c:v>0.75643000000000005</c:v>
                </c:pt>
                <c:pt idx="48">
                  <c:v>0.73026999999999997</c:v>
                </c:pt>
                <c:pt idx="49">
                  <c:v>0.70438000000000001</c:v>
                </c:pt>
                <c:pt idx="50">
                  <c:v>0.67881999999999998</c:v>
                </c:pt>
                <c:pt idx="51">
                  <c:v>0.65363000000000004</c:v>
                </c:pt>
                <c:pt idx="52">
                  <c:v>0.62883</c:v>
                </c:pt>
                <c:pt idx="53">
                  <c:v>0.60448999999999997</c:v>
                </c:pt>
                <c:pt idx="54">
                  <c:v>0.58062999999999998</c:v>
                </c:pt>
                <c:pt idx="55">
                  <c:v>0.55728999999999995</c:v>
                </c:pt>
                <c:pt idx="56">
                  <c:v>0.53451000000000004</c:v>
                </c:pt>
                <c:pt idx="57">
                  <c:v>0.51229999999999998</c:v>
                </c:pt>
                <c:pt idx="58">
                  <c:v>0.49070000000000003</c:v>
                </c:pt>
                <c:pt idx="59">
                  <c:v>0.46970000000000001</c:v>
                </c:pt>
                <c:pt idx="60">
                  <c:v>0.44934000000000002</c:v>
                </c:pt>
                <c:pt idx="61">
                  <c:v>0.42959999999999998</c:v>
                </c:pt>
                <c:pt idx="62">
                  <c:v>0.41049999999999998</c:v>
                </c:pt>
                <c:pt idx="63">
                  <c:v>0.39202999999999999</c:v>
                </c:pt>
                <c:pt idx="64">
                  <c:v>0.37418000000000001</c:v>
                </c:pt>
                <c:pt idx="65">
                  <c:v>0.35694999999999999</c:v>
                </c:pt>
                <c:pt idx="66">
                  <c:v>0.34033000000000002</c:v>
                </c:pt>
                <c:pt idx="67">
                  <c:v>0.32429999999999998</c:v>
                </c:pt>
                <c:pt idx="68">
                  <c:v>0.30886000000000002</c:v>
                </c:pt>
                <c:pt idx="69">
                  <c:v>0.29398999999999997</c:v>
                </c:pt>
                <c:pt idx="70">
                  <c:v>0.27967999999999998</c:v>
                </c:pt>
                <c:pt idx="71">
                  <c:v>0.26591999999999999</c:v>
                </c:pt>
                <c:pt idx="72">
                  <c:v>0.25268000000000002</c:v>
                </c:pt>
                <c:pt idx="73">
                  <c:v>0.23995</c:v>
                </c:pt>
                <c:pt idx="74">
                  <c:v>0.22772999999999999</c:v>
                </c:pt>
                <c:pt idx="75">
                  <c:v>0.21598999999999999</c:v>
                </c:pt>
                <c:pt idx="76">
                  <c:v>0.20471</c:v>
                </c:pt>
                <c:pt idx="77">
                  <c:v>0.19389999999999999</c:v>
                </c:pt>
                <c:pt idx="78">
                  <c:v>0.18351999999999999</c:v>
                </c:pt>
                <c:pt idx="79">
                  <c:v>0.17357</c:v>
                </c:pt>
                <c:pt idx="80">
                  <c:v>0.16403999999999999</c:v>
                </c:pt>
                <c:pt idx="81">
                  <c:v>0.15490999999999999</c:v>
                </c:pt>
                <c:pt idx="82">
                  <c:v>0.14616000000000001</c:v>
                </c:pt>
                <c:pt idx="83">
                  <c:v>0.13780000000000001</c:v>
                </c:pt>
                <c:pt idx="84">
                  <c:v>0.12978999999999999</c:v>
                </c:pt>
                <c:pt idx="85">
                  <c:v>0.12214</c:v>
                </c:pt>
                <c:pt idx="86">
                  <c:v>0.11482000000000001</c:v>
                </c:pt>
                <c:pt idx="87">
                  <c:v>0.10784000000000001</c:v>
                </c:pt>
                <c:pt idx="88">
                  <c:v>0.10118000000000001</c:v>
                </c:pt>
                <c:pt idx="89">
                  <c:v>9.4818E-2</c:v>
                </c:pt>
                <c:pt idx="90">
                  <c:v>8.8759000000000005E-2</c:v>
                </c:pt>
                <c:pt idx="91">
                  <c:v>8.2987000000000005E-2</c:v>
                </c:pt>
                <c:pt idx="92">
                  <c:v>7.7493999999999993E-2</c:v>
                </c:pt>
                <c:pt idx="93">
                  <c:v>7.2270000000000001E-2</c:v>
                </c:pt>
                <c:pt idx="94">
                  <c:v>6.7305000000000004E-2</c:v>
                </c:pt>
                <c:pt idx="95">
                  <c:v>6.2591999999999995E-2</c:v>
                </c:pt>
                <c:pt idx="96">
                  <c:v>5.8120999999999999E-2</c:v>
                </c:pt>
                <c:pt idx="97">
                  <c:v>5.3884000000000001E-2</c:v>
                </c:pt>
                <c:pt idx="98">
                  <c:v>4.9874000000000002E-2</c:v>
                </c:pt>
                <c:pt idx="99">
                  <c:v>4.6080999999999997E-2</c:v>
                </c:pt>
                <c:pt idx="100">
                  <c:v>4.2499000000000002E-2</c:v>
                </c:pt>
                <c:pt idx="101">
                  <c:v>3.9119000000000001E-2</c:v>
                </c:pt>
                <c:pt idx="102">
                  <c:v>3.5935000000000002E-2</c:v>
                </c:pt>
                <c:pt idx="103">
                  <c:v>3.2939999999999997E-2</c:v>
                </c:pt>
                <c:pt idx="104">
                  <c:v>3.0124999999999999E-2</c:v>
                </c:pt>
                <c:pt idx="105">
                  <c:v>2.7484999999999999E-2</c:v>
                </c:pt>
                <c:pt idx="106">
                  <c:v>2.5012E-2</c:v>
                </c:pt>
                <c:pt idx="107">
                  <c:v>2.2700999999999999E-2</c:v>
                </c:pt>
                <c:pt idx="108">
                  <c:v>2.0545000000000001E-2</c:v>
                </c:pt>
                <c:pt idx="109">
                  <c:v>1.8537000000000001E-2</c:v>
                </c:pt>
                <c:pt idx="110">
                  <c:v>1.6670999999999998E-2</c:v>
                </c:pt>
                <c:pt idx="111">
                  <c:v>1.4940999999999999E-2</c:v>
                </c:pt>
                <c:pt idx="112">
                  <c:v>1.3342E-2</c:v>
                </c:pt>
                <c:pt idx="113">
                  <c:v>1.1867000000000001E-2</c:v>
                </c:pt>
                <c:pt idx="114">
                  <c:v>1.0511E-2</c:v>
                </c:pt>
                <c:pt idx="115">
                  <c:v>9.2680000000000002E-3</c:v>
                </c:pt>
                <c:pt idx="116">
                  <c:v>8.1326000000000002E-3</c:v>
                </c:pt>
                <c:pt idx="117">
                  <c:v>7.0993000000000002E-3</c:v>
                </c:pt>
                <c:pt idx="118">
                  <c:v>6.1627000000000001E-3</c:v>
                </c:pt>
                <c:pt idx="119">
                  <c:v>5.3175000000000002E-3</c:v>
                </c:pt>
                <c:pt idx="120">
                  <c:v>4.5585000000000001E-3</c:v>
                </c:pt>
                <c:pt idx="121">
                  <c:v>3.8806000000000001E-3</c:v>
                </c:pt>
                <c:pt idx="122">
                  <c:v>3.2785000000000002E-3</c:v>
                </c:pt>
                <c:pt idx="123">
                  <c:v>2.7472999999999998E-3</c:v>
                </c:pt>
                <c:pt idx="124">
                  <c:v>2.2818999999999999E-3</c:v>
                </c:pt>
                <c:pt idx="125">
                  <c:v>1.8775E-3</c:v>
                </c:pt>
                <c:pt idx="126">
                  <c:v>1.5291E-3</c:v>
                </c:pt>
                <c:pt idx="127">
                  <c:v>1.2319E-3</c:v>
                </c:pt>
              </c:numCache>
            </c:numRef>
          </c:xVal>
          <c:yVal>
            <c:numRef>
              <c:f>Variable_Power!$B$2:$B$140</c:f>
              <c:numCache>
                <c:formatCode>General</c:formatCode>
                <c:ptCount val="139"/>
                <c:pt idx="0">
                  <c:v>0</c:v>
                </c:pt>
                <c:pt idx="1">
                  <c:v>8.7837837837813151</c:v>
                </c:pt>
                <c:pt idx="2">
                  <c:v>8.7837837837813151</c:v>
                </c:pt>
                <c:pt idx="3">
                  <c:v>8.7837837837888166</c:v>
                </c:pt>
                <c:pt idx="4">
                  <c:v>8.7837837837813151</c:v>
                </c:pt>
                <c:pt idx="5">
                  <c:v>8.7837837837813151</c:v>
                </c:pt>
                <c:pt idx="6">
                  <c:v>9.4594594594614172</c:v>
                </c:pt>
                <c:pt idx="7">
                  <c:v>8.7837837837888166</c:v>
                </c:pt>
                <c:pt idx="8">
                  <c:v>8.7837837837813151</c:v>
                </c:pt>
                <c:pt idx="9">
                  <c:v>9.4594594594614172</c:v>
                </c:pt>
                <c:pt idx="10">
                  <c:v>8.7837837837813151</c:v>
                </c:pt>
                <c:pt idx="11">
                  <c:v>9.4594594594614172</c:v>
                </c:pt>
                <c:pt idx="12">
                  <c:v>8.7837837837813151</c:v>
                </c:pt>
                <c:pt idx="13">
                  <c:v>9.4594594594614172</c:v>
                </c:pt>
                <c:pt idx="14">
                  <c:v>8.7837837837813151</c:v>
                </c:pt>
                <c:pt idx="15">
                  <c:v>9.4594594594614172</c:v>
                </c:pt>
                <c:pt idx="16">
                  <c:v>9.4594594594614172</c:v>
                </c:pt>
                <c:pt idx="17">
                  <c:v>9.4594594594539174</c:v>
                </c:pt>
                <c:pt idx="18">
                  <c:v>9.4594594594614172</c:v>
                </c:pt>
                <c:pt idx="19">
                  <c:v>8.7837837837813151</c:v>
                </c:pt>
                <c:pt idx="20">
                  <c:v>10.135135135135894</c:v>
                </c:pt>
                <c:pt idx="21">
                  <c:v>9.5945945945944384</c:v>
                </c:pt>
                <c:pt idx="22">
                  <c:v>9.7972972972977175</c:v>
                </c:pt>
                <c:pt idx="23">
                  <c:v>9.9324324324322379</c:v>
                </c:pt>
                <c:pt idx="24">
                  <c:v>10.067567567567508</c:v>
                </c:pt>
                <c:pt idx="25">
                  <c:v>10.000000000000249</c:v>
                </c:pt>
                <c:pt idx="26">
                  <c:v>10.000000000000249</c:v>
                </c:pt>
                <c:pt idx="27">
                  <c:v>9.864864864864229</c:v>
                </c:pt>
                <c:pt idx="28">
                  <c:v>9.7972972972977175</c:v>
                </c:pt>
                <c:pt idx="29">
                  <c:v>9.5945945945944384</c:v>
                </c:pt>
                <c:pt idx="30">
                  <c:v>9.5270270270271791</c:v>
                </c:pt>
                <c:pt idx="31">
                  <c:v>9.3918918918919072</c:v>
                </c:pt>
                <c:pt idx="32">
                  <c:v>9.3243243243238982</c:v>
                </c:pt>
                <c:pt idx="33">
                  <c:v>9.3243243243246461</c:v>
                </c:pt>
                <c:pt idx="34">
                  <c:v>9.1891891891893778</c:v>
                </c:pt>
                <c:pt idx="35">
                  <c:v>9.2567567567566371</c:v>
                </c:pt>
                <c:pt idx="36">
                  <c:v>9.1891891891893778</c:v>
                </c:pt>
                <c:pt idx="37">
                  <c:v>9.2567567567566371</c:v>
                </c:pt>
                <c:pt idx="38">
                  <c:v>9.1891891891893778</c:v>
                </c:pt>
                <c:pt idx="39">
                  <c:v>9.1891891891893778</c:v>
                </c:pt>
                <c:pt idx="40">
                  <c:v>9.2195945945945699</c:v>
                </c:pt>
                <c:pt idx="41">
                  <c:v>9.1959459459459527</c:v>
                </c:pt>
                <c:pt idx="42">
                  <c:v>9.1689189189189353</c:v>
                </c:pt>
                <c:pt idx="43">
                  <c:v>9.1351351351351191</c:v>
                </c:pt>
                <c:pt idx="44">
                  <c:v>9.0945945945945752</c:v>
                </c:pt>
                <c:pt idx="45">
                  <c:v>9.0439189189189424</c:v>
                </c:pt>
                <c:pt idx="46">
                  <c:v>8.9864864864864717</c:v>
                </c:pt>
                <c:pt idx="47">
                  <c:v>8.9189189189189122</c:v>
                </c:pt>
                <c:pt idx="48">
                  <c:v>8.8378378378378617</c:v>
                </c:pt>
                <c:pt idx="49">
                  <c:v>8.7466216216216104</c:v>
                </c:pt>
                <c:pt idx="50">
                  <c:v>8.635135135135144</c:v>
                </c:pt>
                <c:pt idx="51">
                  <c:v>8.510135135135112</c:v>
                </c:pt>
                <c:pt idx="52">
                  <c:v>8.3783783783783932</c:v>
                </c:pt>
                <c:pt idx="53">
                  <c:v>8.2229729729729808</c:v>
                </c:pt>
                <c:pt idx="54">
                  <c:v>8.060810810810807</c:v>
                </c:pt>
                <c:pt idx="55">
                  <c:v>7.885135135135144</c:v>
                </c:pt>
                <c:pt idx="56">
                  <c:v>7.6959459459459163</c:v>
                </c:pt>
                <c:pt idx="57">
                  <c:v>7.5033783783784003</c:v>
                </c:pt>
                <c:pt idx="58">
                  <c:v>7.2972972972972814</c:v>
                </c:pt>
                <c:pt idx="59">
                  <c:v>7.094594594594601</c:v>
                </c:pt>
                <c:pt idx="60">
                  <c:v>6.8783783783783736</c:v>
                </c:pt>
                <c:pt idx="61">
                  <c:v>6.6689189189189308</c:v>
                </c:pt>
                <c:pt idx="62">
                  <c:v>6.4527027027027053</c:v>
                </c:pt>
                <c:pt idx="63">
                  <c:v>6.2398648648648605</c:v>
                </c:pt>
                <c:pt idx="64">
                  <c:v>6.0304054054053973</c:v>
                </c:pt>
                <c:pt idx="65">
                  <c:v>5.8209459459459536</c:v>
                </c:pt>
                <c:pt idx="66">
                  <c:v>5.6148648648648543</c:v>
                </c:pt>
                <c:pt idx="67">
                  <c:v>5.4155405405405563</c:v>
                </c:pt>
                <c:pt idx="68">
                  <c:v>5.2162162162162007</c:v>
                </c:pt>
                <c:pt idx="69">
                  <c:v>5.0236486486486651</c:v>
                </c:pt>
                <c:pt idx="70">
                  <c:v>4.8344594594594552</c:v>
                </c:pt>
                <c:pt idx="71">
                  <c:v>4.6486486486486465</c:v>
                </c:pt>
                <c:pt idx="72">
                  <c:v>4.4729729729729639</c:v>
                </c:pt>
                <c:pt idx="73">
                  <c:v>4.3006756756756825</c:v>
                </c:pt>
                <c:pt idx="74">
                  <c:v>4.1283783783783816</c:v>
                </c:pt>
                <c:pt idx="75">
                  <c:v>3.9662162162162167</c:v>
                </c:pt>
                <c:pt idx="76">
                  <c:v>3.8108108108108056</c:v>
                </c:pt>
                <c:pt idx="77">
                  <c:v>3.6520270270270316</c:v>
                </c:pt>
                <c:pt idx="78">
                  <c:v>3.506756756756757</c:v>
                </c:pt>
                <c:pt idx="79">
                  <c:v>3.361486486486482</c:v>
                </c:pt>
                <c:pt idx="80">
                  <c:v>3.2195945945945978</c:v>
                </c:pt>
                <c:pt idx="81">
                  <c:v>3.0844594594594592</c:v>
                </c:pt>
                <c:pt idx="82">
                  <c:v>2.9560810810810745</c:v>
                </c:pt>
                <c:pt idx="83">
                  <c:v>2.8243243243243268</c:v>
                </c:pt>
                <c:pt idx="84">
                  <c:v>2.7060810810810865</c:v>
                </c:pt>
                <c:pt idx="85">
                  <c:v>2.5844594594594557</c:v>
                </c:pt>
                <c:pt idx="86">
                  <c:v>2.4729729729729706</c:v>
                </c:pt>
                <c:pt idx="87">
                  <c:v>2.3581081081081083</c:v>
                </c:pt>
                <c:pt idx="88">
                  <c:v>2.2499999999999996</c:v>
                </c:pt>
                <c:pt idx="89">
                  <c:v>2.1493243243243261</c:v>
                </c:pt>
                <c:pt idx="90">
                  <c:v>2.0469594594594573</c:v>
                </c:pt>
                <c:pt idx="91">
                  <c:v>1.9499999999999997</c:v>
                </c:pt>
                <c:pt idx="92">
                  <c:v>1.855743243243247</c:v>
                </c:pt>
                <c:pt idx="93">
                  <c:v>1.7648648648648624</c:v>
                </c:pt>
                <c:pt idx="94">
                  <c:v>1.6773648648648638</c:v>
                </c:pt>
                <c:pt idx="95">
                  <c:v>1.5922297297297328</c:v>
                </c:pt>
                <c:pt idx="96">
                  <c:v>1.5104729729729713</c:v>
                </c:pt>
                <c:pt idx="97">
                  <c:v>1.4314189189189181</c:v>
                </c:pt>
                <c:pt idx="98">
                  <c:v>1.3547297297297296</c:v>
                </c:pt>
                <c:pt idx="99">
                  <c:v>1.2814189189189205</c:v>
                </c:pt>
                <c:pt idx="100">
                  <c:v>1.2101351351351335</c:v>
                </c:pt>
                <c:pt idx="101">
                  <c:v>1.1418918918918923</c:v>
                </c:pt>
                <c:pt idx="102">
                  <c:v>1.0756756756756756</c:v>
                </c:pt>
                <c:pt idx="103">
                  <c:v>1.0118243243243259</c:v>
                </c:pt>
                <c:pt idx="104">
                  <c:v>0.95101351351351282</c:v>
                </c:pt>
                <c:pt idx="105">
                  <c:v>0.89189189189189189</c:v>
                </c:pt>
                <c:pt idx="106">
                  <c:v>0.83547297297297285</c:v>
                </c:pt>
                <c:pt idx="107">
                  <c:v>0.7807432432432434</c:v>
                </c:pt>
                <c:pt idx="108">
                  <c:v>0.72837837837837771</c:v>
                </c:pt>
                <c:pt idx="109">
                  <c:v>0.67837837837837811</c:v>
                </c:pt>
                <c:pt idx="110">
                  <c:v>0.63040540540540646</c:v>
                </c:pt>
                <c:pt idx="111">
                  <c:v>0.5844594594594591</c:v>
                </c:pt>
                <c:pt idx="112">
                  <c:v>0.54020270270270254</c:v>
                </c:pt>
                <c:pt idx="113">
                  <c:v>0.49831081081081036</c:v>
                </c:pt>
                <c:pt idx="114">
                  <c:v>0.45810810810810854</c:v>
                </c:pt>
                <c:pt idx="115">
                  <c:v>0.41993243243243217</c:v>
                </c:pt>
                <c:pt idx="116">
                  <c:v>0.38358108108108108</c:v>
                </c:pt>
                <c:pt idx="117">
                  <c:v>0.34908783783783781</c:v>
                </c:pt>
                <c:pt idx="118">
                  <c:v>0.31641891891891893</c:v>
                </c:pt>
                <c:pt idx="119">
                  <c:v>0.28554054054054051</c:v>
                </c:pt>
                <c:pt idx="120">
                  <c:v>0.25641891891891899</c:v>
                </c:pt>
                <c:pt idx="121">
                  <c:v>0.22902027027027022</c:v>
                </c:pt>
                <c:pt idx="122">
                  <c:v>0.20341216216216212</c:v>
                </c:pt>
                <c:pt idx="123">
                  <c:v>0.17945945945945957</c:v>
                </c:pt>
                <c:pt idx="124">
                  <c:v>0.15722972972972971</c:v>
                </c:pt>
                <c:pt idx="125">
                  <c:v>0.13662162162162156</c:v>
                </c:pt>
                <c:pt idx="126">
                  <c:v>0.11770270270270271</c:v>
                </c:pt>
                <c:pt idx="127">
                  <c:v>0.10040540540540543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9D-4663-A6F1-C5E79D15A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190784"/>
        <c:axId val="468192752"/>
      </c:scatterChart>
      <c:valAx>
        <c:axId val="46819078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2752"/>
        <c:crosses val="autoZero"/>
        <c:crossBetween val="midCat"/>
      </c:valAx>
      <c:valAx>
        <c:axId val="46819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Instaneous 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SrBr2!$E$5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SrBr2!$C$6:$C$50</c:f>
              <c:numCache>
                <c:formatCode>General</c:formatCode>
                <c:ptCount val="45"/>
                <c:pt idx="0">
                  <c:v>1</c:v>
                </c:pt>
                <c:pt idx="1">
                  <c:v>0.99619724884104965</c:v>
                </c:pt>
                <c:pt idx="2">
                  <c:v>0.99240895859847633</c:v>
                </c:pt>
                <c:pt idx="3">
                  <c:v>0.98863507428101327</c:v>
                </c:pt>
                <c:pt idx="4">
                  <c:v>0.98487554110651221</c:v>
                </c:pt>
                <c:pt idx="5">
                  <c:v>0.98113030450114758</c:v>
                </c:pt>
                <c:pt idx="6">
                  <c:v>0.97739931009862457</c:v>
                </c:pt>
                <c:pt idx="7">
                  <c:v>0.9736825037393898</c:v>
                </c:pt>
                <c:pt idx="8">
                  <c:v>0.96997983146984523</c:v>
                </c:pt>
                <c:pt idx="9">
                  <c:v>0.96629123954156493</c:v>
                </c:pt>
                <c:pt idx="10">
                  <c:v>0.96261667441051468</c:v>
                </c:pt>
                <c:pt idx="11">
                  <c:v>0.92663086185315879</c:v>
                </c:pt>
                <c:pt idx="12">
                  <c:v>0.89199031864323675</c:v>
                </c:pt>
                <c:pt idx="13">
                  <c:v>0.85864475413872787</c:v>
                </c:pt>
                <c:pt idx="14">
                  <c:v>0.82654575772905625</c:v>
                </c:pt>
                <c:pt idx="15">
                  <c:v>0.79564672855326302</c:v>
                </c:pt>
                <c:pt idx="16">
                  <c:v>0.76590280784554754</c:v>
                </c:pt>
                <c:pt idx="17">
                  <c:v>0.7372708138099564</c:v>
                </c:pt>
                <c:pt idx="18">
                  <c:v>0.709709178929674</c:v>
                </c:pt>
                <c:pt idx="19">
                  <c:v>0.68317788961989967</c:v>
                </c:pt>
                <c:pt idx="20">
                  <c:v>0.65763842813670148</c:v>
                </c:pt>
                <c:pt idx="21">
                  <c:v>0.63305371665750987</c:v>
                </c:pt>
                <c:pt idx="22">
                  <c:v>0.60938806345206831</c:v>
                </c:pt>
                <c:pt idx="23">
                  <c:v>0.58660711106569374</c:v>
                </c:pt>
                <c:pt idx="24">
                  <c:v>0.56467778643961752</c:v>
                </c:pt>
                <c:pt idx="25">
                  <c:v>0.54356825289599542</c:v>
                </c:pt>
                <c:pt idx="26">
                  <c:v>0.44928403346737977</c:v>
                </c:pt>
                <c:pt idx="27">
                  <c:v>0.37135381187786209</c:v>
                </c:pt>
                <c:pt idx="28">
                  <c:v>0.30694091782416089</c:v>
                </c:pt>
                <c:pt idx="29">
                  <c:v>0.25370071350102302</c:v>
                </c:pt>
                <c:pt idx="30">
                  <c:v>0.2096952484771053</c:v>
                </c:pt>
                <c:pt idx="31">
                  <c:v>0.17332271804469171</c:v>
                </c:pt>
                <c:pt idx="32">
                  <c:v>0.14325915731790928</c:v>
                </c:pt>
                <c:pt idx="33">
                  <c:v>9.7871488765174472E-2</c:v>
                </c:pt>
                <c:pt idx="34">
                  <c:v>6.6863637148549607E-2</c:v>
                </c:pt>
                <c:pt idx="35">
                  <c:v>4.567975851945686E-2</c:v>
                </c:pt>
                <c:pt idx="36">
                  <c:v>3.1207401023669163E-2</c:v>
                </c:pt>
                <c:pt idx="37">
                  <c:v>2.1320206371872201E-2</c:v>
                </c:pt>
                <c:pt idx="38">
                  <c:v>1.4565493595396391E-2</c:v>
                </c:pt>
                <c:pt idx="39">
                  <c:v>9.9508231757750691E-3</c:v>
                </c:pt>
                <c:pt idx="40">
                  <c:v>6.7981823772067986E-3</c:v>
                </c:pt>
                <c:pt idx="41">
                  <c:v>4.6443678897113323E-3</c:v>
                </c:pt>
                <c:pt idx="42">
                  <c:v>3.1729294535114173E-3</c:v>
                </c:pt>
                <c:pt idx="43">
                  <c:v>2.1676752479627514E-3</c:v>
                </c:pt>
                <c:pt idx="44">
                  <c:v>1.4809078012844848E-3</c:v>
                </c:pt>
              </c:numCache>
            </c:numRef>
          </c:xVal>
          <c:yVal>
            <c:numRef>
              <c:f>SrBr2!$E$6:$E$50</c:f>
              <c:numCache>
                <c:formatCode>General</c:formatCode>
                <c:ptCount val="45"/>
                <c:pt idx="0">
                  <c:v>0</c:v>
                </c:pt>
                <c:pt idx="1">
                  <c:v>811.25358057607389</c:v>
                </c:pt>
                <c:pt idx="2">
                  <c:v>808.16858508230882</c:v>
                </c:pt>
                <c:pt idx="3">
                  <c:v>805.09532105878611</c:v>
                </c:pt>
                <c:pt idx="4">
                  <c:v>802.03374389356009</c:v>
                </c:pt>
                <c:pt idx="5">
                  <c:v>798.98380914445511</c:v>
                </c:pt>
                <c:pt idx="6">
                  <c:v>795.94547253824078</c:v>
                </c:pt>
                <c:pt idx="7">
                  <c:v>792.91868997008453</c:v>
                </c:pt>
                <c:pt idx="8">
                  <c:v>789.9034175028421</c:v>
                </c:pt>
                <c:pt idx="9">
                  <c:v>786.89961136646525</c:v>
                </c:pt>
                <c:pt idx="10">
                  <c:v>783.90722795738577</c:v>
                </c:pt>
                <c:pt idx="11">
                  <c:v>767.69733455692563</c:v>
                </c:pt>
                <c:pt idx="12">
                  <c:v>738.99825514500378</c:v>
                </c:pt>
                <c:pt idx="13">
                  <c:v>711.37204276285604</c:v>
                </c:pt>
                <c:pt idx="14">
                  <c:v>684.77859007299458</c:v>
                </c:pt>
                <c:pt idx="15">
                  <c:v>659.17928908358908</c:v>
                </c:pt>
                <c:pt idx="16">
                  <c:v>634.53697509793017</c:v>
                </c:pt>
                <c:pt idx="17">
                  <c:v>610.81587275927757</c:v>
                </c:pt>
                <c:pt idx="18">
                  <c:v>587.98154411269127</c:v>
                </c:pt>
                <c:pt idx="19">
                  <c:v>566.00083860851908</c:v>
                </c:pt>
                <c:pt idx="20">
                  <c:v>544.84184497489468</c:v>
                </c:pt>
                <c:pt idx="21">
                  <c:v>524.47384488942112</c:v>
                </c:pt>
                <c:pt idx="22">
                  <c:v>504.86726838275331</c:v>
                </c:pt>
                <c:pt idx="23">
                  <c:v>485.99365090932406</c:v>
                </c:pt>
                <c:pt idx="24">
                  <c:v>467.82559202295931</c:v>
                </c:pt>
                <c:pt idx="25">
                  <c:v>450.33671559727156</c:v>
                </c:pt>
                <c:pt idx="26">
                  <c:v>402.27933622876009</c:v>
                </c:pt>
                <c:pt idx="27">
                  <c:v>332.5022787819421</c:v>
                </c:pt>
                <c:pt idx="28">
                  <c:v>274.82834796245851</c:v>
                </c:pt>
                <c:pt idx="29">
                  <c:v>227.1582051120549</c:v>
                </c:pt>
                <c:pt idx="30">
                  <c:v>187.75665076871562</c:v>
                </c:pt>
                <c:pt idx="31">
                  <c:v>155.18946317829798</c:v>
                </c:pt>
                <c:pt idx="32">
                  <c:v>128.27119243427171</c:v>
                </c:pt>
                <c:pt idx="33">
                  <c:v>96.827026245834261</c:v>
                </c:pt>
                <c:pt idx="34">
                  <c:v>66.15008344879972</c:v>
                </c:pt>
                <c:pt idx="35">
                  <c:v>45.192274408731194</c:v>
                </c:pt>
                <c:pt idx="36">
                  <c:v>30.874362657680418</c:v>
                </c:pt>
                <c:pt idx="37">
                  <c:v>21.092681923833521</c:v>
                </c:pt>
                <c:pt idx="38">
                  <c:v>14.410053923148395</c:v>
                </c:pt>
                <c:pt idx="39">
                  <c:v>9.8446302285254852</c:v>
                </c:pt>
                <c:pt idx="40">
                  <c:v>6.7256337036123099</c:v>
                </c:pt>
                <c:pt idx="41">
                  <c:v>4.5948042399903279</c:v>
                </c:pt>
                <c:pt idx="42">
                  <c:v>3.139068663893152</c:v>
                </c:pt>
                <c:pt idx="43">
                  <c:v>2.1445423051704871</c:v>
                </c:pt>
                <c:pt idx="44">
                  <c:v>1.4651038862469687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72-4C9B-9E4C-4AB5E7DA1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607336"/>
        <c:axId val="385608976"/>
      </c:scatterChart>
      <c:valAx>
        <c:axId val="385607336"/>
        <c:scaling>
          <c:orientation val="maxMin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8976"/>
        <c:crosses val="autoZero"/>
        <c:crossBetween val="midCat"/>
      </c:valAx>
      <c:valAx>
        <c:axId val="3856089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Instant Specific Power (W/kg)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60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MgSO4!$E$5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MgSO4!$C$6:$C$81</c:f>
              <c:numCache>
                <c:formatCode>General</c:formatCode>
                <c:ptCount val="76"/>
                <c:pt idx="0">
                  <c:v>1</c:v>
                </c:pt>
                <c:pt idx="1">
                  <c:v>0.99374961543233487</c:v>
                </c:pt>
                <c:pt idx="2">
                  <c:v>0.98753829817191341</c:v>
                </c:pt>
                <c:pt idx="3">
                  <c:v>0.9813658040330413</c:v>
                </c:pt>
                <c:pt idx="4">
                  <c:v>0.97523189035627889</c:v>
                </c:pt>
                <c:pt idx="5">
                  <c:v>0.96913631599890104</c:v>
                </c:pt>
                <c:pt idx="6">
                  <c:v>0.96307884132541766</c:v>
                </c:pt>
                <c:pt idx="7">
                  <c:v>0.95705922819815248</c:v>
                </c:pt>
                <c:pt idx="8">
                  <c:v>0.95107723996788118</c:v>
                </c:pt>
                <c:pt idx="9">
                  <c:v>0.94513264146452836</c:v>
                </c:pt>
                <c:pt idx="10">
                  <c:v>0.93922519898792189</c:v>
                </c:pt>
                <c:pt idx="11">
                  <c:v>0.93335468029860547</c:v>
                </c:pt>
                <c:pt idx="12">
                  <c:v>0.92752085460870903</c:v>
                </c:pt>
                <c:pt idx="13">
                  <c:v>0.92172349257287522</c:v>
                </c:pt>
                <c:pt idx="14">
                  <c:v>0.91596236627924321</c:v>
                </c:pt>
                <c:pt idx="15">
                  <c:v>0.91023724924048943</c:v>
                </c:pt>
                <c:pt idx="16">
                  <c:v>0.9045479163849226</c:v>
                </c:pt>
                <c:pt idx="17">
                  <c:v>0.89889414404763668</c:v>
                </c:pt>
                <c:pt idx="18">
                  <c:v>0.89327570996171668</c:v>
                </c:pt>
                <c:pt idx="19">
                  <c:v>0.88769239324950189</c:v>
                </c:pt>
                <c:pt idx="20">
                  <c:v>0.88214397441390136</c:v>
                </c:pt>
                <c:pt idx="21">
                  <c:v>0.87663023532976592</c:v>
                </c:pt>
                <c:pt idx="22">
                  <c:v>0.87115095923531205</c:v>
                </c:pt>
                <c:pt idx="23">
                  <c:v>0.86570593072360102</c:v>
                </c:pt>
                <c:pt idx="24">
                  <c:v>0.86029493573407001</c:v>
                </c:pt>
                <c:pt idx="25">
                  <c:v>0.85491776154411725</c:v>
                </c:pt>
                <c:pt idx="26">
                  <c:v>0.82853184990489281</c:v>
                </c:pt>
                <c:pt idx="27">
                  <c:v>0.80296030470458224</c:v>
                </c:pt>
                <c:pt idx="28">
                  <c:v>0.77817799159475398</c:v>
                </c:pt>
                <c:pt idx="29">
                  <c:v>0.75416055196556364</c:v>
                </c:pt>
                <c:pt idx="30">
                  <c:v>0.73088437900360415</c:v>
                </c:pt>
                <c:pt idx="31">
                  <c:v>0.7083265944886975</c:v>
                </c:pt>
                <c:pt idx="32">
                  <c:v>0.68646502630682382</c:v>
                </c:pt>
                <c:pt idx="33">
                  <c:v>0.64474525093127566</c:v>
                </c:pt>
                <c:pt idx="34">
                  <c:v>0.60556098660244495</c:v>
                </c:pt>
                <c:pt idx="35">
                  <c:v>0.56875813814100362</c:v>
                </c:pt>
                <c:pt idx="36">
                  <c:v>0.53419197547148412</c:v>
                </c:pt>
                <c:pt idx="37">
                  <c:v>0.50172656445995567</c:v>
                </c:pt>
                <c:pt idx="38">
                  <c:v>0.47123423234242828</c:v>
                </c:pt>
                <c:pt idx="39">
                  <c:v>0.44259506564173784</c:v>
                </c:pt>
                <c:pt idx="40">
                  <c:v>0.41569643859843353</c:v>
                </c:pt>
                <c:pt idx="41">
                  <c:v>0.39043257026118416</c:v>
                </c:pt>
                <c:pt idx="42">
                  <c:v>0.36670410849492646</c:v>
                </c:pt>
                <c:pt idx="43">
                  <c:v>0.3444177392708358</c:v>
                </c:pt>
                <c:pt idx="44">
                  <c:v>0.32348581970162099</c:v>
                </c:pt>
                <c:pt idx="45">
                  <c:v>0.26801830461538467</c:v>
                </c:pt>
                <c:pt idx="46">
                  <c:v>0.22206170173135767</c:v>
                </c:pt>
                <c:pt idx="47">
                  <c:v>0.18398519252851034</c:v>
                </c:pt>
                <c:pt idx="48">
                  <c:v>0.15243759192075451</c:v>
                </c:pt>
                <c:pt idx="49">
                  <c:v>0.12629940002914988</c:v>
                </c:pt>
                <c:pt idx="50">
                  <c:v>0.10464307554802962</c:v>
                </c:pt>
                <c:pt idx="51">
                  <c:v>8.6700120963546443E-2</c:v>
                </c:pt>
                <c:pt idx="52">
                  <c:v>7.1833811608905118E-2</c:v>
                </c:pt>
                <c:pt idx="53">
                  <c:v>5.9516600818045697E-2</c:v>
                </c:pt>
                <c:pt idx="54">
                  <c:v>4.9311399375826466E-2</c:v>
                </c:pt>
                <c:pt idx="55">
                  <c:v>4.0856064946252477E-2</c:v>
                </c:pt>
                <c:pt idx="56">
                  <c:v>3.3850551069753015E-2</c:v>
                </c:pt>
                <c:pt idx="57">
                  <c:v>2.8046259698122515E-2</c:v>
                </c:pt>
                <c:pt idx="58">
                  <c:v>2.3237219430598477E-2</c:v>
                </c:pt>
                <c:pt idx="59">
                  <c:v>1.9252776401479679E-2</c:v>
                </c:pt>
                <c:pt idx="60">
                  <c:v>1.5951538447723224E-2</c:v>
                </c:pt>
                <c:pt idx="61">
                  <c:v>1.321635765892114E-2</c:v>
                </c:pt>
                <c:pt idx="62">
                  <c:v>1.0950173260150636E-2</c:v>
                </c:pt>
                <c:pt idx="63">
                  <c:v>9.0725673080116944E-3</c:v>
                </c:pt>
                <c:pt idx="64">
                  <c:v>7.5169109750935856E-3</c:v>
                </c:pt>
                <c:pt idx="65">
                  <c:v>6.2280001557646781E-3</c:v>
                </c:pt>
                <c:pt idx="66">
                  <c:v>5.160096490263672E-3</c:v>
                </c:pt>
                <c:pt idx="67">
                  <c:v>4.2753042907659033E-3</c:v>
                </c:pt>
                <c:pt idx="68">
                  <c:v>3.5422257729345982E-3</c:v>
                </c:pt>
                <c:pt idx="69">
                  <c:v>2.9348468724302926E-3</c:v>
                </c:pt>
                <c:pt idx="70">
                  <c:v>2.4316141084022584E-3</c:v>
                </c:pt>
                <c:pt idx="71">
                  <c:v>2.014669735489361E-3</c:v>
                </c:pt>
                <c:pt idx="72">
                  <c:v>1.6692180428924004E-3</c:v>
                </c:pt>
                <c:pt idx="73">
                  <c:v>1.3830003129722648E-3</c:v>
                </c:pt>
                <c:pt idx="74">
                  <c:v>1.1458598077259568E-3</c:v>
                </c:pt>
                <c:pt idx="75">
                  <c:v>9.4938134622685145E-4</c:v>
                </c:pt>
              </c:numCache>
            </c:numRef>
          </c:xVal>
          <c:yVal>
            <c:numRef>
              <c:f>MgSO4!$E$6:$E$81</c:f>
              <c:numCache>
                <c:formatCode>General</c:formatCode>
                <c:ptCount val="76"/>
                <c:pt idx="0">
                  <c:v>0</c:v>
                </c:pt>
                <c:pt idx="1">
                  <c:v>281.26730554493105</c:v>
                </c:pt>
                <c:pt idx="2">
                  <c:v>279.50927671896557</c:v>
                </c:pt>
                <c:pt idx="3">
                  <c:v>277.76223624924489</c:v>
                </c:pt>
                <c:pt idx="4">
                  <c:v>276.02611545430869</c:v>
                </c:pt>
                <c:pt idx="5">
                  <c:v>274.30084608200286</c:v>
                </c:pt>
                <c:pt idx="6">
                  <c:v>272.58636030675245</c:v>
                </c:pt>
                <c:pt idx="7">
                  <c:v>270.88259072693302</c:v>
                </c:pt>
                <c:pt idx="8">
                  <c:v>269.18947036220834</c:v>
                </c:pt>
                <c:pt idx="9">
                  <c:v>267.50693265087722</c:v>
                </c:pt>
                <c:pt idx="10">
                  <c:v>265.83491144729078</c:v>
                </c:pt>
                <c:pt idx="11">
                  <c:v>264.17334101923927</c:v>
                </c:pt>
                <c:pt idx="12">
                  <c:v>262.52215604533944</c:v>
                </c:pt>
                <c:pt idx="13">
                  <c:v>260.88129161252141</c:v>
                </c:pt>
                <c:pt idx="14">
                  <c:v>259.2506832134406</c:v>
                </c:pt>
                <c:pt idx="15">
                  <c:v>257.63026674392006</c:v>
                </c:pt>
                <c:pt idx="16">
                  <c:v>256.01997850050742</c:v>
                </c:pt>
                <c:pt idx="17">
                  <c:v>254.41975517786651</c:v>
                </c:pt>
                <c:pt idx="18">
                  <c:v>252.82953386639997</c:v>
                </c:pt>
                <c:pt idx="19">
                  <c:v>251.24925204966564</c:v>
                </c:pt>
                <c:pt idx="20">
                  <c:v>249.67884760202398</c:v>
                </c:pt>
                <c:pt idx="21">
                  <c:v>248.11825878609471</c:v>
                </c:pt>
                <c:pt idx="22">
                  <c:v>246.56742425042398</c:v>
                </c:pt>
                <c:pt idx="23">
                  <c:v>245.02628302699611</c:v>
                </c:pt>
                <c:pt idx="24">
                  <c:v>243.4947745288957</c:v>
                </c:pt>
                <c:pt idx="25">
                  <c:v>241.9728385478742</c:v>
                </c:pt>
                <c:pt idx="26">
                  <c:v>237.47320475301993</c:v>
                </c:pt>
                <c:pt idx="27">
                  <c:v>230.14390680279519</c:v>
                </c:pt>
                <c:pt idx="28">
                  <c:v>223.04081798845434</c:v>
                </c:pt>
                <c:pt idx="29">
                  <c:v>216.15695666271307</c:v>
                </c:pt>
                <c:pt idx="30">
                  <c:v>209.48555665763547</c:v>
                </c:pt>
                <c:pt idx="31">
                  <c:v>203.02006063415979</c:v>
                </c:pt>
                <c:pt idx="32">
                  <c:v>196.75411363686314</c:v>
                </c:pt>
                <c:pt idx="33">
                  <c:v>187.73898918996673</c:v>
                </c:pt>
                <c:pt idx="34">
                  <c:v>176.32918947973818</c:v>
                </c:pt>
                <c:pt idx="35">
                  <c:v>165.61281807648598</c:v>
                </c:pt>
                <c:pt idx="36">
                  <c:v>155.5477320128378</c:v>
                </c:pt>
                <c:pt idx="37">
                  <c:v>146.094349551878</c:v>
                </c:pt>
                <c:pt idx="38">
                  <c:v>137.21549452887325</c:v>
                </c:pt>
                <c:pt idx="39">
                  <c:v>128.87625015310701</c:v>
                </c:pt>
                <c:pt idx="40">
                  <c:v>121.04382169486941</c:v>
                </c:pt>
                <c:pt idx="41">
                  <c:v>113.68740751762212</c:v>
                </c:pt>
                <c:pt idx="42">
                  <c:v>106.77807794815965</c:v>
                </c:pt>
                <c:pt idx="43">
                  <c:v>100.28866150840798</c:v>
                </c:pt>
                <c:pt idx="44">
                  <c:v>94.193638061466629</c:v>
                </c:pt>
                <c:pt idx="45">
                  <c:v>83.201272629354477</c:v>
                </c:pt>
                <c:pt idx="46">
                  <c:v>68.93490432604051</c:v>
                </c:pt>
                <c:pt idx="47">
                  <c:v>57.114763804270993</c:v>
                </c:pt>
                <c:pt idx="48">
                  <c:v>47.321400911633738</c:v>
                </c:pt>
                <c:pt idx="49">
                  <c:v>39.207287837406945</c:v>
                </c:pt>
                <c:pt idx="50">
                  <c:v>32.484486721680391</c:v>
                </c:pt>
                <c:pt idx="51">
                  <c:v>26.91443187672477</c:v>
                </c:pt>
                <c:pt idx="52">
                  <c:v>22.299464031961985</c:v>
                </c:pt>
                <c:pt idx="53">
                  <c:v>18.475816186289133</c:v>
                </c:pt>
                <c:pt idx="54">
                  <c:v>15.307802163328844</c:v>
                </c:pt>
                <c:pt idx="55">
                  <c:v>12.683001644360985</c:v>
                </c:pt>
                <c:pt idx="56">
                  <c:v>10.508270814749192</c:v>
                </c:pt>
                <c:pt idx="57">
                  <c:v>8.7064370574457506</c:v>
                </c:pt>
                <c:pt idx="58">
                  <c:v>7.213560401286057</c:v>
                </c:pt>
                <c:pt idx="59">
                  <c:v>5.976664543678198</c:v>
                </c:pt>
                <c:pt idx="60">
                  <c:v>4.9518569306346816</c:v>
                </c:pt>
                <c:pt idx="61">
                  <c:v>4.1027711832031271</c:v>
                </c:pt>
                <c:pt idx="62">
                  <c:v>3.3992765981557551</c:v>
                </c:pt>
                <c:pt idx="63">
                  <c:v>2.8164089282084119</c:v>
                </c:pt>
                <c:pt idx="64">
                  <c:v>2.3334844993771631</c:v>
                </c:pt>
                <c:pt idx="65">
                  <c:v>1.9333662289933615</c:v>
                </c:pt>
                <c:pt idx="66">
                  <c:v>1.6018554982515092</c:v>
                </c:pt>
                <c:pt idx="67">
                  <c:v>1.327188299246653</c:v>
                </c:pt>
                <c:pt idx="68">
                  <c:v>1.0996177767469575</c:v>
                </c:pt>
                <c:pt idx="69">
                  <c:v>0.91106835075645842</c:v>
                </c:pt>
                <c:pt idx="70">
                  <c:v>0.75484914604205122</c:v>
                </c:pt>
                <c:pt idx="71">
                  <c:v>0.62541655936934615</c:v>
                </c:pt>
                <c:pt idx="72">
                  <c:v>0.51817753889544083</c:v>
                </c:pt>
                <c:pt idx="73">
                  <c:v>0.42932659488020353</c:v>
                </c:pt>
                <c:pt idx="74">
                  <c:v>0.35571075786946194</c:v>
                </c:pt>
                <c:pt idx="75">
                  <c:v>0.29471769224865801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3-4CCC-8F9A-FD15148CA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131656"/>
        <c:axId val="734131984"/>
      </c:scatterChart>
      <c:valAx>
        <c:axId val="73413165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31984"/>
        <c:crosses val="autoZero"/>
        <c:crossBetween val="midCat"/>
      </c:valAx>
      <c:valAx>
        <c:axId val="7341319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13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K2CO3!$E$5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K2CO3!$C$6:$C$46</c:f>
              <c:numCache>
                <c:formatCode>General</c:formatCode>
                <c:ptCount val="41"/>
                <c:pt idx="0">
                  <c:v>1</c:v>
                </c:pt>
                <c:pt idx="1">
                  <c:v>0.9852530902462161</c:v>
                </c:pt>
                <c:pt idx="2">
                  <c:v>0.97065187876972792</c:v>
                </c:pt>
                <c:pt idx="3">
                  <c:v>0.95619564224783193</c:v>
                </c:pt>
                <c:pt idx="4">
                  <c:v>0.94188365735782387</c:v>
                </c:pt>
                <c:pt idx="5">
                  <c:v>0.92771520077699998</c:v>
                </c:pt>
                <c:pt idx="6">
                  <c:v>0.91368954918265599</c:v>
                </c:pt>
                <c:pt idx="7">
                  <c:v>0.89980597925208783</c:v>
                </c:pt>
                <c:pt idx="8">
                  <c:v>0.88606376766259198</c:v>
                </c:pt>
                <c:pt idx="9">
                  <c:v>0.87246219109146417</c:v>
                </c:pt>
                <c:pt idx="10">
                  <c:v>0.85900052621599987</c:v>
                </c:pt>
                <c:pt idx="11">
                  <c:v>0.79376556097899986</c:v>
                </c:pt>
                <c:pt idx="12">
                  <c:v>0.73191988972799982</c:v>
                </c:pt>
                <c:pt idx="13">
                  <c:v>0.67337309712500026</c:v>
                </c:pt>
                <c:pt idx="14">
                  <c:v>0.61803476783200018</c:v>
                </c:pt>
                <c:pt idx="15">
                  <c:v>0.56581448651100008</c:v>
                </c:pt>
                <c:pt idx="16">
                  <c:v>0.51662183782400006</c:v>
                </c:pt>
                <c:pt idx="17">
                  <c:v>0.47036640643299993</c:v>
                </c:pt>
                <c:pt idx="18">
                  <c:v>0.42695777699999993</c:v>
                </c:pt>
                <c:pt idx="19">
                  <c:v>0.38630553418699992</c:v>
                </c:pt>
                <c:pt idx="20">
                  <c:v>0.34831926265600011</c:v>
                </c:pt>
                <c:pt idx="21">
                  <c:v>0.31290854706899984</c:v>
                </c:pt>
                <c:pt idx="22">
                  <c:v>0.27998297208800005</c:v>
                </c:pt>
                <c:pt idx="23">
                  <c:v>0.24945212237500003</c:v>
                </c:pt>
                <c:pt idx="24">
                  <c:v>0.22122558259200001</c:v>
                </c:pt>
                <c:pt idx="25">
                  <c:v>0.19521293740099996</c:v>
                </c:pt>
                <c:pt idx="26">
                  <c:v>0.17132377146399999</c:v>
                </c:pt>
                <c:pt idx="27">
                  <c:v>0.149467669443</c:v>
                </c:pt>
                <c:pt idx="28">
                  <c:v>0.12955421600000003</c:v>
                </c:pt>
                <c:pt idx="29">
                  <c:v>0.11149299579700001</c:v>
                </c:pt>
                <c:pt idx="30">
                  <c:v>9.519359349600004E-2</c:v>
                </c:pt>
                <c:pt idx="31">
                  <c:v>8.0565593759000007E-2</c:v>
                </c:pt>
                <c:pt idx="32">
                  <c:v>6.7518581248000004E-2</c:v>
                </c:pt>
                <c:pt idx="33">
                  <c:v>5.596214062499999E-2</c:v>
                </c:pt>
                <c:pt idx="34">
                  <c:v>4.5805856551999986E-2</c:v>
                </c:pt>
                <c:pt idx="35">
                  <c:v>3.695931369099998E-2</c:v>
                </c:pt>
                <c:pt idx="36">
                  <c:v>2.9332096704000027E-2</c:v>
                </c:pt>
                <c:pt idx="37">
                  <c:v>2.2833790253000016E-2</c:v>
                </c:pt>
                <c:pt idx="38">
                  <c:v>1.7373979000000008E-2</c:v>
                </c:pt>
                <c:pt idx="39">
                  <c:v>1.2862247607000006E-2</c:v>
                </c:pt>
                <c:pt idx="40">
                  <c:v>9.2081807360000021E-3</c:v>
                </c:pt>
              </c:numCache>
            </c:numRef>
          </c:xVal>
          <c:yVal>
            <c:numRef>
              <c:f>K2CO3!$E$6:$E$46</c:f>
              <c:numCache>
                <c:formatCode>General</c:formatCode>
                <c:ptCount val="41"/>
                <c:pt idx="0">
                  <c:v>0</c:v>
                </c:pt>
                <c:pt idx="1">
                  <c:v>1646.7382558392021</c:v>
                </c:pt>
                <c:pt idx="2">
                  <c:v>1630.4686148745141</c:v>
                </c:pt>
                <c:pt idx="3">
                  <c:v>1614.2797449450507</c:v>
                </c:pt>
                <c:pt idx="4">
                  <c:v>1598.1716460509012</c:v>
                </c:pt>
                <c:pt idx="5">
                  <c:v>1582.1443181920008</c:v>
                </c:pt>
                <c:pt idx="6">
                  <c:v>1566.1977613684128</c:v>
                </c:pt>
                <c:pt idx="7">
                  <c:v>1550.3319755801122</c:v>
                </c:pt>
                <c:pt idx="8">
                  <c:v>1534.5469608270366</c:v>
                </c:pt>
                <c:pt idx="9">
                  <c:v>1518.8427171092733</c:v>
                </c:pt>
                <c:pt idx="10">
                  <c:v>1503.2192444268469</c:v>
                </c:pt>
                <c:pt idx="11">
                  <c:v>1456.9142236263331</c:v>
                </c:pt>
                <c:pt idx="12">
                  <c:v>1381.2199912723343</c:v>
                </c:pt>
                <c:pt idx="13">
                  <c:v>1307.5450348003233</c:v>
                </c:pt>
                <c:pt idx="14">
                  <c:v>1235.8893542103353</c:v>
                </c:pt>
                <c:pt idx="15">
                  <c:v>1166.2529495023355</c:v>
                </c:pt>
                <c:pt idx="16">
                  <c:v>1098.6358206763337</c:v>
                </c:pt>
                <c:pt idx="17">
                  <c:v>1033.0379677323363</c:v>
                </c:pt>
                <c:pt idx="18">
                  <c:v>969.45939067033339</c:v>
                </c:pt>
                <c:pt idx="19">
                  <c:v>907.90008949033336</c:v>
                </c:pt>
                <c:pt idx="20">
                  <c:v>848.36006419232922</c:v>
                </c:pt>
                <c:pt idx="21">
                  <c:v>790.83931477633917</c:v>
                </c:pt>
                <c:pt idx="22">
                  <c:v>735.33784124232875</c:v>
                </c:pt>
                <c:pt idx="23">
                  <c:v>681.85564359033378</c:v>
                </c:pt>
                <c:pt idx="24">
                  <c:v>630.3927218203338</c:v>
                </c:pt>
                <c:pt idx="25">
                  <c:v>580.94907593233438</c:v>
                </c:pt>
                <c:pt idx="26">
                  <c:v>533.52470592633256</c:v>
                </c:pt>
                <c:pt idx="27">
                  <c:v>488.11961180233322</c:v>
                </c:pt>
                <c:pt idx="28">
                  <c:v>444.73379356033257</c:v>
                </c:pt>
                <c:pt idx="29">
                  <c:v>403.36725120033378</c:v>
                </c:pt>
                <c:pt idx="30">
                  <c:v>364.01998472233254</c:v>
                </c:pt>
                <c:pt idx="31">
                  <c:v>326.69199412633407</c:v>
                </c:pt>
                <c:pt idx="32">
                  <c:v>291.38327941233342</c:v>
                </c:pt>
                <c:pt idx="33">
                  <c:v>258.09384058033362</c:v>
                </c:pt>
                <c:pt idx="34">
                  <c:v>226.82367763033341</c:v>
                </c:pt>
                <c:pt idx="35">
                  <c:v>197.57279056233347</c:v>
                </c:pt>
                <c:pt idx="36">
                  <c:v>170.34117937633229</c:v>
                </c:pt>
                <c:pt idx="37">
                  <c:v>145.12884407233355</c:v>
                </c:pt>
                <c:pt idx="38">
                  <c:v>121.93578465033353</c:v>
                </c:pt>
                <c:pt idx="39">
                  <c:v>100.76200111033339</c:v>
                </c:pt>
                <c:pt idx="40">
                  <c:v>81.607493452333415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4-41E1-AFD0-D8D987A8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6944"/>
        <c:axId val="729709728"/>
      </c:scatterChart>
      <c:valAx>
        <c:axId val="729716944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09728"/>
        <c:crosses val="autoZero"/>
        <c:crossBetween val="midCat"/>
      </c:valAx>
      <c:valAx>
        <c:axId val="7297097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MgCl2!$E$5</c:f>
              <c:strCache>
                <c:ptCount val="1"/>
                <c:pt idx="0">
                  <c:v>Instant W/kg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MgCl2!$C$6:$C$81</c:f>
              <c:numCache>
                <c:formatCode>General</c:formatCode>
                <c:ptCount val="76"/>
                <c:pt idx="0">
                  <c:v>1</c:v>
                </c:pt>
                <c:pt idx="1">
                  <c:v>0.9926819085909947</c:v>
                </c:pt>
                <c:pt idx="2">
                  <c:v>0.9854173716438599</c:v>
                </c:pt>
                <c:pt idx="3">
                  <c:v>0.97820599724214841</c:v>
                </c:pt>
                <c:pt idx="4">
                  <c:v>0.97104739633749315</c:v>
                </c:pt>
                <c:pt idx="5">
                  <c:v>0.96394118272861873</c:v>
                </c:pt>
                <c:pt idx="6">
                  <c:v>0.95688697304050607</c:v>
                </c:pt>
                <c:pt idx="7">
                  <c:v>0.94988438670370923</c:v>
                </c:pt>
                <c:pt idx="8">
                  <c:v>0.94293304593382454</c:v>
                </c:pt>
                <c:pt idx="9">
                  <c:v>0.93603257571110898</c:v>
                </c:pt>
                <c:pt idx="10">
                  <c:v>0.92918260376024842</c:v>
                </c:pt>
                <c:pt idx="11">
                  <c:v>0.92238276053027335</c:v>
                </c:pt>
                <c:pt idx="12">
                  <c:v>0.91563267917462221</c:v>
                </c:pt>
                <c:pt idx="13">
                  <c:v>0.90893199553134985</c:v>
                </c:pt>
                <c:pt idx="14">
                  <c:v>0.90228034810348179</c:v>
                </c:pt>
                <c:pt idx="15">
                  <c:v>0.89567737803951142</c:v>
                </c:pt>
                <c:pt idx="16">
                  <c:v>0.88912272911404</c:v>
                </c:pt>
                <c:pt idx="17">
                  <c:v>0.88261604770855928</c:v>
                </c:pt>
                <c:pt idx="18">
                  <c:v>0.87615698279237297</c:v>
                </c:pt>
                <c:pt idx="19">
                  <c:v>0.86974518590366012</c:v>
                </c:pt>
                <c:pt idx="20">
                  <c:v>0.86338031113067482</c:v>
                </c:pt>
                <c:pt idx="21">
                  <c:v>0.85706201509308511</c:v>
                </c:pt>
                <c:pt idx="22">
                  <c:v>0.85078995692344761</c:v>
                </c:pt>
                <c:pt idx="23">
                  <c:v>0.84456379824881811</c:v>
                </c:pt>
                <c:pt idx="24">
                  <c:v>0.83838320317249659</c:v>
                </c:pt>
                <c:pt idx="25">
                  <c:v>0.83224783825590554</c:v>
                </c:pt>
                <c:pt idx="26">
                  <c:v>0.80223796553173388</c:v>
                </c:pt>
                <c:pt idx="27">
                  <c:v>0.77331021332446037</c:v>
                </c:pt>
                <c:pt idx="28">
                  <c:v>0.74542556164810081</c:v>
                </c:pt>
                <c:pt idx="29">
                  <c:v>0.7185463975312153</c:v>
                </c:pt>
                <c:pt idx="30">
                  <c:v>0.69263646428162795</c:v>
                </c:pt>
                <c:pt idx="31">
                  <c:v>0.66766081258060117</c:v>
                </c:pt>
                <c:pt idx="32">
                  <c:v>0.64358575334049539</c:v>
                </c:pt>
                <c:pt idx="33">
                  <c:v>0.59800868603192248</c:v>
                </c:pt>
                <c:pt idx="34">
                  <c:v>0.5556592679583866</c:v>
                </c:pt>
                <c:pt idx="35">
                  <c:v>0.51630892540508722</c:v>
                </c:pt>
                <c:pt idx="36">
                  <c:v>0.47974527165255482</c:v>
                </c:pt>
                <c:pt idx="37">
                  <c:v>0.44577096065578864</c:v>
                </c:pt>
                <c:pt idx="38">
                  <c:v>0.41420262190285295</c:v>
                </c:pt>
                <c:pt idx="39">
                  <c:v>0.38486987070401457</c:v>
                </c:pt>
                <c:pt idx="40">
                  <c:v>0.35761438856962641</c:v>
                </c:pt>
                <c:pt idx="41">
                  <c:v>0.3322890687132547</c:v>
                </c:pt>
                <c:pt idx="42">
                  <c:v>0.30875722206805012</c:v>
                </c:pt>
                <c:pt idx="43">
                  <c:v>0.28689183953097203</c:v>
                </c:pt>
                <c:pt idx="44">
                  <c:v>0.26657490645295595</c:v>
                </c:pt>
                <c:pt idx="45">
                  <c:v>0.21385651061463162</c:v>
                </c:pt>
                <c:pt idx="46">
                  <c:v>0.17156381199119775</c:v>
                </c:pt>
                <c:pt idx="47">
                  <c:v>0.13763500349068736</c:v>
                </c:pt>
                <c:pt idx="48">
                  <c:v>0.1104160251863221</c:v>
                </c:pt>
                <c:pt idx="49">
                  <c:v>8.857992740757574E-2</c:v>
                </c:pt>
                <c:pt idx="50">
                  <c:v>7.1062180750402215E-2</c:v>
                </c:pt>
                <c:pt idx="51">
                  <c:v>5.700877931145102E-2</c:v>
                </c:pt>
                <c:pt idx="52">
                  <c:v>4.5734607132266049E-2</c:v>
                </c:pt>
                <c:pt idx="53">
                  <c:v>3.6690038180182245E-2</c:v>
                </c:pt>
                <c:pt idx="54">
                  <c:v>2.943414158495105E-2</c:v>
                </c:pt>
                <c:pt idx="55">
                  <c:v>2.3613185862284128E-2</c:v>
                </c:pt>
                <c:pt idx="56">
                  <c:v>1.8943394185881521E-2</c:v>
                </c:pt>
                <c:pt idx="57">
                  <c:v>1.5197110011947262E-2</c:v>
                </c:pt>
                <c:pt idx="58">
                  <c:v>1.2191698617946518E-2</c:v>
                </c:pt>
                <c:pt idx="59">
                  <c:v>9.7806434956374672E-3</c:v>
                </c:pt>
                <c:pt idx="60">
                  <c:v>7.8464035395313884E-3</c:v>
                </c:pt>
                <c:pt idx="61">
                  <c:v>6.2946828122946519E-3</c:v>
                </c:pt>
                <c:pt idx="62">
                  <c:v>5.0498335330028347E-3</c:v>
                </c:pt>
                <c:pt idx="63">
                  <c:v>4.0511681797901229E-3</c:v>
                </c:pt>
                <c:pt idx="64">
                  <c:v>3.2500009185817257E-3</c:v>
                </c:pt>
                <c:pt idx="65">
                  <c:v>2.6072741248992703E-3</c:v>
                </c:pt>
                <c:pt idx="66">
                  <c:v>2.0916542895427206E-3</c:v>
                </c:pt>
                <c:pt idx="67">
                  <c:v>1.6780044818384768E-3</c:v>
                </c:pt>
                <c:pt idx="68">
                  <c:v>1.3461589016632309E-3</c:v>
                </c:pt>
                <c:pt idx="69">
                  <c:v>1.079939778552744E-3</c:v>
                </c:pt>
              </c:numCache>
            </c:numRef>
          </c:xVal>
          <c:yVal>
            <c:numRef>
              <c:f>MgCl2!$E$6:$E$81</c:f>
              <c:numCache>
                <c:formatCode>General</c:formatCode>
                <c:ptCount val="76"/>
                <c:pt idx="0">
                  <c:v>0</c:v>
                </c:pt>
                <c:pt idx="1">
                  <c:v>84.767892154311397</c:v>
                </c:pt>
                <c:pt idx="2">
                  <c:v>84.14755297097814</c:v>
                </c:pt>
                <c:pt idx="3">
                  <c:v>83.531753486491425</c:v>
                </c:pt>
                <c:pt idx="4">
                  <c:v>82.92046047892336</c:v>
                </c:pt>
                <c:pt idx="5">
                  <c:v>82.313640969462071</c:v>
                </c:pt>
                <c:pt idx="6">
                  <c:v>81.711262220638261</c:v>
                </c:pt>
                <c:pt idx="7">
                  <c:v>81.113291734563461</c:v>
                </c:pt>
                <c:pt idx="8">
                  <c:v>80.51969725116426</c:v>
                </c:pt>
                <c:pt idx="9">
                  <c:v>79.930446746455246</c:v>
                </c:pt>
                <c:pt idx="10">
                  <c:v>79.345508430801573</c:v>
                </c:pt>
                <c:pt idx="11">
                  <c:v>78.764850747211185</c:v>
                </c:pt>
                <c:pt idx="12">
                  <c:v>78.18844236962569</c:v>
                </c:pt>
                <c:pt idx="13">
                  <c:v>77.616252201238225</c:v>
                </c:pt>
                <c:pt idx="14">
                  <c:v>77.048249372805003</c:v>
                </c:pt>
                <c:pt idx="15">
                  <c:v>76.484403240990119</c:v>
                </c:pt>
                <c:pt idx="16">
                  <c:v>75.924683386710598</c:v>
                </c:pt>
                <c:pt idx="17">
                  <c:v>75.369059613484993</c:v>
                </c:pt>
                <c:pt idx="18">
                  <c:v>74.817501945824731</c:v>
                </c:pt>
                <c:pt idx="19">
                  <c:v>74.269980627590527</c:v>
                </c:pt>
                <c:pt idx="20">
                  <c:v>73.72646612041315</c:v>
                </c:pt>
                <c:pt idx="21">
                  <c:v>73.186929102080811</c:v>
                </c:pt>
                <c:pt idx="22">
                  <c:v>72.65134046496766</c:v>
                </c:pt>
                <c:pt idx="23">
                  <c:v>72.119671314458387</c:v>
                </c:pt>
                <c:pt idx="24">
                  <c:v>71.591892967390891</c:v>
                </c:pt>
                <c:pt idx="25">
                  <c:v>71.067976950513085</c:v>
                </c:pt>
                <c:pt idx="26">
                  <c:v>69.522871810997685</c:v>
                </c:pt>
                <c:pt idx="27">
                  <c:v>67.015959280183623</c:v>
                </c:pt>
                <c:pt idx="28">
                  <c:v>64.599443050232992</c:v>
                </c:pt>
                <c:pt idx="29">
                  <c:v>62.270063537451435</c:v>
                </c:pt>
                <c:pt idx="30">
                  <c:v>60.024678694877352</c:v>
                </c:pt>
                <c:pt idx="31">
                  <c:v>57.860259774045375</c:v>
                </c:pt>
                <c:pt idx="32">
                  <c:v>55.773887239578386</c:v>
                </c:pt>
                <c:pt idx="33">
                  <c:v>52.79343629909696</c:v>
                </c:pt>
                <c:pt idx="34">
                  <c:v>49.054742601845717</c:v>
                </c:pt>
                <c:pt idx="35">
                  <c:v>45.580813457571793</c:v>
                </c:pt>
                <c:pt idx="36">
                  <c:v>42.352898930016693</c:v>
                </c:pt>
                <c:pt idx="37">
                  <c:v>39.353576904587484</c:v>
                </c:pt>
                <c:pt idx="38">
                  <c:v>36.566659055483839</c:v>
                </c:pt>
                <c:pt idx="39">
                  <c:v>33.977103471987789</c:v>
                </c:pt>
                <c:pt idx="40">
                  <c:v>31.57093347233296</c:v>
                </c:pt>
                <c:pt idx="41">
                  <c:v>29.335162166963894</c:v>
                </c:pt>
                <c:pt idx="42">
                  <c:v>27.257722364028641</c:v>
                </c:pt>
                <c:pt idx="43">
                  <c:v>25.327401438782125</c:v>
                </c:pt>
                <c:pt idx="44">
                  <c:v>23.533780815368623</c:v>
                </c:pt>
                <c:pt idx="45">
                  <c:v>20.355158393130782</c:v>
                </c:pt>
                <c:pt idx="46">
                  <c:v>16.329680857381415</c:v>
                </c:pt>
                <c:pt idx="47">
                  <c:v>13.100289948808179</c:v>
                </c:pt>
                <c:pt idx="48">
                  <c:v>10.509549956407698</c:v>
                </c:pt>
                <c:pt idx="49">
                  <c:v>8.4311599756826219</c:v>
                </c:pt>
                <c:pt idx="50">
                  <c:v>6.7637966259642228</c:v>
                </c:pt>
                <c:pt idx="51">
                  <c:v>5.4261744444839337</c:v>
                </c:pt>
                <c:pt idx="52">
                  <c:v>4.353083146963086</c:v>
                </c:pt>
                <c:pt idx="53">
                  <c:v>3.4922085676101355</c:v>
                </c:pt>
                <c:pt idx="54">
                  <c:v>2.8015822964920449</c:v>
                </c:pt>
                <c:pt idx="55">
                  <c:v>2.2475356818075061</c:v>
                </c:pt>
                <c:pt idx="56">
                  <c:v>1.8030584528332287</c:v>
                </c:pt>
                <c:pt idx="57">
                  <c:v>1.4464819449357276</c:v>
                </c:pt>
                <c:pt idx="58">
                  <c:v>1.1604227326836207</c:v>
                </c:pt>
                <c:pt idx="59">
                  <c:v>0.93093517222488342</c:v>
                </c:pt>
                <c:pt idx="60">
                  <c:v>0.74683153860762486</c:v>
                </c:pt>
                <c:pt idx="61">
                  <c:v>0.59913661412751773</c:v>
                </c:pt>
                <c:pt idx="62">
                  <c:v>0.48065013839322945</c:v>
                </c:pt>
                <c:pt idx="63">
                  <c:v>0.38559578915713039</c:v>
                </c:pt>
                <c:pt idx="64">
                  <c:v>0.30933958141101997</c:v>
                </c:pt>
                <c:pt idx="65">
                  <c:v>0.24816395644961473</c:v>
                </c:pt>
                <c:pt idx="66">
                  <c:v>0.19908654754044558</c:v>
                </c:pt>
                <c:pt idx="67">
                  <c:v>0.15971478686358306</c:v>
                </c:pt>
                <c:pt idx="68">
                  <c:v>0.12812926567877547</c:v>
                </c:pt>
                <c:pt idx="69">
                  <c:v>0.10279016142321579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F-4841-BF6B-C966850B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20816"/>
        <c:axId val="529676032"/>
      </c:scatterChart>
      <c:valAx>
        <c:axId val="526420816"/>
        <c:scaling>
          <c:orientation val="maxMin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676032"/>
        <c:crosses val="autoZero"/>
        <c:crossBetween val="midCat"/>
      </c:valAx>
      <c:valAx>
        <c:axId val="5296760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42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278130</xdr:colOff>
      <xdr:row>4</xdr:row>
      <xdr:rowOff>181927</xdr:rowOff>
    </xdr:from>
    <xdr:to>
      <xdr:col>15</xdr:col>
      <xdr:colOff>582930</xdr:colOff>
      <xdr:row>19</xdr:row>
      <xdr:rowOff>67627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5B4478-B1E4-4195-852A-05C9C5614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5</xdr:row>
      <xdr:rowOff>7620</xdr:rowOff>
    </xdr:from>
    <xdr:to>
      <xdr:col>14</xdr:col>
      <xdr:colOff>312420</xdr:colOff>
      <xdr:row>20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E6270E-D016-4100-8F43-352BE6981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183833</xdr:colOff>
      <xdr:row>5</xdr:row>
      <xdr:rowOff>163830</xdr:rowOff>
    </xdr:from>
    <xdr:to>
      <xdr:col>13</xdr:col>
      <xdr:colOff>526733</xdr:colOff>
      <xdr:row>20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4D36B-7334-4BA4-80D1-F54F66276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6</xdr:row>
      <xdr:rowOff>38100</xdr:rowOff>
    </xdr:from>
    <xdr:to>
      <xdr:col>13</xdr:col>
      <xdr:colOff>525780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684F4B-EA8B-4822-93B3-BE987955B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70485</xdr:rowOff>
    </xdr:from>
    <xdr:to>
      <xdr:col>13</xdr:col>
      <xdr:colOff>350520</xdr:colOff>
      <xdr:row>21</xdr:row>
      <xdr:rowOff>70485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6FB8BA-6556-4EB0-82A1-60CE7EFAB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08F9F-D42E-4C5E-AC7F-5B156376C560}">
  <sheetPr codeName="Sheet2"/>
  <dimension ref="A1:I101"/>
  <sheetViews>
    <sheetView tabSelected="1" workbookViewId="0">
      <selection activeCell="E1" sqref="E1"/>
    </sheetView>
  </sheetViews>
  <sheetFormatPr defaultRowHeight="15" x14ac:dyDescent="0.25"/>
  <cols>
    <col min="2" max="2" width="10.5703125" customWidth="1"/>
    <col min="3" max="3" width="32.5703125" bestFit="1" customWidth="1"/>
    <col min="4" max="4" width="16.28515625" bestFit="1" customWidth="1"/>
    <col min="6" max="6" width="32.5703125" bestFit="1" customWidth="1"/>
    <col min="8" max="8" width="12" bestFit="1" customWidth="1"/>
    <col min="9" max="9" width="32.5703125" bestFit="1" customWidth="1"/>
  </cols>
  <sheetData>
    <row r="1" spans="1:9" x14ac:dyDescent="0.25">
      <c r="A1" t="s">
        <v>3</v>
      </c>
      <c r="B1" t="s">
        <v>0</v>
      </c>
      <c r="C1" t="s">
        <v>1</v>
      </c>
      <c r="D1" t="s">
        <v>4</v>
      </c>
      <c r="E1" t="s">
        <v>0</v>
      </c>
      <c r="F1" t="s">
        <v>1</v>
      </c>
      <c r="H1" t="s">
        <v>0</v>
      </c>
      <c r="I1" t="s">
        <v>1</v>
      </c>
    </row>
    <row r="2" spans="1:9" x14ac:dyDescent="0.25">
      <c r="B2">
        <v>1</v>
      </c>
      <c r="C2">
        <v>100</v>
      </c>
      <c r="E2">
        <v>1</v>
      </c>
      <c r="F2">
        <f>10</f>
        <v>10</v>
      </c>
      <c r="H2">
        <v>1</v>
      </c>
      <c r="I2">
        <v>5</v>
      </c>
    </row>
    <row r="3" spans="1:9" x14ac:dyDescent="0.25">
      <c r="B3">
        <v>0.98989898989898994</v>
      </c>
      <c r="C3">
        <v>100</v>
      </c>
      <c r="E3">
        <v>0.98989898989898994</v>
      </c>
      <c r="F3">
        <f>10</f>
        <v>10</v>
      </c>
      <c r="H3">
        <v>0.98989898989898994</v>
      </c>
      <c r="I3">
        <v>5</v>
      </c>
    </row>
    <row r="4" spans="1:9" x14ac:dyDescent="0.25">
      <c r="B4">
        <v>0.97979797979798</v>
      </c>
      <c r="C4">
        <v>100</v>
      </c>
      <c r="E4">
        <v>0.97979797979798</v>
      </c>
      <c r="F4">
        <f>10</f>
        <v>10</v>
      </c>
      <c r="H4">
        <v>0.97979797979798</v>
      </c>
      <c r="I4">
        <v>5</v>
      </c>
    </row>
    <row r="5" spans="1:9" x14ac:dyDescent="0.25">
      <c r="B5">
        <v>0.96969696969696995</v>
      </c>
      <c r="C5">
        <v>100</v>
      </c>
      <c r="E5">
        <v>0.96969696969696995</v>
      </c>
      <c r="F5">
        <f>10</f>
        <v>10</v>
      </c>
      <c r="H5">
        <v>0.96969696969696995</v>
      </c>
      <c r="I5">
        <v>5</v>
      </c>
    </row>
    <row r="6" spans="1:9" x14ac:dyDescent="0.25">
      <c r="B6">
        <v>0.95959595959596</v>
      </c>
      <c r="C6">
        <v>100</v>
      </c>
      <c r="E6">
        <v>0.95959595959596</v>
      </c>
      <c r="F6">
        <f>10</f>
        <v>10</v>
      </c>
      <c r="H6">
        <v>0.95959595959596</v>
      </c>
      <c r="I6">
        <v>5</v>
      </c>
    </row>
    <row r="7" spans="1:9" x14ac:dyDescent="0.25">
      <c r="B7">
        <v>0.94949494949494995</v>
      </c>
      <c r="C7">
        <v>100</v>
      </c>
      <c r="E7">
        <v>0.94949494949494995</v>
      </c>
      <c r="F7">
        <f>10</f>
        <v>10</v>
      </c>
      <c r="H7">
        <v>0.94949494949494995</v>
      </c>
      <c r="I7">
        <v>5</v>
      </c>
    </row>
    <row r="8" spans="1:9" x14ac:dyDescent="0.25">
      <c r="B8">
        <v>0.939393939393939</v>
      </c>
      <c r="C8">
        <v>100</v>
      </c>
      <c r="E8">
        <v>0.939393939393939</v>
      </c>
      <c r="F8">
        <f>10</f>
        <v>10</v>
      </c>
      <c r="H8">
        <v>0.939393939393939</v>
      </c>
      <c r="I8">
        <v>5</v>
      </c>
    </row>
    <row r="9" spans="1:9" x14ac:dyDescent="0.25">
      <c r="B9">
        <v>0.92929292929292895</v>
      </c>
      <c r="C9">
        <v>100</v>
      </c>
      <c r="E9">
        <v>0.92929292929292895</v>
      </c>
      <c r="F9">
        <f>10</f>
        <v>10</v>
      </c>
      <c r="H9">
        <v>0.92929292929292895</v>
      </c>
      <c r="I9">
        <v>5</v>
      </c>
    </row>
    <row r="10" spans="1:9" x14ac:dyDescent="0.25">
      <c r="B10">
        <v>0.919191919191919</v>
      </c>
      <c r="C10">
        <v>100</v>
      </c>
      <c r="E10">
        <v>0.919191919191919</v>
      </c>
      <c r="F10">
        <f>10</f>
        <v>10</v>
      </c>
      <c r="H10">
        <v>0.919191919191919</v>
      </c>
      <c r="I10">
        <v>5</v>
      </c>
    </row>
    <row r="11" spans="1:9" x14ac:dyDescent="0.25">
      <c r="B11">
        <v>0.90909090909090895</v>
      </c>
      <c r="C11">
        <v>100</v>
      </c>
      <c r="E11">
        <v>0.90909090909090895</v>
      </c>
      <c r="F11">
        <f>10</f>
        <v>10</v>
      </c>
      <c r="H11">
        <v>0.90909090909090895</v>
      </c>
      <c r="I11">
        <v>5</v>
      </c>
    </row>
    <row r="12" spans="1:9" x14ac:dyDescent="0.25">
      <c r="B12">
        <v>0.89898989898989901</v>
      </c>
      <c r="C12">
        <v>100</v>
      </c>
      <c r="E12">
        <v>0.89898989898989901</v>
      </c>
      <c r="F12">
        <f>10</f>
        <v>10</v>
      </c>
      <c r="H12">
        <v>0.89898989898989901</v>
      </c>
      <c r="I12">
        <v>5</v>
      </c>
    </row>
    <row r="13" spans="1:9" x14ac:dyDescent="0.25">
      <c r="B13">
        <v>0.88888888888888895</v>
      </c>
      <c r="C13">
        <v>100</v>
      </c>
      <c r="E13">
        <v>0.88888888888888895</v>
      </c>
      <c r="F13">
        <f>10</f>
        <v>10</v>
      </c>
      <c r="H13">
        <v>0.88888888888888895</v>
      </c>
      <c r="I13">
        <v>5</v>
      </c>
    </row>
    <row r="14" spans="1:9" x14ac:dyDescent="0.25">
      <c r="B14">
        <v>0.87878787878787901</v>
      </c>
      <c r="C14">
        <v>100</v>
      </c>
      <c r="E14">
        <v>0.87878787878787901</v>
      </c>
      <c r="F14">
        <f>10</f>
        <v>10</v>
      </c>
      <c r="H14">
        <v>0.87878787878787901</v>
      </c>
      <c r="I14">
        <v>5</v>
      </c>
    </row>
    <row r="15" spans="1:9" x14ac:dyDescent="0.25">
      <c r="B15">
        <v>0.86868686868686895</v>
      </c>
      <c r="C15">
        <v>100</v>
      </c>
      <c r="E15">
        <v>0.86868686868686895</v>
      </c>
      <c r="F15">
        <f>10</f>
        <v>10</v>
      </c>
      <c r="H15">
        <v>0.86868686868686895</v>
      </c>
      <c r="I15">
        <v>5</v>
      </c>
    </row>
    <row r="16" spans="1:9" x14ac:dyDescent="0.25">
      <c r="B16">
        <v>0.85858585858585901</v>
      </c>
      <c r="C16">
        <v>100</v>
      </c>
      <c r="E16">
        <v>0.85858585858585901</v>
      </c>
      <c r="F16">
        <f>10</f>
        <v>10</v>
      </c>
      <c r="H16">
        <v>0.85858585858585901</v>
      </c>
      <c r="I16">
        <v>5</v>
      </c>
    </row>
    <row r="17" spans="2:9" x14ac:dyDescent="0.25">
      <c r="B17">
        <v>0.84848484848484895</v>
      </c>
      <c r="C17">
        <v>100</v>
      </c>
      <c r="E17">
        <v>0.84848484848484895</v>
      </c>
      <c r="F17">
        <f>10</f>
        <v>10</v>
      </c>
      <c r="H17">
        <v>0.84848484848484895</v>
      </c>
      <c r="I17">
        <v>5</v>
      </c>
    </row>
    <row r="18" spans="2:9" x14ac:dyDescent="0.25">
      <c r="B18">
        <v>0.83838383838383801</v>
      </c>
      <c r="C18">
        <v>100</v>
      </c>
      <c r="E18">
        <v>0.83838383838383801</v>
      </c>
      <c r="F18">
        <f>10</f>
        <v>10</v>
      </c>
      <c r="H18">
        <v>0.83838383838383801</v>
      </c>
      <c r="I18">
        <v>5</v>
      </c>
    </row>
    <row r="19" spans="2:9" x14ac:dyDescent="0.25">
      <c r="B19">
        <v>0.82828282828282795</v>
      </c>
      <c r="C19">
        <v>100</v>
      </c>
      <c r="E19">
        <v>0.82828282828282795</v>
      </c>
      <c r="F19">
        <f>10</f>
        <v>10</v>
      </c>
      <c r="H19">
        <v>0.82828282828282795</v>
      </c>
      <c r="I19">
        <v>5</v>
      </c>
    </row>
    <row r="20" spans="2:9" x14ac:dyDescent="0.25">
      <c r="B20">
        <v>0.81818181818181801</v>
      </c>
      <c r="C20">
        <v>100</v>
      </c>
      <c r="E20">
        <v>0.81818181818181801</v>
      </c>
      <c r="F20">
        <f>10</f>
        <v>10</v>
      </c>
      <c r="H20">
        <v>0.81818181818181801</v>
      </c>
      <c r="I20">
        <v>5</v>
      </c>
    </row>
    <row r="21" spans="2:9" x14ac:dyDescent="0.25">
      <c r="B21">
        <v>0.80808080808080796</v>
      </c>
      <c r="C21">
        <v>100</v>
      </c>
      <c r="E21">
        <v>0.80808080808080796</v>
      </c>
      <c r="F21">
        <f>10</f>
        <v>10</v>
      </c>
      <c r="H21">
        <v>0.80808080808080796</v>
      </c>
      <c r="I21">
        <v>5</v>
      </c>
    </row>
    <row r="22" spans="2:9" x14ac:dyDescent="0.25">
      <c r="B22">
        <v>0.79797979797979801</v>
      </c>
      <c r="C22">
        <v>100</v>
      </c>
      <c r="E22">
        <v>0.79797979797979801</v>
      </c>
      <c r="F22">
        <f>10</f>
        <v>10</v>
      </c>
      <c r="H22">
        <v>0.79797979797979801</v>
      </c>
      <c r="I22">
        <v>5</v>
      </c>
    </row>
    <row r="23" spans="2:9" x14ac:dyDescent="0.25">
      <c r="B23">
        <v>0.78787878787878796</v>
      </c>
      <c r="C23">
        <v>100</v>
      </c>
      <c r="E23">
        <v>0.78787878787878796</v>
      </c>
      <c r="F23">
        <f>10</f>
        <v>10</v>
      </c>
      <c r="H23">
        <v>0.78787878787878796</v>
      </c>
      <c r="I23">
        <v>5</v>
      </c>
    </row>
    <row r="24" spans="2:9" x14ac:dyDescent="0.25">
      <c r="B24">
        <v>0.77777777777777801</v>
      </c>
      <c r="C24">
        <v>100</v>
      </c>
      <c r="E24">
        <v>0.77777777777777801</v>
      </c>
      <c r="F24">
        <f>10</f>
        <v>10</v>
      </c>
      <c r="H24">
        <v>0.77777777777777801</v>
      </c>
      <c r="I24">
        <v>5</v>
      </c>
    </row>
    <row r="25" spans="2:9" x14ac:dyDescent="0.25">
      <c r="B25">
        <v>0.76767676767676796</v>
      </c>
      <c r="C25">
        <v>100</v>
      </c>
      <c r="E25">
        <v>0.76767676767676796</v>
      </c>
      <c r="F25">
        <f>10</f>
        <v>10</v>
      </c>
      <c r="H25">
        <v>0.76767676767676796</v>
      </c>
      <c r="I25">
        <v>5</v>
      </c>
    </row>
    <row r="26" spans="2:9" x14ac:dyDescent="0.25">
      <c r="B26">
        <v>0.75757575757575801</v>
      </c>
      <c r="C26">
        <v>100</v>
      </c>
      <c r="E26">
        <v>0.75757575757575801</v>
      </c>
      <c r="F26">
        <f>10</f>
        <v>10</v>
      </c>
      <c r="H26">
        <v>0.75757575757575801</v>
      </c>
      <c r="I26">
        <v>5</v>
      </c>
    </row>
    <row r="27" spans="2:9" x14ac:dyDescent="0.25">
      <c r="B27">
        <v>0.74747474747474696</v>
      </c>
      <c r="C27">
        <v>100</v>
      </c>
      <c r="E27">
        <v>0.74747474747474696</v>
      </c>
      <c r="F27">
        <f>10</f>
        <v>10</v>
      </c>
      <c r="H27">
        <v>0.74747474747474696</v>
      </c>
      <c r="I27">
        <v>5</v>
      </c>
    </row>
    <row r="28" spans="2:9" x14ac:dyDescent="0.25">
      <c r="B28">
        <v>0.73737373737373701</v>
      </c>
      <c r="C28">
        <v>100</v>
      </c>
      <c r="E28">
        <v>0.73737373737373701</v>
      </c>
      <c r="F28">
        <f>10</f>
        <v>10</v>
      </c>
      <c r="H28">
        <v>0.73737373737373701</v>
      </c>
      <c r="I28">
        <v>5</v>
      </c>
    </row>
    <row r="29" spans="2:9" x14ac:dyDescent="0.25">
      <c r="B29">
        <v>0.72727272727272696</v>
      </c>
      <c r="C29">
        <v>100</v>
      </c>
      <c r="E29">
        <v>0.72727272727272696</v>
      </c>
      <c r="F29">
        <f>10</f>
        <v>10</v>
      </c>
      <c r="H29">
        <v>0.72727272727272696</v>
      </c>
      <c r="I29">
        <v>5</v>
      </c>
    </row>
    <row r="30" spans="2:9" x14ac:dyDescent="0.25">
      <c r="B30">
        <v>0.71717171717171702</v>
      </c>
      <c r="C30">
        <v>100</v>
      </c>
      <c r="E30">
        <v>0.71717171717171702</v>
      </c>
      <c r="F30">
        <f>10</f>
        <v>10</v>
      </c>
      <c r="H30">
        <v>0.71717171717171702</v>
      </c>
      <c r="I30">
        <v>5</v>
      </c>
    </row>
    <row r="31" spans="2:9" x14ac:dyDescent="0.25">
      <c r="B31">
        <v>0.70707070707070696</v>
      </c>
      <c r="C31">
        <v>100</v>
      </c>
      <c r="E31">
        <v>0.70707070707070696</v>
      </c>
      <c r="F31">
        <f>10</f>
        <v>10</v>
      </c>
      <c r="H31">
        <v>0.70707070707070696</v>
      </c>
      <c r="I31">
        <v>5</v>
      </c>
    </row>
    <row r="32" spans="2:9" x14ac:dyDescent="0.25">
      <c r="B32">
        <v>0.69696969696969702</v>
      </c>
      <c r="C32">
        <v>100</v>
      </c>
      <c r="E32">
        <v>0.69696969696969702</v>
      </c>
      <c r="F32">
        <f>10</f>
        <v>10</v>
      </c>
      <c r="H32">
        <v>0.69696969696969702</v>
      </c>
      <c r="I32">
        <v>5</v>
      </c>
    </row>
    <row r="33" spans="2:9" x14ac:dyDescent="0.25">
      <c r="B33">
        <v>0.68686868686868696</v>
      </c>
      <c r="C33">
        <v>100</v>
      </c>
      <c r="E33">
        <v>0.68686868686868696</v>
      </c>
      <c r="F33">
        <f>10</f>
        <v>10</v>
      </c>
      <c r="H33">
        <v>0.68686868686868696</v>
      </c>
      <c r="I33">
        <v>5</v>
      </c>
    </row>
    <row r="34" spans="2:9" x14ac:dyDescent="0.25">
      <c r="B34">
        <v>0.67676767676767702</v>
      </c>
      <c r="C34">
        <v>100</v>
      </c>
      <c r="E34">
        <v>0.67676767676767702</v>
      </c>
      <c r="F34">
        <f>10</f>
        <v>10</v>
      </c>
      <c r="H34">
        <v>0.67676767676767702</v>
      </c>
      <c r="I34">
        <v>5</v>
      </c>
    </row>
    <row r="35" spans="2:9" x14ac:dyDescent="0.25">
      <c r="B35">
        <v>0.66666666666666696</v>
      </c>
      <c r="C35">
        <v>100</v>
      </c>
      <c r="E35">
        <v>0.66666666666666696</v>
      </c>
      <c r="F35">
        <f>10</f>
        <v>10</v>
      </c>
      <c r="H35">
        <v>0.66666666666666696</v>
      </c>
      <c r="I35">
        <v>5</v>
      </c>
    </row>
    <row r="36" spans="2:9" x14ac:dyDescent="0.25">
      <c r="B36">
        <v>0.65656565656565702</v>
      </c>
      <c r="C36">
        <v>100</v>
      </c>
      <c r="E36">
        <v>0.65656565656565702</v>
      </c>
      <c r="F36">
        <f>10</f>
        <v>10</v>
      </c>
      <c r="H36">
        <v>0.65656565656565702</v>
      </c>
      <c r="I36">
        <v>5</v>
      </c>
    </row>
    <row r="37" spans="2:9" x14ac:dyDescent="0.25">
      <c r="B37">
        <v>0.64646464646464596</v>
      </c>
      <c r="C37">
        <v>100</v>
      </c>
      <c r="E37">
        <v>0.64646464646464596</v>
      </c>
      <c r="F37">
        <f>10</f>
        <v>10</v>
      </c>
      <c r="H37">
        <v>0.64646464646464596</v>
      </c>
      <c r="I37">
        <v>5</v>
      </c>
    </row>
    <row r="38" spans="2:9" x14ac:dyDescent="0.25">
      <c r="B38">
        <v>0.63636363636363602</v>
      </c>
      <c r="C38">
        <v>100</v>
      </c>
      <c r="E38">
        <v>0.63636363636363602</v>
      </c>
      <c r="F38">
        <f>10</f>
        <v>10</v>
      </c>
      <c r="H38">
        <v>0.63636363636363602</v>
      </c>
      <c r="I38">
        <v>5</v>
      </c>
    </row>
    <row r="39" spans="2:9" x14ac:dyDescent="0.25">
      <c r="B39">
        <v>0.62626262626262597</v>
      </c>
      <c r="C39">
        <v>100</v>
      </c>
      <c r="E39">
        <v>0.62626262626262597</v>
      </c>
      <c r="F39">
        <f>10</f>
        <v>10</v>
      </c>
      <c r="H39">
        <v>0.62626262626262597</v>
      </c>
      <c r="I39">
        <v>5</v>
      </c>
    </row>
    <row r="40" spans="2:9" x14ac:dyDescent="0.25">
      <c r="B40">
        <v>0.61616161616161602</v>
      </c>
      <c r="C40">
        <v>100</v>
      </c>
      <c r="E40">
        <v>0.61616161616161602</v>
      </c>
      <c r="F40">
        <f>10</f>
        <v>10</v>
      </c>
      <c r="H40">
        <v>0.61616161616161602</v>
      </c>
      <c r="I40">
        <v>5</v>
      </c>
    </row>
    <row r="41" spans="2:9" x14ac:dyDescent="0.25">
      <c r="B41">
        <v>0.60606060606060597</v>
      </c>
      <c r="C41">
        <v>100</v>
      </c>
      <c r="E41">
        <v>0.60606060606060597</v>
      </c>
      <c r="F41">
        <f>10</f>
        <v>10</v>
      </c>
      <c r="H41">
        <v>0.60606060606060597</v>
      </c>
      <c r="I41">
        <v>5</v>
      </c>
    </row>
    <row r="42" spans="2:9" x14ac:dyDescent="0.25">
      <c r="B42">
        <v>0.59595959595959602</v>
      </c>
      <c r="C42">
        <v>100</v>
      </c>
      <c r="E42">
        <v>0.59595959595959602</v>
      </c>
      <c r="F42">
        <f>10</f>
        <v>10</v>
      </c>
      <c r="H42">
        <v>0.59595959595959602</v>
      </c>
      <c r="I42">
        <v>5</v>
      </c>
    </row>
    <row r="43" spans="2:9" x14ac:dyDescent="0.25">
      <c r="B43">
        <v>0.58585858585858597</v>
      </c>
      <c r="C43">
        <v>100</v>
      </c>
      <c r="E43">
        <v>0.58585858585858597</v>
      </c>
      <c r="F43">
        <f>10</f>
        <v>10</v>
      </c>
      <c r="H43">
        <v>0.58585858585858597</v>
      </c>
      <c r="I43">
        <v>5</v>
      </c>
    </row>
    <row r="44" spans="2:9" x14ac:dyDescent="0.25">
      <c r="B44">
        <v>0.57575757575757602</v>
      </c>
      <c r="C44">
        <v>100</v>
      </c>
      <c r="E44">
        <v>0.57575757575757602</v>
      </c>
      <c r="F44">
        <f>10</f>
        <v>10</v>
      </c>
      <c r="H44">
        <v>0.57575757575757602</v>
      </c>
      <c r="I44">
        <v>5</v>
      </c>
    </row>
    <row r="45" spans="2:9" x14ac:dyDescent="0.25">
      <c r="B45">
        <v>0.56565656565656597</v>
      </c>
      <c r="C45">
        <v>100</v>
      </c>
      <c r="E45">
        <v>0.56565656565656597</v>
      </c>
      <c r="F45">
        <f>10</f>
        <v>10</v>
      </c>
      <c r="H45">
        <v>0.56565656565656597</v>
      </c>
      <c r="I45">
        <v>5</v>
      </c>
    </row>
    <row r="46" spans="2:9" x14ac:dyDescent="0.25">
      <c r="B46">
        <v>0.55555555555555602</v>
      </c>
      <c r="C46">
        <v>100</v>
      </c>
      <c r="E46">
        <v>0.55555555555555602</v>
      </c>
      <c r="F46">
        <f>10</f>
        <v>10</v>
      </c>
      <c r="H46">
        <v>0.55555555555555602</v>
      </c>
      <c r="I46">
        <v>5</v>
      </c>
    </row>
    <row r="47" spans="2:9" x14ac:dyDescent="0.25">
      <c r="B47">
        <v>0.54545454545454497</v>
      </c>
      <c r="C47">
        <v>100</v>
      </c>
      <c r="E47">
        <v>0.54545454545454497</v>
      </c>
      <c r="F47">
        <f>10</f>
        <v>10</v>
      </c>
      <c r="H47">
        <v>0.54545454545454497</v>
      </c>
      <c r="I47">
        <v>5</v>
      </c>
    </row>
    <row r="48" spans="2:9" x14ac:dyDescent="0.25">
      <c r="B48">
        <v>0.53535353535353503</v>
      </c>
      <c r="C48">
        <v>100</v>
      </c>
      <c r="E48">
        <v>0.53535353535353503</v>
      </c>
      <c r="F48">
        <f>10</f>
        <v>10</v>
      </c>
      <c r="H48">
        <v>0.53535353535353503</v>
      </c>
      <c r="I48">
        <v>5</v>
      </c>
    </row>
    <row r="49" spans="2:9" x14ac:dyDescent="0.25">
      <c r="B49">
        <v>0.52525252525252497</v>
      </c>
      <c r="C49">
        <v>100</v>
      </c>
      <c r="E49">
        <v>0.52525252525252497</v>
      </c>
      <c r="F49">
        <f>10</f>
        <v>10</v>
      </c>
      <c r="H49">
        <v>0.52525252525252497</v>
      </c>
      <c r="I49">
        <v>5</v>
      </c>
    </row>
    <row r="50" spans="2:9" x14ac:dyDescent="0.25">
      <c r="B50">
        <v>0.51515151515151503</v>
      </c>
      <c r="C50">
        <v>100</v>
      </c>
      <c r="E50">
        <v>0.51515151515151503</v>
      </c>
      <c r="F50">
        <f>10</f>
        <v>10</v>
      </c>
      <c r="H50">
        <v>0.51515151515151503</v>
      </c>
      <c r="I50">
        <v>5</v>
      </c>
    </row>
    <row r="51" spans="2:9" x14ac:dyDescent="0.25">
      <c r="B51">
        <v>0.50505050505050497</v>
      </c>
      <c r="C51">
        <v>100</v>
      </c>
      <c r="E51">
        <v>0.50505050505050497</v>
      </c>
      <c r="F51">
        <f>10</f>
        <v>10</v>
      </c>
      <c r="H51">
        <v>0.50505050505050497</v>
      </c>
      <c r="I51">
        <v>5</v>
      </c>
    </row>
    <row r="52" spans="2:9" x14ac:dyDescent="0.25">
      <c r="B52">
        <v>0.49494949494949497</v>
      </c>
      <c r="C52">
        <v>100</v>
      </c>
      <c r="E52">
        <v>0.49494949494949497</v>
      </c>
      <c r="F52">
        <f>10</f>
        <v>10</v>
      </c>
      <c r="H52">
        <v>0.49494949494949497</v>
      </c>
      <c r="I52">
        <v>5</v>
      </c>
    </row>
    <row r="53" spans="2:9" x14ac:dyDescent="0.25">
      <c r="B53">
        <v>0.48484848484848497</v>
      </c>
      <c r="C53">
        <v>100</v>
      </c>
      <c r="E53">
        <v>0.48484848484848497</v>
      </c>
      <c r="F53">
        <f>10</f>
        <v>10</v>
      </c>
      <c r="H53">
        <v>0.48484848484848497</v>
      </c>
      <c r="I53">
        <v>5</v>
      </c>
    </row>
    <row r="54" spans="2:9" x14ac:dyDescent="0.25">
      <c r="B54">
        <v>0.47474747474747497</v>
      </c>
      <c r="C54">
        <v>100</v>
      </c>
      <c r="E54">
        <v>0.47474747474747497</v>
      </c>
      <c r="F54">
        <f>10</f>
        <v>10</v>
      </c>
      <c r="H54">
        <v>0.47474747474747497</v>
      </c>
      <c r="I54">
        <v>5</v>
      </c>
    </row>
    <row r="55" spans="2:9" x14ac:dyDescent="0.25">
      <c r="B55">
        <v>0.46464646464646497</v>
      </c>
      <c r="C55">
        <v>100</v>
      </c>
      <c r="E55">
        <v>0.46464646464646497</v>
      </c>
      <c r="F55">
        <f>10</f>
        <v>10</v>
      </c>
      <c r="H55">
        <v>0.46464646464646497</v>
      </c>
      <c r="I55">
        <v>5</v>
      </c>
    </row>
    <row r="56" spans="2:9" x14ac:dyDescent="0.25">
      <c r="B56">
        <v>0.45454545454545497</v>
      </c>
      <c r="C56">
        <v>100</v>
      </c>
      <c r="E56">
        <v>0.45454545454545497</v>
      </c>
      <c r="F56">
        <f>10</f>
        <v>10</v>
      </c>
      <c r="H56">
        <v>0.45454545454545497</v>
      </c>
      <c r="I56">
        <v>5</v>
      </c>
    </row>
    <row r="57" spans="2:9" x14ac:dyDescent="0.25">
      <c r="B57">
        <v>0.44444444444444398</v>
      </c>
      <c r="C57">
        <v>100</v>
      </c>
      <c r="E57">
        <v>0.44444444444444398</v>
      </c>
      <c r="F57">
        <f>10</f>
        <v>10</v>
      </c>
      <c r="H57">
        <v>0.44444444444444398</v>
      </c>
      <c r="I57">
        <v>5</v>
      </c>
    </row>
    <row r="58" spans="2:9" x14ac:dyDescent="0.25">
      <c r="B58">
        <v>0.43434343434343398</v>
      </c>
      <c r="C58">
        <v>100</v>
      </c>
      <c r="E58">
        <v>0.43434343434343398</v>
      </c>
      <c r="F58">
        <f>10</f>
        <v>10</v>
      </c>
      <c r="H58">
        <v>0.43434343434343398</v>
      </c>
      <c r="I58">
        <v>5</v>
      </c>
    </row>
    <row r="59" spans="2:9" x14ac:dyDescent="0.25">
      <c r="B59">
        <v>0.42424242424242398</v>
      </c>
      <c r="C59">
        <v>100</v>
      </c>
      <c r="E59">
        <v>0.42424242424242398</v>
      </c>
      <c r="F59">
        <f>10</f>
        <v>10</v>
      </c>
      <c r="H59">
        <v>0.42424242424242398</v>
      </c>
      <c r="I59">
        <v>5</v>
      </c>
    </row>
    <row r="60" spans="2:9" x14ac:dyDescent="0.25">
      <c r="B60">
        <v>0.41414141414141398</v>
      </c>
      <c r="C60">
        <v>100</v>
      </c>
      <c r="E60">
        <v>0.41414141414141398</v>
      </c>
      <c r="F60">
        <f>10</f>
        <v>10</v>
      </c>
      <c r="H60">
        <v>0.41414141414141398</v>
      </c>
      <c r="I60">
        <v>5</v>
      </c>
    </row>
    <row r="61" spans="2:9" x14ac:dyDescent="0.25">
      <c r="B61">
        <v>0.40404040404040398</v>
      </c>
      <c r="C61">
        <v>100</v>
      </c>
      <c r="E61">
        <v>0.40404040404040398</v>
      </c>
      <c r="F61">
        <f>10</f>
        <v>10</v>
      </c>
      <c r="H61">
        <v>0.40404040404040398</v>
      </c>
      <c r="I61">
        <v>5</v>
      </c>
    </row>
    <row r="62" spans="2:9" x14ac:dyDescent="0.25">
      <c r="B62">
        <v>0.39393939393939398</v>
      </c>
      <c r="C62">
        <v>100</v>
      </c>
      <c r="E62">
        <v>0.39393939393939398</v>
      </c>
      <c r="F62">
        <f>10</f>
        <v>10</v>
      </c>
      <c r="H62">
        <v>0.39393939393939398</v>
      </c>
      <c r="I62">
        <v>5</v>
      </c>
    </row>
    <row r="63" spans="2:9" x14ac:dyDescent="0.25">
      <c r="B63">
        <v>0.38383838383838398</v>
      </c>
      <c r="C63">
        <v>100</v>
      </c>
      <c r="E63">
        <v>0.38383838383838398</v>
      </c>
      <c r="F63">
        <f>10</f>
        <v>10</v>
      </c>
      <c r="H63">
        <v>0.38383838383838398</v>
      </c>
      <c r="I63">
        <v>5</v>
      </c>
    </row>
    <row r="64" spans="2:9" x14ac:dyDescent="0.25">
      <c r="B64">
        <v>0.37373737373737398</v>
      </c>
      <c r="C64">
        <v>100</v>
      </c>
      <c r="E64">
        <v>0.37373737373737398</v>
      </c>
      <c r="F64">
        <f>10</f>
        <v>10</v>
      </c>
      <c r="H64">
        <v>0.37373737373737398</v>
      </c>
      <c r="I64">
        <v>5</v>
      </c>
    </row>
    <row r="65" spans="2:9" x14ac:dyDescent="0.25">
      <c r="B65">
        <v>0.36363636363636398</v>
      </c>
      <c r="C65">
        <v>100</v>
      </c>
      <c r="E65">
        <v>0.36363636363636398</v>
      </c>
      <c r="F65">
        <f>10</f>
        <v>10</v>
      </c>
      <c r="H65">
        <v>0.36363636363636398</v>
      </c>
      <c r="I65">
        <v>5</v>
      </c>
    </row>
    <row r="66" spans="2:9" x14ac:dyDescent="0.25">
      <c r="B66">
        <v>0.35353535353535398</v>
      </c>
      <c r="C66">
        <v>100</v>
      </c>
      <c r="E66">
        <v>0.35353535353535398</v>
      </c>
      <c r="F66">
        <f>10</f>
        <v>10</v>
      </c>
      <c r="H66">
        <v>0.35353535353535398</v>
      </c>
      <c r="I66">
        <v>5</v>
      </c>
    </row>
    <row r="67" spans="2:9" x14ac:dyDescent="0.25">
      <c r="B67">
        <v>0.34343434343434298</v>
      </c>
      <c r="C67">
        <v>100</v>
      </c>
      <c r="E67">
        <v>0.34343434343434298</v>
      </c>
      <c r="F67">
        <f>10</f>
        <v>10</v>
      </c>
      <c r="H67">
        <v>0.34343434343434298</v>
      </c>
      <c r="I67">
        <v>5</v>
      </c>
    </row>
    <row r="68" spans="2:9" x14ac:dyDescent="0.25">
      <c r="B68">
        <v>0.33333333333333298</v>
      </c>
      <c r="C68">
        <v>100</v>
      </c>
      <c r="E68">
        <v>0.33333333333333298</v>
      </c>
      <c r="F68">
        <f>10</f>
        <v>10</v>
      </c>
      <c r="H68">
        <v>0.33333333333333298</v>
      </c>
      <c r="I68">
        <v>5</v>
      </c>
    </row>
    <row r="69" spans="2:9" x14ac:dyDescent="0.25">
      <c r="B69">
        <v>0.32323232323232298</v>
      </c>
      <c r="C69">
        <v>100</v>
      </c>
      <c r="E69">
        <v>0.32323232323232298</v>
      </c>
      <c r="F69">
        <f>10</f>
        <v>10</v>
      </c>
      <c r="H69">
        <v>0.32323232323232298</v>
      </c>
      <c r="I69">
        <v>5</v>
      </c>
    </row>
    <row r="70" spans="2:9" x14ac:dyDescent="0.25">
      <c r="B70">
        <v>0.31313131313131298</v>
      </c>
      <c r="C70">
        <v>100</v>
      </c>
      <c r="E70">
        <v>0.31313131313131298</v>
      </c>
      <c r="F70">
        <f>10</f>
        <v>10</v>
      </c>
      <c r="H70">
        <v>0.31313131313131298</v>
      </c>
      <c r="I70">
        <v>5</v>
      </c>
    </row>
    <row r="71" spans="2:9" x14ac:dyDescent="0.25">
      <c r="B71">
        <v>0.30303030303030298</v>
      </c>
      <c r="C71">
        <v>100</v>
      </c>
      <c r="E71">
        <v>0.30303030303030298</v>
      </c>
      <c r="F71">
        <f>10</f>
        <v>10</v>
      </c>
      <c r="H71">
        <v>0.30303030303030298</v>
      </c>
      <c r="I71">
        <v>5</v>
      </c>
    </row>
    <row r="72" spans="2:9" x14ac:dyDescent="0.25">
      <c r="B72">
        <v>0.29292929292929298</v>
      </c>
      <c r="C72">
        <v>100</v>
      </c>
      <c r="E72">
        <v>0.29292929292929298</v>
      </c>
      <c r="F72">
        <f>10</f>
        <v>10</v>
      </c>
      <c r="H72">
        <v>0.29292929292929298</v>
      </c>
      <c r="I72">
        <v>5</v>
      </c>
    </row>
    <row r="73" spans="2:9" x14ac:dyDescent="0.25">
      <c r="B73">
        <v>0.28282828282828298</v>
      </c>
      <c r="C73">
        <v>100</v>
      </c>
      <c r="E73">
        <v>0.28282828282828298</v>
      </c>
      <c r="F73">
        <f>10</f>
        <v>10</v>
      </c>
      <c r="H73">
        <v>0.28282828282828298</v>
      </c>
      <c r="I73">
        <v>5</v>
      </c>
    </row>
    <row r="74" spans="2:9" x14ac:dyDescent="0.25">
      <c r="B74">
        <v>0.27272727272727298</v>
      </c>
      <c r="C74">
        <v>100</v>
      </c>
      <c r="E74">
        <v>0.27272727272727298</v>
      </c>
      <c r="F74">
        <f>10</f>
        <v>10</v>
      </c>
      <c r="H74">
        <v>0.27272727272727298</v>
      </c>
      <c r="I74">
        <v>5</v>
      </c>
    </row>
    <row r="75" spans="2:9" x14ac:dyDescent="0.25">
      <c r="B75">
        <v>0.26262626262626299</v>
      </c>
      <c r="C75">
        <v>100</v>
      </c>
      <c r="E75">
        <v>0.26262626262626299</v>
      </c>
      <c r="F75">
        <f>10</f>
        <v>10</v>
      </c>
      <c r="H75">
        <v>0.26262626262626299</v>
      </c>
      <c r="I75">
        <v>5</v>
      </c>
    </row>
    <row r="76" spans="2:9" x14ac:dyDescent="0.25">
      <c r="B76">
        <v>0.25252525252525299</v>
      </c>
      <c r="C76">
        <v>100</v>
      </c>
      <c r="E76">
        <v>0.25252525252525299</v>
      </c>
      <c r="F76">
        <f>10</f>
        <v>10</v>
      </c>
      <c r="H76">
        <v>0.25252525252525299</v>
      </c>
      <c r="I76">
        <v>5</v>
      </c>
    </row>
    <row r="77" spans="2:9" x14ac:dyDescent="0.25">
      <c r="B77">
        <v>0.24242424242424199</v>
      </c>
      <c r="C77">
        <v>100</v>
      </c>
      <c r="E77">
        <v>0.24242424242424199</v>
      </c>
      <c r="F77">
        <f>10</f>
        <v>10</v>
      </c>
      <c r="H77">
        <v>0.24242424242424199</v>
      </c>
      <c r="I77">
        <v>5</v>
      </c>
    </row>
    <row r="78" spans="2:9" x14ac:dyDescent="0.25">
      <c r="B78">
        <v>0.23232323232323199</v>
      </c>
      <c r="C78">
        <v>100</v>
      </c>
      <c r="E78">
        <v>0.23232323232323199</v>
      </c>
      <c r="F78">
        <f>10</f>
        <v>10</v>
      </c>
      <c r="H78">
        <v>0.23232323232323199</v>
      </c>
      <c r="I78">
        <v>5</v>
      </c>
    </row>
    <row r="79" spans="2:9" x14ac:dyDescent="0.25">
      <c r="B79">
        <v>0.22222222222222199</v>
      </c>
      <c r="C79">
        <v>100</v>
      </c>
      <c r="E79">
        <v>0.22222222222222199</v>
      </c>
      <c r="F79">
        <f>10</f>
        <v>10</v>
      </c>
      <c r="H79">
        <v>0.22222222222222199</v>
      </c>
      <c r="I79">
        <v>5</v>
      </c>
    </row>
    <row r="80" spans="2:9" x14ac:dyDescent="0.25">
      <c r="B80">
        <v>0.21212121212121199</v>
      </c>
      <c r="C80">
        <v>100</v>
      </c>
      <c r="E80">
        <v>0.21212121212121199</v>
      </c>
      <c r="F80">
        <f>10</f>
        <v>10</v>
      </c>
      <c r="H80">
        <v>0.21212121212121199</v>
      </c>
      <c r="I80">
        <v>5</v>
      </c>
    </row>
    <row r="81" spans="2:9" x14ac:dyDescent="0.25">
      <c r="B81">
        <v>0.20202020202020199</v>
      </c>
      <c r="C81">
        <v>100</v>
      </c>
      <c r="E81">
        <v>0.20202020202020199</v>
      </c>
      <c r="F81">
        <f>10</f>
        <v>10</v>
      </c>
      <c r="H81">
        <v>0.20202020202020199</v>
      </c>
      <c r="I81">
        <v>5</v>
      </c>
    </row>
    <row r="82" spans="2:9" x14ac:dyDescent="0.25">
      <c r="B82">
        <v>0.19191919191919199</v>
      </c>
      <c r="C82">
        <v>100</v>
      </c>
      <c r="E82">
        <v>0.19191919191919199</v>
      </c>
      <c r="F82">
        <f>10</f>
        <v>10</v>
      </c>
      <c r="H82">
        <v>0.19191919191919199</v>
      </c>
      <c r="I82">
        <v>5</v>
      </c>
    </row>
    <row r="83" spans="2:9" x14ac:dyDescent="0.25">
      <c r="B83">
        <v>0.18181818181818199</v>
      </c>
      <c r="C83">
        <v>100</v>
      </c>
      <c r="E83">
        <v>0.18181818181818199</v>
      </c>
      <c r="F83">
        <f>10</f>
        <v>10</v>
      </c>
      <c r="H83">
        <v>0.18181818181818199</v>
      </c>
      <c r="I83">
        <v>5</v>
      </c>
    </row>
    <row r="84" spans="2:9" x14ac:dyDescent="0.25">
      <c r="B84">
        <v>0.17171717171717199</v>
      </c>
      <c r="C84">
        <v>100</v>
      </c>
      <c r="E84">
        <v>0.17171717171717199</v>
      </c>
      <c r="F84">
        <f>10</f>
        <v>10</v>
      </c>
      <c r="H84">
        <v>0.17171717171717199</v>
      </c>
      <c r="I84">
        <v>5</v>
      </c>
    </row>
    <row r="85" spans="2:9" x14ac:dyDescent="0.25">
      <c r="B85">
        <v>0.16161616161616199</v>
      </c>
      <c r="C85">
        <v>100</v>
      </c>
      <c r="E85">
        <v>0.16161616161616199</v>
      </c>
      <c r="F85">
        <f>10</f>
        <v>10</v>
      </c>
      <c r="H85">
        <v>0.16161616161616199</v>
      </c>
      <c r="I85">
        <v>5</v>
      </c>
    </row>
    <row r="86" spans="2:9" x14ac:dyDescent="0.25">
      <c r="B86">
        <v>0.15151515151515199</v>
      </c>
      <c r="C86">
        <v>100</v>
      </c>
      <c r="E86">
        <v>0.15151515151515199</v>
      </c>
      <c r="F86">
        <f>10</f>
        <v>10</v>
      </c>
      <c r="H86">
        <v>0.15151515151515199</v>
      </c>
      <c r="I86">
        <v>5</v>
      </c>
    </row>
    <row r="87" spans="2:9" x14ac:dyDescent="0.25">
      <c r="B87">
        <v>0.14141414141414099</v>
      </c>
      <c r="C87">
        <v>100</v>
      </c>
      <c r="E87">
        <v>0.14141414141414099</v>
      </c>
      <c r="F87">
        <f>10</f>
        <v>10</v>
      </c>
      <c r="H87">
        <v>0.14141414141414099</v>
      </c>
      <c r="I87">
        <v>5</v>
      </c>
    </row>
    <row r="88" spans="2:9" x14ac:dyDescent="0.25">
      <c r="B88">
        <v>0.13131313131313099</v>
      </c>
      <c r="C88">
        <v>100</v>
      </c>
      <c r="E88">
        <v>0.13131313131313099</v>
      </c>
      <c r="F88">
        <f>10</f>
        <v>10</v>
      </c>
      <c r="H88">
        <v>0.13131313131313099</v>
      </c>
      <c r="I88">
        <v>5</v>
      </c>
    </row>
    <row r="89" spans="2:9" x14ac:dyDescent="0.25">
      <c r="B89">
        <v>0.12121212121212099</v>
      </c>
      <c r="C89">
        <v>100</v>
      </c>
      <c r="E89">
        <v>0.12121212121212099</v>
      </c>
      <c r="F89">
        <f>10</f>
        <v>10</v>
      </c>
      <c r="H89">
        <v>0.12121212121212099</v>
      </c>
      <c r="I89">
        <v>5</v>
      </c>
    </row>
    <row r="90" spans="2:9" x14ac:dyDescent="0.25">
      <c r="B90">
        <v>0.11111111111111099</v>
      </c>
      <c r="C90">
        <v>100</v>
      </c>
      <c r="E90">
        <v>0.11111111111111099</v>
      </c>
      <c r="F90">
        <f>10</f>
        <v>10</v>
      </c>
      <c r="H90">
        <v>0.11111111111111099</v>
      </c>
      <c r="I90">
        <v>5</v>
      </c>
    </row>
    <row r="91" spans="2:9" x14ac:dyDescent="0.25">
      <c r="B91">
        <v>0.10101010101010099</v>
      </c>
      <c r="C91">
        <v>100</v>
      </c>
      <c r="E91">
        <v>0.10101010101010099</v>
      </c>
      <c r="F91">
        <f>10</f>
        <v>10</v>
      </c>
      <c r="H91">
        <v>0.10101010101010099</v>
      </c>
      <c r="I91">
        <v>5</v>
      </c>
    </row>
    <row r="92" spans="2:9" x14ac:dyDescent="0.25">
      <c r="B92">
        <v>9.0909090909090898E-2</v>
      </c>
      <c r="C92">
        <v>100</v>
      </c>
      <c r="E92">
        <v>9.0909090909090898E-2</v>
      </c>
      <c r="F92">
        <f>10</f>
        <v>10</v>
      </c>
      <c r="H92">
        <v>9.0909090909090898E-2</v>
      </c>
      <c r="I92">
        <v>5</v>
      </c>
    </row>
    <row r="93" spans="2:9" x14ac:dyDescent="0.25">
      <c r="B93">
        <v>8.0808080808080801E-2</v>
      </c>
      <c r="C93">
        <v>100</v>
      </c>
      <c r="E93">
        <v>8.0808080808080801E-2</v>
      </c>
      <c r="F93">
        <f>10</f>
        <v>10</v>
      </c>
      <c r="H93">
        <v>8.0808080808080801E-2</v>
      </c>
      <c r="I93">
        <v>5</v>
      </c>
    </row>
    <row r="94" spans="2:9" x14ac:dyDescent="0.25">
      <c r="B94">
        <v>7.0707070707070704E-2</v>
      </c>
      <c r="C94">
        <v>100</v>
      </c>
      <c r="E94">
        <v>7.0707070707070704E-2</v>
      </c>
      <c r="F94">
        <f>10</f>
        <v>10</v>
      </c>
      <c r="H94">
        <v>7.0707070707070704E-2</v>
      </c>
      <c r="I94">
        <v>5</v>
      </c>
    </row>
    <row r="95" spans="2:9" x14ac:dyDescent="0.25">
      <c r="B95">
        <v>6.0606060606060601E-2</v>
      </c>
      <c r="C95">
        <v>100</v>
      </c>
      <c r="E95">
        <v>6.0606060606060601E-2</v>
      </c>
      <c r="F95">
        <f>10</f>
        <v>10</v>
      </c>
      <c r="H95">
        <v>6.0606060606060601E-2</v>
      </c>
      <c r="I95">
        <v>5</v>
      </c>
    </row>
    <row r="96" spans="2:9" x14ac:dyDescent="0.25">
      <c r="B96">
        <v>5.0505050505050497E-2</v>
      </c>
      <c r="C96">
        <v>100</v>
      </c>
      <c r="E96">
        <v>5.0505050505050497E-2</v>
      </c>
      <c r="F96">
        <f>10</f>
        <v>10</v>
      </c>
      <c r="H96">
        <v>5.0505050505050497E-2</v>
      </c>
      <c r="I96">
        <v>5</v>
      </c>
    </row>
    <row r="97" spans="2:9" x14ac:dyDescent="0.25">
      <c r="B97">
        <v>4.0404040404040401E-2</v>
      </c>
      <c r="C97">
        <v>100</v>
      </c>
      <c r="E97">
        <v>4.0404040404040401E-2</v>
      </c>
      <c r="F97">
        <f>10</f>
        <v>10</v>
      </c>
      <c r="H97">
        <v>4.0404040404040401E-2</v>
      </c>
      <c r="I97">
        <v>5</v>
      </c>
    </row>
    <row r="98" spans="2:9" x14ac:dyDescent="0.25">
      <c r="B98">
        <v>3.03030303030303E-2</v>
      </c>
      <c r="C98">
        <v>100</v>
      </c>
      <c r="E98">
        <v>3.03030303030303E-2</v>
      </c>
      <c r="F98">
        <f>10</f>
        <v>10</v>
      </c>
      <c r="H98">
        <v>3.03030303030303E-2</v>
      </c>
      <c r="I98">
        <v>5</v>
      </c>
    </row>
    <row r="99" spans="2:9" x14ac:dyDescent="0.25">
      <c r="B99">
        <v>2.02020202020202E-2</v>
      </c>
      <c r="C99">
        <v>100</v>
      </c>
      <c r="E99">
        <v>2.02020202020202E-2</v>
      </c>
      <c r="F99">
        <f>10</f>
        <v>10</v>
      </c>
      <c r="H99">
        <v>2.02020202020202E-2</v>
      </c>
      <c r="I99">
        <v>5</v>
      </c>
    </row>
    <row r="100" spans="2:9" x14ac:dyDescent="0.25">
      <c r="B100">
        <v>1.01010101010101E-2</v>
      </c>
      <c r="C100">
        <v>100</v>
      </c>
      <c r="E100">
        <v>1.01010101010101E-2</v>
      </c>
      <c r="F100">
        <f>10</f>
        <v>10</v>
      </c>
      <c r="H100">
        <v>1.01010101010101E-2</v>
      </c>
      <c r="I100">
        <v>5</v>
      </c>
    </row>
    <row r="101" spans="2:9" x14ac:dyDescent="0.25">
      <c r="B101">
        <v>0</v>
      </c>
      <c r="C101">
        <v>100</v>
      </c>
      <c r="E101">
        <v>0</v>
      </c>
      <c r="F101">
        <f>10</f>
        <v>10</v>
      </c>
      <c r="H101">
        <v>0</v>
      </c>
      <c r="I101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FC16-83E8-4CB0-AD0E-DEB3E800B17A}">
  <sheetPr codeName="Sheet1"/>
  <dimension ref="A1:B129"/>
  <sheetViews>
    <sheetView workbookViewId="0">
      <selection activeCell="B20" sqref="B20"/>
    </sheetView>
  </sheetViews>
  <sheetFormatPr defaultRowHeight="15" x14ac:dyDescent="0.25"/>
  <cols>
    <col min="2" max="2" width="61.8554687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>
        <v>0</v>
      </c>
    </row>
    <row r="3" spans="1:2" x14ac:dyDescent="0.25">
      <c r="A3">
        <v>0.99985000000000002</v>
      </c>
      <c r="B3">
        <v>8.7837837837813151</v>
      </c>
    </row>
    <row r="4" spans="1:2" x14ac:dyDescent="0.25">
      <c r="A4">
        <v>0.99972000000000005</v>
      </c>
      <c r="B4">
        <v>8.7837837837813151</v>
      </c>
    </row>
    <row r="5" spans="1:2" x14ac:dyDescent="0.25">
      <c r="A5">
        <v>0.99958999999999998</v>
      </c>
      <c r="B5">
        <v>8.7837837837888166</v>
      </c>
    </row>
    <row r="6" spans="1:2" x14ac:dyDescent="0.25">
      <c r="A6">
        <v>0.99946000000000002</v>
      </c>
      <c r="B6">
        <v>8.7837837837813151</v>
      </c>
    </row>
    <row r="7" spans="1:2" x14ac:dyDescent="0.25">
      <c r="A7">
        <v>0.99933000000000005</v>
      </c>
      <c r="B7">
        <v>8.7837837837813151</v>
      </c>
    </row>
    <row r="8" spans="1:2" x14ac:dyDescent="0.25">
      <c r="A8">
        <v>0.99919000000000002</v>
      </c>
      <c r="B8">
        <v>9.4594594594614172</v>
      </c>
    </row>
    <row r="9" spans="1:2" x14ac:dyDescent="0.25">
      <c r="A9">
        <v>0.99905999999999995</v>
      </c>
      <c r="B9">
        <v>8.7837837837888166</v>
      </c>
    </row>
    <row r="10" spans="1:2" x14ac:dyDescent="0.25">
      <c r="A10">
        <v>0.99892999999999998</v>
      </c>
      <c r="B10">
        <v>8.7837837837813151</v>
      </c>
    </row>
    <row r="11" spans="1:2" x14ac:dyDescent="0.25">
      <c r="A11">
        <v>0.99878999999999996</v>
      </c>
      <c r="B11">
        <v>9.4594594594614172</v>
      </c>
    </row>
    <row r="12" spans="1:2" x14ac:dyDescent="0.25">
      <c r="A12">
        <v>0.99865999999999999</v>
      </c>
      <c r="B12">
        <v>8.7837837837813151</v>
      </c>
    </row>
    <row r="13" spans="1:2" x14ac:dyDescent="0.25">
      <c r="A13">
        <v>0.99851999999999996</v>
      </c>
      <c r="B13">
        <v>9.4594594594614172</v>
      </c>
    </row>
    <row r="14" spans="1:2" x14ac:dyDescent="0.25">
      <c r="A14">
        <v>0.99839</v>
      </c>
      <c r="B14">
        <v>8.7837837837813151</v>
      </c>
    </row>
    <row r="15" spans="1:2" x14ac:dyDescent="0.25">
      <c r="A15">
        <v>0.99824999999999997</v>
      </c>
      <c r="B15">
        <v>9.4594594594614172</v>
      </c>
    </row>
    <row r="16" spans="1:2" x14ac:dyDescent="0.25">
      <c r="A16">
        <v>0.99812000000000001</v>
      </c>
      <c r="B16">
        <v>8.7837837837813151</v>
      </c>
    </row>
    <row r="17" spans="1:2" x14ac:dyDescent="0.25">
      <c r="A17">
        <v>0.99797999999999998</v>
      </c>
      <c r="B17">
        <v>9.4594594594614172</v>
      </c>
    </row>
    <row r="18" spans="1:2" x14ac:dyDescent="0.25">
      <c r="A18">
        <v>0.99783999999999995</v>
      </c>
      <c r="B18">
        <v>9.4594594594614172</v>
      </c>
    </row>
    <row r="19" spans="1:2" x14ac:dyDescent="0.25">
      <c r="A19">
        <v>0.99770000000000003</v>
      </c>
      <c r="B19">
        <v>9.4594594594539174</v>
      </c>
    </row>
    <row r="20" spans="1:2" x14ac:dyDescent="0.25">
      <c r="A20">
        <v>0.99756</v>
      </c>
      <c r="B20">
        <v>9.4594594594614172</v>
      </c>
    </row>
    <row r="21" spans="1:2" x14ac:dyDescent="0.25">
      <c r="A21">
        <v>0.99743000000000004</v>
      </c>
      <c r="B21">
        <v>8.7837837837813151</v>
      </c>
    </row>
    <row r="22" spans="1:2" x14ac:dyDescent="0.25">
      <c r="A22">
        <v>0.99731000000000003</v>
      </c>
      <c r="B22">
        <v>10.135135135135894</v>
      </c>
    </row>
    <row r="23" spans="1:2" x14ac:dyDescent="0.25">
      <c r="A23">
        <v>0.99589000000000005</v>
      </c>
      <c r="B23">
        <v>9.5945945945944384</v>
      </c>
    </row>
    <row r="24" spans="1:2" x14ac:dyDescent="0.25">
      <c r="A24">
        <v>0.99443999999999999</v>
      </c>
      <c r="B24">
        <v>9.7972972972977175</v>
      </c>
    </row>
    <row r="25" spans="1:2" x14ac:dyDescent="0.25">
      <c r="A25">
        <v>0.99297000000000002</v>
      </c>
      <c r="B25">
        <v>9.9324324324322379</v>
      </c>
    </row>
    <row r="26" spans="1:2" x14ac:dyDescent="0.25">
      <c r="A26">
        <v>0.99148000000000003</v>
      </c>
      <c r="B26">
        <v>10.067567567567508</v>
      </c>
    </row>
    <row r="27" spans="1:2" x14ac:dyDescent="0.25">
      <c r="A27">
        <v>0.99</v>
      </c>
      <c r="B27">
        <v>10.000000000000249</v>
      </c>
    </row>
    <row r="28" spans="1:2" x14ac:dyDescent="0.25">
      <c r="A28">
        <v>0.98851999999999995</v>
      </c>
      <c r="B28">
        <v>10.000000000000249</v>
      </c>
    </row>
    <row r="29" spans="1:2" x14ac:dyDescent="0.25">
      <c r="A29">
        <v>0.98706000000000005</v>
      </c>
      <c r="B29">
        <v>9.864864864864229</v>
      </c>
    </row>
    <row r="30" spans="1:2" x14ac:dyDescent="0.25">
      <c r="A30">
        <v>0.98560999999999999</v>
      </c>
      <c r="B30">
        <v>9.7972972972977175</v>
      </c>
    </row>
    <row r="31" spans="1:2" x14ac:dyDescent="0.25">
      <c r="A31">
        <v>0.98419000000000001</v>
      </c>
      <c r="B31">
        <v>9.5945945945944384</v>
      </c>
    </row>
    <row r="32" spans="1:2" x14ac:dyDescent="0.25">
      <c r="A32">
        <v>0.98277999999999999</v>
      </c>
      <c r="B32">
        <v>9.5270270270271791</v>
      </c>
    </row>
    <row r="33" spans="1:2" x14ac:dyDescent="0.25">
      <c r="A33">
        <v>0.98138999999999998</v>
      </c>
      <c r="B33">
        <v>9.3918918918919072</v>
      </c>
    </row>
    <row r="34" spans="1:2" x14ac:dyDescent="0.25">
      <c r="A34">
        <v>0.98001000000000005</v>
      </c>
      <c r="B34">
        <v>9.3243243243238982</v>
      </c>
    </row>
    <row r="35" spans="1:2" x14ac:dyDescent="0.25">
      <c r="A35">
        <v>0.97863</v>
      </c>
      <c r="B35">
        <v>9.3243243243246461</v>
      </c>
    </row>
    <row r="36" spans="1:2" x14ac:dyDescent="0.25">
      <c r="A36">
        <v>0.97726999999999997</v>
      </c>
      <c r="B36">
        <v>9.1891891891893778</v>
      </c>
    </row>
    <row r="37" spans="1:2" x14ac:dyDescent="0.25">
      <c r="A37">
        <v>0.97589999999999999</v>
      </c>
      <c r="B37">
        <v>9.2567567567566371</v>
      </c>
    </row>
    <row r="38" spans="1:2" x14ac:dyDescent="0.25">
      <c r="A38">
        <v>0.97453999999999996</v>
      </c>
      <c r="B38">
        <v>9.1891891891893778</v>
      </c>
    </row>
    <row r="39" spans="1:2" x14ac:dyDescent="0.25">
      <c r="A39">
        <v>0.97316999999999998</v>
      </c>
      <c r="B39">
        <v>9.2567567567566371</v>
      </c>
    </row>
    <row r="40" spans="1:2" x14ac:dyDescent="0.25">
      <c r="A40">
        <v>0.97180999999999995</v>
      </c>
      <c r="B40">
        <v>9.1891891891893778</v>
      </c>
    </row>
    <row r="41" spans="1:2" x14ac:dyDescent="0.25">
      <c r="A41">
        <v>0.97180999999999995</v>
      </c>
      <c r="B41">
        <v>9.1891891891893778</v>
      </c>
    </row>
    <row r="42" spans="1:2" x14ac:dyDescent="0.25">
      <c r="A42">
        <v>0.94452000000000003</v>
      </c>
      <c r="B42">
        <v>9.2195945945945699</v>
      </c>
    </row>
    <row r="43" spans="1:2" x14ac:dyDescent="0.25">
      <c r="A43">
        <v>0.9173</v>
      </c>
      <c r="B43">
        <v>9.1959459459459527</v>
      </c>
    </row>
    <row r="44" spans="1:2" x14ac:dyDescent="0.25">
      <c r="A44">
        <v>0.89015999999999995</v>
      </c>
      <c r="B44">
        <v>9.1689189189189353</v>
      </c>
    </row>
    <row r="45" spans="1:2" x14ac:dyDescent="0.25">
      <c r="A45">
        <v>0.86312</v>
      </c>
      <c r="B45">
        <v>9.1351351351351191</v>
      </c>
    </row>
    <row r="46" spans="1:2" x14ac:dyDescent="0.25">
      <c r="A46">
        <v>0.83620000000000005</v>
      </c>
      <c r="B46">
        <v>9.0945945945945752</v>
      </c>
    </row>
    <row r="47" spans="1:2" x14ac:dyDescent="0.25">
      <c r="A47">
        <v>0.80942999999999998</v>
      </c>
      <c r="B47">
        <v>9.0439189189189424</v>
      </c>
    </row>
    <row r="48" spans="1:2" x14ac:dyDescent="0.25">
      <c r="A48">
        <v>0.78283000000000003</v>
      </c>
      <c r="B48">
        <v>8.9864864864864717</v>
      </c>
    </row>
    <row r="49" spans="1:2" x14ac:dyDescent="0.25">
      <c r="A49">
        <v>0.75643000000000005</v>
      </c>
      <c r="B49">
        <v>8.9189189189189122</v>
      </c>
    </row>
    <row r="50" spans="1:2" x14ac:dyDescent="0.25">
      <c r="A50">
        <v>0.73026999999999997</v>
      </c>
      <c r="B50">
        <v>8.8378378378378617</v>
      </c>
    </row>
    <row r="51" spans="1:2" x14ac:dyDescent="0.25">
      <c r="A51">
        <v>0.70438000000000001</v>
      </c>
      <c r="B51">
        <v>8.7466216216216104</v>
      </c>
    </row>
    <row r="52" spans="1:2" x14ac:dyDescent="0.25">
      <c r="A52">
        <v>0.67881999999999998</v>
      </c>
      <c r="B52">
        <v>8.635135135135144</v>
      </c>
    </row>
    <row r="53" spans="1:2" x14ac:dyDescent="0.25">
      <c r="A53">
        <v>0.65363000000000004</v>
      </c>
      <c r="B53">
        <v>8.510135135135112</v>
      </c>
    </row>
    <row r="54" spans="1:2" x14ac:dyDescent="0.25">
      <c r="A54">
        <v>0.62883</v>
      </c>
      <c r="B54">
        <v>8.3783783783783932</v>
      </c>
    </row>
    <row r="55" spans="1:2" x14ac:dyDescent="0.25">
      <c r="A55">
        <v>0.60448999999999997</v>
      </c>
      <c r="B55">
        <v>8.2229729729729808</v>
      </c>
    </row>
    <row r="56" spans="1:2" x14ac:dyDescent="0.25">
      <c r="A56">
        <v>0.58062999999999998</v>
      </c>
      <c r="B56">
        <v>8.060810810810807</v>
      </c>
    </row>
    <row r="57" spans="1:2" x14ac:dyDescent="0.25">
      <c r="A57">
        <v>0.55728999999999995</v>
      </c>
      <c r="B57">
        <v>7.885135135135144</v>
      </c>
    </row>
    <row r="58" spans="1:2" x14ac:dyDescent="0.25">
      <c r="A58">
        <v>0.53451000000000004</v>
      </c>
      <c r="B58">
        <v>7.6959459459459163</v>
      </c>
    </row>
    <row r="59" spans="1:2" x14ac:dyDescent="0.25">
      <c r="A59">
        <v>0.51229999999999998</v>
      </c>
      <c r="B59">
        <v>7.5033783783784003</v>
      </c>
    </row>
    <row r="60" spans="1:2" x14ac:dyDescent="0.25">
      <c r="A60">
        <v>0.49070000000000003</v>
      </c>
      <c r="B60">
        <v>7.2972972972972814</v>
      </c>
    </row>
    <row r="61" spans="1:2" x14ac:dyDescent="0.25">
      <c r="A61">
        <v>0.46970000000000001</v>
      </c>
      <c r="B61">
        <v>7.094594594594601</v>
      </c>
    </row>
    <row r="62" spans="1:2" x14ac:dyDescent="0.25">
      <c r="A62">
        <v>0.44934000000000002</v>
      </c>
      <c r="B62">
        <v>6.8783783783783736</v>
      </c>
    </row>
    <row r="63" spans="1:2" x14ac:dyDescent="0.25">
      <c r="A63">
        <v>0.42959999999999998</v>
      </c>
      <c r="B63">
        <v>6.6689189189189308</v>
      </c>
    </row>
    <row r="64" spans="1:2" x14ac:dyDescent="0.25">
      <c r="A64">
        <v>0.41049999999999998</v>
      </c>
      <c r="B64">
        <v>6.4527027027027053</v>
      </c>
    </row>
    <row r="65" spans="1:2" x14ac:dyDescent="0.25">
      <c r="A65">
        <v>0.39202999999999999</v>
      </c>
      <c r="B65">
        <v>6.2398648648648605</v>
      </c>
    </row>
    <row r="66" spans="1:2" x14ac:dyDescent="0.25">
      <c r="A66">
        <v>0.37418000000000001</v>
      </c>
      <c r="B66">
        <v>6.0304054054053973</v>
      </c>
    </row>
    <row r="67" spans="1:2" x14ac:dyDescent="0.25">
      <c r="A67">
        <v>0.35694999999999999</v>
      </c>
      <c r="B67">
        <v>5.8209459459459536</v>
      </c>
    </row>
    <row r="68" spans="1:2" x14ac:dyDescent="0.25">
      <c r="A68">
        <v>0.34033000000000002</v>
      </c>
      <c r="B68">
        <v>5.6148648648648543</v>
      </c>
    </row>
    <row r="69" spans="1:2" x14ac:dyDescent="0.25">
      <c r="A69">
        <v>0.32429999999999998</v>
      </c>
      <c r="B69">
        <v>5.4155405405405563</v>
      </c>
    </row>
    <row r="70" spans="1:2" x14ac:dyDescent="0.25">
      <c r="A70">
        <v>0.30886000000000002</v>
      </c>
      <c r="B70">
        <v>5.2162162162162007</v>
      </c>
    </row>
    <row r="71" spans="1:2" x14ac:dyDescent="0.25">
      <c r="A71">
        <v>0.29398999999999997</v>
      </c>
      <c r="B71">
        <v>5.0236486486486651</v>
      </c>
    </row>
    <row r="72" spans="1:2" x14ac:dyDescent="0.25">
      <c r="A72">
        <v>0.27967999999999998</v>
      </c>
      <c r="B72">
        <v>4.8344594594594552</v>
      </c>
    </row>
    <row r="73" spans="1:2" x14ac:dyDescent="0.25">
      <c r="A73">
        <v>0.26591999999999999</v>
      </c>
      <c r="B73">
        <v>4.6486486486486465</v>
      </c>
    </row>
    <row r="74" spans="1:2" x14ac:dyDescent="0.25">
      <c r="A74">
        <v>0.25268000000000002</v>
      </c>
      <c r="B74">
        <v>4.4729729729729639</v>
      </c>
    </row>
    <row r="75" spans="1:2" x14ac:dyDescent="0.25">
      <c r="A75">
        <v>0.23995</v>
      </c>
      <c r="B75">
        <v>4.3006756756756825</v>
      </c>
    </row>
    <row r="76" spans="1:2" x14ac:dyDescent="0.25">
      <c r="A76">
        <v>0.22772999999999999</v>
      </c>
      <c r="B76">
        <v>4.1283783783783816</v>
      </c>
    </row>
    <row r="77" spans="1:2" x14ac:dyDescent="0.25">
      <c r="A77">
        <v>0.21598999999999999</v>
      </c>
      <c r="B77">
        <v>3.9662162162162167</v>
      </c>
    </row>
    <row r="78" spans="1:2" x14ac:dyDescent="0.25">
      <c r="A78">
        <v>0.20471</v>
      </c>
      <c r="B78">
        <v>3.8108108108108056</v>
      </c>
    </row>
    <row r="79" spans="1:2" x14ac:dyDescent="0.25">
      <c r="A79">
        <v>0.19389999999999999</v>
      </c>
      <c r="B79">
        <v>3.6520270270270316</v>
      </c>
    </row>
    <row r="80" spans="1:2" x14ac:dyDescent="0.25">
      <c r="A80">
        <v>0.18351999999999999</v>
      </c>
      <c r="B80">
        <v>3.506756756756757</v>
      </c>
    </row>
    <row r="81" spans="1:2" x14ac:dyDescent="0.25">
      <c r="A81">
        <v>0.17357</v>
      </c>
      <c r="B81">
        <v>3.361486486486482</v>
      </c>
    </row>
    <row r="82" spans="1:2" x14ac:dyDescent="0.25">
      <c r="A82">
        <v>0.16403999999999999</v>
      </c>
      <c r="B82">
        <v>3.2195945945945978</v>
      </c>
    </row>
    <row r="83" spans="1:2" x14ac:dyDescent="0.25">
      <c r="A83">
        <v>0.15490999999999999</v>
      </c>
      <c r="B83">
        <v>3.0844594594594592</v>
      </c>
    </row>
    <row r="84" spans="1:2" x14ac:dyDescent="0.25">
      <c r="A84">
        <v>0.14616000000000001</v>
      </c>
      <c r="B84">
        <v>2.9560810810810745</v>
      </c>
    </row>
    <row r="85" spans="1:2" x14ac:dyDescent="0.25">
      <c r="A85">
        <v>0.13780000000000001</v>
      </c>
      <c r="B85">
        <v>2.8243243243243268</v>
      </c>
    </row>
    <row r="86" spans="1:2" x14ac:dyDescent="0.25">
      <c r="A86">
        <v>0.12978999999999999</v>
      </c>
      <c r="B86">
        <v>2.7060810810810865</v>
      </c>
    </row>
    <row r="87" spans="1:2" x14ac:dyDescent="0.25">
      <c r="A87">
        <v>0.12214</v>
      </c>
      <c r="B87">
        <v>2.5844594594594557</v>
      </c>
    </row>
    <row r="88" spans="1:2" x14ac:dyDescent="0.25">
      <c r="A88">
        <v>0.11482000000000001</v>
      </c>
      <c r="B88">
        <v>2.4729729729729706</v>
      </c>
    </row>
    <row r="89" spans="1:2" x14ac:dyDescent="0.25">
      <c r="A89">
        <v>0.10784000000000001</v>
      </c>
      <c r="B89">
        <v>2.3581081081081083</v>
      </c>
    </row>
    <row r="90" spans="1:2" x14ac:dyDescent="0.25">
      <c r="A90">
        <v>0.10118000000000001</v>
      </c>
      <c r="B90">
        <v>2.2499999999999996</v>
      </c>
    </row>
    <row r="91" spans="1:2" x14ac:dyDescent="0.25">
      <c r="A91">
        <v>9.4818E-2</v>
      </c>
      <c r="B91">
        <v>2.1493243243243261</v>
      </c>
    </row>
    <row r="92" spans="1:2" x14ac:dyDescent="0.25">
      <c r="A92">
        <v>8.8759000000000005E-2</v>
      </c>
      <c r="B92">
        <v>2.0469594594594573</v>
      </c>
    </row>
    <row r="93" spans="1:2" x14ac:dyDescent="0.25">
      <c r="A93">
        <v>8.2987000000000005E-2</v>
      </c>
      <c r="B93">
        <v>1.9499999999999997</v>
      </c>
    </row>
    <row r="94" spans="1:2" x14ac:dyDescent="0.25">
      <c r="A94">
        <v>7.7493999999999993E-2</v>
      </c>
      <c r="B94">
        <v>1.855743243243247</v>
      </c>
    </row>
    <row r="95" spans="1:2" x14ac:dyDescent="0.25">
      <c r="A95">
        <v>7.2270000000000001E-2</v>
      </c>
      <c r="B95">
        <v>1.7648648648648624</v>
      </c>
    </row>
    <row r="96" spans="1:2" x14ac:dyDescent="0.25">
      <c r="A96">
        <v>6.7305000000000004E-2</v>
      </c>
      <c r="B96">
        <v>1.6773648648648638</v>
      </c>
    </row>
    <row r="97" spans="1:2" x14ac:dyDescent="0.25">
      <c r="A97">
        <v>6.2591999999999995E-2</v>
      </c>
      <c r="B97">
        <v>1.5922297297297328</v>
      </c>
    </row>
    <row r="98" spans="1:2" x14ac:dyDescent="0.25">
      <c r="A98">
        <v>5.8120999999999999E-2</v>
      </c>
      <c r="B98">
        <v>1.5104729729729713</v>
      </c>
    </row>
    <row r="99" spans="1:2" x14ac:dyDescent="0.25">
      <c r="A99">
        <v>5.3884000000000001E-2</v>
      </c>
      <c r="B99">
        <v>1.4314189189189181</v>
      </c>
    </row>
    <row r="100" spans="1:2" x14ac:dyDescent="0.25">
      <c r="A100">
        <v>4.9874000000000002E-2</v>
      </c>
      <c r="B100">
        <v>1.3547297297297296</v>
      </c>
    </row>
    <row r="101" spans="1:2" x14ac:dyDescent="0.25">
      <c r="A101">
        <v>4.6080999999999997E-2</v>
      </c>
      <c r="B101">
        <v>1.2814189189189205</v>
      </c>
    </row>
    <row r="102" spans="1:2" x14ac:dyDescent="0.25">
      <c r="A102">
        <v>4.2499000000000002E-2</v>
      </c>
      <c r="B102">
        <v>1.2101351351351335</v>
      </c>
    </row>
    <row r="103" spans="1:2" x14ac:dyDescent="0.25">
      <c r="A103">
        <v>3.9119000000000001E-2</v>
      </c>
      <c r="B103">
        <v>1.1418918918918923</v>
      </c>
    </row>
    <row r="104" spans="1:2" x14ac:dyDescent="0.25">
      <c r="A104">
        <v>3.5935000000000002E-2</v>
      </c>
      <c r="B104">
        <v>1.0756756756756756</v>
      </c>
    </row>
    <row r="105" spans="1:2" x14ac:dyDescent="0.25">
      <c r="A105">
        <v>3.2939999999999997E-2</v>
      </c>
      <c r="B105">
        <v>1.0118243243243259</v>
      </c>
    </row>
    <row r="106" spans="1:2" x14ac:dyDescent="0.25">
      <c r="A106">
        <v>3.0124999999999999E-2</v>
      </c>
      <c r="B106">
        <v>0.95101351351351282</v>
      </c>
    </row>
    <row r="107" spans="1:2" x14ac:dyDescent="0.25">
      <c r="A107">
        <v>2.7484999999999999E-2</v>
      </c>
      <c r="B107">
        <v>0.89189189189189189</v>
      </c>
    </row>
    <row r="108" spans="1:2" x14ac:dyDescent="0.25">
      <c r="A108">
        <v>2.5012E-2</v>
      </c>
      <c r="B108">
        <v>0.83547297297297285</v>
      </c>
    </row>
    <row r="109" spans="1:2" x14ac:dyDescent="0.25">
      <c r="A109">
        <v>2.2700999999999999E-2</v>
      </c>
      <c r="B109">
        <v>0.7807432432432434</v>
      </c>
    </row>
    <row r="110" spans="1:2" x14ac:dyDescent="0.25">
      <c r="A110">
        <v>2.0545000000000001E-2</v>
      </c>
      <c r="B110">
        <v>0.72837837837837771</v>
      </c>
    </row>
    <row r="111" spans="1:2" x14ac:dyDescent="0.25">
      <c r="A111">
        <v>1.8537000000000001E-2</v>
      </c>
      <c r="B111">
        <v>0.67837837837837811</v>
      </c>
    </row>
    <row r="112" spans="1:2" x14ac:dyDescent="0.25">
      <c r="A112">
        <v>1.6670999999999998E-2</v>
      </c>
      <c r="B112">
        <v>0.63040540540540646</v>
      </c>
    </row>
    <row r="113" spans="1:2" x14ac:dyDescent="0.25">
      <c r="A113">
        <v>1.4940999999999999E-2</v>
      </c>
      <c r="B113">
        <v>0.5844594594594591</v>
      </c>
    </row>
    <row r="114" spans="1:2" x14ac:dyDescent="0.25">
      <c r="A114">
        <v>1.3342E-2</v>
      </c>
      <c r="B114">
        <v>0.54020270270270254</v>
      </c>
    </row>
    <row r="115" spans="1:2" x14ac:dyDescent="0.25">
      <c r="A115">
        <v>1.1867000000000001E-2</v>
      </c>
      <c r="B115">
        <v>0.49831081081081036</v>
      </c>
    </row>
    <row r="116" spans="1:2" x14ac:dyDescent="0.25">
      <c r="A116">
        <v>1.0511E-2</v>
      </c>
      <c r="B116">
        <v>0.45810810810810854</v>
      </c>
    </row>
    <row r="117" spans="1:2" x14ac:dyDescent="0.25">
      <c r="A117">
        <v>9.2680000000000002E-3</v>
      </c>
      <c r="B117">
        <v>0.41993243243243217</v>
      </c>
    </row>
    <row r="118" spans="1:2" x14ac:dyDescent="0.25">
      <c r="A118">
        <v>8.1326000000000002E-3</v>
      </c>
      <c r="B118">
        <v>0.38358108108108108</v>
      </c>
    </row>
    <row r="119" spans="1:2" x14ac:dyDescent="0.25">
      <c r="A119">
        <v>7.0993000000000002E-3</v>
      </c>
      <c r="B119">
        <v>0.34908783783783781</v>
      </c>
    </row>
    <row r="120" spans="1:2" x14ac:dyDescent="0.25">
      <c r="A120">
        <v>6.1627000000000001E-3</v>
      </c>
      <c r="B120">
        <v>0.31641891891891893</v>
      </c>
    </row>
    <row r="121" spans="1:2" x14ac:dyDescent="0.25">
      <c r="A121">
        <v>5.3175000000000002E-3</v>
      </c>
      <c r="B121">
        <v>0.28554054054054051</v>
      </c>
    </row>
    <row r="122" spans="1:2" x14ac:dyDescent="0.25">
      <c r="A122">
        <v>4.5585000000000001E-3</v>
      </c>
      <c r="B122">
        <v>0.25641891891891899</v>
      </c>
    </row>
    <row r="123" spans="1:2" x14ac:dyDescent="0.25">
      <c r="A123">
        <v>3.8806000000000001E-3</v>
      </c>
      <c r="B123">
        <v>0.22902027027027022</v>
      </c>
    </row>
    <row r="124" spans="1:2" x14ac:dyDescent="0.25">
      <c r="A124">
        <v>3.2785000000000002E-3</v>
      </c>
      <c r="B124">
        <v>0.20341216216216212</v>
      </c>
    </row>
    <row r="125" spans="1:2" x14ac:dyDescent="0.25">
      <c r="A125">
        <v>2.7472999999999998E-3</v>
      </c>
      <c r="B125">
        <v>0.17945945945945957</v>
      </c>
    </row>
    <row r="126" spans="1:2" x14ac:dyDescent="0.25">
      <c r="A126">
        <v>2.2818999999999999E-3</v>
      </c>
      <c r="B126">
        <v>0.15722972972972971</v>
      </c>
    </row>
    <row r="127" spans="1:2" x14ac:dyDescent="0.25">
      <c r="A127">
        <v>1.8775E-3</v>
      </c>
      <c r="B127">
        <v>0.13662162162162156</v>
      </c>
    </row>
    <row r="128" spans="1:2" x14ac:dyDescent="0.25">
      <c r="A128">
        <v>1.5291E-3</v>
      </c>
      <c r="B128">
        <v>0.11770270270270271</v>
      </c>
    </row>
    <row r="129" spans="1:2" x14ac:dyDescent="0.25">
      <c r="A129">
        <v>1.2319E-3</v>
      </c>
      <c r="B129">
        <v>0.10040540540540543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121B-5ACB-4A52-9CC6-1BD8A79F998F}">
  <dimension ref="B1:G50"/>
  <sheetViews>
    <sheetView topLeftCell="A5" workbookViewId="0">
      <selection activeCell="F7" sqref="F7"/>
    </sheetView>
  </sheetViews>
  <sheetFormatPr defaultRowHeight="15" x14ac:dyDescent="0.25"/>
  <sheetData>
    <row r="1" spans="2:7" x14ac:dyDescent="0.25">
      <c r="C1" t="s">
        <v>11</v>
      </c>
      <c r="F1" t="s">
        <v>11</v>
      </c>
      <c r="G1" t="s">
        <v>23</v>
      </c>
    </row>
    <row r="2" spans="2:7" x14ac:dyDescent="0.25">
      <c r="C2" t="s">
        <v>5</v>
      </c>
      <c r="F2" t="s">
        <v>6</v>
      </c>
    </row>
    <row r="3" spans="2:7" x14ac:dyDescent="0.25">
      <c r="C3" t="s">
        <v>7</v>
      </c>
      <c r="F3">
        <f>1.28*10^6</f>
        <v>1280000</v>
      </c>
      <c r="G3" t="s">
        <v>24</v>
      </c>
    </row>
    <row r="4" spans="2:7" x14ac:dyDescent="0.25">
      <c r="F4">
        <f>F3/(1000*3600)</f>
        <v>0.35555555555555557</v>
      </c>
      <c r="G4" t="s">
        <v>25</v>
      </c>
    </row>
    <row r="5" spans="2:7" x14ac:dyDescent="0.25">
      <c r="B5" t="s">
        <v>8</v>
      </c>
      <c r="C5" t="s">
        <v>0</v>
      </c>
      <c r="D5" t="s">
        <v>9</v>
      </c>
      <c r="E5" t="s">
        <v>10</v>
      </c>
    </row>
    <row r="6" spans="2:7" x14ac:dyDescent="0.25">
      <c r="B6">
        <f>0</f>
        <v>0</v>
      </c>
      <c r="C6">
        <f>EXP(-0.0381*B6)</f>
        <v>1</v>
      </c>
      <c r="D6">
        <v>0</v>
      </c>
      <c r="E6">
        <v>0</v>
      </c>
    </row>
    <row r="7" spans="2:7" x14ac:dyDescent="0.25">
      <c r="B7">
        <f t="shared" ref="B7:B15" si="0">B6+0.1</f>
        <v>0.1</v>
      </c>
      <c r="C7">
        <f t="shared" ref="C7:C50" si="1">EXP(-0.0381*B7)</f>
        <v>0.99619724884104965</v>
      </c>
      <c r="D7">
        <f>(C7-C6)/((B7-B6)*60)</f>
        <v>-6.337918598250577E-4</v>
      </c>
      <c r="E7">
        <f>-D7*$F$3</f>
        <v>811.25358057607389</v>
      </c>
      <c r="F7">
        <f>E7/1000</f>
        <v>0.81125358057607388</v>
      </c>
    </row>
    <row r="8" spans="2:7" x14ac:dyDescent="0.25">
      <c r="B8">
        <f t="shared" si="0"/>
        <v>0.2</v>
      </c>
      <c r="C8">
        <f t="shared" si="1"/>
        <v>0.99240895859847633</v>
      </c>
      <c r="D8">
        <f t="shared" ref="D8:D50" si="2">(C8-C7)/((B8-B7)*60)</f>
        <v>-6.3138170709555374E-4</v>
      </c>
      <c r="E8">
        <f t="shared" ref="E8:E50" si="3">-D8*$F$3</f>
        <v>808.16858508230882</v>
      </c>
    </row>
    <row r="9" spans="2:7" x14ac:dyDescent="0.25">
      <c r="B9">
        <f t="shared" si="0"/>
        <v>0.30000000000000004</v>
      </c>
      <c r="C9">
        <f t="shared" si="1"/>
        <v>0.98863507428101327</v>
      </c>
      <c r="D9">
        <f t="shared" si="2"/>
        <v>-6.2898071957717661E-4</v>
      </c>
      <c r="E9">
        <f t="shared" si="3"/>
        <v>805.09532105878611</v>
      </c>
    </row>
    <row r="10" spans="2:7" x14ac:dyDescent="0.25">
      <c r="B10">
        <f t="shared" si="0"/>
        <v>0.4</v>
      </c>
      <c r="C10">
        <f t="shared" si="1"/>
        <v>0.98487554110651221</v>
      </c>
      <c r="D10">
        <f t="shared" si="2"/>
        <v>-6.2658886241684386E-4</v>
      </c>
      <c r="E10">
        <f t="shared" si="3"/>
        <v>802.03374389356009</v>
      </c>
    </row>
    <row r="11" spans="2:7" x14ac:dyDescent="0.25">
      <c r="B11">
        <f t="shared" si="0"/>
        <v>0.5</v>
      </c>
      <c r="C11">
        <f t="shared" si="1"/>
        <v>0.98113030450114758</v>
      </c>
      <c r="D11">
        <f t="shared" si="2"/>
        <v>-6.2420610089410555E-4</v>
      </c>
      <c r="E11">
        <f t="shared" si="3"/>
        <v>798.98380914445511</v>
      </c>
    </row>
    <row r="12" spans="2:7" x14ac:dyDescent="0.25">
      <c r="B12">
        <f t="shared" si="0"/>
        <v>0.6</v>
      </c>
      <c r="C12">
        <f t="shared" si="1"/>
        <v>0.97739931009862457</v>
      </c>
      <c r="D12">
        <f t="shared" si="2"/>
        <v>-6.2183240042050058E-4</v>
      </c>
      <c r="E12">
        <f t="shared" si="3"/>
        <v>795.94547253824078</v>
      </c>
    </row>
    <row r="13" spans="2:7" x14ac:dyDescent="0.25">
      <c r="B13">
        <f t="shared" si="0"/>
        <v>0.7</v>
      </c>
      <c r="C13">
        <f t="shared" si="1"/>
        <v>0.9736825037393898</v>
      </c>
      <c r="D13">
        <f t="shared" si="2"/>
        <v>-6.1946772653912851E-4</v>
      </c>
      <c r="E13">
        <f t="shared" si="3"/>
        <v>792.91868997008453</v>
      </c>
    </row>
    <row r="14" spans="2:7" x14ac:dyDescent="0.25">
      <c r="B14">
        <f t="shared" si="0"/>
        <v>0.79999999999999993</v>
      </c>
      <c r="C14">
        <f t="shared" si="1"/>
        <v>0.96997983146984523</v>
      </c>
      <c r="D14">
        <f t="shared" si="2"/>
        <v>-6.1711204492409543E-4</v>
      </c>
      <c r="E14">
        <f t="shared" si="3"/>
        <v>789.9034175028421</v>
      </c>
    </row>
    <row r="15" spans="2:7" x14ac:dyDescent="0.25">
      <c r="B15">
        <f t="shared" si="0"/>
        <v>0.89999999999999991</v>
      </c>
      <c r="C15">
        <f t="shared" si="1"/>
        <v>0.96629123954156493</v>
      </c>
      <c r="D15">
        <f t="shared" si="2"/>
        <v>-6.1476532138005102E-4</v>
      </c>
      <c r="E15">
        <f t="shared" si="3"/>
        <v>786.89961136646525</v>
      </c>
    </row>
    <row r="16" spans="2:7" x14ac:dyDescent="0.25">
      <c r="B16">
        <f>B15+0.1</f>
        <v>0.99999999999999989</v>
      </c>
      <c r="C16">
        <f t="shared" si="1"/>
        <v>0.96261667441051468</v>
      </c>
      <c r="D16">
        <f t="shared" si="2"/>
        <v>-6.1242752184170767E-4</v>
      </c>
      <c r="E16">
        <f t="shared" si="3"/>
        <v>783.90722795738577</v>
      </c>
    </row>
    <row r="17" spans="2:5" x14ac:dyDescent="0.25">
      <c r="B17">
        <f t="shared" ref="B17:B31" si="4">B16+1</f>
        <v>2</v>
      </c>
      <c r="C17">
        <f t="shared" si="1"/>
        <v>0.92663086185315879</v>
      </c>
      <c r="D17">
        <f t="shared" si="2"/>
        <v>-5.9976354262259812E-4</v>
      </c>
      <c r="E17">
        <f t="shared" si="3"/>
        <v>767.69733455692563</v>
      </c>
    </row>
    <row r="18" spans="2:5" x14ac:dyDescent="0.25">
      <c r="B18">
        <f t="shared" si="4"/>
        <v>3</v>
      </c>
      <c r="C18">
        <f t="shared" si="1"/>
        <v>0.89199031864323675</v>
      </c>
      <c r="D18">
        <f t="shared" si="2"/>
        <v>-5.7734238683203418E-4</v>
      </c>
      <c r="E18">
        <f t="shared" si="3"/>
        <v>738.99825514500378</v>
      </c>
    </row>
    <row r="19" spans="2:5" x14ac:dyDescent="0.25">
      <c r="B19">
        <f t="shared" si="4"/>
        <v>4</v>
      </c>
      <c r="C19">
        <f t="shared" si="1"/>
        <v>0.85864475413872787</v>
      </c>
      <c r="D19">
        <f t="shared" si="2"/>
        <v>-5.5575940840848126E-4</v>
      </c>
      <c r="E19">
        <f t="shared" si="3"/>
        <v>711.37204276285604</v>
      </c>
    </row>
    <row r="20" spans="2:5" x14ac:dyDescent="0.25">
      <c r="B20">
        <f t="shared" si="4"/>
        <v>5</v>
      </c>
      <c r="C20">
        <f t="shared" si="1"/>
        <v>0.82654575772905625</v>
      </c>
      <c r="D20">
        <f t="shared" si="2"/>
        <v>-5.3498327349452699E-4</v>
      </c>
      <c r="E20">
        <f t="shared" si="3"/>
        <v>684.77859007299458</v>
      </c>
    </row>
    <row r="21" spans="2:5" x14ac:dyDescent="0.25">
      <c r="B21">
        <f t="shared" si="4"/>
        <v>6</v>
      </c>
      <c r="C21">
        <f t="shared" si="1"/>
        <v>0.79564672855326302</v>
      </c>
      <c r="D21">
        <f t="shared" si="2"/>
        <v>-5.1498381959655393E-4</v>
      </c>
      <c r="E21">
        <f t="shared" si="3"/>
        <v>659.17928908358908</v>
      </c>
    </row>
    <row r="22" spans="2:5" x14ac:dyDescent="0.25">
      <c r="B22">
        <f t="shared" si="4"/>
        <v>7</v>
      </c>
      <c r="C22">
        <f t="shared" si="1"/>
        <v>0.76590280784554754</v>
      </c>
      <c r="D22">
        <f t="shared" si="2"/>
        <v>-4.9573201179525794E-4</v>
      </c>
      <c r="E22">
        <f t="shared" si="3"/>
        <v>634.53697509793017</v>
      </c>
    </row>
    <row r="23" spans="2:5" x14ac:dyDescent="0.25">
      <c r="B23">
        <f t="shared" si="4"/>
        <v>8</v>
      </c>
      <c r="C23">
        <f t="shared" si="1"/>
        <v>0.7372708138099564</v>
      </c>
      <c r="D23">
        <f t="shared" si="2"/>
        <v>-4.7719990059318557E-4</v>
      </c>
      <c r="E23">
        <f t="shared" si="3"/>
        <v>610.81587275927757</v>
      </c>
    </row>
    <row r="24" spans="2:5" x14ac:dyDescent="0.25">
      <c r="B24">
        <f t="shared" si="4"/>
        <v>9</v>
      </c>
      <c r="C24">
        <f t="shared" si="1"/>
        <v>0.709709178929674</v>
      </c>
      <c r="D24">
        <f t="shared" si="2"/>
        <v>-4.5936058133804006E-4</v>
      </c>
      <c r="E24">
        <f t="shared" si="3"/>
        <v>587.98154411269127</v>
      </c>
    </row>
    <row r="25" spans="2:5" x14ac:dyDescent="0.25">
      <c r="B25">
        <f t="shared" si="4"/>
        <v>10</v>
      </c>
      <c r="C25">
        <f t="shared" si="1"/>
        <v>0.68317788961989967</v>
      </c>
      <c r="D25">
        <f t="shared" si="2"/>
        <v>-4.4218815516290552E-4</v>
      </c>
      <c r="E25">
        <f t="shared" si="3"/>
        <v>566.00083860851908</v>
      </c>
    </row>
    <row r="26" spans="2:5" x14ac:dyDescent="0.25">
      <c r="B26">
        <f t="shared" si="4"/>
        <v>11</v>
      </c>
      <c r="C26">
        <f t="shared" si="1"/>
        <v>0.65763842813670148</v>
      </c>
      <c r="D26">
        <f t="shared" si="2"/>
        <v>-4.2565769138663649E-4</v>
      </c>
      <c r="E26">
        <f t="shared" si="3"/>
        <v>544.84184497489468</v>
      </c>
    </row>
    <row r="27" spans="2:5" x14ac:dyDescent="0.25">
      <c r="B27">
        <f t="shared" si="4"/>
        <v>12</v>
      </c>
      <c r="C27">
        <f t="shared" si="1"/>
        <v>0.63305371665750987</v>
      </c>
      <c r="D27">
        <f t="shared" si="2"/>
        <v>-4.0974519131986022E-4</v>
      </c>
      <c r="E27">
        <f t="shared" si="3"/>
        <v>524.47384488942112</v>
      </c>
    </row>
    <row r="28" spans="2:5" x14ac:dyDescent="0.25">
      <c r="B28">
        <f t="shared" si="4"/>
        <v>13</v>
      </c>
      <c r="C28">
        <f t="shared" si="1"/>
        <v>0.60938806345206831</v>
      </c>
      <c r="D28">
        <f t="shared" si="2"/>
        <v>-3.9442755342402604E-4</v>
      </c>
      <c r="E28">
        <f t="shared" si="3"/>
        <v>504.86726838275331</v>
      </c>
    </row>
    <row r="29" spans="2:5" x14ac:dyDescent="0.25">
      <c r="B29">
        <f t="shared" si="4"/>
        <v>14</v>
      </c>
      <c r="C29">
        <f t="shared" si="1"/>
        <v>0.58660711106569374</v>
      </c>
      <c r="D29">
        <f t="shared" si="2"/>
        <v>-3.7968253977290942E-4</v>
      </c>
      <c r="E29">
        <f t="shared" si="3"/>
        <v>485.99365090932406</v>
      </c>
    </row>
    <row r="30" spans="2:5" x14ac:dyDescent="0.25">
      <c r="B30">
        <f t="shared" si="4"/>
        <v>15</v>
      </c>
      <c r="C30">
        <f t="shared" si="1"/>
        <v>0.56467778643961752</v>
      </c>
      <c r="D30">
        <f t="shared" si="2"/>
        <v>-3.6548874376793696E-4</v>
      </c>
      <c r="E30">
        <f t="shared" si="3"/>
        <v>467.82559202295931</v>
      </c>
    </row>
    <row r="31" spans="2:5" x14ac:dyDescent="0.25">
      <c r="B31">
        <f t="shared" si="4"/>
        <v>16</v>
      </c>
      <c r="C31">
        <f t="shared" si="1"/>
        <v>0.54356825289599542</v>
      </c>
      <c r="D31">
        <f t="shared" si="2"/>
        <v>-3.5182555906036842E-4</v>
      </c>
      <c r="E31">
        <f t="shared" si="3"/>
        <v>450.33671559727156</v>
      </c>
    </row>
    <row r="32" spans="2:5" x14ac:dyDescent="0.25">
      <c r="B32">
        <f>B31+5</f>
        <v>21</v>
      </c>
      <c r="C32">
        <f t="shared" si="1"/>
        <v>0.44928403346737977</v>
      </c>
      <c r="D32">
        <f t="shared" si="2"/>
        <v>-3.1428073142871881E-4</v>
      </c>
      <c r="E32">
        <f t="shared" si="3"/>
        <v>402.27933622876009</v>
      </c>
    </row>
    <row r="33" spans="2:5" x14ac:dyDescent="0.25">
      <c r="B33">
        <f t="shared" ref="B33:B37" si="5">B32+5</f>
        <v>26</v>
      </c>
      <c r="C33">
        <f t="shared" si="1"/>
        <v>0.37135381187786209</v>
      </c>
      <c r="D33">
        <f t="shared" si="2"/>
        <v>-2.5976740529839228E-4</v>
      </c>
      <c r="E33">
        <f t="shared" si="3"/>
        <v>332.5022787819421</v>
      </c>
    </row>
    <row r="34" spans="2:5" x14ac:dyDescent="0.25">
      <c r="B34">
        <f t="shared" si="5"/>
        <v>31</v>
      </c>
      <c r="C34">
        <f t="shared" si="1"/>
        <v>0.30694091782416089</v>
      </c>
      <c r="D34">
        <f t="shared" si="2"/>
        <v>-2.1470964684567069E-4</v>
      </c>
      <c r="E34">
        <f t="shared" si="3"/>
        <v>274.82834796245851</v>
      </c>
    </row>
    <row r="35" spans="2:5" x14ac:dyDescent="0.25">
      <c r="B35">
        <f t="shared" si="5"/>
        <v>36</v>
      </c>
      <c r="C35">
        <f t="shared" si="1"/>
        <v>0.25370071350102302</v>
      </c>
      <c r="D35">
        <f t="shared" si="2"/>
        <v>-1.7746734774379288E-4</v>
      </c>
      <c r="E35">
        <f t="shared" si="3"/>
        <v>227.1582051120549</v>
      </c>
    </row>
    <row r="36" spans="2:5" x14ac:dyDescent="0.25">
      <c r="B36">
        <f t="shared" si="5"/>
        <v>41</v>
      </c>
      <c r="C36">
        <f t="shared" si="1"/>
        <v>0.2096952484771053</v>
      </c>
      <c r="D36">
        <f t="shared" si="2"/>
        <v>-1.4668488341305908E-4</v>
      </c>
      <c r="E36">
        <f t="shared" si="3"/>
        <v>187.75665076871562</v>
      </c>
    </row>
    <row r="37" spans="2:5" x14ac:dyDescent="0.25">
      <c r="B37">
        <f t="shared" si="5"/>
        <v>46</v>
      </c>
      <c r="C37">
        <f t="shared" si="1"/>
        <v>0.17332271804469171</v>
      </c>
      <c r="D37">
        <f t="shared" si="2"/>
        <v>-1.2124176810804531E-4</v>
      </c>
      <c r="E37">
        <f t="shared" si="3"/>
        <v>155.18946317829798</v>
      </c>
    </row>
    <row r="38" spans="2:5" x14ac:dyDescent="0.25">
      <c r="B38">
        <f>B37+5</f>
        <v>51</v>
      </c>
      <c r="C38">
        <f t="shared" si="1"/>
        <v>0.14325915731790928</v>
      </c>
      <c r="D38">
        <f t="shared" si="2"/>
        <v>-1.0021186908927477E-4</v>
      </c>
      <c r="E38">
        <f t="shared" si="3"/>
        <v>128.27119243427171</v>
      </c>
    </row>
    <row r="39" spans="2:5" x14ac:dyDescent="0.25">
      <c r="B39">
        <f>B38+10</f>
        <v>61</v>
      </c>
      <c r="C39">
        <f t="shared" si="1"/>
        <v>9.7871488765174472E-2</v>
      </c>
      <c r="D39">
        <f t="shared" si="2"/>
        <v>-7.5646114254558018E-5</v>
      </c>
      <c r="E39">
        <f t="shared" si="3"/>
        <v>96.827026245834261</v>
      </c>
    </row>
    <row r="40" spans="2:5" x14ac:dyDescent="0.25">
      <c r="B40">
        <f t="shared" ref="B40:B50" si="6">B39+10</f>
        <v>71</v>
      </c>
      <c r="C40">
        <f t="shared" si="1"/>
        <v>6.6863637148549607E-2</v>
      </c>
      <c r="D40">
        <f t="shared" si="2"/>
        <v>-5.1679752694374776E-5</v>
      </c>
      <c r="E40">
        <f t="shared" si="3"/>
        <v>66.15008344879972</v>
      </c>
    </row>
    <row r="41" spans="2:5" x14ac:dyDescent="0.25">
      <c r="B41">
        <f t="shared" si="6"/>
        <v>81</v>
      </c>
      <c r="C41">
        <f t="shared" si="1"/>
        <v>4.567975851945686E-2</v>
      </c>
      <c r="D41">
        <f t="shared" si="2"/>
        <v>-3.5306464381821243E-5</v>
      </c>
      <c r="E41">
        <f t="shared" si="3"/>
        <v>45.192274408731194</v>
      </c>
    </row>
    <row r="42" spans="2:5" x14ac:dyDescent="0.25">
      <c r="B42">
        <f t="shared" si="6"/>
        <v>91</v>
      </c>
      <c r="C42">
        <f t="shared" si="1"/>
        <v>3.1207401023669163E-2</v>
      </c>
      <c r="D42">
        <f t="shared" si="2"/>
        <v>-2.4120595826312828E-5</v>
      </c>
      <c r="E42">
        <f t="shared" si="3"/>
        <v>30.874362657680418</v>
      </c>
    </row>
    <row r="43" spans="2:5" x14ac:dyDescent="0.25">
      <c r="B43">
        <f t="shared" si="6"/>
        <v>101</v>
      </c>
      <c r="C43">
        <f t="shared" si="1"/>
        <v>2.1320206371872201E-2</v>
      </c>
      <c r="D43">
        <f t="shared" si="2"/>
        <v>-1.6478657752994937E-5</v>
      </c>
      <c r="E43">
        <f t="shared" si="3"/>
        <v>21.092681923833521</v>
      </c>
    </row>
    <row r="44" spans="2:5" x14ac:dyDescent="0.25">
      <c r="B44">
        <f t="shared" si="6"/>
        <v>111</v>
      </c>
      <c r="C44">
        <f t="shared" si="1"/>
        <v>1.4565493595396391E-2</v>
      </c>
      <c r="D44">
        <f t="shared" si="2"/>
        <v>-1.1257854627459683E-5</v>
      </c>
      <c r="E44">
        <f t="shared" si="3"/>
        <v>14.410053923148395</v>
      </c>
    </row>
    <row r="45" spans="2:5" x14ac:dyDescent="0.25">
      <c r="B45">
        <f t="shared" si="6"/>
        <v>121</v>
      </c>
      <c r="C45">
        <f t="shared" si="1"/>
        <v>9.9508231757750691E-3</v>
      </c>
      <c r="D45">
        <f t="shared" si="2"/>
        <v>-7.6911173660355352E-6</v>
      </c>
      <c r="E45">
        <f t="shared" si="3"/>
        <v>9.8446302285254852</v>
      </c>
    </row>
    <row r="46" spans="2:5" x14ac:dyDescent="0.25">
      <c r="B46">
        <f t="shared" si="6"/>
        <v>131</v>
      </c>
      <c r="C46">
        <f t="shared" si="1"/>
        <v>6.7981823772067986E-3</v>
      </c>
      <c r="D46">
        <f t="shared" si="2"/>
        <v>-5.2544013309471171E-6</v>
      </c>
      <c r="E46">
        <f t="shared" si="3"/>
        <v>6.7256337036123099</v>
      </c>
    </row>
    <row r="47" spans="2:5" x14ac:dyDescent="0.25">
      <c r="B47">
        <f>B46+10</f>
        <v>141</v>
      </c>
      <c r="C47">
        <f t="shared" si="1"/>
        <v>4.6443678897113323E-3</v>
      </c>
      <c r="D47">
        <f t="shared" si="2"/>
        <v>-3.589690812492444E-6</v>
      </c>
      <c r="E47">
        <f t="shared" si="3"/>
        <v>4.5948042399903279</v>
      </c>
    </row>
    <row r="48" spans="2:5" x14ac:dyDescent="0.25">
      <c r="B48">
        <f t="shared" si="6"/>
        <v>151</v>
      </c>
      <c r="C48">
        <f t="shared" si="1"/>
        <v>3.1729294535114173E-3</v>
      </c>
      <c r="D48">
        <f t="shared" si="2"/>
        <v>-2.4523973936665249E-6</v>
      </c>
      <c r="E48">
        <f t="shared" si="3"/>
        <v>3.139068663893152</v>
      </c>
    </row>
    <row r="49" spans="2:5" x14ac:dyDescent="0.25">
      <c r="B49">
        <f>B48+10</f>
        <v>161</v>
      </c>
      <c r="C49">
        <f t="shared" si="1"/>
        <v>2.1676752479627514E-3</v>
      </c>
      <c r="D49">
        <f t="shared" si="2"/>
        <v>-1.6754236759144431E-6</v>
      </c>
      <c r="E49">
        <f t="shared" si="3"/>
        <v>2.1445423051704871</v>
      </c>
    </row>
    <row r="50" spans="2:5" x14ac:dyDescent="0.25">
      <c r="B50">
        <f t="shared" si="6"/>
        <v>171</v>
      </c>
      <c r="C50">
        <f t="shared" si="1"/>
        <v>1.4809078012844848E-3</v>
      </c>
      <c r="D50">
        <f t="shared" si="2"/>
        <v>-1.1446124111304444E-6</v>
      </c>
      <c r="E50">
        <f t="shared" si="3"/>
        <v>1.4651038862469687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A7AD-7E5F-4F2A-B27E-0273FE8B5239}">
  <dimension ref="B1:G81"/>
  <sheetViews>
    <sheetView topLeftCell="A5" workbookViewId="0">
      <selection activeCell="E5" sqref="E5"/>
    </sheetView>
  </sheetViews>
  <sheetFormatPr defaultRowHeight="15" x14ac:dyDescent="0.25"/>
  <sheetData>
    <row r="1" spans="2:7" x14ac:dyDescent="0.25">
      <c r="C1" t="s">
        <v>12</v>
      </c>
      <c r="F1" t="s">
        <v>12</v>
      </c>
    </row>
    <row r="2" spans="2:7" x14ac:dyDescent="0.25">
      <c r="C2" t="s">
        <v>13</v>
      </c>
      <c r="F2" t="s">
        <v>6</v>
      </c>
    </row>
    <row r="3" spans="2:7" x14ac:dyDescent="0.25">
      <c r="C3" t="s">
        <v>14</v>
      </c>
      <c r="F3">
        <f>2.7*10^6</f>
        <v>2700000</v>
      </c>
      <c r="G3" t="s">
        <v>24</v>
      </c>
    </row>
    <row r="4" spans="2:7" x14ac:dyDescent="0.25">
      <c r="F4">
        <f>F3/(3600*1000)</f>
        <v>0.75</v>
      </c>
      <c r="G4" t="s">
        <v>25</v>
      </c>
    </row>
    <row r="5" spans="2:7" x14ac:dyDescent="0.25">
      <c r="B5" t="s">
        <v>8</v>
      </c>
      <c r="C5" t="s">
        <v>0</v>
      </c>
      <c r="D5" t="s">
        <v>9</v>
      </c>
      <c r="E5" t="s">
        <v>10</v>
      </c>
    </row>
    <row r="6" spans="2:7" x14ac:dyDescent="0.25">
      <c r="B6">
        <f>0</f>
        <v>0</v>
      </c>
      <c r="C6">
        <f>EXP(-0.00627*B6)</f>
        <v>1</v>
      </c>
      <c r="D6">
        <v>0</v>
      </c>
      <c r="E6">
        <v>0</v>
      </c>
    </row>
    <row r="7" spans="2:7" x14ac:dyDescent="0.25">
      <c r="B7">
        <f>B6+1</f>
        <v>1</v>
      </c>
      <c r="C7">
        <f t="shared" ref="C7:C70" si="0">EXP(-0.00627*B7)</f>
        <v>0.99374961543233487</v>
      </c>
      <c r="D7">
        <f>(C7-C6)/((B7-B6)*60)</f>
        <v>-1.0417307612775225E-4</v>
      </c>
      <c r="E7">
        <f>-D7*$F$3</f>
        <v>281.26730554493105</v>
      </c>
      <c r="F7">
        <f>E7/1000</f>
        <v>0.28126730554493107</v>
      </c>
    </row>
    <row r="8" spans="2:7" x14ac:dyDescent="0.25">
      <c r="B8">
        <f t="shared" ref="B8:B31" si="1">B7+1</f>
        <v>2</v>
      </c>
      <c r="C8">
        <f t="shared" si="0"/>
        <v>0.98753829817191341</v>
      </c>
      <c r="D8">
        <f t="shared" ref="D8:D71" si="2">(C8-C7)/((B8-B7)*60)</f>
        <v>-1.0352195434035761E-4</v>
      </c>
      <c r="E8">
        <f t="shared" ref="E8:E71" si="3">-D8*$F$3</f>
        <v>279.50927671896557</v>
      </c>
      <c r="F8">
        <f t="shared" ref="F8:F71" si="4">E8/1000</f>
        <v>0.27950927671896558</v>
      </c>
    </row>
    <row r="9" spans="2:7" x14ac:dyDescent="0.25">
      <c r="B9">
        <f t="shared" si="1"/>
        <v>3</v>
      </c>
      <c r="C9">
        <f t="shared" si="0"/>
        <v>0.9813658040330413</v>
      </c>
      <c r="D9">
        <f t="shared" si="2"/>
        <v>-1.0287490231453515E-4</v>
      </c>
      <c r="E9">
        <f t="shared" si="3"/>
        <v>277.76223624924489</v>
      </c>
      <c r="F9">
        <f t="shared" si="4"/>
        <v>0.2777622362492449</v>
      </c>
    </row>
    <row r="10" spans="2:7" x14ac:dyDescent="0.25">
      <c r="B10">
        <f t="shared" si="1"/>
        <v>4</v>
      </c>
      <c r="C10">
        <f t="shared" si="0"/>
        <v>0.97523189035627889</v>
      </c>
      <c r="D10">
        <f t="shared" si="2"/>
        <v>-1.0223189461270692E-4</v>
      </c>
      <c r="E10">
        <f t="shared" si="3"/>
        <v>276.02611545430869</v>
      </c>
      <c r="F10">
        <f t="shared" si="4"/>
        <v>0.27602611545430872</v>
      </c>
    </row>
    <row r="11" spans="2:7" x14ac:dyDescent="0.25">
      <c r="B11">
        <f t="shared" si="1"/>
        <v>5</v>
      </c>
      <c r="C11">
        <f t="shared" si="0"/>
        <v>0.96913631599890104</v>
      </c>
      <c r="D11">
        <f t="shared" si="2"/>
        <v>-1.0159290595629737E-4</v>
      </c>
      <c r="E11">
        <f t="shared" si="3"/>
        <v>274.30084608200286</v>
      </c>
      <c r="F11">
        <f t="shared" si="4"/>
        <v>0.27430084608200284</v>
      </c>
    </row>
    <row r="12" spans="2:7" x14ac:dyDescent="0.25">
      <c r="B12">
        <f t="shared" si="1"/>
        <v>6</v>
      </c>
      <c r="C12">
        <f t="shared" si="0"/>
        <v>0.96307884132541766</v>
      </c>
      <c r="D12">
        <f t="shared" si="2"/>
        <v>-1.0095791122472312E-4</v>
      </c>
      <c r="E12">
        <f t="shared" si="3"/>
        <v>272.58636030675245</v>
      </c>
      <c r="F12">
        <f t="shared" si="4"/>
        <v>0.27258636030675243</v>
      </c>
    </row>
    <row r="13" spans="2:7" x14ac:dyDescent="0.25">
      <c r="B13">
        <f t="shared" si="1"/>
        <v>7</v>
      </c>
      <c r="C13">
        <f t="shared" si="0"/>
        <v>0.95705922819815248</v>
      </c>
      <c r="D13">
        <f t="shared" si="2"/>
        <v>-1.0032688545441963E-4</v>
      </c>
      <c r="E13">
        <f t="shared" si="3"/>
        <v>270.88259072693302</v>
      </c>
      <c r="F13">
        <f t="shared" si="4"/>
        <v>0.27088259072693299</v>
      </c>
    </row>
    <row r="14" spans="2:7" x14ac:dyDescent="0.25">
      <c r="B14">
        <f t="shared" si="1"/>
        <v>8</v>
      </c>
      <c r="C14">
        <f t="shared" si="0"/>
        <v>0.95107723996788118</v>
      </c>
      <c r="D14">
        <f t="shared" si="2"/>
        <v>-9.9699803837854931E-5</v>
      </c>
      <c r="E14">
        <f t="shared" si="3"/>
        <v>269.18947036220834</v>
      </c>
      <c r="F14">
        <f t="shared" si="4"/>
        <v>0.26918947036220836</v>
      </c>
    </row>
    <row r="15" spans="2:7" x14ac:dyDescent="0.25">
      <c r="B15">
        <f t="shared" si="1"/>
        <v>9</v>
      </c>
      <c r="C15">
        <f t="shared" si="0"/>
        <v>0.94513264146452836</v>
      </c>
      <c r="D15">
        <f t="shared" si="2"/>
        <v>-9.9076641722547115E-5</v>
      </c>
      <c r="E15">
        <f t="shared" si="3"/>
        <v>267.50693265087722</v>
      </c>
      <c r="F15">
        <f t="shared" si="4"/>
        <v>0.26750693265087722</v>
      </c>
    </row>
    <row r="16" spans="2:7" x14ac:dyDescent="0.25">
      <c r="B16">
        <f t="shared" si="1"/>
        <v>10</v>
      </c>
      <c r="C16">
        <f t="shared" si="0"/>
        <v>0.93922519898792189</v>
      </c>
      <c r="D16">
        <f t="shared" si="2"/>
        <v>-9.8457374610107687E-5</v>
      </c>
      <c r="E16">
        <f t="shared" si="3"/>
        <v>265.83491144729078</v>
      </c>
      <c r="F16">
        <f t="shared" si="4"/>
        <v>0.26583491144729077</v>
      </c>
    </row>
    <row r="17" spans="2:6" x14ac:dyDescent="0.25">
      <c r="B17">
        <f t="shared" si="1"/>
        <v>11</v>
      </c>
      <c r="C17">
        <f t="shared" si="0"/>
        <v>0.93335468029860547</v>
      </c>
      <c r="D17">
        <f t="shared" si="2"/>
        <v>-9.7841978155273807E-5</v>
      </c>
      <c r="E17">
        <f t="shared" si="3"/>
        <v>264.17334101923927</v>
      </c>
      <c r="F17">
        <f t="shared" si="4"/>
        <v>0.26417334101923928</v>
      </c>
    </row>
    <row r="18" spans="2:6" x14ac:dyDescent="0.25">
      <c r="B18">
        <f t="shared" si="1"/>
        <v>12</v>
      </c>
      <c r="C18">
        <f t="shared" si="0"/>
        <v>0.92752085460870903</v>
      </c>
      <c r="D18">
        <f t="shared" si="2"/>
        <v>-9.7230428164940544E-5</v>
      </c>
      <c r="E18">
        <f t="shared" si="3"/>
        <v>262.52215604533944</v>
      </c>
      <c r="F18">
        <f t="shared" si="4"/>
        <v>0.26252215604533946</v>
      </c>
    </row>
    <row r="19" spans="2:6" x14ac:dyDescent="0.25">
      <c r="B19">
        <f t="shared" si="1"/>
        <v>13</v>
      </c>
      <c r="C19">
        <f t="shared" si="0"/>
        <v>0.92172349257287522</v>
      </c>
      <c r="D19">
        <f t="shared" si="2"/>
        <v>-9.6622700597230143E-5</v>
      </c>
      <c r="E19">
        <f t="shared" si="3"/>
        <v>260.88129161252141</v>
      </c>
      <c r="F19">
        <f t="shared" si="4"/>
        <v>0.26088129161252138</v>
      </c>
    </row>
    <row r="20" spans="2:6" x14ac:dyDescent="0.25">
      <c r="B20">
        <f t="shared" si="1"/>
        <v>14</v>
      </c>
      <c r="C20">
        <f t="shared" si="0"/>
        <v>0.91596236627924321</v>
      </c>
      <c r="D20">
        <f t="shared" si="2"/>
        <v>-9.601877156053355E-5</v>
      </c>
      <c r="E20">
        <f t="shared" si="3"/>
        <v>259.2506832134406</v>
      </c>
      <c r="F20">
        <f t="shared" si="4"/>
        <v>0.25925068321344058</v>
      </c>
    </row>
    <row r="21" spans="2:6" x14ac:dyDescent="0.25">
      <c r="B21">
        <f t="shared" si="1"/>
        <v>15</v>
      </c>
      <c r="C21">
        <f t="shared" si="0"/>
        <v>0.91023724924048943</v>
      </c>
      <c r="D21">
        <f t="shared" si="2"/>
        <v>-9.5418617312562992E-5</v>
      </c>
      <c r="E21">
        <f t="shared" si="3"/>
        <v>257.63026674392006</v>
      </c>
      <c r="F21">
        <f t="shared" si="4"/>
        <v>0.25763026674392003</v>
      </c>
    </row>
    <row r="22" spans="2:6" x14ac:dyDescent="0.25">
      <c r="B22">
        <f t="shared" si="1"/>
        <v>16</v>
      </c>
      <c r="C22">
        <f t="shared" si="0"/>
        <v>0.9045479163849226</v>
      </c>
      <c r="D22">
        <f t="shared" si="2"/>
        <v>-9.4822214259447188E-5</v>
      </c>
      <c r="E22">
        <f t="shared" si="3"/>
        <v>256.01997850050742</v>
      </c>
      <c r="F22">
        <f t="shared" si="4"/>
        <v>0.25601997850050739</v>
      </c>
    </row>
    <row r="23" spans="2:6" x14ac:dyDescent="0.25">
      <c r="B23">
        <f t="shared" si="1"/>
        <v>17</v>
      </c>
      <c r="C23">
        <f t="shared" si="0"/>
        <v>0.89889414404763668</v>
      </c>
      <c r="D23">
        <f t="shared" si="2"/>
        <v>-9.4229538954765374E-5</v>
      </c>
      <c r="E23">
        <f t="shared" si="3"/>
        <v>254.41975517786651</v>
      </c>
      <c r="F23">
        <f t="shared" si="4"/>
        <v>0.25441975517786652</v>
      </c>
    </row>
    <row r="24" spans="2:6" x14ac:dyDescent="0.25">
      <c r="B24">
        <f t="shared" si="1"/>
        <v>18</v>
      </c>
      <c r="C24">
        <f t="shared" si="0"/>
        <v>0.89327570996171668</v>
      </c>
      <c r="D24">
        <f t="shared" si="2"/>
        <v>-9.3640568098666652E-5</v>
      </c>
      <c r="E24">
        <f t="shared" si="3"/>
        <v>252.82953386639997</v>
      </c>
      <c r="F24">
        <f t="shared" si="4"/>
        <v>0.25282953386639995</v>
      </c>
    </row>
    <row r="25" spans="2:6" x14ac:dyDescent="0.25">
      <c r="B25">
        <f t="shared" si="1"/>
        <v>19</v>
      </c>
      <c r="C25">
        <f t="shared" si="0"/>
        <v>0.88769239324950189</v>
      </c>
      <c r="D25">
        <f t="shared" si="2"/>
        <v>-9.3055278536913202E-5</v>
      </c>
      <c r="E25">
        <f t="shared" si="3"/>
        <v>251.24925204966564</v>
      </c>
      <c r="F25">
        <f t="shared" si="4"/>
        <v>0.25124925204966564</v>
      </c>
    </row>
    <row r="26" spans="2:6" x14ac:dyDescent="0.25">
      <c r="B26">
        <f t="shared" si="1"/>
        <v>20</v>
      </c>
      <c r="C26">
        <f t="shared" si="0"/>
        <v>0.88214397441390136</v>
      </c>
      <c r="D26">
        <f t="shared" si="2"/>
        <v>-9.2473647260008876E-5</v>
      </c>
      <c r="E26">
        <f t="shared" si="3"/>
        <v>249.67884760202398</v>
      </c>
      <c r="F26">
        <f t="shared" si="4"/>
        <v>0.24967884760202397</v>
      </c>
    </row>
    <row r="27" spans="2:6" x14ac:dyDescent="0.25">
      <c r="B27">
        <f t="shared" si="1"/>
        <v>21</v>
      </c>
      <c r="C27">
        <f t="shared" si="0"/>
        <v>0.87663023532976592</v>
      </c>
      <c r="D27">
        <f t="shared" si="2"/>
        <v>-9.1895651402257303E-5</v>
      </c>
      <c r="E27">
        <f t="shared" si="3"/>
        <v>248.11825878609471</v>
      </c>
      <c r="F27">
        <f t="shared" si="4"/>
        <v>0.24811825878609473</v>
      </c>
    </row>
    <row r="28" spans="2:6" x14ac:dyDescent="0.25">
      <c r="B28">
        <f t="shared" si="1"/>
        <v>22</v>
      </c>
      <c r="C28">
        <f t="shared" si="0"/>
        <v>0.87115095923531205</v>
      </c>
      <c r="D28">
        <f t="shared" si="2"/>
        <v>-9.1321268240897771E-5</v>
      </c>
      <c r="E28">
        <f t="shared" si="3"/>
        <v>246.56742425042398</v>
      </c>
      <c r="F28">
        <f t="shared" si="4"/>
        <v>0.24656742425042399</v>
      </c>
    </row>
    <row r="29" spans="2:6" x14ac:dyDescent="0.25">
      <c r="B29">
        <f t="shared" si="1"/>
        <v>23</v>
      </c>
      <c r="C29">
        <f t="shared" si="0"/>
        <v>0.86570593072360102</v>
      </c>
      <c r="D29">
        <f t="shared" si="2"/>
        <v>-9.075047519518375E-5</v>
      </c>
      <c r="E29">
        <f t="shared" si="3"/>
        <v>245.02628302699611</v>
      </c>
      <c r="F29">
        <f t="shared" si="4"/>
        <v>0.24502628302699611</v>
      </c>
    </row>
    <row r="30" spans="2:6" x14ac:dyDescent="0.25">
      <c r="B30">
        <f t="shared" si="1"/>
        <v>24</v>
      </c>
      <c r="C30">
        <f t="shared" si="0"/>
        <v>0.86029493573407001</v>
      </c>
      <c r="D30">
        <f t="shared" si="2"/>
        <v>-9.0183249825516923E-5</v>
      </c>
      <c r="E30">
        <f t="shared" si="3"/>
        <v>243.4947745288957</v>
      </c>
      <c r="F30">
        <f t="shared" si="4"/>
        <v>0.2434947745288957</v>
      </c>
    </row>
    <row r="31" spans="2:6" x14ac:dyDescent="0.25">
      <c r="B31">
        <f t="shared" si="1"/>
        <v>25</v>
      </c>
      <c r="C31">
        <f t="shared" si="0"/>
        <v>0.85491776154411725</v>
      </c>
      <c r="D31">
        <f t="shared" si="2"/>
        <v>-8.9619569832546001E-5</v>
      </c>
      <c r="E31">
        <f t="shared" si="3"/>
        <v>241.9728385478742</v>
      </c>
      <c r="F31">
        <f t="shared" si="4"/>
        <v>0.24197283854787421</v>
      </c>
    </row>
    <row r="32" spans="2:6" x14ac:dyDescent="0.25">
      <c r="B32">
        <f>B31+5</f>
        <v>30</v>
      </c>
      <c r="C32">
        <f t="shared" si="0"/>
        <v>0.82853184990489281</v>
      </c>
      <c r="D32">
        <f t="shared" si="2"/>
        <v>-8.7953038797414788E-5</v>
      </c>
      <c r="E32">
        <f t="shared" si="3"/>
        <v>237.47320475301993</v>
      </c>
      <c r="F32">
        <f t="shared" si="4"/>
        <v>0.23747320475301992</v>
      </c>
    </row>
    <row r="33" spans="2:6" x14ac:dyDescent="0.25">
      <c r="B33">
        <f t="shared" ref="B33:B37" si="5">B32+5</f>
        <v>35</v>
      </c>
      <c r="C33">
        <f t="shared" si="0"/>
        <v>0.80296030470458224</v>
      </c>
      <c r="D33">
        <f t="shared" si="2"/>
        <v>-8.5238484001035254E-5</v>
      </c>
      <c r="E33">
        <f t="shared" si="3"/>
        <v>230.14390680279519</v>
      </c>
      <c r="F33">
        <f t="shared" si="4"/>
        <v>0.23014390680279517</v>
      </c>
    </row>
    <row r="34" spans="2:6" x14ac:dyDescent="0.25">
      <c r="B34">
        <f t="shared" si="5"/>
        <v>40</v>
      </c>
      <c r="C34">
        <f t="shared" si="0"/>
        <v>0.77817799159475398</v>
      </c>
      <c r="D34">
        <f t="shared" si="2"/>
        <v>-8.2607710366094198E-5</v>
      </c>
      <c r="E34">
        <f t="shared" si="3"/>
        <v>223.04081798845434</v>
      </c>
      <c r="F34">
        <f t="shared" si="4"/>
        <v>0.22304081798845435</v>
      </c>
    </row>
    <row r="35" spans="2:6" x14ac:dyDescent="0.25">
      <c r="B35">
        <f t="shared" si="5"/>
        <v>45</v>
      </c>
      <c r="C35">
        <f t="shared" si="0"/>
        <v>0.75416055196556364</v>
      </c>
      <c r="D35">
        <f t="shared" si="2"/>
        <v>-8.0058132097301141E-5</v>
      </c>
      <c r="E35">
        <f t="shared" si="3"/>
        <v>216.15695666271307</v>
      </c>
      <c r="F35">
        <f t="shared" si="4"/>
        <v>0.21615695666271306</v>
      </c>
    </row>
    <row r="36" spans="2:6" x14ac:dyDescent="0.25">
      <c r="B36">
        <f t="shared" si="5"/>
        <v>50</v>
      </c>
      <c r="C36">
        <f t="shared" si="0"/>
        <v>0.73088437900360415</v>
      </c>
      <c r="D36">
        <f t="shared" si="2"/>
        <v>-7.7587243206531656E-5</v>
      </c>
      <c r="E36">
        <f t="shared" si="3"/>
        <v>209.48555665763547</v>
      </c>
      <c r="F36">
        <f t="shared" si="4"/>
        <v>0.20948555665763546</v>
      </c>
    </row>
    <row r="37" spans="2:6" x14ac:dyDescent="0.25">
      <c r="B37">
        <f t="shared" si="5"/>
        <v>55</v>
      </c>
      <c r="C37">
        <f t="shared" si="0"/>
        <v>0.7083265944886975</v>
      </c>
      <c r="D37">
        <f t="shared" si="2"/>
        <v>-7.5192615049688813E-5</v>
      </c>
      <c r="E37">
        <f t="shared" si="3"/>
        <v>203.02006063415979</v>
      </c>
      <c r="F37">
        <f t="shared" si="4"/>
        <v>0.20302006063415978</v>
      </c>
    </row>
    <row r="38" spans="2:6" x14ac:dyDescent="0.25">
      <c r="B38">
        <f>B37+5</f>
        <v>60</v>
      </c>
      <c r="C38">
        <f t="shared" si="0"/>
        <v>0.68646502630682382</v>
      </c>
      <c r="D38">
        <f t="shared" si="2"/>
        <v>-7.2871893939578937E-5</v>
      </c>
      <c r="E38">
        <f t="shared" si="3"/>
        <v>196.75411363686314</v>
      </c>
      <c r="F38">
        <f t="shared" si="4"/>
        <v>0.19675411363686313</v>
      </c>
    </row>
    <row r="39" spans="2:6" x14ac:dyDescent="0.25">
      <c r="B39">
        <f>B38+10</f>
        <v>70</v>
      </c>
      <c r="C39">
        <f t="shared" si="0"/>
        <v>0.64474525093127566</v>
      </c>
      <c r="D39">
        <f t="shared" si="2"/>
        <v>-6.9532958959246942E-5</v>
      </c>
      <c r="E39">
        <f t="shared" si="3"/>
        <v>187.73898918996673</v>
      </c>
      <c r="F39">
        <f t="shared" si="4"/>
        <v>0.18773898918996673</v>
      </c>
    </row>
    <row r="40" spans="2:6" x14ac:dyDescent="0.25">
      <c r="B40">
        <f t="shared" ref="B40:B50" si="6">B39+10</f>
        <v>80</v>
      </c>
      <c r="C40">
        <f t="shared" si="0"/>
        <v>0.60556098660244495</v>
      </c>
      <c r="D40">
        <f t="shared" si="2"/>
        <v>-6.5307107214717847E-5</v>
      </c>
      <c r="E40">
        <f t="shared" si="3"/>
        <v>176.32918947973818</v>
      </c>
      <c r="F40">
        <f t="shared" si="4"/>
        <v>0.17632918947973816</v>
      </c>
    </row>
    <row r="41" spans="2:6" x14ac:dyDescent="0.25">
      <c r="B41">
        <f t="shared" si="6"/>
        <v>90</v>
      </c>
      <c r="C41">
        <f t="shared" si="0"/>
        <v>0.56875813814100362</v>
      </c>
      <c r="D41">
        <f t="shared" si="2"/>
        <v>-6.1338080769068884E-5</v>
      </c>
      <c r="E41">
        <f t="shared" si="3"/>
        <v>165.61281807648598</v>
      </c>
      <c r="F41">
        <f t="shared" si="4"/>
        <v>0.16561281807648598</v>
      </c>
    </row>
    <row r="42" spans="2:6" x14ac:dyDescent="0.25">
      <c r="B42">
        <f t="shared" si="6"/>
        <v>100</v>
      </c>
      <c r="C42">
        <f t="shared" si="0"/>
        <v>0.53419197547148412</v>
      </c>
      <c r="D42">
        <f t="shared" si="2"/>
        <v>-5.7610271115865847E-5</v>
      </c>
      <c r="E42">
        <f t="shared" si="3"/>
        <v>155.5477320128378</v>
      </c>
      <c r="F42">
        <f t="shared" si="4"/>
        <v>0.15554773201283781</v>
      </c>
    </row>
    <row r="43" spans="2:6" x14ac:dyDescent="0.25">
      <c r="B43">
        <f t="shared" si="6"/>
        <v>110</v>
      </c>
      <c r="C43">
        <f t="shared" si="0"/>
        <v>0.50172656445995567</v>
      </c>
      <c r="D43">
        <f t="shared" si="2"/>
        <v>-5.4109018352547407E-5</v>
      </c>
      <c r="E43">
        <f t="shared" si="3"/>
        <v>146.094349551878</v>
      </c>
      <c r="F43">
        <f t="shared" si="4"/>
        <v>0.146094349551878</v>
      </c>
    </row>
    <row r="44" spans="2:6" x14ac:dyDescent="0.25">
      <c r="B44">
        <f t="shared" si="6"/>
        <v>120</v>
      </c>
      <c r="C44">
        <f t="shared" si="0"/>
        <v>0.47123423234242828</v>
      </c>
      <c r="D44">
        <f t="shared" si="2"/>
        <v>-5.0820553529212312E-5</v>
      </c>
      <c r="E44">
        <f t="shared" si="3"/>
        <v>137.21549452887325</v>
      </c>
      <c r="F44">
        <f t="shared" si="4"/>
        <v>0.13721549452887324</v>
      </c>
    </row>
    <row r="45" spans="2:6" x14ac:dyDescent="0.25">
      <c r="B45">
        <f t="shared" si="6"/>
        <v>130</v>
      </c>
      <c r="C45">
        <f t="shared" si="0"/>
        <v>0.44259506564173784</v>
      </c>
      <c r="D45">
        <f t="shared" si="2"/>
        <v>-4.773194450115074E-5</v>
      </c>
      <c r="E45">
        <f t="shared" si="3"/>
        <v>128.87625015310701</v>
      </c>
      <c r="F45">
        <f t="shared" si="4"/>
        <v>0.128876250153107</v>
      </c>
    </row>
    <row r="46" spans="2:6" x14ac:dyDescent="0.25">
      <c r="B46">
        <f t="shared" si="6"/>
        <v>140</v>
      </c>
      <c r="C46">
        <f t="shared" si="0"/>
        <v>0.41569643859843353</v>
      </c>
      <c r="D46">
        <f t="shared" si="2"/>
        <v>-4.4831045072173856E-5</v>
      </c>
      <c r="E46">
        <f t="shared" si="3"/>
        <v>121.04382169486941</v>
      </c>
      <c r="F46">
        <f t="shared" si="4"/>
        <v>0.12104382169486941</v>
      </c>
    </row>
    <row r="47" spans="2:6" x14ac:dyDescent="0.25">
      <c r="B47">
        <f>B46+10</f>
        <v>150</v>
      </c>
      <c r="C47">
        <f t="shared" si="0"/>
        <v>0.39043257026118416</v>
      </c>
      <c r="D47">
        <f t="shared" si="2"/>
        <v>-4.2106447228748934E-5</v>
      </c>
      <c r="E47">
        <f t="shared" si="3"/>
        <v>113.68740751762212</v>
      </c>
      <c r="F47">
        <f t="shared" si="4"/>
        <v>0.11368740751762212</v>
      </c>
    </row>
    <row r="48" spans="2:6" x14ac:dyDescent="0.25">
      <c r="B48">
        <f t="shared" si="6"/>
        <v>160</v>
      </c>
      <c r="C48">
        <f t="shared" si="0"/>
        <v>0.36670410849492646</v>
      </c>
      <c r="D48">
        <f t="shared" si="2"/>
        <v>-3.9547436277096168E-5</v>
      </c>
      <c r="E48">
        <f t="shared" si="3"/>
        <v>106.77807794815965</v>
      </c>
      <c r="F48">
        <f t="shared" si="4"/>
        <v>0.10677807794815965</v>
      </c>
    </row>
    <row r="49" spans="2:6" x14ac:dyDescent="0.25">
      <c r="B49">
        <f>B48+10</f>
        <v>170</v>
      </c>
      <c r="C49">
        <f t="shared" si="0"/>
        <v>0.3444177392708358</v>
      </c>
      <c r="D49">
        <f t="shared" si="2"/>
        <v>-3.7143948706817769E-5</v>
      </c>
      <c r="E49">
        <f t="shared" si="3"/>
        <v>100.28866150840798</v>
      </c>
      <c r="F49">
        <f t="shared" si="4"/>
        <v>0.10028866150840798</v>
      </c>
    </row>
    <row r="50" spans="2:6" x14ac:dyDescent="0.25">
      <c r="B50">
        <f t="shared" si="6"/>
        <v>180</v>
      </c>
      <c r="C50">
        <f t="shared" si="0"/>
        <v>0.32348581970162099</v>
      </c>
      <c r="D50">
        <f t="shared" si="2"/>
        <v>-3.4886532615358011E-5</v>
      </c>
      <c r="E50">
        <f t="shared" si="3"/>
        <v>94.193638061466629</v>
      </c>
      <c r="F50">
        <f t="shared" si="4"/>
        <v>9.4193638061466634E-2</v>
      </c>
    </row>
    <row r="51" spans="2:6" x14ac:dyDescent="0.25">
      <c r="B51">
        <f>B50+30</f>
        <v>210</v>
      </c>
      <c r="C51">
        <f t="shared" si="0"/>
        <v>0.26801830461538467</v>
      </c>
      <c r="D51">
        <f t="shared" si="2"/>
        <v>-3.0815286159020174E-5</v>
      </c>
      <c r="E51">
        <f t="shared" si="3"/>
        <v>83.201272629354477</v>
      </c>
      <c r="F51">
        <f t="shared" si="4"/>
        <v>8.3201272629354478E-2</v>
      </c>
    </row>
    <row r="52" spans="2:6" x14ac:dyDescent="0.25">
      <c r="B52">
        <f t="shared" ref="B52:B81" si="7">B51+30</f>
        <v>240</v>
      </c>
      <c r="C52">
        <f t="shared" si="0"/>
        <v>0.22206170173135767</v>
      </c>
      <c r="D52">
        <f t="shared" si="2"/>
        <v>-2.553144604668167E-5</v>
      </c>
      <c r="E52">
        <f t="shared" si="3"/>
        <v>68.93490432604051</v>
      </c>
      <c r="F52">
        <f t="shared" si="4"/>
        <v>6.8934904326040505E-2</v>
      </c>
    </row>
    <row r="53" spans="2:6" x14ac:dyDescent="0.25">
      <c r="B53">
        <f t="shared" si="7"/>
        <v>270</v>
      </c>
      <c r="C53">
        <f t="shared" si="0"/>
        <v>0.18398519252851034</v>
      </c>
      <c r="D53">
        <f t="shared" si="2"/>
        <v>-2.1153616223804073E-5</v>
      </c>
      <c r="E53">
        <f t="shared" si="3"/>
        <v>57.114763804270993</v>
      </c>
      <c r="F53">
        <f t="shared" si="4"/>
        <v>5.7114763804270996E-2</v>
      </c>
    </row>
    <row r="54" spans="2:6" x14ac:dyDescent="0.25">
      <c r="B54">
        <f t="shared" si="7"/>
        <v>300</v>
      </c>
      <c r="C54">
        <f t="shared" si="0"/>
        <v>0.15243759192075451</v>
      </c>
      <c r="D54">
        <f t="shared" si="2"/>
        <v>-1.752644478208657E-5</v>
      </c>
      <c r="E54">
        <f t="shared" si="3"/>
        <v>47.321400911633738</v>
      </c>
      <c r="F54">
        <f t="shared" si="4"/>
        <v>4.732140091163374E-2</v>
      </c>
    </row>
    <row r="55" spans="2:6" x14ac:dyDescent="0.25">
      <c r="B55">
        <f t="shared" si="7"/>
        <v>330</v>
      </c>
      <c r="C55">
        <f t="shared" si="0"/>
        <v>0.12629940002914988</v>
      </c>
      <c r="D55">
        <f t="shared" si="2"/>
        <v>-1.4521217717558128E-5</v>
      </c>
      <c r="E55">
        <f t="shared" si="3"/>
        <v>39.207287837406945</v>
      </c>
      <c r="F55">
        <f t="shared" si="4"/>
        <v>3.9207287837406943E-2</v>
      </c>
    </row>
    <row r="56" spans="2:6" x14ac:dyDescent="0.25">
      <c r="B56">
        <f t="shared" si="7"/>
        <v>360</v>
      </c>
      <c r="C56">
        <f t="shared" si="0"/>
        <v>0.10464307554802962</v>
      </c>
      <c r="D56">
        <f t="shared" si="2"/>
        <v>-1.2031291378400144E-5</v>
      </c>
      <c r="E56">
        <f t="shared" si="3"/>
        <v>32.484486721680391</v>
      </c>
      <c r="F56">
        <f t="shared" si="4"/>
        <v>3.2484486721680389E-2</v>
      </c>
    </row>
    <row r="57" spans="2:6" x14ac:dyDescent="0.25">
      <c r="B57">
        <f>B56+30</f>
        <v>390</v>
      </c>
      <c r="C57">
        <f t="shared" si="0"/>
        <v>8.6700120963546443E-2</v>
      </c>
      <c r="D57">
        <f t="shared" si="2"/>
        <v>-9.9683081024906556E-6</v>
      </c>
      <c r="E57">
        <f t="shared" si="3"/>
        <v>26.91443187672477</v>
      </c>
      <c r="F57">
        <f t="shared" si="4"/>
        <v>2.6914431876724768E-2</v>
      </c>
    </row>
    <row r="58" spans="2:6" x14ac:dyDescent="0.25">
      <c r="B58">
        <f t="shared" si="7"/>
        <v>420</v>
      </c>
      <c r="C58">
        <f t="shared" si="0"/>
        <v>7.1833811608905118E-2</v>
      </c>
      <c r="D58">
        <f t="shared" si="2"/>
        <v>-8.2590607525785135E-6</v>
      </c>
      <c r="E58">
        <f t="shared" si="3"/>
        <v>22.299464031961985</v>
      </c>
      <c r="F58">
        <f t="shared" si="4"/>
        <v>2.2299464031961987E-2</v>
      </c>
    </row>
    <row r="59" spans="2:6" x14ac:dyDescent="0.25">
      <c r="B59">
        <f t="shared" si="7"/>
        <v>450</v>
      </c>
      <c r="C59">
        <f t="shared" si="0"/>
        <v>5.9516600818045697E-2</v>
      </c>
      <c r="D59">
        <f t="shared" si="2"/>
        <v>-6.8428948838107896E-6</v>
      </c>
      <c r="E59">
        <f t="shared" si="3"/>
        <v>18.475816186289133</v>
      </c>
      <c r="F59">
        <f t="shared" si="4"/>
        <v>1.8475816186289132E-2</v>
      </c>
    </row>
    <row r="60" spans="2:6" x14ac:dyDescent="0.25">
      <c r="B60">
        <f t="shared" si="7"/>
        <v>480</v>
      </c>
      <c r="C60">
        <f t="shared" si="0"/>
        <v>4.9311399375826466E-2</v>
      </c>
      <c r="D60">
        <f t="shared" si="2"/>
        <v>-5.669556356788461E-6</v>
      </c>
      <c r="E60">
        <f t="shared" si="3"/>
        <v>15.307802163328844</v>
      </c>
      <c r="F60">
        <f t="shared" si="4"/>
        <v>1.5307802163328844E-2</v>
      </c>
    </row>
    <row r="61" spans="2:6" x14ac:dyDescent="0.25">
      <c r="B61">
        <f t="shared" si="7"/>
        <v>510</v>
      </c>
      <c r="C61">
        <f t="shared" si="0"/>
        <v>4.0856064946252477E-2</v>
      </c>
      <c r="D61">
        <f t="shared" si="2"/>
        <v>-4.6974080164299941E-6</v>
      </c>
      <c r="E61">
        <f t="shared" si="3"/>
        <v>12.683001644360985</v>
      </c>
      <c r="F61">
        <f t="shared" si="4"/>
        <v>1.2683001644360986E-2</v>
      </c>
    </row>
    <row r="62" spans="2:6" x14ac:dyDescent="0.25">
      <c r="B62">
        <f t="shared" si="7"/>
        <v>540</v>
      </c>
      <c r="C62">
        <f t="shared" si="0"/>
        <v>3.3850551069753015E-2</v>
      </c>
      <c r="D62">
        <f t="shared" si="2"/>
        <v>-3.8919521536108121E-6</v>
      </c>
      <c r="E62">
        <f t="shared" si="3"/>
        <v>10.508270814749192</v>
      </c>
      <c r="F62">
        <f t="shared" si="4"/>
        <v>1.0508270814749192E-2</v>
      </c>
    </row>
    <row r="63" spans="2:6" x14ac:dyDescent="0.25">
      <c r="B63">
        <f t="shared" si="7"/>
        <v>570</v>
      </c>
      <c r="C63">
        <f t="shared" si="0"/>
        <v>2.8046259698122515E-2</v>
      </c>
      <c r="D63">
        <f t="shared" si="2"/>
        <v>-3.2246063175725002E-6</v>
      </c>
      <c r="E63">
        <f t="shared" si="3"/>
        <v>8.7064370574457506</v>
      </c>
      <c r="F63">
        <f t="shared" si="4"/>
        <v>8.7064370574457504E-3</v>
      </c>
    </row>
    <row r="64" spans="2:6" x14ac:dyDescent="0.25">
      <c r="B64">
        <f t="shared" si="7"/>
        <v>600</v>
      </c>
      <c r="C64">
        <f t="shared" si="0"/>
        <v>2.3237219430598477E-2</v>
      </c>
      <c r="D64">
        <f t="shared" si="2"/>
        <v>-2.6716890375133546E-6</v>
      </c>
      <c r="E64">
        <f t="shared" si="3"/>
        <v>7.213560401286057</v>
      </c>
      <c r="F64">
        <f t="shared" si="4"/>
        <v>7.2135604012860573E-3</v>
      </c>
    </row>
    <row r="65" spans="2:6" x14ac:dyDescent="0.25">
      <c r="B65">
        <f t="shared" si="7"/>
        <v>630</v>
      </c>
      <c r="C65">
        <f t="shared" si="0"/>
        <v>1.9252776401479679E-2</v>
      </c>
      <c r="D65">
        <f t="shared" si="2"/>
        <v>-2.2135794606215548E-6</v>
      </c>
      <c r="E65">
        <f t="shared" si="3"/>
        <v>5.976664543678198</v>
      </c>
      <c r="F65">
        <f t="shared" si="4"/>
        <v>5.9766645436781984E-3</v>
      </c>
    </row>
    <row r="66" spans="2:6" x14ac:dyDescent="0.25">
      <c r="B66">
        <f t="shared" si="7"/>
        <v>660</v>
      </c>
      <c r="C66">
        <f t="shared" si="0"/>
        <v>1.5951538447723224E-2</v>
      </c>
      <c r="D66">
        <f t="shared" si="2"/>
        <v>-1.8340210854202523E-6</v>
      </c>
      <c r="E66">
        <f t="shared" si="3"/>
        <v>4.9518569306346816</v>
      </c>
      <c r="F66">
        <f t="shared" si="4"/>
        <v>4.9518569306346814E-3</v>
      </c>
    </row>
    <row r="67" spans="2:6" x14ac:dyDescent="0.25">
      <c r="B67">
        <f t="shared" si="7"/>
        <v>690</v>
      </c>
      <c r="C67">
        <f t="shared" si="0"/>
        <v>1.321635765892114E-2</v>
      </c>
      <c r="D67">
        <f t="shared" si="2"/>
        <v>-1.5195448826678249E-6</v>
      </c>
      <c r="E67">
        <f t="shared" si="3"/>
        <v>4.1027711832031271</v>
      </c>
      <c r="F67">
        <f t="shared" si="4"/>
        <v>4.102771183203127E-3</v>
      </c>
    </row>
    <row r="68" spans="2:6" x14ac:dyDescent="0.25">
      <c r="B68">
        <f t="shared" si="7"/>
        <v>720</v>
      </c>
      <c r="C68">
        <f t="shared" si="0"/>
        <v>1.0950173260150636E-2</v>
      </c>
      <c r="D68">
        <f t="shared" si="2"/>
        <v>-1.2589913326502797E-6</v>
      </c>
      <c r="E68">
        <f t="shared" si="3"/>
        <v>3.3992765981557551</v>
      </c>
      <c r="F68">
        <f t="shared" si="4"/>
        <v>3.3992765981557551E-3</v>
      </c>
    </row>
    <row r="69" spans="2:6" x14ac:dyDescent="0.25">
      <c r="B69">
        <f t="shared" si="7"/>
        <v>750</v>
      </c>
      <c r="C69">
        <f t="shared" si="0"/>
        <v>9.0725673080116944E-3</v>
      </c>
      <c r="D69">
        <f t="shared" si="2"/>
        <v>-1.0431144178549674E-6</v>
      </c>
      <c r="E69">
        <f t="shared" si="3"/>
        <v>2.8164089282084119</v>
      </c>
      <c r="F69">
        <f t="shared" si="4"/>
        <v>2.8164089282084119E-3</v>
      </c>
    </row>
    <row r="70" spans="2:6" x14ac:dyDescent="0.25">
      <c r="B70">
        <f t="shared" si="7"/>
        <v>780</v>
      </c>
      <c r="C70">
        <f t="shared" si="0"/>
        <v>7.5169109750935856E-3</v>
      </c>
      <c r="D70">
        <f t="shared" si="2"/>
        <v>-8.6425351828783818E-7</v>
      </c>
      <c r="E70">
        <f t="shared" si="3"/>
        <v>2.3334844993771631</v>
      </c>
      <c r="F70">
        <f t="shared" si="4"/>
        <v>2.3334844993771631E-3</v>
      </c>
    </row>
    <row r="71" spans="2:6" x14ac:dyDescent="0.25">
      <c r="B71">
        <f t="shared" si="7"/>
        <v>810</v>
      </c>
      <c r="C71">
        <f t="shared" ref="C71:C81" si="8">EXP(-0.00627*B71)</f>
        <v>6.2280001557646781E-3</v>
      </c>
      <c r="D71">
        <f t="shared" si="2"/>
        <v>-7.1606156629383757E-7</v>
      </c>
      <c r="E71">
        <f t="shared" si="3"/>
        <v>1.9333662289933615</v>
      </c>
      <c r="F71">
        <f t="shared" si="4"/>
        <v>1.9333662289933615E-3</v>
      </c>
    </row>
    <row r="72" spans="2:6" x14ac:dyDescent="0.25">
      <c r="B72">
        <f t="shared" si="7"/>
        <v>840</v>
      </c>
      <c r="C72">
        <f t="shared" si="8"/>
        <v>5.160096490263672E-3</v>
      </c>
      <c r="D72">
        <f t="shared" ref="D72:D81" si="9">(C72-C71)/((B72-B71)*60)</f>
        <v>-5.9327981416722563E-7</v>
      </c>
      <c r="E72">
        <f t="shared" ref="E72:E81" si="10">-D72*$F$3</f>
        <v>1.6018554982515092</v>
      </c>
      <c r="F72">
        <f t="shared" ref="F72:F81" si="11">E72/1000</f>
        <v>1.6018554982515092E-3</v>
      </c>
    </row>
    <row r="73" spans="2:6" x14ac:dyDescent="0.25">
      <c r="B73">
        <f t="shared" si="7"/>
        <v>870</v>
      </c>
      <c r="C73">
        <f t="shared" si="8"/>
        <v>4.2753042907659033E-3</v>
      </c>
      <c r="D73">
        <f t="shared" si="9"/>
        <v>-4.9155122194320482E-7</v>
      </c>
      <c r="E73">
        <f t="shared" si="10"/>
        <v>1.327188299246653</v>
      </c>
      <c r="F73">
        <f t="shared" si="11"/>
        <v>1.327188299246653E-3</v>
      </c>
    </row>
    <row r="74" spans="2:6" x14ac:dyDescent="0.25">
      <c r="B74">
        <f t="shared" si="7"/>
        <v>900</v>
      </c>
      <c r="C74">
        <f t="shared" si="8"/>
        <v>3.5422257729345982E-3</v>
      </c>
      <c r="D74">
        <f t="shared" si="9"/>
        <v>-4.072658432396139E-7</v>
      </c>
      <c r="E74">
        <f t="shared" si="10"/>
        <v>1.0996177767469575</v>
      </c>
      <c r="F74">
        <f t="shared" si="11"/>
        <v>1.0996177767469576E-3</v>
      </c>
    </row>
    <row r="75" spans="2:6" x14ac:dyDescent="0.25">
      <c r="B75">
        <f t="shared" si="7"/>
        <v>930</v>
      </c>
      <c r="C75">
        <f t="shared" si="8"/>
        <v>2.9348468724302926E-3</v>
      </c>
      <c r="D75">
        <f t="shared" si="9"/>
        <v>-3.3743272250239202E-7</v>
      </c>
      <c r="E75">
        <f t="shared" si="10"/>
        <v>0.91106835075645842</v>
      </c>
      <c r="F75">
        <f t="shared" si="11"/>
        <v>9.110683507564584E-4</v>
      </c>
    </row>
    <row r="76" spans="2:6" x14ac:dyDescent="0.25">
      <c r="B76">
        <f t="shared" si="7"/>
        <v>960</v>
      </c>
      <c r="C76">
        <f t="shared" si="8"/>
        <v>2.4316141084022584E-3</v>
      </c>
      <c r="D76">
        <f t="shared" si="9"/>
        <v>-2.7957375779335232E-7</v>
      </c>
      <c r="E76">
        <f t="shared" si="10"/>
        <v>0.75484914604205122</v>
      </c>
      <c r="F76">
        <f t="shared" si="11"/>
        <v>7.5484914604205121E-4</v>
      </c>
    </row>
    <row r="77" spans="2:6" x14ac:dyDescent="0.25">
      <c r="B77">
        <f t="shared" si="7"/>
        <v>990</v>
      </c>
      <c r="C77">
        <f t="shared" si="8"/>
        <v>2.014669735489361E-3</v>
      </c>
      <c r="D77">
        <f t="shared" si="9"/>
        <v>-2.3163576272938746E-7</v>
      </c>
      <c r="E77">
        <f t="shared" si="10"/>
        <v>0.62541655936934615</v>
      </c>
      <c r="F77">
        <f t="shared" si="11"/>
        <v>6.2541655936934615E-4</v>
      </c>
    </row>
    <row r="78" spans="2:6" x14ac:dyDescent="0.25">
      <c r="B78">
        <f t="shared" si="7"/>
        <v>1020</v>
      </c>
      <c r="C78">
        <f t="shared" si="8"/>
        <v>1.6692180428924004E-3</v>
      </c>
      <c r="D78">
        <f t="shared" si="9"/>
        <v>-1.9191760699831143E-7</v>
      </c>
      <c r="E78">
        <f t="shared" si="10"/>
        <v>0.51817753889544083</v>
      </c>
      <c r="F78">
        <f t="shared" si="11"/>
        <v>5.1817753889544084E-4</v>
      </c>
    </row>
    <row r="79" spans="2:6" x14ac:dyDescent="0.25">
      <c r="B79">
        <f t="shared" si="7"/>
        <v>1050</v>
      </c>
      <c r="C79">
        <f t="shared" si="8"/>
        <v>1.3830003129722648E-3</v>
      </c>
      <c r="D79">
        <f t="shared" si="9"/>
        <v>-1.5900984995563094E-7</v>
      </c>
      <c r="E79">
        <f t="shared" si="10"/>
        <v>0.42932659488020353</v>
      </c>
      <c r="F79">
        <f t="shared" si="11"/>
        <v>4.2932659488020353E-4</v>
      </c>
    </row>
    <row r="80" spans="2:6" x14ac:dyDescent="0.25">
      <c r="B80">
        <f t="shared" si="7"/>
        <v>1080</v>
      </c>
      <c r="C80">
        <f t="shared" si="8"/>
        <v>1.1458598077259568E-3</v>
      </c>
      <c r="D80">
        <f t="shared" si="9"/>
        <v>-1.3174472513683775E-7</v>
      </c>
      <c r="E80">
        <f t="shared" si="10"/>
        <v>0.35571075786946194</v>
      </c>
      <c r="F80">
        <f t="shared" si="11"/>
        <v>3.5571075786946192E-4</v>
      </c>
    </row>
    <row r="81" spans="2:6" x14ac:dyDescent="0.25">
      <c r="B81">
        <f t="shared" si="7"/>
        <v>1110</v>
      </c>
      <c r="C81">
        <f t="shared" si="8"/>
        <v>9.4938134622685145E-4</v>
      </c>
      <c r="D81">
        <f t="shared" si="9"/>
        <v>-1.091547008328363E-7</v>
      </c>
      <c r="E81">
        <f t="shared" si="10"/>
        <v>0.29471769224865801</v>
      </c>
      <c r="F81">
        <f t="shared" si="11"/>
        <v>2.9471769224865803E-4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22D4-BCB3-42F0-8627-5777459D799E}">
  <dimension ref="B1:G46"/>
  <sheetViews>
    <sheetView topLeftCell="A5" workbookViewId="0">
      <selection activeCell="F7" sqref="F7"/>
    </sheetView>
  </sheetViews>
  <sheetFormatPr defaultRowHeight="15" x14ac:dyDescent="0.25"/>
  <sheetData>
    <row r="1" spans="2:7" x14ac:dyDescent="0.25">
      <c r="C1" t="s">
        <v>15</v>
      </c>
      <c r="F1" t="s">
        <v>15</v>
      </c>
      <c r="G1" t="s">
        <v>22</v>
      </c>
    </row>
    <row r="2" spans="2:7" x14ac:dyDescent="0.25">
      <c r="C2" t="s">
        <v>16</v>
      </c>
      <c r="F2" t="s">
        <v>6</v>
      </c>
    </row>
    <row r="3" spans="2:7" x14ac:dyDescent="0.25">
      <c r="C3" t="s">
        <v>17</v>
      </c>
      <c r="F3">
        <f>0.67*10^6</f>
        <v>670000</v>
      </c>
      <c r="G3" t="s">
        <v>24</v>
      </c>
    </row>
    <row r="4" spans="2:7" x14ac:dyDescent="0.25">
      <c r="F4">
        <f>F3/(3600*1000)</f>
        <v>0.18611111111111112</v>
      </c>
      <c r="G4" t="s">
        <v>25</v>
      </c>
    </row>
    <row r="5" spans="2:7" x14ac:dyDescent="0.25">
      <c r="B5" t="s">
        <v>8</v>
      </c>
      <c r="C5" t="s">
        <v>0</v>
      </c>
      <c r="D5" t="s">
        <v>9</v>
      </c>
      <c r="E5" t="s">
        <v>10</v>
      </c>
    </row>
    <row r="6" spans="2:7" x14ac:dyDescent="0.25">
      <c r="B6">
        <f>0</f>
        <v>0</v>
      </c>
      <c r="C6">
        <f>((3-0.1482*B6)^3)/27</f>
        <v>1</v>
      </c>
      <c r="D6">
        <v>0</v>
      </c>
      <c r="E6">
        <v>0</v>
      </c>
    </row>
    <row r="7" spans="2:7" x14ac:dyDescent="0.25">
      <c r="B7">
        <f>B6+0.1</f>
        <v>0.1</v>
      </c>
      <c r="C7">
        <f t="shared" ref="C7:C46" si="0">((3-0.1482*B7)^3)/27</f>
        <v>0.9852530902462161</v>
      </c>
      <c r="D7">
        <f>(C7-C6)/((B7-B6)*60)</f>
        <v>-2.4578182922973166E-3</v>
      </c>
      <c r="E7">
        <f>-D7*$F$3</f>
        <v>1646.7382558392021</v>
      </c>
      <c r="F7">
        <f>E7/1000</f>
        <v>1.6467382558392021</v>
      </c>
    </row>
    <row r="8" spans="2:7" x14ac:dyDescent="0.25">
      <c r="B8">
        <f t="shared" ref="B8:B15" si="1">B7+0.1</f>
        <v>0.2</v>
      </c>
      <c r="C8">
        <f t="shared" si="0"/>
        <v>0.97065187876972792</v>
      </c>
      <c r="D8">
        <f t="shared" ref="D8:D46" si="2">(C8-C7)/((B8-B7)*60)</f>
        <v>-2.4335352460813642E-3</v>
      </c>
      <c r="E8">
        <f t="shared" ref="E8:E46" si="3">-D8*$F$3</f>
        <v>1630.4686148745141</v>
      </c>
    </row>
    <row r="9" spans="2:7" x14ac:dyDescent="0.25">
      <c r="B9">
        <f t="shared" si="1"/>
        <v>0.30000000000000004</v>
      </c>
      <c r="C9">
        <f t="shared" si="0"/>
        <v>0.95619564224783193</v>
      </c>
      <c r="D9">
        <f t="shared" si="2"/>
        <v>-2.4093727536493295E-3</v>
      </c>
      <c r="E9">
        <f t="shared" si="3"/>
        <v>1614.2797449450507</v>
      </c>
    </row>
    <row r="10" spans="2:7" x14ac:dyDescent="0.25">
      <c r="B10">
        <f t="shared" si="1"/>
        <v>0.4</v>
      </c>
      <c r="C10">
        <f t="shared" si="0"/>
        <v>0.94188365735782387</v>
      </c>
      <c r="D10">
        <f t="shared" si="2"/>
        <v>-2.3853308150013452E-3</v>
      </c>
      <c r="E10">
        <f t="shared" si="3"/>
        <v>1598.1716460509012</v>
      </c>
    </row>
    <row r="11" spans="2:7" x14ac:dyDescent="0.25">
      <c r="B11">
        <f t="shared" si="1"/>
        <v>0.5</v>
      </c>
      <c r="C11">
        <f t="shared" si="0"/>
        <v>0.92771520077699998</v>
      </c>
      <c r="D11">
        <f t="shared" si="2"/>
        <v>-2.3614094301373147E-3</v>
      </c>
      <c r="E11">
        <f t="shared" si="3"/>
        <v>1582.1443181920008</v>
      </c>
    </row>
    <row r="12" spans="2:7" x14ac:dyDescent="0.25">
      <c r="B12">
        <f t="shared" si="1"/>
        <v>0.6</v>
      </c>
      <c r="C12">
        <f t="shared" si="0"/>
        <v>0.91368954918265599</v>
      </c>
      <c r="D12">
        <f t="shared" si="2"/>
        <v>-2.3376085990573325E-3</v>
      </c>
      <c r="E12">
        <f t="shared" si="3"/>
        <v>1566.1977613684128</v>
      </c>
    </row>
    <row r="13" spans="2:7" x14ac:dyDescent="0.25">
      <c r="B13">
        <f t="shared" si="1"/>
        <v>0.7</v>
      </c>
      <c r="C13">
        <f t="shared" si="0"/>
        <v>0.89980597925208783</v>
      </c>
      <c r="D13">
        <f t="shared" si="2"/>
        <v>-2.3139283217613613E-3</v>
      </c>
      <c r="E13">
        <f t="shared" si="3"/>
        <v>1550.3319755801122</v>
      </c>
    </row>
    <row r="14" spans="2:7" x14ac:dyDescent="0.25">
      <c r="B14">
        <f t="shared" si="1"/>
        <v>0.79999999999999993</v>
      </c>
      <c r="C14">
        <f t="shared" si="0"/>
        <v>0.88606376766259198</v>
      </c>
      <c r="D14">
        <f t="shared" si="2"/>
        <v>-2.2903685982493083E-3</v>
      </c>
      <c r="E14">
        <f t="shared" si="3"/>
        <v>1534.5469608270366</v>
      </c>
    </row>
    <row r="15" spans="2:7" x14ac:dyDescent="0.25">
      <c r="B15">
        <f t="shared" si="1"/>
        <v>0.89999999999999991</v>
      </c>
      <c r="C15">
        <f t="shared" si="0"/>
        <v>0.87246219109146417</v>
      </c>
      <c r="D15">
        <f t="shared" si="2"/>
        <v>-2.2669294285213035E-3</v>
      </c>
      <c r="E15">
        <f t="shared" si="3"/>
        <v>1518.8427171092733</v>
      </c>
    </row>
    <row r="16" spans="2:7" x14ac:dyDescent="0.25">
      <c r="B16">
        <f>B15+0.1</f>
        <v>0.99999999999999989</v>
      </c>
      <c r="C16">
        <f t="shared" si="0"/>
        <v>0.85900052621599987</v>
      </c>
      <c r="D16">
        <f t="shared" si="2"/>
        <v>-2.2436108125773835E-3</v>
      </c>
      <c r="E16">
        <f t="shared" si="3"/>
        <v>1503.2192444268469</v>
      </c>
    </row>
    <row r="17" spans="2:5" x14ac:dyDescent="0.25">
      <c r="B17">
        <f>B16+0.5</f>
        <v>1.5</v>
      </c>
      <c r="C17">
        <f t="shared" si="0"/>
        <v>0.79376556097899986</v>
      </c>
      <c r="D17">
        <f t="shared" si="2"/>
        <v>-2.174498841233333E-3</v>
      </c>
      <c r="E17">
        <f t="shared" si="3"/>
        <v>1456.9142236263331</v>
      </c>
    </row>
    <row r="18" spans="2:5" x14ac:dyDescent="0.25">
      <c r="B18">
        <f t="shared" ref="B18:B23" si="4">B17+0.5</f>
        <v>2</v>
      </c>
      <c r="C18">
        <f t="shared" si="0"/>
        <v>0.73191988972799982</v>
      </c>
      <c r="D18">
        <f t="shared" si="2"/>
        <v>-2.0615223750333348E-3</v>
      </c>
      <c r="E18">
        <f t="shared" si="3"/>
        <v>1381.2199912723343</v>
      </c>
    </row>
    <row r="19" spans="2:5" x14ac:dyDescent="0.25">
      <c r="B19">
        <f t="shared" si="4"/>
        <v>2.5</v>
      </c>
      <c r="C19">
        <f t="shared" si="0"/>
        <v>0.67337309712500026</v>
      </c>
      <c r="D19">
        <f t="shared" si="2"/>
        <v>-1.9515597534333184E-3</v>
      </c>
      <c r="E19">
        <f t="shared" si="3"/>
        <v>1307.5450348003233</v>
      </c>
    </row>
    <row r="20" spans="2:5" x14ac:dyDescent="0.25">
      <c r="B20">
        <f t="shared" si="4"/>
        <v>3</v>
      </c>
      <c r="C20">
        <f t="shared" si="0"/>
        <v>0.61803476783200018</v>
      </c>
      <c r="D20">
        <f t="shared" si="2"/>
        <v>-1.8446109764333363E-3</v>
      </c>
      <c r="E20">
        <f t="shared" si="3"/>
        <v>1235.8893542103353</v>
      </c>
    </row>
    <row r="21" spans="2:5" x14ac:dyDescent="0.25">
      <c r="B21">
        <f t="shared" si="4"/>
        <v>3.5</v>
      </c>
      <c r="C21">
        <f t="shared" si="0"/>
        <v>0.56581448651100008</v>
      </c>
      <c r="D21">
        <f t="shared" si="2"/>
        <v>-1.7406760440333365E-3</v>
      </c>
      <c r="E21">
        <f t="shared" si="3"/>
        <v>1166.2529495023355</v>
      </c>
    </row>
    <row r="22" spans="2:5" x14ac:dyDescent="0.25">
      <c r="B22">
        <f t="shared" si="4"/>
        <v>4</v>
      </c>
      <c r="C22">
        <f t="shared" si="0"/>
        <v>0.51662183782400006</v>
      </c>
      <c r="D22">
        <f t="shared" si="2"/>
        <v>-1.6397549562333338E-3</v>
      </c>
      <c r="E22">
        <f t="shared" si="3"/>
        <v>1098.6358206763337</v>
      </c>
    </row>
    <row r="23" spans="2:5" x14ac:dyDescent="0.25">
      <c r="B23">
        <f t="shared" si="4"/>
        <v>4.5</v>
      </c>
      <c r="C23">
        <f t="shared" si="0"/>
        <v>0.47036640643299993</v>
      </c>
      <c r="D23">
        <f t="shared" si="2"/>
        <v>-1.5418477130333377E-3</v>
      </c>
      <c r="E23">
        <f t="shared" si="3"/>
        <v>1033.0379677323363</v>
      </c>
    </row>
    <row r="24" spans="2:5" x14ac:dyDescent="0.25">
      <c r="B24">
        <f>B23+0.5</f>
        <v>5</v>
      </c>
      <c r="C24">
        <f t="shared" si="0"/>
        <v>0.42695777699999993</v>
      </c>
      <c r="D24">
        <f t="shared" si="2"/>
        <v>-1.4469543144333334E-3</v>
      </c>
      <c r="E24">
        <f t="shared" si="3"/>
        <v>969.45939067033339</v>
      </c>
    </row>
    <row r="25" spans="2:5" x14ac:dyDescent="0.25">
      <c r="B25">
        <f>B24+0.5</f>
        <v>5.5</v>
      </c>
      <c r="C25">
        <f t="shared" si="0"/>
        <v>0.38630553418699992</v>
      </c>
      <c r="D25">
        <f t="shared" si="2"/>
        <v>-1.3550747604333334E-3</v>
      </c>
      <c r="E25">
        <f t="shared" si="3"/>
        <v>907.90008949033336</v>
      </c>
    </row>
    <row r="26" spans="2:5" x14ac:dyDescent="0.25">
      <c r="B26">
        <f t="shared" ref="B26:B27" si="5">B25+0.5</f>
        <v>6</v>
      </c>
      <c r="C26">
        <f t="shared" si="0"/>
        <v>0.34831926265600011</v>
      </c>
      <c r="D26">
        <f t="shared" si="2"/>
        <v>-1.2662090510333272E-3</v>
      </c>
      <c r="E26">
        <f t="shared" si="3"/>
        <v>848.36006419232922</v>
      </c>
    </row>
    <row r="27" spans="2:5" x14ac:dyDescent="0.25">
      <c r="B27">
        <f t="shared" si="5"/>
        <v>6.5</v>
      </c>
      <c r="C27">
        <f t="shared" si="0"/>
        <v>0.31290854706899984</v>
      </c>
      <c r="D27">
        <f t="shared" si="2"/>
        <v>-1.180357186233342E-3</v>
      </c>
      <c r="E27">
        <f t="shared" si="3"/>
        <v>790.83931477633917</v>
      </c>
    </row>
    <row r="28" spans="2:5" x14ac:dyDescent="0.25">
      <c r="B28">
        <f>B27+0.5</f>
        <v>7</v>
      </c>
      <c r="C28">
        <f t="shared" si="0"/>
        <v>0.27998297208800005</v>
      </c>
      <c r="D28">
        <f t="shared" si="2"/>
        <v>-1.0975191660333266E-3</v>
      </c>
      <c r="E28">
        <f t="shared" si="3"/>
        <v>735.33784124232875</v>
      </c>
    </row>
    <row r="29" spans="2:5" x14ac:dyDescent="0.25">
      <c r="B29">
        <f t="shared" ref="B29:B46" si="6">B28+0.5</f>
        <v>7.5</v>
      </c>
      <c r="C29">
        <f t="shared" si="0"/>
        <v>0.24945212237500003</v>
      </c>
      <c r="D29">
        <f t="shared" si="2"/>
        <v>-1.0176949904333341E-3</v>
      </c>
      <c r="E29">
        <f t="shared" si="3"/>
        <v>681.85564359033378</v>
      </c>
    </row>
    <row r="30" spans="2:5" x14ac:dyDescent="0.25">
      <c r="B30">
        <f t="shared" si="6"/>
        <v>8</v>
      </c>
      <c r="C30">
        <f t="shared" si="0"/>
        <v>0.22122558259200001</v>
      </c>
      <c r="D30">
        <f t="shared" si="2"/>
        <v>-9.4088465943333401E-4</v>
      </c>
      <c r="E30">
        <f t="shared" si="3"/>
        <v>630.3927218203338</v>
      </c>
    </row>
    <row r="31" spans="2:5" x14ac:dyDescent="0.25">
      <c r="B31">
        <f t="shared" si="6"/>
        <v>8.5</v>
      </c>
      <c r="C31">
        <f t="shared" si="0"/>
        <v>0.19521293740099996</v>
      </c>
      <c r="D31">
        <f t="shared" si="2"/>
        <v>-8.6708817303333496E-4</v>
      </c>
      <c r="E31">
        <f t="shared" si="3"/>
        <v>580.94907593233438</v>
      </c>
    </row>
    <row r="32" spans="2:5" x14ac:dyDescent="0.25">
      <c r="B32">
        <f t="shared" si="6"/>
        <v>9</v>
      </c>
      <c r="C32">
        <f t="shared" si="0"/>
        <v>0.17132377146399999</v>
      </c>
      <c r="D32">
        <f t="shared" si="2"/>
        <v>-7.9630553123333225E-4</v>
      </c>
      <c r="E32">
        <f t="shared" si="3"/>
        <v>533.52470592633256</v>
      </c>
    </row>
    <row r="33" spans="2:5" x14ac:dyDescent="0.25">
      <c r="B33">
        <f t="shared" si="6"/>
        <v>9.5</v>
      </c>
      <c r="C33">
        <f t="shared" si="0"/>
        <v>0.149467669443</v>
      </c>
      <c r="D33">
        <f t="shared" si="2"/>
        <v>-7.2853673403333315E-4</v>
      </c>
      <c r="E33">
        <f t="shared" si="3"/>
        <v>488.11961180233322</v>
      </c>
    </row>
    <row r="34" spans="2:5" x14ac:dyDescent="0.25">
      <c r="B34">
        <f t="shared" si="6"/>
        <v>10</v>
      </c>
      <c r="C34">
        <f t="shared" si="0"/>
        <v>0.12955421600000003</v>
      </c>
      <c r="D34">
        <f t="shared" si="2"/>
        <v>-6.6378178143333222E-4</v>
      </c>
      <c r="E34">
        <f t="shared" si="3"/>
        <v>444.73379356033257</v>
      </c>
    </row>
    <row r="35" spans="2:5" x14ac:dyDescent="0.25">
      <c r="B35">
        <f t="shared" si="6"/>
        <v>10.5</v>
      </c>
      <c r="C35">
        <f t="shared" si="0"/>
        <v>0.11149299579700001</v>
      </c>
      <c r="D35">
        <f t="shared" si="2"/>
        <v>-6.0204067343333403E-4</v>
      </c>
      <c r="E35">
        <f t="shared" si="3"/>
        <v>403.36725120033378</v>
      </c>
    </row>
    <row r="36" spans="2:5" x14ac:dyDescent="0.25">
      <c r="B36">
        <f t="shared" si="6"/>
        <v>11</v>
      </c>
      <c r="C36">
        <f t="shared" si="0"/>
        <v>9.519359349600004E-2</v>
      </c>
      <c r="D36">
        <f t="shared" si="2"/>
        <v>-5.4331341003333218E-4</v>
      </c>
      <c r="E36">
        <f t="shared" si="3"/>
        <v>364.01998472233254</v>
      </c>
    </row>
    <row r="37" spans="2:5" x14ac:dyDescent="0.25">
      <c r="B37">
        <f t="shared" si="6"/>
        <v>11.5</v>
      </c>
      <c r="C37">
        <f t="shared" si="0"/>
        <v>8.0565593759000007E-2</v>
      </c>
      <c r="D37">
        <f t="shared" si="2"/>
        <v>-4.8759999123333442E-4</v>
      </c>
      <c r="E37">
        <f t="shared" si="3"/>
        <v>326.69199412633407</v>
      </c>
    </row>
    <row r="38" spans="2:5" x14ac:dyDescent="0.25">
      <c r="B38">
        <f t="shared" si="6"/>
        <v>12</v>
      </c>
      <c r="C38">
        <f t="shared" si="0"/>
        <v>6.7518581248000004E-2</v>
      </c>
      <c r="D38">
        <f t="shared" si="2"/>
        <v>-4.3490041703333343E-4</v>
      </c>
      <c r="E38">
        <f t="shared" si="3"/>
        <v>291.38327941233342</v>
      </c>
    </row>
    <row r="39" spans="2:5" x14ac:dyDescent="0.25">
      <c r="B39">
        <f t="shared" si="6"/>
        <v>12.5</v>
      </c>
      <c r="C39">
        <f t="shared" si="0"/>
        <v>5.596214062499999E-2</v>
      </c>
      <c r="D39">
        <f t="shared" si="2"/>
        <v>-3.8521468743333377E-4</v>
      </c>
      <c r="E39">
        <f t="shared" si="3"/>
        <v>258.09384058033362</v>
      </c>
    </row>
    <row r="40" spans="2:5" x14ac:dyDescent="0.25">
      <c r="B40">
        <f t="shared" si="6"/>
        <v>13</v>
      </c>
      <c r="C40">
        <f t="shared" si="0"/>
        <v>4.5805856551999986E-2</v>
      </c>
      <c r="D40">
        <f t="shared" si="2"/>
        <v>-3.3854280243333343E-4</v>
      </c>
      <c r="E40">
        <f t="shared" si="3"/>
        <v>226.82367763033341</v>
      </c>
    </row>
    <row r="41" spans="2:5" x14ac:dyDescent="0.25">
      <c r="B41">
        <f t="shared" si="6"/>
        <v>13.5</v>
      </c>
      <c r="C41">
        <f t="shared" si="0"/>
        <v>3.695931369099998E-2</v>
      </c>
      <c r="D41">
        <f t="shared" si="2"/>
        <v>-2.9488476203333355E-4</v>
      </c>
      <c r="E41">
        <f t="shared" si="3"/>
        <v>197.57279056233347</v>
      </c>
    </row>
    <row r="42" spans="2:5" x14ac:dyDescent="0.25">
      <c r="B42">
        <f t="shared" si="6"/>
        <v>14</v>
      </c>
      <c r="C42">
        <f t="shared" si="0"/>
        <v>2.9332096704000027E-2</v>
      </c>
      <c r="D42">
        <f t="shared" si="2"/>
        <v>-2.5424056623333179E-4</v>
      </c>
      <c r="E42">
        <f t="shared" si="3"/>
        <v>170.34117937633229</v>
      </c>
    </row>
    <row r="43" spans="2:5" x14ac:dyDescent="0.25">
      <c r="B43">
        <f t="shared" si="6"/>
        <v>14.5</v>
      </c>
      <c r="C43">
        <f t="shared" si="0"/>
        <v>2.2833790253000016E-2</v>
      </c>
      <c r="D43">
        <f t="shared" si="2"/>
        <v>-2.1661021503333367E-4</v>
      </c>
      <c r="E43">
        <f t="shared" si="3"/>
        <v>145.12884407233355</v>
      </c>
    </row>
    <row r="44" spans="2:5" x14ac:dyDescent="0.25">
      <c r="B44">
        <f t="shared" si="6"/>
        <v>15</v>
      </c>
      <c r="C44">
        <f t="shared" si="0"/>
        <v>1.7373979000000008E-2</v>
      </c>
      <c r="D44">
        <f t="shared" si="2"/>
        <v>-1.8199370843333362E-4</v>
      </c>
      <c r="E44">
        <f t="shared" si="3"/>
        <v>121.93578465033353</v>
      </c>
    </row>
    <row r="45" spans="2:5" x14ac:dyDescent="0.25">
      <c r="B45">
        <f t="shared" si="6"/>
        <v>15.5</v>
      </c>
      <c r="C45">
        <f t="shared" si="0"/>
        <v>1.2862247607000006E-2</v>
      </c>
      <c r="D45">
        <f t="shared" si="2"/>
        <v>-1.5039104643333341E-4</v>
      </c>
      <c r="E45">
        <f t="shared" si="3"/>
        <v>100.76200111033339</v>
      </c>
    </row>
    <row r="46" spans="2:5" x14ac:dyDescent="0.25">
      <c r="B46">
        <f t="shared" si="6"/>
        <v>16</v>
      </c>
      <c r="C46">
        <f t="shared" si="0"/>
        <v>9.2081807360000021E-3</v>
      </c>
      <c r="D46">
        <f t="shared" si="2"/>
        <v>-1.2180222903333346E-4</v>
      </c>
      <c r="E46">
        <f t="shared" si="3"/>
        <v>81.607493452333415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08D3-2B0D-49E5-BED0-A5E14B08C2B7}">
  <dimension ref="B1:G75"/>
  <sheetViews>
    <sheetView topLeftCell="A5" workbookViewId="0">
      <selection activeCell="F7" sqref="F7"/>
    </sheetView>
  </sheetViews>
  <sheetFormatPr defaultRowHeight="15" x14ac:dyDescent="0.25"/>
  <sheetData>
    <row r="1" spans="2:7" x14ac:dyDescent="0.25">
      <c r="C1" t="s">
        <v>18</v>
      </c>
      <c r="F1" t="s">
        <v>19</v>
      </c>
    </row>
    <row r="2" spans="2:7" x14ac:dyDescent="0.25">
      <c r="C2" t="s">
        <v>20</v>
      </c>
      <c r="F2" t="s">
        <v>6</v>
      </c>
    </row>
    <row r="3" spans="2:7" x14ac:dyDescent="0.25">
      <c r="C3" t="s">
        <v>21</v>
      </c>
      <c r="F3">
        <f>0.695*10^6</f>
        <v>695000</v>
      </c>
      <c r="G3" t="s">
        <v>24</v>
      </c>
    </row>
    <row r="4" spans="2:7" x14ac:dyDescent="0.25">
      <c r="F4">
        <f>F3/(3600*1000)</f>
        <v>0.19305555555555556</v>
      </c>
      <c r="G4" t="s">
        <v>25</v>
      </c>
    </row>
    <row r="5" spans="2:7" x14ac:dyDescent="0.25">
      <c r="B5" t="s">
        <v>8</v>
      </c>
      <c r="C5" t="s">
        <v>0</v>
      </c>
      <c r="D5" t="s">
        <v>9</v>
      </c>
      <c r="E5" t="s">
        <v>10</v>
      </c>
    </row>
    <row r="6" spans="2:7" x14ac:dyDescent="0.25">
      <c r="B6">
        <f>0</f>
        <v>0</v>
      </c>
      <c r="C6">
        <f>EXP(-0.007345*B6)</f>
        <v>1</v>
      </c>
      <c r="D6">
        <v>0</v>
      </c>
      <c r="E6">
        <v>0</v>
      </c>
    </row>
    <row r="7" spans="2:7" x14ac:dyDescent="0.25">
      <c r="B7">
        <f>B6+1</f>
        <v>1</v>
      </c>
      <c r="C7">
        <f t="shared" ref="C7:C70" si="0">EXP(-0.007345*B7)</f>
        <v>0.9926819085909947</v>
      </c>
      <c r="D7">
        <f>(C7-C6)/((B7-B6)*60)</f>
        <v>-1.2196819015008834E-4</v>
      </c>
      <c r="E7">
        <f>-D7*$F$3</f>
        <v>84.767892154311397</v>
      </c>
      <c r="F7">
        <f>E7/1000</f>
        <v>8.4767892154311394E-2</v>
      </c>
    </row>
    <row r="8" spans="2:7" x14ac:dyDescent="0.25">
      <c r="B8">
        <f t="shared" ref="B8:B31" si="1">B7+1</f>
        <v>2</v>
      </c>
      <c r="C8">
        <f t="shared" si="0"/>
        <v>0.9854173716438599</v>
      </c>
      <c r="D8">
        <f t="shared" ref="D8:D71" si="2">(C8-C7)/((B8-B7)*60)</f>
        <v>-1.2107561578558005E-4</v>
      </c>
      <c r="E8">
        <f t="shared" ref="E8:E71" si="3">-D8*$F$3</f>
        <v>84.14755297097814</v>
      </c>
      <c r="F8">
        <f t="shared" ref="F8:F71" si="4">E8/1000</f>
        <v>8.4147552970978146E-2</v>
      </c>
    </row>
    <row r="9" spans="2:7" x14ac:dyDescent="0.25">
      <c r="B9">
        <f t="shared" si="1"/>
        <v>3</v>
      </c>
      <c r="C9">
        <f t="shared" si="0"/>
        <v>0.97820599724214841</v>
      </c>
      <c r="D9">
        <f t="shared" si="2"/>
        <v>-1.2018957336185817E-4</v>
      </c>
      <c r="E9">
        <f t="shared" si="3"/>
        <v>83.531753486491425</v>
      </c>
      <c r="F9">
        <f t="shared" si="4"/>
        <v>8.3531753486491431E-2</v>
      </c>
    </row>
    <row r="10" spans="2:7" x14ac:dyDescent="0.25">
      <c r="B10">
        <f t="shared" si="1"/>
        <v>4</v>
      </c>
      <c r="C10">
        <f t="shared" si="0"/>
        <v>0.97104739633749315</v>
      </c>
      <c r="D10">
        <f t="shared" si="2"/>
        <v>-1.1931001507758757E-4</v>
      </c>
      <c r="E10">
        <f t="shared" si="3"/>
        <v>82.92046047892336</v>
      </c>
      <c r="F10">
        <f t="shared" si="4"/>
        <v>8.2920460478923361E-2</v>
      </c>
    </row>
    <row r="11" spans="2:7" x14ac:dyDescent="0.25">
      <c r="B11">
        <f t="shared" si="1"/>
        <v>5</v>
      </c>
      <c r="C11">
        <f t="shared" si="0"/>
        <v>0.96394118272861873</v>
      </c>
      <c r="D11">
        <f t="shared" si="2"/>
        <v>-1.1843689348124039E-4</v>
      </c>
      <c r="E11">
        <f t="shared" si="3"/>
        <v>82.313640969462071</v>
      </c>
      <c r="F11">
        <f t="shared" si="4"/>
        <v>8.2313640969462074E-2</v>
      </c>
    </row>
    <row r="12" spans="2:7" x14ac:dyDescent="0.25">
      <c r="B12">
        <f t="shared" si="1"/>
        <v>6</v>
      </c>
      <c r="C12">
        <f t="shared" si="0"/>
        <v>0.95688697304050607</v>
      </c>
      <c r="D12">
        <f t="shared" si="2"/>
        <v>-1.1757016146854427E-4</v>
      </c>
      <c r="E12">
        <f t="shared" si="3"/>
        <v>81.711262220638261</v>
      </c>
      <c r="F12">
        <f t="shared" si="4"/>
        <v>8.1711262220638264E-2</v>
      </c>
    </row>
    <row r="13" spans="2:7" x14ac:dyDescent="0.25">
      <c r="B13">
        <f t="shared" si="1"/>
        <v>7</v>
      </c>
      <c r="C13">
        <f t="shared" si="0"/>
        <v>0.94988438670370923</v>
      </c>
      <c r="D13">
        <f t="shared" si="2"/>
        <v>-1.1670977227994743E-4</v>
      </c>
      <c r="E13">
        <f t="shared" si="3"/>
        <v>81.113291734563461</v>
      </c>
      <c r="F13">
        <f t="shared" si="4"/>
        <v>8.1113291734563456E-2</v>
      </c>
    </row>
    <row r="14" spans="2:7" x14ac:dyDescent="0.25">
      <c r="B14">
        <f t="shared" si="1"/>
        <v>8</v>
      </c>
      <c r="C14">
        <f t="shared" si="0"/>
        <v>0.94293304593382454</v>
      </c>
      <c r="D14">
        <f t="shared" si="2"/>
        <v>-1.1585567949807807E-4</v>
      </c>
      <c r="E14">
        <f t="shared" si="3"/>
        <v>80.51969725116426</v>
      </c>
      <c r="F14">
        <f t="shared" si="4"/>
        <v>8.0519697251164257E-2</v>
      </c>
    </row>
    <row r="15" spans="2:7" x14ac:dyDescent="0.25">
      <c r="B15">
        <f t="shared" si="1"/>
        <v>9</v>
      </c>
      <c r="C15">
        <f t="shared" si="0"/>
        <v>0.93603257571110898</v>
      </c>
      <c r="D15">
        <f t="shared" si="2"/>
        <v>-1.1500783704525934E-4</v>
      </c>
      <c r="E15">
        <f t="shared" si="3"/>
        <v>79.930446746455246</v>
      </c>
      <c r="F15">
        <f t="shared" si="4"/>
        <v>7.9930446746455247E-2</v>
      </c>
    </row>
    <row r="16" spans="2:7" x14ac:dyDescent="0.25">
      <c r="B16">
        <f t="shared" si="1"/>
        <v>10</v>
      </c>
      <c r="C16">
        <f t="shared" si="0"/>
        <v>0.92918260376024842</v>
      </c>
      <c r="D16">
        <f t="shared" si="2"/>
        <v>-1.1416619918100946E-4</v>
      </c>
      <c r="E16">
        <f t="shared" si="3"/>
        <v>79.345508430801573</v>
      </c>
      <c r="F16">
        <f t="shared" si="4"/>
        <v>7.934550843080157E-2</v>
      </c>
    </row>
    <row r="17" spans="2:6" x14ac:dyDescent="0.25">
      <c r="B17">
        <f t="shared" si="1"/>
        <v>11</v>
      </c>
      <c r="C17">
        <f t="shared" si="0"/>
        <v>0.92238276053027335</v>
      </c>
      <c r="D17">
        <f t="shared" si="2"/>
        <v>-1.1333072049958445E-4</v>
      </c>
      <c r="E17">
        <f t="shared" si="3"/>
        <v>78.764850747211185</v>
      </c>
      <c r="F17">
        <f t="shared" si="4"/>
        <v>7.8764850747211179E-2</v>
      </c>
    </row>
    <row r="18" spans="2:6" x14ac:dyDescent="0.25">
      <c r="B18">
        <f t="shared" si="1"/>
        <v>12</v>
      </c>
      <c r="C18">
        <f t="shared" si="0"/>
        <v>0.91563267917462221</v>
      </c>
      <c r="D18">
        <f t="shared" si="2"/>
        <v>-1.1250135592751897E-4</v>
      </c>
      <c r="E18">
        <f t="shared" si="3"/>
        <v>78.18844236962569</v>
      </c>
      <c r="F18">
        <f t="shared" si="4"/>
        <v>7.8188442369625688E-2</v>
      </c>
    </row>
    <row r="19" spans="2:6" x14ac:dyDescent="0.25">
      <c r="B19">
        <f t="shared" si="1"/>
        <v>13</v>
      </c>
      <c r="C19">
        <f t="shared" si="0"/>
        <v>0.90893199553134985</v>
      </c>
      <c r="D19">
        <f t="shared" si="2"/>
        <v>-1.1167806072120608E-4</v>
      </c>
      <c r="E19">
        <f t="shared" si="3"/>
        <v>77.616252201238225</v>
      </c>
      <c r="F19">
        <f t="shared" si="4"/>
        <v>7.7616252201238231E-2</v>
      </c>
    </row>
    <row r="20" spans="2:6" x14ac:dyDescent="0.25">
      <c r="B20">
        <f t="shared" si="1"/>
        <v>14</v>
      </c>
      <c r="C20">
        <f t="shared" si="0"/>
        <v>0.90228034810348179</v>
      </c>
      <c r="D20">
        <f t="shared" si="2"/>
        <v>-1.1086079046446762E-4</v>
      </c>
      <c r="E20">
        <f t="shared" si="3"/>
        <v>77.048249372805003</v>
      </c>
      <c r="F20">
        <f t="shared" si="4"/>
        <v>7.7048249372805008E-2</v>
      </c>
    </row>
    <row r="21" spans="2:6" x14ac:dyDescent="0.25">
      <c r="B21">
        <f t="shared" si="1"/>
        <v>15</v>
      </c>
      <c r="C21">
        <f t="shared" si="0"/>
        <v>0.89567737803951142</v>
      </c>
      <c r="D21">
        <f t="shared" si="2"/>
        <v>-1.1004950106617284E-4</v>
      </c>
      <c r="E21">
        <f t="shared" si="3"/>
        <v>76.484403240990119</v>
      </c>
      <c r="F21">
        <f t="shared" si="4"/>
        <v>7.6484403240990123E-2</v>
      </c>
    </row>
    <row r="22" spans="2:6" x14ac:dyDescent="0.25">
      <c r="B22">
        <f t="shared" si="1"/>
        <v>16</v>
      </c>
      <c r="C22">
        <f t="shared" si="0"/>
        <v>0.88912272911404</v>
      </c>
      <c r="D22">
        <f t="shared" si="2"/>
        <v>-1.0924414875785697E-4</v>
      </c>
      <c r="E22">
        <f t="shared" si="3"/>
        <v>75.924683386710598</v>
      </c>
      <c r="F22">
        <f t="shared" si="4"/>
        <v>7.5924683386710601E-2</v>
      </c>
    </row>
    <row r="23" spans="2:6" x14ac:dyDescent="0.25">
      <c r="B23">
        <f t="shared" si="1"/>
        <v>17</v>
      </c>
      <c r="C23">
        <f t="shared" si="0"/>
        <v>0.88261604770855928</v>
      </c>
      <c r="D23">
        <f t="shared" si="2"/>
        <v>-1.0844469009134531E-4</v>
      </c>
      <c r="E23">
        <f t="shared" si="3"/>
        <v>75.369059613484993</v>
      </c>
      <c r="F23">
        <f t="shared" si="4"/>
        <v>7.5369059613484987E-2</v>
      </c>
    </row>
    <row r="24" spans="2:6" x14ac:dyDescent="0.25">
      <c r="B24">
        <f t="shared" si="1"/>
        <v>18</v>
      </c>
      <c r="C24">
        <f t="shared" si="0"/>
        <v>0.87615698279237297</v>
      </c>
      <c r="D24">
        <f t="shared" si="2"/>
        <v>-1.0765108193643846E-4</v>
      </c>
      <c r="E24">
        <f t="shared" si="3"/>
        <v>74.817501945824731</v>
      </c>
      <c r="F24">
        <f t="shared" si="4"/>
        <v>7.4817501945824733E-2</v>
      </c>
    </row>
    <row r="25" spans="2:6" x14ac:dyDescent="0.25">
      <c r="B25">
        <f t="shared" si="1"/>
        <v>19</v>
      </c>
      <c r="C25">
        <f t="shared" si="0"/>
        <v>0.86974518590366012</v>
      </c>
      <c r="D25">
        <f t="shared" si="2"/>
        <v>-1.0686328147854751E-4</v>
      </c>
      <c r="E25">
        <f t="shared" si="3"/>
        <v>74.269980627590527</v>
      </c>
      <c r="F25">
        <f t="shared" si="4"/>
        <v>7.4269980627590521E-2</v>
      </c>
    </row>
    <row r="26" spans="2:6" x14ac:dyDescent="0.25">
      <c r="B26">
        <f t="shared" si="1"/>
        <v>20</v>
      </c>
      <c r="C26">
        <f t="shared" si="0"/>
        <v>0.86338031113067482</v>
      </c>
      <c r="D26">
        <f t="shared" si="2"/>
        <v>-1.0608124621642179E-4</v>
      </c>
      <c r="E26">
        <f t="shared" si="3"/>
        <v>73.72646612041315</v>
      </c>
      <c r="F26">
        <f t="shared" si="4"/>
        <v>7.3726466120413156E-2</v>
      </c>
    </row>
    <row r="27" spans="2:6" x14ac:dyDescent="0.25">
      <c r="B27">
        <f t="shared" si="1"/>
        <v>21</v>
      </c>
      <c r="C27">
        <f t="shared" si="0"/>
        <v>0.85706201509308511</v>
      </c>
      <c r="D27">
        <f t="shared" si="2"/>
        <v>-1.0530493395982851E-4</v>
      </c>
      <c r="E27">
        <f t="shared" si="3"/>
        <v>73.186929102080811</v>
      </c>
      <c r="F27">
        <f t="shared" si="4"/>
        <v>7.3186929102080814E-2</v>
      </c>
    </row>
    <row r="28" spans="2:6" x14ac:dyDescent="0.25">
      <c r="B28">
        <f t="shared" si="1"/>
        <v>22</v>
      </c>
      <c r="C28">
        <f t="shared" si="0"/>
        <v>0.85078995692344761</v>
      </c>
      <c r="D28">
        <f t="shared" si="2"/>
        <v>-1.0453430282729159E-4</v>
      </c>
      <c r="E28">
        <f t="shared" si="3"/>
        <v>72.65134046496766</v>
      </c>
      <c r="F28">
        <f t="shared" si="4"/>
        <v>7.2651340464967656E-2</v>
      </c>
    </row>
    <row r="29" spans="2:6" x14ac:dyDescent="0.25">
      <c r="B29">
        <f t="shared" si="1"/>
        <v>23</v>
      </c>
      <c r="C29">
        <f t="shared" si="0"/>
        <v>0.84456379824881811</v>
      </c>
      <c r="D29">
        <f t="shared" si="2"/>
        <v>-1.0376931124382501E-4</v>
      </c>
      <c r="E29">
        <f t="shared" si="3"/>
        <v>72.119671314458387</v>
      </c>
      <c r="F29">
        <f t="shared" si="4"/>
        <v>7.2119671314458386E-2</v>
      </c>
    </row>
    <row r="30" spans="2:6" x14ac:dyDescent="0.25">
      <c r="B30">
        <f t="shared" si="1"/>
        <v>24</v>
      </c>
      <c r="C30">
        <f t="shared" si="0"/>
        <v>0.83838320317249659</v>
      </c>
      <c r="D30">
        <f t="shared" si="2"/>
        <v>-1.0300991793869193E-4</v>
      </c>
      <c r="E30">
        <f t="shared" si="3"/>
        <v>71.591892967390891</v>
      </c>
      <c r="F30">
        <f t="shared" si="4"/>
        <v>7.1591892967390894E-2</v>
      </c>
    </row>
    <row r="31" spans="2:6" x14ac:dyDescent="0.25">
      <c r="B31">
        <f t="shared" si="1"/>
        <v>25</v>
      </c>
      <c r="C31">
        <f t="shared" si="0"/>
        <v>0.83224783825590554</v>
      </c>
      <c r="D31">
        <f t="shared" si="2"/>
        <v>-1.0225608194318428E-4</v>
      </c>
      <c r="E31">
        <f t="shared" si="3"/>
        <v>71.067976950513085</v>
      </c>
      <c r="F31">
        <f t="shared" si="4"/>
        <v>7.106797695051309E-2</v>
      </c>
    </row>
    <row r="32" spans="2:6" x14ac:dyDescent="0.25">
      <c r="B32">
        <f>B31+5</f>
        <v>30</v>
      </c>
      <c r="C32">
        <f t="shared" si="0"/>
        <v>0.80223796553173388</v>
      </c>
      <c r="D32">
        <f t="shared" si="2"/>
        <v>-1.0003290908057221E-4</v>
      </c>
      <c r="E32">
        <f t="shared" si="3"/>
        <v>69.522871810997685</v>
      </c>
      <c r="F32">
        <f t="shared" si="4"/>
        <v>6.9522871810997686E-2</v>
      </c>
    </row>
    <row r="33" spans="2:6" x14ac:dyDescent="0.25">
      <c r="B33">
        <f t="shared" ref="B33:B37" si="5">B32+5</f>
        <v>35</v>
      </c>
      <c r="C33">
        <f t="shared" si="0"/>
        <v>0.77331021332446037</v>
      </c>
      <c r="D33">
        <f t="shared" si="2"/>
        <v>-9.6425840690911687E-5</v>
      </c>
      <c r="E33">
        <f t="shared" si="3"/>
        <v>67.015959280183623</v>
      </c>
      <c r="F33">
        <f t="shared" si="4"/>
        <v>6.7015959280183626E-2</v>
      </c>
    </row>
    <row r="34" spans="2:6" x14ac:dyDescent="0.25">
      <c r="B34">
        <f t="shared" si="5"/>
        <v>40</v>
      </c>
      <c r="C34">
        <f t="shared" si="0"/>
        <v>0.74542556164810081</v>
      </c>
      <c r="D34">
        <f t="shared" si="2"/>
        <v>-9.2948838921198546E-5</v>
      </c>
      <c r="E34">
        <f t="shared" si="3"/>
        <v>64.599443050232992</v>
      </c>
      <c r="F34">
        <f t="shared" si="4"/>
        <v>6.4599443050232991E-2</v>
      </c>
    </row>
    <row r="35" spans="2:6" x14ac:dyDescent="0.25">
      <c r="B35">
        <f t="shared" si="5"/>
        <v>45</v>
      </c>
      <c r="C35">
        <f t="shared" si="0"/>
        <v>0.7185463975312153</v>
      </c>
      <c r="D35">
        <f t="shared" si="2"/>
        <v>-8.9597213722951706E-5</v>
      </c>
      <c r="E35">
        <f t="shared" si="3"/>
        <v>62.270063537451435</v>
      </c>
      <c r="F35">
        <f t="shared" si="4"/>
        <v>6.2270063537451438E-2</v>
      </c>
    </row>
    <row r="36" spans="2:6" x14ac:dyDescent="0.25">
      <c r="B36">
        <f t="shared" si="5"/>
        <v>50</v>
      </c>
      <c r="C36">
        <f t="shared" si="0"/>
        <v>0.69263646428162795</v>
      </c>
      <c r="D36">
        <f t="shared" si="2"/>
        <v>-8.6366444165291155E-5</v>
      </c>
      <c r="E36">
        <f t="shared" si="3"/>
        <v>60.024678694877352</v>
      </c>
      <c r="F36">
        <f t="shared" si="4"/>
        <v>6.0024678694877355E-2</v>
      </c>
    </row>
    <row r="37" spans="2:6" x14ac:dyDescent="0.25">
      <c r="B37">
        <f t="shared" si="5"/>
        <v>55</v>
      </c>
      <c r="C37">
        <f t="shared" si="0"/>
        <v>0.66766081258060117</v>
      </c>
      <c r="D37">
        <f t="shared" si="2"/>
        <v>-8.3252172336755931E-5</v>
      </c>
      <c r="E37">
        <f t="shared" si="3"/>
        <v>57.860259774045375</v>
      </c>
      <c r="F37">
        <f t="shared" si="4"/>
        <v>5.7860259774045374E-2</v>
      </c>
    </row>
    <row r="38" spans="2:6" x14ac:dyDescent="0.25">
      <c r="B38">
        <f>B37+5</f>
        <v>60</v>
      </c>
      <c r="C38">
        <f t="shared" si="0"/>
        <v>0.64358575334049539</v>
      </c>
      <c r="D38">
        <f t="shared" si="2"/>
        <v>-8.0250197467019257E-5</v>
      </c>
      <c r="E38">
        <f t="shared" si="3"/>
        <v>55.773887239578386</v>
      </c>
      <c r="F38">
        <f t="shared" si="4"/>
        <v>5.5773887239578386E-2</v>
      </c>
    </row>
    <row r="39" spans="2:6" x14ac:dyDescent="0.25">
      <c r="B39">
        <f>B38+10</f>
        <v>70</v>
      </c>
      <c r="C39">
        <f t="shared" si="0"/>
        <v>0.59800868603192248</v>
      </c>
      <c r="D39">
        <f t="shared" si="2"/>
        <v>-7.5961778847621528E-5</v>
      </c>
      <c r="E39">
        <f t="shared" si="3"/>
        <v>52.79343629909696</v>
      </c>
      <c r="F39">
        <f t="shared" si="4"/>
        <v>5.2793436299096962E-2</v>
      </c>
    </row>
    <row r="40" spans="2:6" x14ac:dyDescent="0.25">
      <c r="B40">
        <f t="shared" ref="B40:B50" si="6">B39+10</f>
        <v>80</v>
      </c>
      <c r="C40">
        <f t="shared" si="0"/>
        <v>0.5556592679583866</v>
      </c>
      <c r="D40">
        <f t="shared" si="2"/>
        <v>-7.0582363455893118E-5</v>
      </c>
      <c r="E40">
        <f t="shared" si="3"/>
        <v>49.054742601845717</v>
      </c>
      <c r="F40">
        <f t="shared" si="4"/>
        <v>4.9054742601845717E-2</v>
      </c>
    </row>
    <row r="41" spans="2:6" x14ac:dyDescent="0.25">
      <c r="B41">
        <f t="shared" si="6"/>
        <v>90</v>
      </c>
      <c r="C41">
        <f t="shared" si="0"/>
        <v>0.51630892540508722</v>
      </c>
      <c r="D41">
        <f t="shared" si="2"/>
        <v>-6.5583904255498983E-5</v>
      </c>
      <c r="E41">
        <f t="shared" si="3"/>
        <v>45.580813457571793</v>
      </c>
      <c r="F41">
        <f t="shared" si="4"/>
        <v>4.5580813457571791E-2</v>
      </c>
    </row>
    <row r="42" spans="2:6" x14ac:dyDescent="0.25">
      <c r="B42">
        <f t="shared" si="6"/>
        <v>100</v>
      </c>
      <c r="C42">
        <f t="shared" si="0"/>
        <v>0.47974527165255482</v>
      </c>
      <c r="D42">
        <f t="shared" si="2"/>
        <v>-6.093942292088733E-5</v>
      </c>
      <c r="E42">
        <f t="shared" si="3"/>
        <v>42.352898930016693</v>
      </c>
      <c r="F42">
        <f t="shared" si="4"/>
        <v>4.2352898930016696E-2</v>
      </c>
    </row>
    <row r="43" spans="2:6" x14ac:dyDescent="0.25">
      <c r="B43">
        <f t="shared" si="6"/>
        <v>110</v>
      </c>
      <c r="C43">
        <f t="shared" si="0"/>
        <v>0.44577096065578864</v>
      </c>
      <c r="D43">
        <f t="shared" si="2"/>
        <v>-5.6623851661276959E-5</v>
      </c>
      <c r="E43">
        <f t="shared" si="3"/>
        <v>39.353576904587484</v>
      </c>
      <c r="F43">
        <f t="shared" si="4"/>
        <v>3.9353576904587483E-2</v>
      </c>
    </row>
    <row r="44" spans="2:6" x14ac:dyDescent="0.25">
      <c r="B44">
        <f t="shared" si="6"/>
        <v>120</v>
      </c>
      <c r="C44">
        <f t="shared" si="0"/>
        <v>0.41420262190285295</v>
      </c>
      <c r="D44">
        <f t="shared" si="2"/>
        <v>-5.261389792155948E-5</v>
      </c>
      <c r="E44">
        <f t="shared" si="3"/>
        <v>36.566659055483839</v>
      </c>
      <c r="F44">
        <f t="shared" si="4"/>
        <v>3.6566659055483841E-2</v>
      </c>
    </row>
    <row r="45" spans="2:6" x14ac:dyDescent="0.25">
      <c r="B45">
        <f t="shared" si="6"/>
        <v>130</v>
      </c>
      <c r="C45">
        <f t="shared" si="0"/>
        <v>0.38486987070401457</v>
      </c>
      <c r="D45">
        <f t="shared" si="2"/>
        <v>-4.8887918664730633E-5</v>
      </c>
      <c r="E45">
        <f t="shared" si="3"/>
        <v>33.977103471987789</v>
      </c>
      <c r="F45">
        <f t="shared" si="4"/>
        <v>3.3977103471987791E-2</v>
      </c>
    </row>
    <row r="46" spans="2:6" x14ac:dyDescent="0.25">
      <c r="B46">
        <f t="shared" si="6"/>
        <v>140</v>
      </c>
      <c r="C46">
        <f t="shared" si="0"/>
        <v>0.35761438856962641</v>
      </c>
      <c r="D46">
        <f t="shared" si="2"/>
        <v>-4.5425803557313611E-5</v>
      </c>
      <c r="E46">
        <f t="shared" si="3"/>
        <v>31.57093347233296</v>
      </c>
      <c r="F46">
        <f t="shared" si="4"/>
        <v>3.157093347233296E-2</v>
      </c>
    </row>
    <row r="47" spans="2:6" x14ac:dyDescent="0.25">
      <c r="B47">
        <f>B46+10</f>
        <v>150</v>
      </c>
      <c r="C47">
        <f t="shared" si="0"/>
        <v>0.3322890687132547</v>
      </c>
      <c r="D47">
        <f t="shared" si="2"/>
        <v>-4.2208866427286179E-5</v>
      </c>
      <c r="E47">
        <f t="shared" si="3"/>
        <v>29.335162166963894</v>
      </c>
      <c r="F47">
        <f t="shared" si="4"/>
        <v>2.9335162166963892E-2</v>
      </c>
    </row>
    <row r="48" spans="2:6" x14ac:dyDescent="0.25">
      <c r="B48">
        <f t="shared" si="6"/>
        <v>160</v>
      </c>
      <c r="C48">
        <f t="shared" si="0"/>
        <v>0.30875722206805012</v>
      </c>
      <c r="D48">
        <f t="shared" si="2"/>
        <v>-3.9219744408674302E-5</v>
      </c>
      <c r="E48">
        <f t="shared" si="3"/>
        <v>27.257722364028641</v>
      </c>
      <c r="F48">
        <f t="shared" si="4"/>
        <v>2.7257722364028642E-2</v>
      </c>
    </row>
    <row r="49" spans="2:6" x14ac:dyDescent="0.25">
      <c r="B49">
        <f>B48+10</f>
        <v>170</v>
      </c>
      <c r="C49">
        <f t="shared" si="0"/>
        <v>0.28689183953097203</v>
      </c>
      <c r="D49">
        <f t="shared" si="2"/>
        <v>-3.6442304228463488E-5</v>
      </c>
      <c r="E49">
        <f t="shared" si="3"/>
        <v>25.327401438782125</v>
      </c>
      <c r="F49">
        <f t="shared" si="4"/>
        <v>2.5327401438782125E-2</v>
      </c>
    </row>
    <row r="50" spans="2:6" x14ac:dyDescent="0.25">
      <c r="B50">
        <f t="shared" si="6"/>
        <v>180</v>
      </c>
      <c r="C50">
        <f t="shared" si="0"/>
        <v>0.26657490645295595</v>
      </c>
      <c r="D50">
        <f t="shared" si="2"/>
        <v>-3.3861555130026792E-5</v>
      </c>
      <c r="E50">
        <f t="shared" si="3"/>
        <v>23.533780815368623</v>
      </c>
      <c r="F50">
        <f t="shared" si="4"/>
        <v>2.3533780815368624E-2</v>
      </c>
    </row>
    <row r="51" spans="2:6" x14ac:dyDescent="0.25">
      <c r="B51">
        <f>B50+30</f>
        <v>210</v>
      </c>
      <c r="C51">
        <f t="shared" si="0"/>
        <v>0.21385651061463162</v>
      </c>
      <c r="D51">
        <f t="shared" si="2"/>
        <v>-2.9287997687957961E-5</v>
      </c>
      <c r="E51">
        <f t="shared" si="3"/>
        <v>20.355158393130782</v>
      </c>
      <c r="F51">
        <f t="shared" si="4"/>
        <v>2.0355158393130783E-2</v>
      </c>
    </row>
    <row r="52" spans="2:6" x14ac:dyDescent="0.25">
      <c r="B52">
        <f t="shared" ref="B52:B75" si="7">B51+30</f>
        <v>240</v>
      </c>
      <c r="C52">
        <f t="shared" si="0"/>
        <v>0.17156381199119775</v>
      </c>
      <c r="D52">
        <f t="shared" si="2"/>
        <v>-2.3495943679685489E-5</v>
      </c>
      <c r="E52">
        <f t="shared" si="3"/>
        <v>16.329680857381415</v>
      </c>
      <c r="F52">
        <f t="shared" si="4"/>
        <v>1.6329680857381415E-2</v>
      </c>
    </row>
    <row r="53" spans="2:6" x14ac:dyDescent="0.25">
      <c r="B53">
        <f t="shared" si="7"/>
        <v>270</v>
      </c>
      <c r="C53">
        <f t="shared" si="0"/>
        <v>0.13763500349068736</v>
      </c>
      <c r="D53">
        <f t="shared" si="2"/>
        <v>-1.8849338055839105E-5</v>
      </c>
      <c r="E53">
        <f t="shared" si="3"/>
        <v>13.100289948808179</v>
      </c>
      <c r="F53">
        <f t="shared" si="4"/>
        <v>1.3100289948808179E-2</v>
      </c>
    </row>
    <row r="54" spans="2:6" x14ac:dyDescent="0.25">
      <c r="B54">
        <f t="shared" si="7"/>
        <v>300</v>
      </c>
      <c r="C54">
        <f t="shared" si="0"/>
        <v>0.1104160251863221</v>
      </c>
      <c r="D54">
        <f t="shared" si="2"/>
        <v>-1.5121654613536256E-5</v>
      </c>
      <c r="E54">
        <f t="shared" si="3"/>
        <v>10.509549956407698</v>
      </c>
      <c r="F54">
        <f t="shared" si="4"/>
        <v>1.0509549956407698E-2</v>
      </c>
    </row>
    <row r="55" spans="2:6" x14ac:dyDescent="0.25">
      <c r="B55">
        <f t="shared" si="7"/>
        <v>330</v>
      </c>
      <c r="C55">
        <f t="shared" si="0"/>
        <v>8.857992740757574E-2</v>
      </c>
      <c r="D55">
        <f t="shared" si="2"/>
        <v>-1.2131165432636866E-5</v>
      </c>
      <c r="E55">
        <f t="shared" si="3"/>
        <v>8.4311599756826219</v>
      </c>
      <c r="F55">
        <f t="shared" si="4"/>
        <v>8.4311599756826221E-3</v>
      </c>
    </row>
    <row r="56" spans="2:6" x14ac:dyDescent="0.25">
      <c r="B56">
        <f t="shared" si="7"/>
        <v>360</v>
      </c>
      <c r="C56">
        <f t="shared" si="0"/>
        <v>7.1062180750402215E-2</v>
      </c>
      <c r="D56">
        <f t="shared" si="2"/>
        <v>-9.7320814762075143E-6</v>
      </c>
      <c r="E56">
        <f t="shared" si="3"/>
        <v>6.7637966259642228</v>
      </c>
      <c r="F56">
        <f t="shared" si="4"/>
        <v>6.763796625964223E-3</v>
      </c>
    </row>
    <row r="57" spans="2:6" x14ac:dyDescent="0.25">
      <c r="B57">
        <f>B56+30</f>
        <v>390</v>
      </c>
      <c r="C57">
        <f t="shared" si="0"/>
        <v>5.700877931145102E-2</v>
      </c>
      <c r="D57">
        <f t="shared" si="2"/>
        <v>-7.8074452438617754E-6</v>
      </c>
      <c r="E57">
        <f t="shared" si="3"/>
        <v>5.4261744444839337</v>
      </c>
      <c r="F57">
        <f t="shared" si="4"/>
        <v>5.4261744444839338E-3</v>
      </c>
    </row>
    <row r="58" spans="2:6" x14ac:dyDescent="0.25">
      <c r="B58">
        <f t="shared" si="7"/>
        <v>420</v>
      </c>
      <c r="C58">
        <f t="shared" si="0"/>
        <v>4.5734607132266049E-2</v>
      </c>
      <c r="D58">
        <f t="shared" si="2"/>
        <v>-6.2634289884360955E-6</v>
      </c>
      <c r="E58">
        <f t="shared" si="3"/>
        <v>4.353083146963086</v>
      </c>
      <c r="F58">
        <f t="shared" si="4"/>
        <v>4.3530831469630856E-3</v>
      </c>
    </row>
    <row r="59" spans="2:6" x14ac:dyDescent="0.25">
      <c r="B59">
        <f t="shared" si="7"/>
        <v>450</v>
      </c>
      <c r="C59">
        <f t="shared" si="0"/>
        <v>3.6690038180182245E-2</v>
      </c>
      <c r="D59">
        <f t="shared" si="2"/>
        <v>-5.0247605289354468E-6</v>
      </c>
      <c r="E59">
        <f t="shared" si="3"/>
        <v>3.4922085676101355</v>
      </c>
      <c r="F59">
        <f t="shared" si="4"/>
        <v>3.4922085676101357E-3</v>
      </c>
    </row>
    <row r="60" spans="2:6" x14ac:dyDescent="0.25">
      <c r="B60">
        <f t="shared" si="7"/>
        <v>480</v>
      </c>
      <c r="C60">
        <f t="shared" si="0"/>
        <v>2.943414158495105E-2</v>
      </c>
      <c r="D60">
        <f t="shared" si="2"/>
        <v>-4.031053664017331E-6</v>
      </c>
      <c r="E60">
        <f t="shared" si="3"/>
        <v>2.8015822964920449</v>
      </c>
      <c r="F60">
        <f t="shared" si="4"/>
        <v>2.8015822964920448E-3</v>
      </c>
    </row>
    <row r="61" spans="2:6" x14ac:dyDescent="0.25">
      <c r="B61">
        <f t="shared" si="7"/>
        <v>510</v>
      </c>
      <c r="C61">
        <f t="shared" si="0"/>
        <v>2.3613185862284128E-2</v>
      </c>
      <c r="D61">
        <f t="shared" si="2"/>
        <v>-3.233864290370512E-6</v>
      </c>
      <c r="E61">
        <f t="shared" si="3"/>
        <v>2.2475356818075061</v>
      </c>
      <c r="F61">
        <f t="shared" si="4"/>
        <v>2.247535681807506E-3</v>
      </c>
    </row>
    <row r="62" spans="2:6" x14ac:dyDescent="0.25">
      <c r="B62">
        <f t="shared" si="7"/>
        <v>540</v>
      </c>
      <c r="C62">
        <f t="shared" si="0"/>
        <v>1.8943394185881521E-2</v>
      </c>
      <c r="D62">
        <f t="shared" si="2"/>
        <v>-2.5943287091125594E-6</v>
      </c>
      <c r="E62">
        <f t="shared" si="3"/>
        <v>1.8030584528332287</v>
      </c>
      <c r="F62">
        <f t="shared" si="4"/>
        <v>1.8030584528332288E-3</v>
      </c>
    </row>
    <row r="63" spans="2:6" x14ac:dyDescent="0.25">
      <c r="B63">
        <f t="shared" si="7"/>
        <v>570</v>
      </c>
      <c r="C63">
        <f t="shared" si="0"/>
        <v>1.5197110011947262E-2</v>
      </c>
      <c r="D63">
        <f t="shared" si="2"/>
        <v>-2.0812689855190325E-6</v>
      </c>
      <c r="E63">
        <f t="shared" si="3"/>
        <v>1.4464819449357276</v>
      </c>
      <c r="F63">
        <f t="shared" si="4"/>
        <v>1.4464819449357277E-3</v>
      </c>
    </row>
    <row r="64" spans="2:6" x14ac:dyDescent="0.25">
      <c r="B64">
        <f t="shared" si="7"/>
        <v>600</v>
      </c>
      <c r="C64">
        <f t="shared" si="0"/>
        <v>1.2191698617946518E-2</v>
      </c>
      <c r="D64">
        <f t="shared" si="2"/>
        <v>-1.6696729966670803E-6</v>
      </c>
      <c r="E64">
        <f t="shared" si="3"/>
        <v>1.1604227326836207</v>
      </c>
      <c r="F64">
        <f t="shared" si="4"/>
        <v>1.1604227326836207E-3</v>
      </c>
    </row>
    <row r="65" spans="2:6" x14ac:dyDescent="0.25">
      <c r="B65">
        <f t="shared" si="7"/>
        <v>630</v>
      </c>
      <c r="C65">
        <f t="shared" si="0"/>
        <v>9.7806434956374672E-3</v>
      </c>
      <c r="D65">
        <f t="shared" si="2"/>
        <v>-1.3394750679494726E-6</v>
      </c>
      <c r="E65">
        <f t="shared" si="3"/>
        <v>0.93093517222488342</v>
      </c>
      <c r="F65">
        <f t="shared" si="4"/>
        <v>9.3093517222488347E-4</v>
      </c>
    </row>
    <row r="66" spans="2:6" x14ac:dyDescent="0.25">
      <c r="B66">
        <f t="shared" si="7"/>
        <v>660</v>
      </c>
      <c r="C66">
        <f t="shared" si="0"/>
        <v>7.8464035395313884E-3</v>
      </c>
      <c r="D66">
        <f t="shared" si="2"/>
        <v>-1.074577753392266E-6</v>
      </c>
      <c r="E66">
        <f t="shared" si="3"/>
        <v>0.74683153860762486</v>
      </c>
      <c r="F66">
        <f t="shared" si="4"/>
        <v>7.4683153860762486E-4</v>
      </c>
    </row>
    <row r="67" spans="2:6" x14ac:dyDescent="0.25">
      <c r="B67">
        <f t="shared" si="7"/>
        <v>690</v>
      </c>
      <c r="C67">
        <f t="shared" si="0"/>
        <v>6.2946828122946519E-3</v>
      </c>
      <c r="D67">
        <f t="shared" si="2"/>
        <v>-8.6206707068707581E-7</v>
      </c>
      <c r="E67">
        <f t="shared" si="3"/>
        <v>0.59913661412751773</v>
      </c>
      <c r="F67">
        <f t="shared" si="4"/>
        <v>5.9913661412751772E-4</v>
      </c>
    </row>
    <row r="68" spans="2:6" x14ac:dyDescent="0.25">
      <c r="B68">
        <f t="shared" si="7"/>
        <v>720</v>
      </c>
      <c r="C68">
        <f t="shared" si="0"/>
        <v>5.0498335330028347E-3</v>
      </c>
      <c r="D68">
        <f t="shared" si="2"/>
        <v>-6.9158293293989846E-7</v>
      </c>
      <c r="E68">
        <f t="shared" si="3"/>
        <v>0.48065013839322945</v>
      </c>
      <c r="F68">
        <f t="shared" si="4"/>
        <v>4.8065013839322944E-4</v>
      </c>
    </row>
    <row r="69" spans="2:6" x14ac:dyDescent="0.25">
      <c r="B69">
        <f t="shared" si="7"/>
        <v>750</v>
      </c>
      <c r="C69">
        <f t="shared" si="0"/>
        <v>4.0511681797901229E-3</v>
      </c>
      <c r="D69">
        <f t="shared" si="2"/>
        <v>-5.5481408511817319E-7</v>
      </c>
      <c r="E69">
        <f t="shared" si="3"/>
        <v>0.38559578915713039</v>
      </c>
      <c r="F69">
        <f t="shared" si="4"/>
        <v>3.855957891571304E-4</v>
      </c>
    </row>
    <row r="70" spans="2:6" x14ac:dyDescent="0.25">
      <c r="B70">
        <f t="shared" si="7"/>
        <v>780</v>
      </c>
      <c r="C70">
        <f t="shared" si="0"/>
        <v>3.2500009185817257E-3</v>
      </c>
      <c r="D70">
        <f t="shared" si="2"/>
        <v>-4.4509292289355394E-7</v>
      </c>
      <c r="E70">
        <f t="shared" si="3"/>
        <v>0.30933958141101997</v>
      </c>
      <c r="F70">
        <f t="shared" si="4"/>
        <v>3.0933958141101997E-4</v>
      </c>
    </row>
    <row r="71" spans="2:6" x14ac:dyDescent="0.25">
      <c r="B71">
        <f t="shared" si="7"/>
        <v>810</v>
      </c>
      <c r="C71">
        <f t="shared" ref="C71:C75" si="8">EXP(-0.007345*B71)</f>
        <v>2.6072741248992703E-3</v>
      </c>
      <c r="D71">
        <f t="shared" si="2"/>
        <v>-3.5707044093469743E-7</v>
      </c>
      <c r="E71">
        <f t="shared" si="3"/>
        <v>0.24816395644961473</v>
      </c>
      <c r="F71">
        <f t="shared" si="4"/>
        <v>2.4816395644961474E-4</v>
      </c>
    </row>
    <row r="72" spans="2:6" x14ac:dyDescent="0.25">
      <c r="B72">
        <f t="shared" si="7"/>
        <v>840</v>
      </c>
      <c r="C72">
        <f t="shared" si="8"/>
        <v>2.0916542895427206E-3</v>
      </c>
      <c r="D72">
        <f t="shared" ref="D72:D75" si="9">(C72-C71)/((B72-B71)*60)</f>
        <v>-2.8645546408697207E-7</v>
      </c>
      <c r="E72">
        <f t="shared" ref="E72:E75" si="10">-D72*$F$3</f>
        <v>0.19908654754044558</v>
      </c>
      <c r="F72">
        <f t="shared" ref="F72:F75" si="11">E72/1000</f>
        <v>1.9908654754044558E-4</v>
      </c>
    </row>
    <row r="73" spans="2:6" x14ac:dyDescent="0.25">
      <c r="B73">
        <f t="shared" si="7"/>
        <v>870</v>
      </c>
      <c r="C73">
        <f t="shared" si="8"/>
        <v>1.6780044818384768E-3</v>
      </c>
      <c r="D73">
        <f t="shared" si="9"/>
        <v>-2.2980544872457993E-7</v>
      </c>
      <c r="E73">
        <f t="shared" si="10"/>
        <v>0.15971478686358306</v>
      </c>
      <c r="F73">
        <f t="shared" si="11"/>
        <v>1.5971478686358306E-4</v>
      </c>
    </row>
    <row r="74" spans="2:6" x14ac:dyDescent="0.25">
      <c r="B74">
        <f t="shared" si="7"/>
        <v>900</v>
      </c>
      <c r="C74">
        <f t="shared" si="8"/>
        <v>1.3461589016632309E-3</v>
      </c>
      <c r="D74">
        <f t="shared" si="9"/>
        <v>-1.8435865565291437E-7</v>
      </c>
      <c r="E74">
        <f t="shared" si="10"/>
        <v>0.12812926567877547</v>
      </c>
      <c r="F74">
        <f t="shared" si="11"/>
        <v>1.2812926567877547E-4</v>
      </c>
    </row>
    <row r="75" spans="2:6" x14ac:dyDescent="0.25">
      <c r="B75">
        <f t="shared" si="7"/>
        <v>930</v>
      </c>
      <c r="C75">
        <f t="shared" si="8"/>
        <v>1.079939778552744E-3</v>
      </c>
      <c r="D75">
        <f t="shared" si="9"/>
        <v>-1.478995128391594E-7</v>
      </c>
      <c r="E75">
        <f t="shared" si="10"/>
        <v>0.10279016142321579</v>
      </c>
      <c r="F75">
        <f t="shared" si="11"/>
        <v>1.0279016142321579E-4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Constant_power</vt:lpstr>
      <vt:lpstr>Variable_Power</vt:lpstr>
      <vt:lpstr>SrBr2</vt:lpstr>
      <vt:lpstr>MgSO4</vt:lpstr>
      <vt:lpstr>K2CO3</vt:lpstr>
      <vt:lpstr>MgCl2</vt:lpstr>
    </vt:vector>
  </TitlesOfParts>
  <Company>University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Kinzer, Bryan</dc:creator>
  <cp:lastModifiedBy>An Pham</cp:lastModifiedBy>
  <dcterms:created xsi:type="dcterms:W3CDTF">2022-12-16T15:35:29Z</dcterms:created>
  <dcterms:modified xsi:type="dcterms:W3CDTF">2023-02-20T06:20:01Z</dcterms:modified>
</cp:coreProperties>
</file>