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codeName="ThisWorkbook"/>
  <mc:AlternateContent xmlns:mc="http://schemas.openxmlformats.org/markup-compatibility/2006">
    <mc:Choice Requires="x15">
      <x15ac:absPath xmlns:x15ac="http://schemas.microsoft.com/office/spreadsheetml/2010/11/ac" url="/Users/atravitz/Documents/marathon_training/"/>
    </mc:Choice>
  </mc:AlternateContent>
  <xr:revisionPtr revIDLastSave="0" documentId="13_ncr:1_{3242C65B-9F72-6E44-A198-80FF9BC68A15}" xr6:coauthVersionLast="43" xr6:coauthVersionMax="43" xr10:uidLastSave="{00000000-0000-0000-0000-000000000000}"/>
  <bookViews>
    <workbookView xWindow="4020" yWindow="460" windowWidth="24160" windowHeight="17540" xr2:uid="{00000000-000D-0000-FFFF-FFFF00000000}"/>
  </bookViews>
  <sheets>
    <sheet name="Schedule" sheetId="1" r:id="rId1"/>
    <sheet name="Descriptions" sheetId="3" r:id="rId2"/>
    <sheet name="Fueling" sheetId="5" r:id="rId3"/>
    <sheet name="Sheet1" sheetId="4" r:id="rId4"/>
  </sheets>
  <definedNames>
    <definedName name="_xlnm.Print_Titles" localSheetId="1">Descriptions!$4:$4</definedName>
    <definedName name="_xlnm.Print_Titles" localSheetId="2">Fueling!$4:$4</definedName>
    <definedName name="_xlnm.Print_Titles" localSheetId="0">Schedule!$4:$4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2" i="1" l="1"/>
  <c r="K21" i="1"/>
  <c r="E6" i="5" l="1"/>
  <c r="E5" i="5"/>
  <c r="E4" i="5"/>
  <c r="K19" i="1" l="1"/>
  <c r="K18" i="1" l="1"/>
  <c r="K17" i="1" l="1"/>
  <c r="K12" i="1" l="1"/>
  <c r="K16" i="1" l="1"/>
  <c r="K15" i="1"/>
  <c r="K14" i="1"/>
  <c r="K13" i="1"/>
  <c r="K11" i="1"/>
  <c r="K10" i="1"/>
  <c r="K9" i="1"/>
  <c r="K8" i="1"/>
  <c r="K7" i="1"/>
  <c r="K6" i="1"/>
  <c r="K5" i="1"/>
  <c r="K23" i="1"/>
</calcChain>
</file>

<file path=xl/sharedStrings.xml><?xml version="1.0" encoding="utf-8"?>
<sst xmlns="http://schemas.openxmlformats.org/spreadsheetml/2006/main" count="134" uniqueCount="52">
  <si>
    <t>MON</t>
  </si>
  <si>
    <t>TUE</t>
  </si>
  <si>
    <t>WED</t>
  </si>
  <si>
    <t>THU</t>
  </si>
  <si>
    <t>FRI</t>
  </si>
  <si>
    <t>PGH MARATHON TRAINING SCHEDULE</t>
  </si>
  <si>
    <t>Week</t>
  </si>
  <si>
    <t>SAT</t>
  </si>
  <si>
    <t>SUN</t>
  </si>
  <si>
    <t>rest</t>
  </si>
  <si>
    <t>3 mi run</t>
  </si>
  <si>
    <t>2 mi run</t>
  </si>
  <si>
    <t>4 mi run</t>
  </si>
  <si>
    <t>5 mi run</t>
  </si>
  <si>
    <t>6 mi run</t>
  </si>
  <si>
    <t>7 mi run</t>
  </si>
  <si>
    <t>8 mi run</t>
  </si>
  <si>
    <t>5 mi pace</t>
  </si>
  <si>
    <t>6 mi pace</t>
  </si>
  <si>
    <t>7 mi pace</t>
  </si>
  <si>
    <t>8 mi pace</t>
  </si>
  <si>
    <t>4 mi pace</t>
  </si>
  <si>
    <t>cross train</t>
  </si>
  <si>
    <t>Weekly Mileage</t>
  </si>
  <si>
    <r>
      <t>Long runs</t>
    </r>
    <r>
      <rPr>
        <sz val="14"/>
        <color rgb="FF555555"/>
        <rFont val="Trebuchet MS"/>
        <family val="2"/>
      </rPr>
      <t>: The key to the program is the long run on weekends, which builds from 8 miles in Week 1 to 20 miles in the climactic Week 15. (After that, you taper to get ready for the marathon.) Starting at 8 miles, you get up over 15 miles sooner than in Novice 1 and have an additional run above that distance. You can skip an occasional workout, or juggle the schedule depending on other commitments, but do not cheat on the long runs. Notice that although the weekly long runs get progressively longer, every third week is a “stepback” week, where we reduce mileage to allow you to gather strength for the next push upward. Rest is an important component of any training program.</t>
    </r>
  </si>
  <si>
    <r>
      <t>Run slow</t>
    </r>
    <r>
      <rPr>
        <sz val="14"/>
        <color rgb="FF555555"/>
        <rFont val="Trebuchet MS"/>
        <family val="2"/>
      </rPr>
      <t>: For experienced marathoners, I recommend that runners do their long runs anywhere from 30 to 90 seconds or more per mile slower than their marathon pace. The problem with offering this advice to many novice runners, however, is that they probably don’t know what their marathon pace is, because they never have run a marathon before! As an experienced runner, you may or may not have run a prior marathon, but hopefully you have done enough races, including a half marathon or two, so that you can predict your marathon pace. If not, don’t worry. Simply do your long runs at a comfortable pace, one that allows you to converse with your training partners, at least during the beginning of the run. Toward the end, you may need to abandon conversation and concentrate on the act of putting one foot in front of the other to finish. However, if you find yourself finishing at a pace significantly slower than your pace in the first few miles, you probably need to start much slower, or include regular walking breaks. It’s better to run too slow during these long runs, than too fast. The important point is that you cover the prescribed distance; how fast you cover it doesn’t matter.</t>
    </r>
  </si>
  <si>
    <r>
      <t>Cross-training</t>
    </r>
    <r>
      <rPr>
        <sz val="14"/>
        <color rgb="FF555555"/>
        <rFont val="Trebuchet MS"/>
        <family val="2"/>
      </rPr>
      <t>: Sundays in this training program are devoted to cross-training. What is cross-training? It is any other form of aerobic exercise that allows you to use slightly different muscles while resting (usually) after your long run. In this program, we run long on Saturdays and cross-train on Sundays, although it certainly is possible to reverse that order. The best cross-training exercises are swimming, cycling or even walking. What about sports such as tennis or basketball? Activities requiring sideways movements are not always a good choice. Particularly as the mileage builds up toward the end of the program, you raise your risk of injury if you choose to play a sport that requires sudden stopping and starting. One tip: You don’t have to cross-train the same each weekend. And you could even combine two or more exercises: walking and easy jogging or swimming and riding an exercise bike in a health club. Cross-training for an hour on Sunday will help you recover after your Saturday long runs.</t>
    </r>
  </si>
  <si>
    <r>
      <t>Midweek training</t>
    </r>
    <r>
      <rPr>
        <sz val="14"/>
        <color rgb="FF555555"/>
        <rFont val="Trebuchet MS"/>
        <family val="2"/>
      </rPr>
      <t>: Training on Tuesdays and Thursdays should be done at a comparatively easy pace. As the weekend mileage builds, the weekday mileage also builds. Add up the numbers, and you’ll see that you run roughly the same mileage during the week as you do during long runs on the weekends. Midweek workouts on Wednesdays build from 3 to 8 miles, many of them done at race pace. (I call these my Sorta-Long Runs.) There are similar slight advances on Tuesdays and Thursdays. The program is built on the concept that you do more toward the end than at the start. That sounds logical, doesn’t it? Believe me–as tens of thousands of marathoners using this schedule have proved–it works. How fast is “comfortably easy?” That might vary from day to day. On Tuesday after a day’s rest, you might find yourself running faster than race pace. On Thursday after two days of running, your pace might be significantly slower.</t>
    </r>
  </si>
  <si>
    <t>rest - yoga</t>
  </si>
  <si>
    <t>30 min swim</t>
  </si>
  <si>
    <t>40 min cycle</t>
  </si>
  <si>
    <t>cross train - strength</t>
  </si>
  <si>
    <t>0 mi run</t>
  </si>
  <si>
    <t>massage</t>
  </si>
  <si>
    <t>3 mi xc ski</t>
  </si>
  <si>
    <t xml:space="preserve">yoga </t>
  </si>
  <si>
    <t>5 mi elliptical</t>
  </si>
  <si>
    <t>tabata class</t>
  </si>
  <si>
    <t>8 mi elliptical</t>
  </si>
  <si>
    <t>yoga</t>
  </si>
  <si>
    <t>25 min swim</t>
  </si>
  <si>
    <t>1 mi run</t>
  </si>
  <si>
    <t>45 min swim</t>
  </si>
  <si>
    <t>1.5 mi run</t>
  </si>
  <si>
    <t>strength</t>
  </si>
  <si>
    <t>2 hr workout</t>
  </si>
  <si>
    <t>1.5 mi pace</t>
  </si>
  <si>
    <t>body weight</t>
  </si>
  <si>
    <t>pace (mph)</t>
  </si>
  <si>
    <t>intake per hour (kcal/hr)</t>
  </si>
  <si>
    <t>total intake</t>
  </si>
  <si>
    <t xml:space="preserve">gu chew servings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</si>
</sst>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5"/>
      <name val="Trebuchet MS"/>
      <family val="2"/>
      <scheme val="minor"/>
    </font>
    <font>
      <b/>
      <sz val="11"/>
      <color theme="0"/>
      <name val="Trebuchet MS"/>
      <family val="2"/>
      <scheme val="minor"/>
    </font>
    <font>
      <sz val="11"/>
      <color theme="4"/>
      <name val="Trebuchet MS"/>
      <family val="2"/>
      <scheme val="major"/>
    </font>
    <font>
      <b/>
      <sz val="11"/>
      <color theme="5"/>
      <name val="Trebuchet MS"/>
      <family val="2"/>
      <scheme val="major"/>
    </font>
    <font>
      <sz val="14"/>
      <color theme="0"/>
      <name val="Trebuchet MS"/>
      <family val="2"/>
      <scheme val="major"/>
    </font>
    <font>
      <sz val="12"/>
      <color theme="0"/>
      <name val="Trebuchet MS"/>
      <family val="2"/>
      <scheme val="minor"/>
    </font>
    <font>
      <sz val="12"/>
      <color theme="5"/>
      <name val="Trebuchet MS"/>
      <family val="2"/>
      <scheme val="minor"/>
    </font>
    <font>
      <sz val="12"/>
      <color theme="4"/>
      <name val="Trebuchet MS"/>
      <family val="2"/>
      <scheme val="minor"/>
    </font>
    <font>
      <b/>
      <sz val="12"/>
      <color theme="5"/>
      <name val="Trebuchet MS"/>
      <family val="2"/>
      <scheme val="minor"/>
    </font>
    <font>
      <b/>
      <sz val="12"/>
      <color rgb="FF0A0101"/>
      <name val="Trebuchet MS"/>
      <family val="2"/>
      <scheme val="minor"/>
    </font>
    <font>
      <sz val="12"/>
      <color theme="5"/>
      <name val="Trebuchet MS"/>
      <family val="2"/>
    </font>
    <font>
      <sz val="12"/>
      <color theme="0"/>
      <name val="Trebuchet MS"/>
      <family val="2"/>
    </font>
    <font>
      <b/>
      <sz val="14"/>
      <color rgb="FFFF3165"/>
      <name val="Trebuchet MS"/>
      <family val="2"/>
    </font>
    <font>
      <sz val="14"/>
      <color rgb="FF555555"/>
      <name val="Trebuchet MS"/>
      <family val="2"/>
    </font>
    <font>
      <b/>
      <sz val="12"/>
      <color rgb="FF0A0101"/>
      <name val="Trebuchet MS"/>
      <family val="2"/>
    </font>
  </fonts>
  <fills count="4">
    <fill>
      <patternFill patternType="none"/>
    </fill>
    <fill>
      <patternFill patternType="gray125"/>
    </fill>
    <fill>
      <patternFill patternType="solid">
        <fgColor theme="4"/>
        <bgColor indexed="64"/>
      </patternFill>
    </fill>
    <fill>
      <patternFill patternType="solid">
        <fgColor theme="0" tint="-0.249977111117893"/>
        <bgColor indexed="64"/>
      </patternFill>
    </fill>
  </fills>
  <borders count="3">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s>
  <cellStyleXfs count="5">
    <xf numFmtId="0" fontId="0" fillId="0" borderId="0">
      <alignment vertical="top" wrapText="1"/>
    </xf>
    <xf numFmtId="0" fontId="4" fillId="2" borderId="0" applyNumberFormat="0" applyProtection="0">
      <alignment horizontal="left" vertical="center"/>
    </xf>
    <xf numFmtId="0" fontId="2" fillId="0" borderId="0" applyNumberFormat="0" applyFill="0" applyProtection="0">
      <alignment horizontal="left"/>
    </xf>
    <xf numFmtId="0" fontId="3" fillId="0" borderId="0" applyNumberFormat="0" applyFill="0" applyProtection="0">
      <alignment horizontal="left" vertical="top"/>
    </xf>
    <xf numFmtId="0" fontId="1" fillId="2" borderId="0" applyNumberFormat="0" applyProtection="0">
      <alignment vertical="center"/>
    </xf>
  </cellStyleXfs>
  <cellXfs count="31">
    <xf numFmtId="0" fontId="0" fillId="0" borderId="0" xfId="0">
      <alignment vertical="top" wrapText="1"/>
    </xf>
    <xf numFmtId="0" fontId="6" fillId="0" borderId="0" xfId="0" applyFont="1">
      <alignment vertical="top" wrapText="1"/>
    </xf>
    <xf numFmtId="0" fontId="5" fillId="2" borderId="0" xfId="1" applyFont="1">
      <alignment horizontal="left" vertical="center"/>
    </xf>
    <xf numFmtId="0" fontId="6" fillId="0" borderId="0" xfId="0" applyFont="1" applyBorder="1">
      <alignment vertical="top" wrapText="1"/>
    </xf>
    <xf numFmtId="0" fontId="7" fillId="0" borderId="0" xfId="2" applyFont="1">
      <alignment horizontal="left"/>
    </xf>
    <xf numFmtId="14" fontId="8" fillId="0" borderId="0" xfId="3" applyNumberFormat="1" applyFont="1">
      <alignment horizontal="left" vertical="top"/>
    </xf>
    <xf numFmtId="0" fontId="6" fillId="0" borderId="0" xfId="0" applyFont="1" applyFill="1" applyBorder="1" applyAlignment="1">
      <alignment vertical="center"/>
    </xf>
    <xf numFmtId="0" fontId="6" fillId="0" borderId="0" xfId="0" applyFont="1" applyAlignment="1">
      <alignment horizontal="center" vertical="center" wrapText="1"/>
    </xf>
    <xf numFmtId="14" fontId="6" fillId="0" borderId="0" xfId="0" applyNumberFormat="1" applyFont="1" applyFill="1" applyBorder="1" applyAlignment="1">
      <alignment vertical="top" wrapText="1"/>
    </xf>
    <xf numFmtId="0" fontId="6" fillId="3" borderId="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3" borderId="0" xfId="0" applyNumberFormat="1" applyFont="1" applyFill="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10" fillId="0" borderId="0" xfId="0" applyFont="1" applyFill="1" applyBorder="1">
      <alignment vertical="top" wrapText="1"/>
    </xf>
    <xf numFmtId="0" fontId="11" fillId="0" borderId="0" xfId="1" applyFont="1" applyFill="1" applyBorder="1">
      <alignment horizontal="left" vertical="center"/>
    </xf>
    <xf numFmtId="0" fontId="12" fillId="0" borderId="0" xfId="0" applyFont="1">
      <alignment vertical="top" wrapText="1"/>
    </xf>
    <xf numFmtId="0" fontId="10" fillId="0" borderId="0" xfId="0" applyFont="1" applyFill="1" applyBorder="1" applyAlignment="1">
      <alignment vertical="center"/>
    </xf>
    <xf numFmtId="0" fontId="10" fillId="0" borderId="0" xfId="0" applyFont="1" applyFill="1" applyBorder="1" applyAlignment="1">
      <alignment horizontal="center" vertical="center" wrapText="1"/>
    </xf>
    <xf numFmtId="14" fontId="10" fillId="0" borderId="0" xfId="0" applyNumberFormat="1" applyFont="1" applyFill="1" applyBorder="1" applyAlignment="1">
      <alignment vertical="top" wrapText="1"/>
    </xf>
    <xf numFmtId="0" fontId="14" fillId="0" borderId="0" xfId="0" applyNumberFormat="1" applyFont="1" applyFill="1" applyBorder="1" applyAlignment="1">
      <alignment horizontal="center" vertical="center" wrapText="1"/>
    </xf>
    <xf numFmtId="0" fontId="12" fillId="0" borderId="0" xfId="0" applyFont="1" applyAlignment="1">
      <alignment vertical="top" wrapText="1"/>
    </xf>
    <xf numFmtId="0" fontId="6" fillId="3" borderId="0" xfId="0" applyFont="1" applyFill="1" applyAlignment="1">
      <alignment horizontal="center" vertical="center" wrapText="1"/>
    </xf>
    <xf numFmtId="0" fontId="6" fillId="0" borderId="2" xfId="0" applyFont="1" applyFill="1" applyBorder="1" applyAlignment="1">
      <alignment horizontal="center" vertical="center" wrapText="1"/>
    </xf>
    <xf numFmtId="0" fontId="9" fillId="3" borderId="0" xfId="0" applyNumberFormat="1" applyFont="1" applyFill="1" applyBorder="1" applyAlignment="1">
      <alignment horizontal="center" vertical="center" wrapText="1"/>
    </xf>
    <xf numFmtId="0" fontId="6" fillId="0" borderId="0" xfId="0" applyFont="1" applyFill="1" applyBorder="1">
      <alignment vertical="top" wrapText="1"/>
    </xf>
    <xf numFmtId="0" fontId="5" fillId="0" borderId="0" xfId="1" applyFont="1" applyFill="1" applyBorder="1">
      <alignment horizontal="left" vertical="center"/>
    </xf>
    <xf numFmtId="0" fontId="7" fillId="0" borderId="0" xfId="2" applyFont="1" applyFill="1" applyBorder="1">
      <alignment horizontal="left"/>
    </xf>
    <xf numFmtId="14" fontId="8" fillId="0" borderId="0" xfId="3" applyNumberFormat="1" applyFont="1" applyFill="1" applyBorder="1">
      <alignment horizontal="left" vertical="top"/>
    </xf>
    <xf numFmtId="0" fontId="9" fillId="0" borderId="0"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23">
    <dxf>
      <font>
        <b/>
        <i val="0"/>
        <strike val="0"/>
        <condense val="0"/>
        <extend val="0"/>
        <outline val="0"/>
        <shadow val="0"/>
        <u val="none"/>
        <vertAlign val="baseline"/>
        <sz val="12"/>
        <color rgb="FF0A0101"/>
        <name val="Trebuchet MS"/>
        <family val="2"/>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left>
        <right style="thin">
          <color theme="2"/>
        </right>
        <top style="thin">
          <color theme="2"/>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theme="5"/>
        <name val="Trebuchet MS"/>
        <family val="2"/>
        <scheme val="minor"/>
      </font>
      <border diagonalUp="0" diagonalDown="0" outline="0">
        <left/>
        <right/>
        <top/>
        <bottom/>
      </border>
    </dxf>
    <dxf>
      <font>
        <b/>
        <i val="0"/>
        <strike val="0"/>
        <condense val="0"/>
        <extend val="0"/>
        <outline val="0"/>
        <shadow val="0"/>
        <u val="none"/>
        <vertAlign val="baseline"/>
        <sz val="12"/>
        <color rgb="FF0A0101"/>
        <name val="Trebuchet MS"/>
        <family val="2"/>
        <scheme val="minor"/>
      </font>
      <numFmt numFmtId="0" formatCode="General"/>
      <fill>
        <patternFill patternType="solid">
          <fgColor indexed="64"/>
          <bgColor theme="0" tint="-0.249977111117893"/>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5"/>
        <name val="Trebuchet MS"/>
        <family val="2"/>
        <scheme val="minor"/>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Trebuchet MS"/>
        <family val="2"/>
        <scheme val="minor"/>
      </font>
    </dxf>
    <dxf>
      <font>
        <strike val="0"/>
        <outline val="0"/>
        <shadow val="0"/>
        <u val="none"/>
        <vertAlign val="baseline"/>
        <sz val="12"/>
        <name val="Trebuchet MS"/>
        <family val="2"/>
        <scheme val="minor"/>
      </font>
    </dxf>
    <dxf>
      <font>
        <strike val="0"/>
        <outline val="0"/>
        <shadow val="0"/>
        <u val="none"/>
        <vertAlign val="baseline"/>
        <sz val="12"/>
        <name val="Trebuchet MS"/>
        <family val="2"/>
        <scheme val="minor"/>
      </font>
    </dxf>
    <dxf>
      <font>
        <color theme="4"/>
      </font>
      <fill>
        <patternFill patternType="solid">
          <bgColor theme="2"/>
        </patternFill>
      </fill>
    </dxf>
    <dxf>
      <font>
        <b val="0"/>
        <i val="0"/>
        <color theme="0"/>
      </font>
      <fill>
        <patternFill>
          <bgColor theme="4"/>
        </patternFill>
      </fill>
      <border diagonalUp="0" diagonalDown="0">
        <left/>
        <right/>
        <top/>
        <bottom/>
        <vertical/>
        <horizontal/>
      </border>
    </dxf>
    <dxf>
      <font>
        <b val="0"/>
        <i val="0"/>
        <color theme="5"/>
      </font>
      <border diagonalUp="0" diagonalDown="0">
        <left/>
        <right/>
        <top/>
        <bottom/>
        <vertical style="thin">
          <color theme="2"/>
        </vertical>
        <horizontal style="thin">
          <color theme="2"/>
        </horizontal>
      </border>
    </dxf>
  </dxfs>
  <tableStyles count="1" defaultTableStyle="Schedule" defaultPivotStyle="PivotStyleLight16">
    <tableStyle name="Schedule" pivot="0" count="3" xr9:uid="{00000000-0011-0000-FFFF-FFFF00000000}">
      <tableStyleElement type="wholeTable" dxfId="22"/>
      <tableStyleElement type="headerRow" dxfId="21"/>
      <tableStyleElement type="firstColumn"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ignmentSchedule" displayName="AssignmentSchedule" ref="C4:K24" totalsRowCount="1" headerRowDxfId="19" dataDxfId="18">
  <autoFilter ref="C4:K23" xr:uid="{00000000-0009-0000-0100-000001000000}"/>
  <tableColumns count="9">
    <tableColumn id="1" xr3:uid="{00000000-0010-0000-0000-000001000000}" name="Week" dataDxfId="17" totalsRowDxfId="8"/>
    <tableColumn id="2" xr3:uid="{00000000-0010-0000-0000-000002000000}" name="MON" dataDxfId="16" totalsRowDxfId="7"/>
    <tableColumn id="3" xr3:uid="{00000000-0010-0000-0000-000003000000}" name="TUE" dataDxfId="15" totalsRowDxfId="6"/>
    <tableColumn id="4" xr3:uid="{00000000-0010-0000-0000-000004000000}" name="WED" dataDxfId="14" totalsRowDxfId="5"/>
    <tableColumn id="5" xr3:uid="{00000000-0010-0000-0000-000005000000}" name="THU" dataDxfId="13" totalsRowDxfId="4"/>
    <tableColumn id="6" xr3:uid="{00000000-0010-0000-0000-000006000000}" name="FRI" dataDxfId="12" totalsRowDxfId="3"/>
    <tableColumn id="8" xr3:uid="{6026AF40-D68B-544D-978E-B001EE56A6D8}" name="SAT" dataDxfId="11" totalsRowDxfId="2"/>
    <tableColumn id="7" xr3:uid="{00000000-0010-0000-0000-000007000000}" name="SUN" dataDxfId="10" totalsRowDxfId="1"/>
    <tableColumn id="9" xr3:uid="{260884FE-CA73-C048-A72D-52CD79F1E9B8}" name="Weekly Mileage" dataDxfId="9" totalsRowDxfId="0">
      <calculatedColumnFormula>LEFT(AssignmentSchedule[[#This Row],[TUE]])+LEFT(AssignmentSchedule[[#This Row],[WED]])+LEFT(AssignmentSchedule[[#This Row],[THU]])</calculatedColumnFormula>
    </tableColumn>
  </tableColumns>
  <tableStyleInfo name="Schedule" showFirstColumn="1" showLastColumn="0" showRowStripes="1" showColumnStripes="0"/>
  <extLst>
    <ext xmlns:x14="http://schemas.microsoft.com/office/spreadsheetml/2009/9/main" uri="{504A1905-F514-4f6f-8877-14C23A59335A}">
      <x14:table altTextSummary="Weekly assignment schedule table that contains a list of assignments for the week entered in B3 along with their daily notes"/>
    </ext>
  </extLst>
</table>
</file>

<file path=xl/theme/theme1.xml><?xml version="1.0" encoding="utf-8"?>
<a:theme xmlns:a="http://schemas.openxmlformats.org/drawingml/2006/main" name="Office Theme">
  <a:themeElements>
    <a:clrScheme name="Student Scheduler">
      <a:dk1>
        <a:sysClr val="windowText" lastClr="000000"/>
      </a:dk1>
      <a:lt1>
        <a:sysClr val="window" lastClr="FFFFFF"/>
      </a:lt1>
      <a:dk2>
        <a:srgbClr val="0A0E11"/>
      </a:dk2>
      <a:lt2>
        <a:srgbClr val="F1EEEA"/>
      </a:lt2>
      <a:accent1>
        <a:srgbClr val="293845"/>
      </a:accent1>
      <a:accent2>
        <a:srgbClr val="637145"/>
      </a:accent2>
      <a:accent3>
        <a:srgbClr val="DBBC60"/>
      </a:accent3>
      <a:accent4>
        <a:srgbClr val="763429"/>
      </a:accent4>
      <a:accent5>
        <a:srgbClr val="B76A25"/>
      </a:accent5>
      <a:accent6>
        <a:srgbClr val="5A4460"/>
      </a:accent6>
      <a:hlink>
        <a:srgbClr val="6894A9"/>
      </a:hlink>
      <a:folHlink>
        <a:srgbClr val="846F97"/>
      </a:folHlink>
    </a:clrScheme>
    <a:fontScheme name="Student Scheduler">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K24"/>
  <sheetViews>
    <sheetView showGridLines="0" tabSelected="1" topLeftCell="A3" zoomScaleNormal="100" workbookViewId="0">
      <selection activeCell="M21" sqref="M21"/>
    </sheetView>
  </sheetViews>
  <sheetFormatPr baseColWidth="10" defaultColWidth="9" defaultRowHeight="30" customHeight="1" x14ac:dyDescent="0.15"/>
  <cols>
    <col min="1" max="1" width="2.6640625" style="1" customWidth="1"/>
    <col min="2" max="2" width="3.5" style="1" bestFit="1" customWidth="1"/>
    <col min="3" max="10" width="17.5" style="1" customWidth="1"/>
    <col min="11" max="11" width="12.6640625" style="1" bestFit="1" customWidth="1"/>
    <col min="12" max="16384" width="9" style="3"/>
  </cols>
  <sheetData>
    <row r="1" spans="2:11" ht="35" customHeight="1" x14ac:dyDescent="0.15">
      <c r="C1" s="2" t="s">
        <v>5</v>
      </c>
      <c r="D1" s="2"/>
      <c r="E1" s="2"/>
      <c r="F1" s="2"/>
      <c r="G1" s="2"/>
      <c r="H1" s="2"/>
      <c r="I1" s="2"/>
      <c r="J1" s="2"/>
    </row>
    <row r="2" spans="2:11" ht="23" customHeight="1" x14ac:dyDescent="0.2">
      <c r="C2" s="4"/>
    </row>
    <row r="3" spans="2:11" ht="23" customHeight="1" x14ac:dyDescent="0.15">
      <c r="C3" s="5"/>
    </row>
    <row r="4" spans="2:11" ht="30" customHeight="1" x14ac:dyDescent="0.15">
      <c r="C4" s="6" t="s">
        <v>6</v>
      </c>
      <c r="D4" s="6" t="s">
        <v>0</v>
      </c>
      <c r="E4" s="6" t="s">
        <v>1</v>
      </c>
      <c r="F4" s="6" t="s">
        <v>2</v>
      </c>
      <c r="G4" s="6" t="s">
        <v>3</v>
      </c>
      <c r="H4" s="6" t="s">
        <v>4</v>
      </c>
      <c r="I4" s="6" t="s">
        <v>7</v>
      </c>
      <c r="J4" s="6" t="s">
        <v>8</v>
      </c>
      <c r="K4" s="7" t="s">
        <v>23</v>
      </c>
    </row>
    <row r="5" spans="2:11" ht="30" customHeight="1" x14ac:dyDescent="0.15">
      <c r="B5" s="1">
        <v>1</v>
      </c>
      <c r="C5" s="8">
        <v>43458</v>
      </c>
      <c r="D5" s="9" t="s">
        <v>9</v>
      </c>
      <c r="E5" s="9" t="s">
        <v>10</v>
      </c>
      <c r="F5" s="9" t="s">
        <v>10</v>
      </c>
      <c r="G5" s="10" t="s">
        <v>17</v>
      </c>
      <c r="H5" s="9" t="s">
        <v>9</v>
      </c>
      <c r="I5" s="9">
        <v>8</v>
      </c>
      <c r="J5" s="9" t="s">
        <v>22</v>
      </c>
      <c r="K5" s="11">
        <f>LEFT(AssignmentSchedule[[#This Row],[TUE]])+LEFT(AssignmentSchedule[[#This Row],[WED]])+LEFT(AssignmentSchedule[[#This Row],[THU]]) +AssignmentSchedule[[#This Row],[SAT]]</f>
        <v>19</v>
      </c>
    </row>
    <row r="6" spans="2:11" ht="30" customHeight="1" x14ac:dyDescent="0.15">
      <c r="B6" s="1">
        <v>2</v>
      </c>
      <c r="C6" s="8">
        <v>43465</v>
      </c>
      <c r="D6" s="9" t="s">
        <v>9</v>
      </c>
      <c r="E6" s="9" t="s">
        <v>10</v>
      </c>
      <c r="F6" s="9" t="s">
        <v>10</v>
      </c>
      <c r="G6" s="10" t="s">
        <v>13</v>
      </c>
      <c r="H6" s="9" t="s">
        <v>9</v>
      </c>
      <c r="I6" s="9">
        <v>9</v>
      </c>
      <c r="J6" s="9" t="s">
        <v>22</v>
      </c>
      <c r="K6" s="11">
        <f>LEFT(AssignmentSchedule[[#This Row],[TUE]])+LEFT(AssignmentSchedule[[#This Row],[WED]])+LEFT(AssignmentSchedule[[#This Row],[THU]]) +AssignmentSchedule[[#This Row],[SAT]]</f>
        <v>20</v>
      </c>
    </row>
    <row r="7" spans="2:11" ht="30" customHeight="1" x14ac:dyDescent="0.15">
      <c r="B7" s="1">
        <v>4</v>
      </c>
      <c r="C7" s="8">
        <v>43472</v>
      </c>
      <c r="D7" s="9" t="s">
        <v>9</v>
      </c>
      <c r="E7" s="9" t="s">
        <v>10</v>
      </c>
      <c r="F7" s="9" t="s">
        <v>10</v>
      </c>
      <c r="G7" s="10" t="s">
        <v>18</v>
      </c>
      <c r="H7" s="9" t="s">
        <v>9</v>
      </c>
      <c r="I7" s="9">
        <v>11</v>
      </c>
      <c r="J7" s="9" t="s">
        <v>29</v>
      </c>
      <c r="K7" s="11">
        <f>LEFT(AssignmentSchedule[[#This Row],[TUE]])+LEFT(AssignmentSchedule[[#This Row],[WED]])+LEFT(AssignmentSchedule[[#This Row],[THU]]) +AssignmentSchedule[[#This Row],[SAT]]</f>
        <v>23</v>
      </c>
    </row>
    <row r="8" spans="2:11" ht="30" customHeight="1" x14ac:dyDescent="0.15">
      <c r="B8" s="1">
        <v>5</v>
      </c>
      <c r="C8" s="8">
        <v>43479</v>
      </c>
      <c r="D8" s="9" t="s">
        <v>28</v>
      </c>
      <c r="E8" s="9" t="s">
        <v>10</v>
      </c>
      <c r="F8" s="9" t="s">
        <v>10</v>
      </c>
      <c r="G8" s="10" t="s">
        <v>14</v>
      </c>
      <c r="H8" s="9" t="s">
        <v>9</v>
      </c>
      <c r="I8" s="9">
        <v>12</v>
      </c>
      <c r="J8" s="9" t="s">
        <v>29</v>
      </c>
      <c r="K8" s="11">
        <f>LEFT(AssignmentSchedule[[#This Row],[TUE]])+LEFT(AssignmentSchedule[[#This Row],[WED]])+LEFT(AssignmentSchedule[[#This Row],[THU]]) +AssignmentSchedule[[#This Row],[SAT]]</f>
        <v>24</v>
      </c>
    </row>
    <row r="9" spans="2:11" ht="30" customHeight="1" x14ac:dyDescent="0.15">
      <c r="B9" s="1">
        <v>6</v>
      </c>
      <c r="C9" s="8">
        <v>43486</v>
      </c>
      <c r="D9" s="9" t="s">
        <v>9</v>
      </c>
      <c r="E9" s="10" t="s">
        <v>18</v>
      </c>
      <c r="F9" s="9" t="s">
        <v>10</v>
      </c>
      <c r="G9" s="9" t="s">
        <v>10</v>
      </c>
      <c r="H9" s="9" t="s">
        <v>9</v>
      </c>
      <c r="I9" s="22">
        <v>9</v>
      </c>
      <c r="J9" s="9" t="s">
        <v>30</v>
      </c>
      <c r="K9" s="11">
        <f>LEFT(AssignmentSchedule[[#This Row],[TUE]])+LEFT(AssignmentSchedule[[#This Row],[WED]])+LEFT(AssignmentSchedule[[#This Row],[THU]]) +AssignmentSchedule[[#This Row],[SAT]]</f>
        <v>21</v>
      </c>
    </row>
    <row r="10" spans="2:11" ht="30" customHeight="1" x14ac:dyDescent="0.15">
      <c r="B10" s="1">
        <v>7</v>
      </c>
      <c r="C10" s="8">
        <v>43493</v>
      </c>
      <c r="D10" s="9" t="s">
        <v>9</v>
      </c>
      <c r="E10" s="10" t="s">
        <v>19</v>
      </c>
      <c r="F10" s="9" t="s">
        <v>32</v>
      </c>
      <c r="G10" s="9" t="s">
        <v>32</v>
      </c>
      <c r="H10" s="9" t="s">
        <v>9</v>
      </c>
      <c r="I10" s="22">
        <v>14</v>
      </c>
      <c r="J10" s="9" t="s">
        <v>31</v>
      </c>
      <c r="K10" s="11">
        <f>LEFT(AssignmentSchedule[[#This Row],[TUE]])+LEFT(AssignmentSchedule[[#This Row],[WED]])+LEFT(AssignmentSchedule[[#This Row],[THU]]) +AssignmentSchedule[[#This Row],[SAT]]</f>
        <v>21</v>
      </c>
    </row>
    <row r="11" spans="2:11" ht="30" customHeight="1" x14ac:dyDescent="0.15">
      <c r="B11" s="1">
        <v>8</v>
      </c>
      <c r="C11" s="8">
        <v>43500</v>
      </c>
      <c r="D11" s="9" t="s">
        <v>9</v>
      </c>
      <c r="E11" s="10" t="s">
        <v>15</v>
      </c>
      <c r="F11" s="9" t="s">
        <v>12</v>
      </c>
      <c r="G11" s="9" t="s">
        <v>12</v>
      </c>
      <c r="H11" s="9" t="s">
        <v>9</v>
      </c>
      <c r="I11" s="22">
        <v>15</v>
      </c>
      <c r="J11" s="9" t="s">
        <v>31</v>
      </c>
      <c r="K11" s="11">
        <f>LEFT(AssignmentSchedule[[#This Row],[TUE]])+LEFT(AssignmentSchedule[[#This Row],[WED]])+LEFT(AssignmentSchedule[[#This Row],[THU]]) +AssignmentSchedule[[#This Row],[SAT]]</f>
        <v>30</v>
      </c>
    </row>
    <row r="12" spans="2:11" ht="30" customHeight="1" x14ac:dyDescent="0.15">
      <c r="B12" s="1">
        <v>9</v>
      </c>
      <c r="C12" s="8">
        <v>43507</v>
      </c>
      <c r="D12" s="9" t="s">
        <v>9</v>
      </c>
      <c r="E12" s="9" t="s">
        <v>12</v>
      </c>
      <c r="F12" s="9" t="s">
        <v>12</v>
      </c>
      <c r="G12" s="10" t="s">
        <v>9</v>
      </c>
      <c r="H12" s="10" t="s">
        <v>19</v>
      </c>
      <c r="I12" s="22" t="s">
        <v>9</v>
      </c>
      <c r="J12" s="9">
        <v>13</v>
      </c>
      <c r="K12" s="11">
        <f>LEFT(AssignmentSchedule[[#This Row],[TUE]])+LEFT(AssignmentSchedule[[#This Row],[WED]])+LEFT(AssignmentSchedule[[#This Row],[FRI]])+AssignmentSchedule[[#This Row],[SUN]]</f>
        <v>28</v>
      </c>
    </row>
    <row r="13" spans="2:11" ht="30" customHeight="1" x14ac:dyDescent="0.15">
      <c r="B13" s="1">
        <v>10</v>
      </c>
      <c r="C13" s="8">
        <v>43514</v>
      </c>
      <c r="D13" s="9" t="s">
        <v>9</v>
      </c>
      <c r="E13" s="9" t="s">
        <v>12</v>
      </c>
      <c r="F13" s="9" t="s">
        <v>11</v>
      </c>
      <c r="G13" s="10" t="s">
        <v>20</v>
      </c>
      <c r="H13" s="9" t="s">
        <v>9</v>
      </c>
      <c r="I13" s="22">
        <v>17</v>
      </c>
      <c r="J13" s="9" t="s">
        <v>33</v>
      </c>
      <c r="K13" s="11">
        <f>LEFT(AssignmentSchedule[[#This Row],[TUE]])+LEFT(AssignmentSchedule[[#This Row],[WED]])+LEFT(AssignmentSchedule[[#This Row],[THU]]) +AssignmentSchedule[[#This Row],[SAT]]</f>
        <v>31</v>
      </c>
    </row>
    <row r="14" spans="2:11" ht="30" customHeight="1" x14ac:dyDescent="0.15">
      <c r="B14" s="1">
        <v>11</v>
      </c>
      <c r="C14" s="8">
        <v>43521</v>
      </c>
      <c r="D14" s="9" t="s">
        <v>9</v>
      </c>
      <c r="E14" s="10" t="s">
        <v>16</v>
      </c>
      <c r="F14" s="22" t="s">
        <v>13</v>
      </c>
      <c r="G14" s="22" t="s">
        <v>13</v>
      </c>
      <c r="H14" s="9" t="s">
        <v>9</v>
      </c>
      <c r="I14" s="22">
        <v>18</v>
      </c>
      <c r="J14" s="9" t="s">
        <v>29</v>
      </c>
      <c r="K14" s="11">
        <f>LEFT(AssignmentSchedule[[#This Row],[TUE]])+LEFT(AssignmentSchedule[[#This Row],[WED]])+LEFT(AssignmentSchedule[[#This Row],[THU]]) +AssignmentSchedule[[#This Row],[SAT]]</f>
        <v>36</v>
      </c>
    </row>
    <row r="15" spans="2:11" ht="30" customHeight="1" x14ac:dyDescent="0.15">
      <c r="B15" s="1">
        <v>12</v>
      </c>
      <c r="C15" s="8">
        <v>43528</v>
      </c>
      <c r="D15" s="9" t="s">
        <v>9</v>
      </c>
      <c r="E15" s="9" t="s">
        <v>13</v>
      </c>
      <c r="F15" s="22" t="s">
        <v>34</v>
      </c>
      <c r="G15" s="10" t="s">
        <v>20</v>
      </c>
      <c r="H15" s="9" t="s">
        <v>9</v>
      </c>
      <c r="I15" s="22">
        <v>13</v>
      </c>
      <c r="J15" s="9" t="s">
        <v>35</v>
      </c>
      <c r="K15" s="11">
        <f>LEFT(AssignmentSchedule[[#This Row],[TUE]])+LEFT(AssignmentSchedule[[#This Row],[WED]])+LEFT(AssignmentSchedule[[#This Row],[THU]]) +AssignmentSchedule[[#This Row],[SAT]]</f>
        <v>29</v>
      </c>
    </row>
    <row r="16" spans="2:11" ht="30" customHeight="1" x14ac:dyDescent="0.15">
      <c r="B16" s="1">
        <v>13</v>
      </c>
      <c r="C16" s="8">
        <v>43535</v>
      </c>
      <c r="D16" s="9" t="s">
        <v>9</v>
      </c>
      <c r="E16" s="9" t="s">
        <v>13</v>
      </c>
      <c r="F16" s="22" t="s">
        <v>36</v>
      </c>
      <c r="G16" s="10" t="s">
        <v>13</v>
      </c>
      <c r="H16" s="9" t="s">
        <v>9</v>
      </c>
      <c r="I16" s="22">
        <v>19</v>
      </c>
      <c r="J16" s="9" t="s">
        <v>35</v>
      </c>
      <c r="K16" s="11">
        <f>LEFT(AssignmentSchedule[[#This Row],[TUE]])+LEFT(AssignmentSchedule[[#This Row],[WED]])+LEFT(AssignmentSchedule[[#This Row],[THU]]) +AssignmentSchedule[[#This Row],[SAT]]</f>
        <v>34</v>
      </c>
    </row>
    <row r="17" spans="2:11" ht="30" customHeight="1" x14ac:dyDescent="0.15">
      <c r="B17" s="1">
        <v>14</v>
      </c>
      <c r="C17" s="8">
        <v>43542</v>
      </c>
      <c r="D17" s="9" t="s">
        <v>37</v>
      </c>
      <c r="E17" s="22" t="s">
        <v>13</v>
      </c>
      <c r="F17" s="22" t="s">
        <v>9</v>
      </c>
      <c r="G17" s="10" t="s">
        <v>9</v>
      </c>
      <c r="H17" s="9">
        <v>12</v>
      </c>
      <c r="I17" s="22" t="s">
        <v>9</v>
      </c>
      <c r="J17" s="9" t="s">
        <v>9</v>
      </c>
      <c r="K17" s="11">
        <f>LEFT(AssignmentSchedule[[#This Row],[TUE]])+AssignmentSchedule[[#This Row],[FRI]]</f>
        <v>17</v>
      </c>
    </row>
    <row r="18" spans="2:11" ht="30" customHeight="1" x14ac:dyDescent="0.15">
      <c r="B18" s="1">
        <v>15</v>
      </c>
      <c r="C18" s="8">
        <v>43549</v>
      </c>
      <c r="D18" s="9" t="s">
        <v>9</v>
      </c>
      <c r="E18" s="9" t="s">
        <v>17</v>
      </c>
      <c r="F18" s="22" t="s">
        <v>38</v>
      </c>
      <c r="G18" s="10" t="s">
        <v>13</v>
      </c>
      <c r="H18" s="22" t="s">
        <v>9</v>
      </c>
      <c r="I18" s="22" t="s">
        <v>39</v>
      </c>
      <c r="J18" s="9">
        <v>20</v>
      </c>
      <c r="K18" s="11">
        <f>LEFT(AssignmentSchedule[[#This Row],[TUE]])+LEFT(AssignmentSchedule[[#This Row],[THU]]) +AssignmentSchedule[[#This Row],[SUN]]</f>
        <v>30</v>
      </c>
    </row>
    <row r="19" spans="2:11" ht="30" customHeight="1" x14ac:dyDescent="0.15">
      <c r="C19" s="8">
        <v>43556</v>
      </c>
      <c r="D19" s="9" t="s">
        <v>9</v>
      </c>
      <c r="E19" s="9" t="s">
        <v>40</v>
      </c>
      <c r="F19" s="22" t="s">
        <v>39</v>
      </c>
      <c r="G19" s="10" t="s">
        <v>9</v>
      </c>
      <c r="H19" s="9" t="s">
        <v>9</v>
      </c>
      <c r="I19" s="22" t="s">
        <v>39</v>
      </c>
      <c r="J19" s="9" t="s">
        <v>41</v>
      </c>
      <c r="K19" s="11" t="str">
        <f>LEFT(AssignmentSchedule[[#This Row],[SUN]])</f>
        <v>1</v>
      </c>
    </row>
    <row r="20" spans="2:11" ht="30" customHeight="1" x14ac:dyDescent="0.15">
      <c r="B20" s="1">
        <v>16</v>
      </c>
      <c r="C20" s="8">
        <v>43563</v>
      </c>
      <c r="D20" s="22" t="s">
        <v>29</v>
      </c>
      <c r="E20" s="22"/>
      <c r="F20" s="22"/>
      <c r="G20" s="10"/>
      <c r="H20" s="22" t="s">
        <v>22</v>
      </c>
      <c r="I20" s="22" t="s">
        <v>9</v>
      </c>
      <c r="J20" s="22" t="s">
        <v>22</v>
      </c>
      <c r="K20" s="11">
        <v>2</v>
      </c>
    </row>
    <row r="21" spans="2:11" ht="30" customHeight="1" x14ac:dyDescent="0.15">
      <c r="B21" s="1">
        <v>17</v>
      </c>
      <c r="C21" s="8">
        <v>43570</v>
      </c>
      <c r="D21" s="9" t="s">
        <v>39</v>
      </c>
      <c r="E21" s="9" t="s">
        <v>43</v>
      </c>
      <c r="F21" s="22" t="s">
        <v>42</v>
      </c>
      <c r="G21" s="10" t="s">
        <v>21</v>
      </c>
      <c r="H21" s="9" t="s">
        <v>9</v>
      </c>
      <c r="I21" s="22" t="s">
        <v>45</v>
      </c>
      <c r="J21" s="9" t="s">
        <v>22</v>
      </c>
      <c r="K21" s="11">
        <f>LEFT(AssignmentSchedule[[#This Row],[TUE]])+LEFT(AssignmentSchedule[[#This Row],[THU]])</f>
        <v>5</v>
      </c>
    </row>
    <row r="22" spans="2:11" ht="30" customHeight="1" x14ac:dyDescent="0.15">
      <c r="B22" s="1">
        <v>18</v>
      </c>
      <c r="C22" s="8">
        <v>43577</v>
      </c>
      <c r="D22" s="9" t="s">
        <v>9</v>
      </c>
      <c r="E22" s="9" t="s">
        <v>44</v>
      </c>
      <c r="F22" s="22" t="s">
        <v>12</v>
      </c>
      <c r="G22" s="10" t="s">
        <v>46</v>
      </c>
      <c r="H22" s="22" t="s">
        <v>12</v>
      </c>
      <c r="I22" s="22" t="s">
        <v>9</v>
      </c>
      <c r="J22" s="22" t="s">
        <v>22</v>
      </c>
      <c r="K22" s="11">
        <f>LEFT(AssignmentSchedule[[#This Row],[WED]])+LEFT(AssignmentSchedule[[#This Row],[THU]])</f>
        <v>5</v>
      </c>
    </row>
    <row r="23" spans="2:11" ht="30" customHeight="1" x14ac:dyDescent="0.15">
      <c r="C23" s="8">
        <v>43584</v>
      </c>
      <c r="D23" s="22" t="s">
        <v>9</v>
      </c>
      <c r="E23" s="9" t="s">
        <v>10</v>
      </c>
      <c r="F23" s="22" t="s">
        <v>9</v>
      </c>
      <c r="G23" s="30" t="s">
        <v>11</v>
      </c>
      <c r="H23" s="13" t="s">
        <v>9</v>
      </c>
      <c r="I23" s="13" t="s">
        <v>11</v>
      </c>
      <c r="J23" s="13">
        <v>26</v>
      </c>
      <c r="K23" s="11">
        <f>LEFT(AssignmentSchedule[[#This Row],[TUE]])+LEFT(AssignmentSchedule[[#This Row],[THU]])+LEFT(AssignmentSchedule[[#This Row],[SAT]])+AssignmentSchedule[[#This Row],[SUN]]</f>
        <v>33</v>
      </c>
    </row>
    <row r="24" spans="2:11" ht="30" customHeight="1" x14ac:dyDescent="0.15">
      <c r="C24" s="3"/>
      <c r="D24" s="12"/>
      <c r="E24" s="12"/>
      <c r="F24" s="12"/>
      <c r="G24" s="23"/>
      <c r="H24" s="12"/>
      <c r="I24" s="12"/>
      <c r="J24" s="12"/>
      <c r="K24" s="24"/>
    </row>
  </sheetData>
  <dataConsolidate/>
  <printOptions horizontalCentered="1"/>
  <pageMargins left="0.25" right="0.25" top="0.75" bottom="0.75" header="0.3" footer="0.3"/>
  <pageSetup scale="79" fitToHeight="0" orientation="portrait" horizontalDpi="4294967293" verticalDpi="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6D6FA-FDEA-F84F-9A80-18FC366B9DDF}">
  <sheetPr>
    <tabColor theme="4"/>
    <pageSetUpPr fitToPage="1"/>
  </sheetPr>
  <dimension ref="C1:K23"/>
  <sheetViews>
    <sheetView showGridLines="0" topLeftCell="C3" zoomScaleNormal="100" workbookViewId="0">
      <selection activeCell="D7" sqref="D7"/>
    </sheetView>
  </sheetViews>
  <sheetFormatPr baseColWidth="10" defaultColWidth="9" defaultRowHeight="30" customHeight="1" x14ac:dyDescent="0.15"/>
  <cols>
    <col min="1" max="1" width="2.6640625" style="14" customWidth="1"/>
    <col min="2" max="2" width="3.5" style="14" bestFit="1" customWidth="1"/>
    <col min="3" max="3" width="75.83203125" style="14" customWidth="1"/>
    <col min="4" max="10" width="17.5" style="14" customWidth="1"/>
    <col min="11" max="11" width="12.6640625" style="14" bestFit="1" customWidth="1"/>
    <col min="12" max="16384" width="9" style="14"/>
  </cols>
  <sheetData>
    <row r="1" spans="3:11" ht="35" customHeight="1" x14ac:dyDescent="0.15">
      <c r="C1" s="15"/>
      <c r="D1" s="15"/>
      <c r="E1" s="15"/>
      <c r="F1" s="15"/>
      <c r="G1" s="15"/>
      <c r="H1" s="15"/>
      <c r="I1" s="15"/>
      <c r="J1" s="15"/>
    </row>
    <row r="2" spans="3:11" ht="209" x14ac:dyDescent="0.15">
      <c r="C2" s="21" t="s">
        <v>24</v>
      </c>
    </row>
    <row r="3" spans="3:11" ht="361" x14ac:dyDescent="0.15">
      <c r="C3" s="16" t="s">
        <v>25</v>
      </c>
    </row>
    <row r="4" spans="3:11" ht="30" customHeight="1" x14ac:dyDescent="0.15">
      <c r="C4" s="17"/>
      <c r="D4" s="17"/>
      <c r="E4" s="17"/>
      <c r="F4" s="17"/>
      <c r="G4" s="17"/>
      <c r="H4" s="17"/>
      <c r="I4" s="17"/>
      <c r="J4" s="17"/>
      <c r="K4" s="18"/>
    </row>
    <row r="5" spans="3:11" ht="304" x14ac:dyDescent="0.15">
      <c r="C5" s="16" t="s">
        <v>26</v>
      </c>
      <c r="D5" s="18"/>
      <c r="E5" s="18"/>
      <c r="F5" s="18"/>
      <c r="G5" s="18"/>
      <c r="H5" s="18"/>
      <c r="I5" s="18"/>
      <c r="J5" s="18"/>
      <c r="K5" s="20"/>
    </row>
    <row r="6" spans="3:11" ht="30" customHeight="1" x14ac:dyDescent="0.15">
      <c r="C6" s="19"/>
      <c r="D6" s="18"/>
      <c r="E6" s="18"/>
      <c r="F6" s="18"/>
      <c r="G6" s="18"/>
      <c r="H6" s="18"/>
      <c r="I6" s="18"/>
      <c r="J6" s="18"/>
      <c r="K6" s="20"/>
    </row>
    <row r="7" spans="3:11" ht="285" x14ac:dyDescent="0.15">
      <c r="C7" s="16" t="s">
        <v>27</v>
      </c>
      <c r="D7" s="18"/>
      <c r="E7" s="18"/>
      <c r="F7" s="18"/>
      <c r="G7" s="18"/>
      <c r="H7" s="18"/>
      <c r="I7" s="18"/>
      <c r="J7" s="18"/>
      <c r="K7" s="20"/>
    </row>
    <row r="8" spans="3:11" ht="30" customHeight="1" x14ac:dyDescent="0.15">
      <c r="C8" s="19"/>
      <c r="D8" s="18"/>
      <c r="E8" s="18"/>
      <c r="F8" s="18"/>
      <c r="G8" s="18"/>
      <c r="H8" s="18"/>
      <c r="I8" s="18"/>
      <c r="J8" s="18"/>
      <c r="K8" s="20"/>
    </row>
    <row r="9" spans="3:11" ht="30" customHeight="1" x14ac:dyDescent="0.15">
      <c r="C9" s="19"/>
      <c r="D9" s="18"/>
      <c r="E9" s="18"/>
      <c r="F9" s="18"/>
      <c r="G9" s="18"/>
      <c r="H9" s="18"/>
      <c r="I9" s="18"/>
      <c r="J9" s="18"/>
      <c r="K9" s="20"/>
    </row>
    <row r="10" spans="3:11" ht="30" customHeight="1" x14ac:dyDescent="0.15">
      <c r="C10" s="19"/>
      <c r="D10" s="18"/>
      <c r="E10" s="18"/>
      <c r="F10" s="18"/>
      <c r="G10" s="18"/>
      <c r="H10" s="18"/>
      <c r="I10" s="18"/>
      <c r="J10" s="18"/>
      <c r="K10" s="20"/>
    </row>
    <row r="11" spans="3:11" ht="30" customHeight="1" x14ac:dyDescent="0.15">
      <c r="C11" s="19"/>
      <c r="D11" s="18"/>
      <c r="E11" s="18"/>
      <c r="F11" s="18"/>
      <c r="G11" s="18"/>
      <c r="H11" s="18"/>
      <c r="I11" s="18"/>
      <c r="J11" s="18"/>
      <c r="K11" s="20"/>
    </row>
    <row r="12" spans="3:11" ht="30" customHeight="1" x14ac:dyDescent="0.15">
      <c r="C12" s="19"/>
      <c r="D12" s="18"/>
      <c r="E12" s="18"/>
      <c r="F12" s="18"/>
      <c r="G12" s="18"/>
      <c r="H12" s="18"/>
      <c r="I12" s="18"/>
      <c r="J12" s="18"/>
      <c r="K12" s="20"/>
    </row>
    <row r="13" spans="3:11" ht="30" customHeight="1" x14ac:dyDescent="0.15">
      <c r="C13" s="19"/>
      <c r="D13" s="18"/>
      <c r="E13" s="18"/>
      <c r="F13" s="18"/>
      <c r="G13" s="18"/>
      <c r="H13" s="18"/>
      <c r="I13" s="18"/>
      <c r="J13" s="18"/>
      <c r="K13" s="20"/>
    </row>
    <row r="14" spans="3:11" ht="30" customHeight="1" x14ac:dyDescent="0.15">
      <c r="C14" s="19"/>
      <c r="D14" s="18"/>
      <c r="E14" s="18"/>
      <c r="F14" s="18"/>
      <c r="G14" s="18"/>
      <c r="H14" s="18"/>
      <c r="I14" s="18"/>
      <c r="J14" s="18"/>
      <c r="K14" s="20"/>
    </row>
    <row r="15" spans="3:11" ht="30" customHeight="1" x14ac:dyDescent="0.15">
      <c r="C15" s="19"/>
      <c r="D15" s="18"/>
      <c r="E15" s="18"/>
      <c r="F15" s="18"/>
      <c r="G15" s="18"/>
      <c r="H15" s="18"/>
      <c r="I15" s="18"/>
      <c r="J15" s="18"/>
      <c r="K15" s="20"/>
    </row>
    <row r="16" spans="3:11" ht="30" customHeight="1" x14ac:dyDescent="0.15">
      <c r="C16" s="19"/>
      <c r="D16" s="18"/>
      <c r="E16" s="18"/>
      <c r="F16" s="18"/>
      <c r="G16" s="18"/>
      <c r="H16" s="18"/>
      <c r="I16" s="18"/>
      <c r="J16" s="18"/>
      <c r="K16" s="20"/>
    </row>
    <row r="17" spans="3:11" ht="30" customHeight="1" x14ac:dyDescent="0.15">
      <c r="C17" s="19"/>
      <c r="D17" s="18"/>
      <c r="E17" s="18"/>
      <c r="F17" s="18"/>
      <c r="G17" s="18"/>
      <c r="H17" s="18"/>
      <c r="I17" s="18"/>
      <c r="J17" s="18"/>
      <c r="K17" s="20"/>
    </row>
    <row r="18" spans="3:11" ht="30" customHeight="1" x14ac:dyDescent="0.15">
      <c r="C18" s="19"/>
      <c r="D18" s="18"/>
      <c r="E18" s="18"/>
      <c r="F18" s="18"/>
      <c r="G18" s="18"/>
      <c r="H18" s="18"/>
      <c r="I18" s="18"/>
      <c r="J18" s="18"/>
      <c r="K18" s="20"/>
    </row>
    <row r="19" spans="3:11" ht="30" customHeight="1" x14ac:dyDescent="0.15">
      <c r="C19" s="19"/>
      <c r="D19" s="18"/>
      <c r="E19" s="18"/>
      <c r="F19" s="18"/>
      <c r="G19" s="18"/>
      <c r="H19" s="18"/>
      <c r="I19" s="18"/>
      <c r="J19" s="18"/>
      <c r="K19" s="20"/>
    </row>
    <row r="20" spans="3:11" ht="30" customHeight="1" x14ac:dyDescent="0.15">
      <c r="C20" s="19"/>
      <c r="D20" s="18"/>
      <c r="E20" s="18"/>
      <c r="F20" s="18"/>
      <c r="G20" s="18"/>
      <c r="H20" s="18"/>
      <c r="I20" s="18"/>
      <c r="J20" s="18"/>
      <c r="K20" s="20"/>
    </row>
    <row r="21" spans="3:11" ht="30" customHeight="1" x14ac:dyDescent="0.15">
      <c r="C21" s="19"/>
      <c r="D21" s="18"/>
      <c r="E21" s="18"/>
      <c r="F21" s="18"/>
      <c r="G21" s="18"/>
      <c r="H21" s="18"/>
      <c r="I21" s="18"/>
      <c r="J21" s="18"/>
      <c r="K21" s="20"/>
    </row>
    <row r="22" spans="3:11" ht="30" customHeight="1" x14ac:dyDescent="0.15">
      <c r="C22" s="19"/>
      <c r="D22" s="18"/>
      <c r="E22" s="18"/>
      <c r="F22" s="18"/>
      <c r="G22" s="18"/>
      <c r="H22" s="18"/>
      <c r="I22" s="18"/>
      <c r="J22" s="18"/>
      <c r="K22" s="20"/>
    </row>
    <row r="23" spans="3:11" ht="30" customHeight="1" x14ac:dyDescent="0.15">
      <c r="C23" s="19"/>
      <c r="D23" s="18"/>
      <c r="E23" s="18"/>
      <c r="F23" s="18"/>
      <c r="G23" s="18"/>
      <c r="H23" s="18"/>
      <c r="I23" s="18"/>
      <c r="J23" s="18"/>
      <c r="K23" s="20"/>
    </row>
  </sheetData>
  <dataConsolidate/>
  <printOptions horizontalCentered="1"/>
  <pageMargins left="0.25" right="0.25" top="0.75" bottom="0.75" header="0.3" footer="0.3"/>
  <pageSetup scale="79" fitToHeight="0" orientation="portrait" horizontalDpi="4294967293" verticalDpi="200"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AD24-902E-4C40-8691-C5EB11635D64}">
  <sheetPr>
    <tabColor theme="4"/>
    <pageSetUpPr fitToPage="1"/>
  </sheetPr>
  <dimension ref="C1:K24"/>
  <sheetViews>
    <sheetView showGridLines="0" zoomScaleNormal="100" workbookViewId="0">
      <selection activeCell="D7" sqref="D7"/>
    </sheetView>
  </sheetViews>
  <sheetFormatPr baseColWidth="10" defaultColWidth="9" defaultRowHeight="30" customHeight="1" x14ac:dyDescent="0.15"/>
  <cols>
    <col min="1" max="1" width="2.6640625" style="25" customWidth="1"/>
    <col min="2" max="2" width="3.5" style="25" bestFit="1" customWidth="1"/>
    <col min="3" max="3" width="17.5" style="25" customWidth="1"/>
    <col min="4" max="4" width="24.5" style="25" bestFit="1" customWidth="1"/>
    <col min="5" max="10" width="17.5" style="25" customWidth="1"/>
    <col min="11" max="11" width="12.6640625" style="25" bestFit="1" customWidth="1"/>
    <col min="12" max="16384" width="9" style="25"/>
  </cols>
  <sheetData>
    <row r="1" spans="3:11" ht="35" customHeight="1" x14ac:dyDescent="0.15">
      <c r="C1" s="26"/>
      <c r="D1" s="26"/>
      <c r="E1" s="26"/>
      <c r="F1" s="26"/>
      <c r="G1" s="26"/>
      <c r="H1" s="26"/>
      <c r="I1" s="26"/>
      <c r="J1" s="26"/>
    </row>
    <row r="2" spans="3:11" ht="23" customHeight="1" x14ac:dyDescent="0.2">
      <c r="C2" s="27"/>
      <c r="D2" s="25" t="s">
        <v>47</v>
      </c>
      <c r="E2" s="25">
        <v>153</v>
      </c>
    </row>
    <row r="3" spans="3:11" ht="23" customHeight="1" x14ac:dyDescent="0.15">
      <c r="C3" s="28"/>
      <c r="D3" s="25" t="s">
        <v>48</v>
      </c>
      <c r="E3" s="25">
        <v>6.5</v>
      </c>
    </row>
    <row r="4" spans="3:11" ht="30" customHeight="1" x14ac:dyDescent="0.15">
      <c r="C4" s="6"/>
      <c r="D4" s="6" t="s">
        <v>49</v>
      </c>
      <c r="E4" s="6">
        <f>E2*0.63*E3*0.3</f>
        <v>187.9605</v>
      </c>
      <c r="F4" s="6"/>
      <c r="G4" s="6"/>
      <c r="H4" s="6"/>
      <c r="I4" s="6"/>
      <c r="J4" s="6"/>
      <c r="K4" s="12"/>
    </row>
    <row r="5" spans="3:11" ht="30" customHeight="1" x14ac:dyDescent="0.15">
      <c r="C5" s="8"/>
      <c r="D5" s="12" t="s">
        <v>50</v>
      </c>
      <c r="E5" s="12">
        <f>(26.2/E3-1.5)*E4</f>
        <v>475.68464999999998</v>
      </c>
      <c r="F5" s="12"/>
      <c r="G5" s="12"/>
      <c r="H5" s="12"/>
      <c r="I5" s="12"/>
      <c r="J5" s="12"/>
      <c r="K5" s="29"/>
    </row>
    <row r="6" spans="3:11" ht="30" customHeight="1" x14ac:dyDescent="0.15">
      <c r="C6" s="8"/>
      <c r="D6" s="12" t="s">
        <v>51</v>
      </c>
      <c r="E6" s="12">
        <f>E5/80</f>
        <v>5.9460581249999995</v>
      </c>
      <c r="F6" s="12"/>
      <c r="G6" s="12"/>
      <c r="H6" s="12"/>
      <c r="I6" s="12"/>
      <c r="J6" s="12"/>
      <c r="K6" s="29"/>
    </row>
    <row r="7" spans="3:11" ht="30" customHeight="1" x14ac:dyDescent="0.15">
      <c r="C7" s="8"/>
      <c r="D7" s="12"/>
      <c r="E7" s="12"/>
      <c r="F7" s="12"/>
      <c r="G7" s="12"/>
      <c r="H7" s="12"/>
      <c r="I7" s="12"/>
      <c r="J7" s="12"/>
      <c r="K7" s="29"/>
    </row>
    <row r="8" spans="3:11" ht="30" customHeight="1" x14ac:dyDescent="0.15">
      <c r="C8" s="8"/>
      <c r="D8" s="12"/>
      <c r="E8" s="12"/>
      <c r="F8" s="12"/>
      <c r="G8" s="12"/>
      <c r="H8" s="12"/>
      <c r="I8" s="12"/>
      <c r="J8" s="12"/>
      <c r="K8" s="29"/>
    </row>
    <row r="9" spans="3:11" ht="30" customHeight="1" x14ac:dyDescent="0.15">
      <c r="C9" s="8"/>
      <c r="D9" s="12"/>
      <c r="E9" s="12"/>
      <c r="F9" s="12"/>
      <c r="G9" s="12"/>
      <c r="H9" s="12"/>
      <c r="I9" s="12"/>
      <c r="J9" s="12"/>
      <c r="K9" s="29"/>
    </row>
    <row r="10" spans="3:11" ht="30" customHeight="1" x14ac:dyDescent="0.15">
      <c r="C10" s="8"/>
      <c r="D10" s="12"/>
      <c r="E10" s="12"/>
      <c r="F10" s="12"/>
      <c r="G10" s="12"/>
      <c r="H10" s="12"/>
      <c r="I10" s="12"/>
      <c r="J10" s="12"/>
      <c r="K10" s="29"/>
    </row>
    <row r="11" spans="3:11" ht="30" customHeight="1" x14ac:dyDescent="0.15">
      <c r="C11" s="8"/>
      <c r="D11" s="12"/>
      <c r="E11" s="12"/>
      <c r="F11" s="12"/>
      <c r="G11" s="12"/>
      <c r="H11" s="12"/>
      <c r="I11" s="12"/>
      <c r="J11" s="12"/>
      <c r="K11" s="29"/>
    </row>
    <row r="12" spans="3:11" ht="30" customHeight="1" x14ac:dyDescent="0.15">
      <c r="C12" s="8"/>
      <c r="D12" s="12"/>
      <c r="E12" s="12"/>
      <c r="F12" s="12"/>
      <c r="G12" s="12"/>
      <c r="H12" s="12"/>
      <c r="I12" s="12"/>
      <c r="J12" s="12"/>
      <c r="K12" s="29"/>
    </row>
    <row r="13" spans="3:11" ht="30" customHeight="1" x14ac:dyDescent="0.15">
      <c r="C13" s="8"/>
      <c r="D13" s="12"/>
      <c r="E13" s="12"/>
      <c r="F13" s="12"/>
      <c r="G13" s="12"/>
      <c r="H13" s="12"/>
      <c r="I13" s="12"/>
      <c r="J13" s="12"/>
      <c r="K13" s="29"/>
    </row>
    <row r="14" spans="3:11" ht="30" customHeight="1" x14ac:dyDescent="0.15">
      <c r="C14" s="8"/>
      <c r="D14" s="12"/>
      <c r="E14" s="12"/>
      <c r="F14" s="12"/>
      <c r="G14" s="12"/>
      <c r="H14" s="12"/>
      <c r="I14" s="12"/>
      <c r="J14" s="12"/>
      <c r="K14" s="29"/>
    </row>
    <row r="15" spans="3:11" ht="30" customHeight="1" x14ac:dyDescent="0.15">
      <c r="C15" s="8"/>
      <c r="D15" s="12"/>
      <c r="E15" s="12"/>
      <c r="F15" s="12"/>
      <c r="G15" s="12"/>
      <c r="H15" s="12"/>
      <c r="I15" s="12"/>
      <c r="J15" s="12"/>
      <c r="K15" s="29"/>
    </row>
    <row r="16" spans="3:11" ht="30" customHeight="1" x14ac:dyDescent="0.15">
      <c r="C16" s="8"/>
      <c r="D16" s="12"/>
      <c r="E16" s="12"/>
      <c r="F16" s="12"/>
      <c r="G16" s="12"/>
      <c r="H16" s="12"/>
      <c r="I16" s="12"/>
      <c r="J16" s="12"/>
      <c r="K16" s="29"/>
    </row>
    <row r="17" spans="3:11" ht="30" customHeight="1" x14ac:dyDescent="0.15">
      <c r="C17" s="8"/>
      <c r="D17" s="12"/>
      <c r="E17" s="12"/>
      <c r="F17" s="12"/>
      <c r="G17" s="12"/>
      <c r="H17" s="12"/>
      <c r="I17" s="12"/>
      <c r="J17" s="12"/>
      <c r="K17" s="29"/>
    </row>
    <row r="18" spans="3:11" ht="30" customHeight="1" x14ac:dyDescent="0.15">
      <c r="C18" s="8"/>
      <c r="D18" s="12"/>
      <c r="E18" s="12"/>
      <c r="F18" s="12"/>
      <c r="G18" s="12"/>
      <c r="H18" s="12"/>
      <c r="I18" s="12"/>
      <c r="J18" s="12"/>
      <c r="K18" s="29"/>
    </row>
    <row r="19" spans="3:11" ht="30" customHeight="1" x14ac:dyDescent="0.15">
      <c r="C19" s="8"/>
      <c r="D19" s="12"/>
      <c r="E19" s="12"/>
      <c r="F19" s="12"/>
      <c r="G19" s="12"/>
      <c r="H19" s="12"/>
      <c r="I19" s="12"/>
      <c r="J19" s="12"/>
      <c r="K19" s="29"/>
    </row>
    <row r="20" spans="3:11" ht="30" customHeight="1" x14ac:dyDescent="0.15">
      <c r="C20" s="8"/>
      <c r="D20" s="12"/>
      <c r="E20" s="12"/>
      <c r="F20" s="12"/>
      <c r="G20" s="12"/>
      <c r="H20" s="12"/>
      <c r="I20" s="12"/>
      <c r="J20" s="12"/>
      <c r="K20" s="29"/>
    </row>
    <row r="21" spans="3:11" ht="30" customHeight="1" x14ac:dyDescent="0.15">
      <c r="C21" s="8"/>
      <c r="D21" s="12"/>
      <c r="E21" s="12"/>
      <c r="F21" s="12"/>
      <c r="G21" s="12"/>
      <c r="H21" s="12"/>
      <c r="I21" s="12"/>
      <c r="J21" s="12"/>
      <c r="K21" s="29"/>
    </row>
    <row r="22" spans="3:11" ht="30" customHeight="1" x14ac:dyDescent="0.15">
      <c r="C22" s="8"/>
      <c r="D22" s="12"/>
      <c r="E22" s="12"/>
      <c r="F22" s="12"/>
      <c r="G22" s="12"/>
      <c r="H22" s="12"/>
      <c r="I22" s="12"/>
      <c r="J22" s="12"/>
      <c r="K22" s="29"/>
    </row>
    <row r="23" spans="3:11" ht="30" customHeight="1" x14ac:dyDescent="0.15">
      <c r="C23" s="8"/>
      <c r="D23" s="12"/>
      <c r="E23" s="12"/>
      <c r="F23" s="12"/>
      <c r="G23" s="12"/>
      <c r="H23" s="12"/>
      <c r="I23" s="12"/>
      <c r="J23" s="12"/>
      <c r="K23" s="29"/>
    </row>
    <row r="24" spans="3:11" ht="30" customHeight="1" x14ac:dyDescent="0.15">
      <c r="D24" s="12"/>
      <c r="E24" s="12"/>
      <c r="F24" s="12"/>
      <c r="G24" s="12"/>
      <c r="H24" s="12"/>
      <c r="I24" s="12"/>
      <c r="J24" s="12"/>
      <c r="K24" s="29"/>
    </row>
  </sheetData>
  <dataConsolidate/>
  <printOptions horizontalCentered="1"/>
  <pageMargins left="0.25" right="0.25" top="0.75" bottom="0.75" header="0.3" footer="0.3"/>
  <pageSetup scale="79" fitToHeight="0" orientation="portrait" horizontalDpi="4294967293" verticalDpi="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6D20-AE85-AA45-8657-D2F0F0F36E7C}">
  <dimension ref="A1"/>
  <sheetViews>
    <sheetView workbookViewId="0">
      <selection activeCell="D27" sqref="D27"/>
    </sheetView>
  </sheetViews>
  <sheetFormatPr baseColWidth="10" defaultRowHeight="14"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Schedule</vt:lpstr>
      <vt:lpstr>Descriptions</vt:lpstr>
      <vt:lpstr>Fueling</vt:lpstr>
      <vt:lpstr>Sheet1</vt:lpstr>
      <vt:lpstr>Descriptions!Print_Titles</vt:lpstr>
      <vt:lpstr>Fueling!Print_Titles</vt:lpstr>
      <vt:lpstr>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Travitz, Alyssa</dc:creator>
  <cp:lastModifiedBy>Travitz, Alyssa</cp:lastModifiedBy>
  <dcterms:created xsi:type="dcterms:W3CDTF">2017-02-03T07:35:47Z</dcterms:created>
  <dcterms:modified xsi:type="dcterms:W3CDTF">2019-05-02T20:52:10Z</dcterms:modified>
</cp:coreProperties>
</file>