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autoCompressPictures="0"/>
  <bookViews>
    <workbookView xWindow="-24300" yWindow="-165" windowWidth="19440" windowHeight="11760" activeTab="1"/>
  </bookViews>
  <sheets>
    <sheet name="RAW DATA" sheetId="1" r:id="rId1"/>
    <sheet name="CODES" sheetId="2" r:id="rId2"/>
    <sheet name="NOTES" sheetId="3" r:id="rId3"/>
    <sheet name="Tree species codes" sheetId="4" r:id="rId4"/>
  </sheets>
  <calcPr calcId="145621" concurrentCalc="0"/>
</workbook>
</file>

<file path=xl/calcChain.xml><?xml version="1.0" encoding="utf-8"?>
<calcChain xmlns="http://schemas.openxmlformats.org/spreadsheetml/2006/main">
  <c r="BS148" i="1" l="1"/>
  <c r="BS144" i="1"/>
  <c r="BS142" i="1"/>
  <c r="BK134" i="1"/>
  <c r="BK136" i="1"/>
  <c r="BK137" i="1"/>
  <c r="BK138" i="1"/>
  <c r="BK139" i="1"/>
  <c r="BK140" i="1"/>
  <c r="BK142" i="1"/>
  <c r="BK143" i="1"/>
  <c r="BK144" i="1"/>
  <c r="BK145" i="1"/>
  <c r="BK146" i="1"/>
  <c r="BK147" i="1"/>
  <c r="BK148" i="1"/>
  <c r="BK149" i="1"/>
  <c r="BZ99" i="1"/>
  <c r="BZ98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5" i="1"/>
  <c r="BZ3" i="1"/>
  <c r="BS128" i="1"/>
  <c r="BS124" i="1"/>
  <c r="BS121" i="1"/>
  <c r="BS120" i="1"/>
  <c r="BS114" i="1"/>
  <c r="BS116" i="1"/>
  <c r="BK116" i="1"/>
  <c r="BK118" i="1"/>
  <c r="BK120" i="1"/>
  <c r="BK121" i="1"/>
  <c r="BK124" i="1"/>
  <c r="BK126" i="1"/>
  <c r="BK128" i="1"/>
  <c r="BK130" i="1"/>
  <c r="BK132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114" i="1"/>
  <c r="BK112" i="1"/>
  <c r="BK111" i="1"/>
  <c r="BS110" i="1"/>
  <c r="BK110" i="1"/>
  <c r="BS109" i="1"/>
  <c r="BK109" i="1"/>
  <c r="BS108" i="1"/>
  <c r="BK108" i="1"/>
  <c r="BS106" i="1"/>
  <c r="E105" i="1"/>
  <c r="BS103" i="1"/>
  <c r="BS102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8" i="1"/>
  <c r="BK29" i="1"/>
  <c r="BK30" i="1"/>
  <c r="BK31" i="1"/>
  <c r="BK32" i="1"/>
  <c r="BK33" i="1"/>
  <c r="BK35" i="1"/>
  <c r="BK38" i="1"/>
  <c r="BK40" i="1"/>
  <c r="BK42" i="1"/>
  <c r="BK43" i="1"/>
  <c r="BK45" i="1"/>
  <c r="BK47" i="1"/>
  <c r="BK49" i="1"/>
  <c r="BK51" i="1"/>
  <c r="BK54" i="1"/>
  <c r="BK56" i="1"/>
  <c r="BK57" i="1"/>
  <c r="BK59" i="1"/>
  <c r="BK61" i="1"/>
  <c r="BK63" i="1"/>
  <c r="BK65" i="1"/>
  <c r="BK67" i="1"/>
  <c r="BK68" i="1"/>
  <c r="BK71" i="1"/>
  <c r="BK72" i="1"/>
  <c r="BK73" i="1"/>
  <c r="BK75" i="1"/>
  <c r="BK76" i="1"/>
  <c r="BK77" i="1"/>
  <c r="BK78" i="1"/>
  <c r="BK80" i="1"/>
  <c r="BK82" i="1"/>
  <c r="BK84" i="1"/>
  <c r="BK86" i="1"/>
  <c r="BK88" i="1"/>
  <c r="BK90" i="1"/>
  <c r="BK94" i="1"/>
  <c r="BK96" i="1"/>
  <c r="BK98" i="1"/>
  <c r="BK99" i="1"/>
  <c r="BK102" i="1"/>
  <c r="BK103" i="1"/>
  <c r="BK105" i="1"/>
  <c r="BK106" i="1"/>
  <c r="BK107" i="1"/>
  <c r="BK3" i="1"/>
</calcChain>
</file>

<file path=xl/sharedStrings.xml><?xml version="1.0" encoding="utf-8"?>
<sst xmlns="http://schemas.openxmlformats.org/spreadsheetml/2006/main" count="945" uniqueCount="284">
  <si>
    <t>Site</t>
  </si>
  <si>
    <t>Interview Number</t>
  </si>
  <si>
    <t>Age</t>
  </si>
  <si>
    <t>Relationship to HH</t>
  </si>
  <si>
    <t>Engaged in Work</t>
  </si>
  <si>
    <t>Unemployment Reason</t>
  </si>
  <si>
    <t>Type of Employment</t>
  </si>
  <si>
    <t>Education</t>
  </si>
  <si>
    <t>Percent Wood Collected</t>
  </si>
  <si>
    <t>Percent Wood Purchased</t>
  </si>
  <si>
    <t>FMP</t>
  </si>
  <si>
    <t>SMP</t>
  </si>
  <si>
    <t>TMP</t>
  </si>
  <si>
    <t>DEMOGRAPHICS</t>
  </si>
  <si>
    <t>DOMESTIC FUEL CONSUMPTION</t>
  </si>
  <si>
    <t>Prefences By End-Use</t>
  </si>
  <si>
    <t>Reason</t>
  </si>
  <si>
    <t>Proportion Wood Collected for Various Acitivites</t>
  </si>
  <si>
    <t>Cooking</t>
  </si>
  <si>
    <t>Lighting</t>
  </si>
  <si>
    <t>Heating</t>
  </si>
  <si>
    <t>Commerce</t>
  </si>
  <si>
    <t>Charcoal Production</t>
  </si>
  <si>
    <t>Dead/Live Collection</t>
  </si>
  <si>
    <t>Prop. Dead Collect</t>
  </si>
  <si>
    <t>Prop. Live Cut</t>
  </si>
  <si>
    <t>Reason for Prop.</t>
  </si>
  <si>
    <t>Dead/Live Preference</t>
  </si>
  <si>
    <t>FUELWOOD AND CHARCOAL USE</t>
  </si>
  <si>
    <t>No. Sticks per day</t>
  </si>
  <si>
    <t>Daily Wood Consumption (kg)</t>
  </si>
  <si>
    <t>SubSample Wet (kg)</t>
  </si>
  <si>
    <t>SubSample Wet (g)</t>
  </si>
  <si>
    <t>SubSample Dry (g)</t>
  </si>
  <si>
    <t>Dry:Wet Ratio</t>
  </si>
  <si>
    <t>No. People in HH</t>
  </si>
  <si>
    <t>Annual Wood Demand (kg/cap/year)</t>
  </si>
  <si>
    <t>Sex of Collector</t>
  </si>
  <si>
    <t>Collectors Relation to HH</t>
  </si>
  <si>
    <t>Sex of Wood Buyer</t>
  </si>
  <si>
    <t>Money/Year (CFA)</t>
  </si>
  <si>
    <t>Sex of Cutter</t>
  </si>
  <si>
    <t>Buyer Relation to HH</t>
  </si>
  <si>
    <t>Cutter Relation to HH</t>
  </si>
  <si>
    <t>Prop. Dead Collected Savanna</t>
  </si>
  <si>
    <t>Prop. Dead Collected Ag</t>
  </si>
  <si>
    <t>Prop. Purchased</t>
  </si>
  <si>
    <t>Prop. Live Cut Savanna</t>
  </si>
  <si>
    <t>Prop. Live Cut Ag</t>
  </si>
  <si>
    <t>Type Cookstove</t>
  </si>
  <si>
    <t>Cut Means Travel Species 1</t>
  </si>
  <si>
    <t>Cut Means Travel Species 2</t>
  </si>
  <si>
    <t>Cut Means Travel Species 3</t>
  </si>
  <si>
    <t>Collect Distance Travel Species 1</t>
  </si>
  <si>
    <t>Collect Distance Travel Species 2</t>
  </si>
  <si>
    <t>Collect Distance Travel Species 3</t>
  </si>
  <si>
    <t>Collect Means Travel Species 1</t>
  </si>
  <si>
    <t>Collect Means Travel Species 2</t>
  </si>
  <si>
    <t>Collect Means Travel Species 3</t>
  </si>
  <si>
    <t>CUT/COLLECT AREAS AND TRAVEL DISTANCE</t>
  </si>
  <si>
    <t>Korkodio</t>
  </si>
  <si>
    <t>Cut Distance Travel Species 1 (hr)</t>
  </si>
  <si>
    <t>Cut Distance Travel Species 2 (hr)</t>
  </si>
  <si>
    <t>Cut Distance Travel Species 3 (hr)</t>
  </si>
  <si>
    <t>F</t>
  </si>
  <si>
    <t>0=Self</t>
  </si>
  <si>
    <t>1=Spouse</t>
  </si>
  <si>
    <t>2=Son/daughter of head and spouse</t>
  </si>
  <si>
    <t>3=Son/daughter of head</t>
  </si>
  <si>
    <t>4=Son/daughter of spouse</t>
  </si>
  <si>
    <t>5=Mother/father of head and spouse</t>
  </si>
  <si>
    <t>6=Brother/sister of head and spouse</t>
  </si>
  <si>
    <t>7=Other relatives</t>
  </si>
  <si>
    <t>8=Non-relative</t>
  </si>
  <si>
    <t>1=Unemployed</t>
  </si>
  <si>
    <t>2=Student</t>
  </si>
  <si>
    <t>3=Domestic service</t>
  </si>
  <si>
    <t>4=Pensioner</t>
  </si>
  <si>
    <t>5=Too old</t>
  </si>
  <si>
    <t>6=Disabled</t>
  </si>
  <si>
    <t>7=Others</t>
  </si>
  <si>
    <t>0=Employer</t>
  </si>
  <si>
    <t>1=Self-employed (formal)</t>
  </si>
  <si>
    <t>2=Self-employed (informal)</t>
  </si>
  <si>
    <t>3=Employed private formal</t>
  </si>
  <si>
    <t>4=Employed private informal</t>
  </si>
  <si>
    <t>5=Employee public sector</t>
  </si>
  <si>
    <t>6=Employed by NGO</t>
  </si>
  <si>
    <t>7=Employed as household servant</t>
  </si>
  <si>
    <t>8=Unpaid family labor (e.g. farming)</t>
  </si>
  <si>
    <t>9=Others</t>
  </si>
  <si>
    <t>1=No level completed</t>
  </si>
  <si>
    <t>2=Grade 1-3</t>
  </si>
  <si>
    <t>3=Grade 4-6</t>
  </si>
  <si>
    <t>4=Grade 7-8</t>
  </si>
  <si>
    <t>5=Grade 9-11</t>
  </si>
  <si>
    <t>6=Grade 12</t>
  </si>
  <si>
    <t>7=Certificate</t>
  </si>
  <si>
    <t>8=Incomplete college</t>
  </si>
  <si>
    <t>10=Complete college (degree)</t>
  </si>
  <si>
    <t>11=Post-graduate</t>
  </si>
  <si>
    <t>End use:</t>
  </si>
  <si>
    <t>1=Cooking</t>
  </si>
  <si>
    <t>2=Lighting</t>
  </si>
  <si>
    <t>3=Heating</t>
  </si>
  <si>
    <t>4=Other (specify)</t>
  </si>
  <si>
    <t>Reason:</t>
  </si>
  <si>
    <t>1=Less costly</t>
  </si>
  <si>
    <t>2=Availability</t>
  </si>
  <si>
    <t>3=Other (specify)</t>
  </si>
  <si>
    <t>Dead/Live Collection:</t>
  </si>
  <si>
    <t>1=Dead collection</t>
  </si>
  <si>
    <t>2=Live cut</t>
  </si>
  <si>
    <t>3=Both</t>
  </si>
  <si>
    <t>Reason for Proportion Distribution:</t>
  </si>
  <si>
    <t>1= Dead wood is far</t>
  </si>
  <si>
    <t>2= Preferred species only found alive</t>
  </si>
  <si>
    <t>Cookstove</t>
  </si>
  <si>
    <t>1= 3 Rock</t>
  </si>
  <si>
    <r>
      <t xml:space="preserve">Relation to HH </t>
    </r>
    <r>
      <rPr>
        <sz val="12"/>
        <color theme="1"/>
        <rFont val="Calibri"/>
        <family val="2"/>
      </rPr>
      <t>(</t>
    </r>
    <r>
      <rPr>
        <i/>
        <sz val="12"/>
        <color theme="1"/>
        <rFont val="Calibri"/>
        <family val="2"/>
      </rPr>
      <t>Code a</t>
    </r>
    <r>
      <rPr>
        <sz val="12"/>
        <color theme="1"/>
        <rFont val="Calibri"/>
        <family val="2"/>
      </rPr>
      <t>)</t>
    </r>
  </si>
  <si>
    <r>
      <t xml:space="preserve">Reason for not working </t>
    </r>
    <r>
      <rPr>
        <sz val="12"/>
        <color theme="1"/>
        <rFont val="Calibri"/>
        <family val="2"/>
      </rPr>
      <t>(</t>
    </r>
    <r>
      <rPr>
        <i/>
        <sz val="12"/>
        <color theme="1"/>
        <rFont val="Calibri"/>
        <family val="2"/>
      </rPr>
      <t>Code b</t>
    </r>
    <r>
      <rPr>
        <sz val="12"/>
        <color theme="1"/>
        <rFont val="Calibri"/>
        <family val="2"/>
      </rPr>
      <t>)</t>
    </r>
  </si>
  <si>
    <r>
      <t xml:space="preserve">Type of employment </t>
    </r>
    <r>
      <rPr>
        <sz val="12"/>
        <color theme="1"/>
        <rFont val="Calibri"/>
        <family val="2"/>
      </rPr>
      <t>(</t>
    </r>
    <r>
      <rPr>
        <i/>
        <sz val="12"/>
        <color theme="1"/>
        <rFont val="Calibri"/>
        <family val="2"/>
      </rPr>
      <t>Code c</t>
    </r>
    <r>
      <rPr>
        <sz val="12"/>
        <color theme="1"/>
        <rFont val="Calibri"/>
        <family val="2"/>
      </rPr>
      <t>)</t>
    </r>
  </si>
  <si>
    <r>
      <t xml:space="preserve">Formal education </t>
    </r>
    <r>
      <rPr>
        <sz val="12"/>
        <color theme="1"/>
        <rFont val="Calibri"/>
        <family val="2"/>
      </rPr>
      <t>(</t>
    </r>
    <r>
      <rPr>
        <i/>
        <sz val="12"/>
        <color theme="1"/>
        <rFont val="Calibri"/>
        <family val="2"/>
      </rPr>
      <t>Code d</t>
    </r>
    <r>
      <rPr>
        <sz val="12"/>
        <color theme="1"/>
        <rFont val="Calibri"/>
        <family val="2"/>
      </rPr>
      <t>)</t>
    </r>
  </si>
  <si>
    <t>Ndoki</t>
  </si>
  <si>
    <t>Balignama</t>
  </si>
  <si>
    <t>Keli</t>
  </si>
  <si>
    <t>Namadi</t>
  </si>
  <si>
    <t>Mourtode</t>
  </si>
  <si>
    <t>Patouli</t>
  </si>
  <si>
    <t>Preferred/Utilized Species for Each Acitivity</t>
  </si>
  <si>
    <t>Preferred Species Cooking 1</t>
  </si>
  <si>
    <t>Preferred Species Cooking 2</t>
  </si>
  <si>
    <t>Preferred Species Cooking 3</t>
  </si>
  <si>
    <t>Utilized Species Cooking 1</t>
  </si>
  <si>
    <t>Utilized Species Cooking 2</t>
  </si>
  <si>
    <t>Utilized Species Cooking 3</t>
  </si>
  <si>
    <t>Preferred Species Lighting 1</t>
  </si>
  <si>
    <t>Preferred Species Lighting 2</t>
  </si>
  <si>
    <t>Preferred Species Lighting 3</t>
  </si>
  <si>
    <t>Utilized Species Lighting 1</t>
  </si>
  <si>
    <t>Utilized Species Lighting 2</t>
  </si>
  <si>
    <t>Utilized Species Lighting 3</t>
  </si>
  <si>
    <t>Preferred Species Heating 1</t>
  </si>
  <si>
    <t>Preferred Species Heating 2</t>
  </si>
  <si>
    <t>Preferred Species Heating 3</t>
  </si>
  <si>
    <t>Utilized Species Heating 1</t>
  </si>
  <si>
    <t>Utilized Species Heating 2</t>
  </si>
  <si>
    <t>Utilized Species Heating 3</t>
  </si>
  <si>
    <t>Preferred Species Commerce 1</t>
  </si>
  <si>
    <t>Preferred Species Commerce 2</t>
  </si>
  <si>
    <t>Preferred Species Commerce 3</t>
  </si>
  <si>
    <t>Utilized Species Commerce 1</t>
  </si>
  <si>
    <t>Utilized Species Commerce 2</t>
  </si>
  <si>
    <t>Utilized Species Commerce 3</t>
  </si>
  <si>
    <t>Preferred Species Charcoal 1</t>
  </si>
  <si>
    <t>Preferred Species Charcoal 2</t>
  </si>
  <si>
    <t>Preferred Species Charcoal 3</t>
  </si>
  <si>
    <t>Utilized Species Charcoal 1</t>
  </si>
  <si>
    <t>Utilized Species Charcoal 2</t>
  </si>
  <si>
    <t>Utilized Species Charcoal 3</t>
  </si>
  <si>
    <t>3=Government Certificate required to cut</t>
  </si>
  <si>
    <t>4= No need to cut; dead wood very available</t>
  </si>
  <si>
    <t>NOTES</t>
  </si>
  <si>
    <t>No Wood to measure; they had used it all that day</t>
  </si>
  <si>
    <t>DC</t>
  </si>
  <si>
    <t>Barki</t>
  </si>
  <si>
    <t>5= Illegal</t>
  </si>
  <si>
    <t>Women didn't know most of the answers; kids that collect wood not around</t>
  </si>
  <si>
    <t>Prop. Cut Savanna Rainy Season</t>
  </si>
  <si>
    <t>Prop. Cut Savanna Dry Season</t>
  </si>
  <si>
    <t>Prop. Cut Ag Rainy Season</t>
  </si>
  <si>
    <t>Prop. Cut Ag Dry Season</t>
  </si>
  <si>
    <t>Prop. Collect Savanna Rainy Season</t>
  </si>
  <si>
    <t>Prop. Collect Savanna Dry Season</t>
  </si>
  <si>
    <t>Prop. Collect Ag Rainy Season</t>
  </si>
  <si>
    <t>Prop. Collect Ag Dry Season</t>
  </si>
  <si>
    <t>12= Koranic School</t>
  </si>
  <si>
    <t>SAME WOOD SAMPLE AS 18</t>
  </si>
  <si>
    <t>They cut wood once from a field they were about to cultivate, and had a certificate for it. She never cuts trees because she has never seen anyone do it.</t>
  </si>
  <si>
    <t>2= Earth Hearth</t>
  </si>
  <si>
    <t>For all the Korkodio sites: the certificates referred to can be obtained (with difficulty) to cut wood for construction and building materials (and maybe for clearing ag fields). However, these CANNOT be issued/obtained for fuelwood.</t>
  </si>
  <si>
    <t>Tiorola</t>
  </si>
  <si>
    <t>Local Name</t>
  </si>
  <si>
    <t>Species Code</t>
  </si>
  <si>
    <t>Gaoudi</t>
  </si>
  <si>
    <t>Taba</t>
  </si>
  <si>
    <t>Chos</t>
  </si>
  <si>
    <t>Ntreni</t>
  </si>
  <si>
    <t>Karite</t>
  </si>
  <si>
    <t>Wolo</t>
  </si>
  <si>
    <t>Finzani</t>
  </si>
  <si>
    <t>Goni</t>
  </si>
  <si>
    <t>Guele</t>
  </si>
  <si>
    <t>Siri</t>
  </si>
  <si>
    <t>Tiankara</t>
  </si>
  <si>
    <t>Nere</t>
  </si>
  <si>
    <t>Bechi</t>
  </si>
  <si>
    <t>Bengo</t>
  </si>
  <si>
    <t>Kalakari</t>
  </si>
  <si>
    <t>Bemboo</t>
  </si>
  <si>
    <t>Genu</t>
  </si>
  <si>
    <t>Kolokolo</t>
  </si>
  <si>
    <t>Nkalaman</t>
  </si>
  <si>
    <t>Balan balan</t>
  </si>
  <si>
    <t>Doukoura</t>
  </si>
  <si>
    <t>Koundje</t>
  </si>
  <si>
    <t>Sadjrini</t>
  </si>
  <si>
    <t>Sites</t>
  </si>
  <si>
    <t>Tiendega</t>
  </si>
  <si>
    <t>Fiela</t>
  </si>
  <si>
    <t>Negela</t>
  </si>
  <si>
    <t>Lakamane</t>
  </si>
  <si>
    <t>Interviewee ID</t>
  </si>
  <si>
    <t xml:space="preserve">Karite dies very quickly and used for charcoal when dead </t>
  </si>
  <si>
    <t xml:space="preserve">none </t>
  </si>
  <si>
    <t>more</t>
  </si>
  <si>
    <t>less</t>
  </si>
  <si>
    <t xml:space="preserve">Wife not present. Many answers may be inaccurate/vague </t>
  </si>
  <si>
    <t xml:space="preserve">No cutting during rainy season; everyone working in fields, women cooking </t>
  </si>
  <si>
    <t xml:space="preserve">No cutting during rainy season; everyone working in fields, women cooking. No specific cook stove, use  rocks for insulation                                            </t>
  </si>
  <si>
    <t xml:space="preserve">8,2 </t>
  </si>
  <si>
    <t>&gt;1.0</t>
  </si>
  <si>
    <t>0 or 1</t>
  </si>
  <si>
    <t xml:space="preserve">No prefer. </t>
  </si>
  <si>
    <t xml:space="preserve">Tiankara </t>
  </si>
  <si>
    <t xml:space="preserve">Fiela </t>
  </si>
  <si>
    <t>Sex of Interviewee</t>
  </si>
  <si>
    <t xml:space="preserve">Prefers Chos because you cant eat the fruit, thus best to use it for fuelwood. </t>
  </si>
  <si>
    <t>8 and 5</t>
  </si>
  <si>
    <t>8 and 2</t>
  </si>
  <si>
    <t>No recorded data for cutting demographics</t>
  </si>
  <si>
    <t xml:space="preserve">Unknown  household size </t>
  </si>
  <si>
    <t>not recorded</t>
  </si>
  <si>
    <t>unkwn</t>
  </si>
  <si>
    <t xml:space="preserve">Women not present, thus less accurate answers. Some not answered at all </t>
  </si>
  <si>
    <t xml:space="preserve">9= Everyone </t>
  </si>
  <si>
    <t xml:space="preserve">Must go far for dry, dead, wood. </t>
  </si>
  <si>
    <t>1 and 2</t>
  </si>
  <si>
    <t>3 and 2</t>
  </si>
  <si>
    <t xml:space="preserve">Distance measurements in distance not time </t>
  </si>
  <si>
    <t>&gt;1</t>
  </si>
  <si>
    <t xml:space="preserve">1 and 7 </t>
  </si>
  <si>
    <t>1 and 7</t>
  </si>
  <si>
    <t>D</t>
  </si>
  <si>
    <t xml:space="preserve">8 and 2 </t>
  </si>
  <si>
    <t xml:space="preserve">This household only collects; they do not want to cut because the forest is controlled . They use live trees for fruit and don’t want to cut them. They also use branches for medicine. For a stove they have a metal stand stove and a 3 rock insulation system. </t>
  </si>
  <si>
    <t xml:space="preserve">This housedid not cut or collect, bought all in town. </t>
  </si>
  <si>
    <t>1, 2, and 3</t>
  </si>
  <si>
    <t xml:space="preserve">Head of household pays for someone to go get food. </t>
  </si>
  <si>
    <t>9 and 8</t>
  </si>
  <si>
    <t>1and 2</t>
  </si>
  <si>
    <t xml:space="preserve">Very small family so they could collect only. Interesting that when collection is not enough, people must buy wood. Where as in other places people can cut wood </t>
  </si>
  <si>
    <t xml:space="preserve">Has homemade cook stove to conserve wood. </t>
  </si>
  <si>
    <t xml:space="preserve">Also has metal stand stove </t>
  </si>
  <si>
    <t xml:space="preserve">unknown house hold size </t>
  </si>
  <si>
    <t>5 and 6</t>
  </si>
  <si>
    <t>NA</t>
  </si>
  <si>
    <t xml:space="preserve">1 and 2 </t>
  </si>
  <si>
    <t xml:space="preserve">unkwn </t>
  </si>
  <si>
    <t>2 and 8</t>
  </si>
  <si>
    <t xml:space="preserve"> </t>
  </si>
  <si>
    <t>7- chief</t>
  </si>
  <si>
    <t>8 AND 2</t>
  </si>
  <si>
    <t>1 AND 2</t>
  </si>
  <si>
    <t xml:space="preserve">DC </t>
  </si>
  <si>
    <t xml:space="preserve">4=cut for fields only </t>
  </si>
  <si>
    <t>reason for proportion: the pay someone to collect for them</t>
  </si>
  <si>
    <t xml:space="preserve">reason for proportion: does not want to cut because he wants the forest to grow: "any good person wants the forest to grow" </t>
  </si>
  <si>
    <t xml:space="preserve">5=never seen wood cut </t>
  </si>
  <si>
    <t xml:space="preserve">Reason for proportion: do not cut because they need the forest to keep producing wood </t>
  </si>
  <si>
    <t xml:space="preserve">Reason for proportion: only cut before rainy season </t>
  </si>
  <si>
    <t xml:space="preserve">2 and 5 </t>
  </si>
  <si>
    <t>2 and 5</t>
  </si>
  <si>
    <t>2 and 3</t>
  </si>
  <si>
    <t xml:space="preserve">reason for proportion: difficult to light live wood </t>
  </si>
  <si>
    <t xml:space="preserve">reason for proportion: gov't says it is illegal to cut live wood if dead wood is available </t>
  </si>
  <si>
    <t xml:space="preserve">reason for proportion: difficlt to light live wood </t>
  </si>
  <si>
    <t xml:space="preserve">6=difficult to light live </t>
  </si>
  <si>
    <t xml:space="preserve">2 and 6 </t>
  </si>
  <si>
    <t>2 and 4</t>
  </si>
  <si>
    <t xml:space="preserve">Negela </t>
  </si>
  <si>
    <t xml:space="preserve">Lakamane </t>
  </si>
  <si>
    <t xml:space="preserve">Doukora </t>
  </si>
  <si>
    <t xml:space="preserve">Tiankera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</si>
</sst>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1" xfId="1" applyBorder="1"/>
    <xf numFmtId="0" fontId="1" fillId="3" borderId="1" xfId="2" applyBorder="1"/>
    <xf numFmtId="0" fontId="1" fillId="4" borderId="1" xfId="3" applyBorder="1"/>
    <xf numFmtId="0" fontId="1" fillId="5" borderId="1" xfId="4" applyBorder="1"/>
    <xf numFmtId="0" fontId="0" fillId="5" borderId="1" xfId="4" applyFont="1" applyBorder="1"/>
    <xf numFmtId="0" fontId="5" fillId="3" borderId="4" xfId="2" applyFont="1" applyBorder="1" applyAlignment="1">
      <alignment horizontal="center"/>
    </xf>
    <xf numFmtId="0" fontId="5" fillId="3" borderId="1" xfId="2" applyFont="1" applyBorder="1"/>
    <xf numFmtId="0" fontId="5" fillId="0" borderId="0" xfId="0" applyFont="1"/>
    <xf numFmtId="0" fontId="0" fillId="2" borderId="1" xfId="1" applyFont="1" applyBorder="1"/>
    <xf numFmtId="0" fontId="2" fillId="2" borderId="1" xfId="1" applyFont="1" applyBorder="1" applyAlignment="1">
      <alignment wrapText="1"/>
    </xf>
    <xf numFmtId="0" fontId="2" fillId="3" borderId="1" xfId="2" applyFont="1" applyBorder="1" applyAlignment="1">
      <alignment wrapText="1"/>
    </xf>
    <xf numFmtId="0" fontId="2" fillId="4" borderId="1" xfId="3" applyFont="1" applyBorder="1" applyAlignment="1">
      <alignment wrapText="1"/>
    </xf>
    <xf numFmtId="0" fontId="2" fillId="5" borderId="1" xfId="4" applyFont="1" applyBorder="1" applyAlignment="1">
      <alignment wrapText="1"/>
    </xf>
    <xf numFmtId="0" fontId="2" fillId="0" borderId="0" xfId="0" applyFont="1" applyAlignment="1">
      <alignment wrapText="1"/>
    </xf>
    <xf numFmtId="0" fontId="0" fillId="3" borderId="1" xfId="2" applyFont="1" applyBorder="1"/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9" fillId="6" borderId="1" xfId="15" applyBorder="1"/>
    <xf numFmtId="0" fontId="9" fillId="6" borderId="0" xfId="15"/>
    <xf numFmtId="0" fontId="10" fillId="7" borderId="1" xfId="16" applyBorder="1"/>
    <xf numFmtId="0" fontId="10" fillId="7" borderId="0" xfId="16"/>
    <xf numFmtId="0" fontId="0" fillId="4" borderId="1" xfId="3" applyFont="1" applyBorder="1"/>
    <xf numFmtId="0" fontId="0" fillId="5" borderId="5" xfId="4" applyFont="1" applyBorder="1"/>
    <xf numFmtId="0" fontId="10" fillId="7" borderId="5" xfId="16" applyBorder="1"/>
    <xf numFmtId="0" fontId="0" fillId="0" borderId="0" xfId="0" applyAlignment="1">
      <alignment horizontal="center"/>
    </xf>
    <xf numFmtId="0" fontId="2" fillId="0" borderId="0" xfId="0" applyFont="1"/>
    <xf numFmtId="0" fontId="9" fillId="8" borderId="1" xfId="15" applyFill="1" applyBorder="1"/>
    <xf numFmtId="0" fontId="1" fillId="8" borderId="1" xfId="3" applyFill="1" applyBorder="1"/>
    <xf numFmtId="0" fontId="1" fillId="8" borderId="1" xfId="4" applyFill="1" applyBorder="1"/>
    <xf numFmtId="0" fontId="9" fillId="6" borderId="0" xfId="15" applyFont="1"/>
    <xf numFmtId="0" fontId="9" fillId="8" borderId="0" xfId="0" applyFont="1" applyFill="1"/>
    <xf numFmtId="16" fontId="0" fillId="2" borderId="1" xfId="1" applyNumberFormat="1" applyFont="1" applyBorder="1"/>
    <xf numFmtId="0" fontId="10" fillId="9" borderId="1" xfId="16" applyFill="1" applyBorder="1"/>
    <xf numFmtId="0" fontId="0" fillId="9" borderId="1" xfId="3" applyFont="1" applyFill="1" applyBorder="1"/>
    <xf numFmtId="0" fontId="10" fillId="9" borderId="0" xfId="16" applyFill="1"/>
    <xf numFmtId="0" fontId="0" fillId="9" borderId="5" xfId="4" applyFont="1" applyFill="1" applyBorder="1"/>
    <xf numFmtId="0" fontId="0" fillId="9" borderId="0" xfId="0" applyFill="1"/>
    <xf numFmtId="0" fontId="0" fillId="8" borderId="0" xfId="0" applyFill="1"/>
    <xf numFmtId="0" fontId="9" fillId="8" borderId="5" xfId="4" applyFont="1" applyFill="1" applyBorder="1"/>
    <xf numFmtId="0" fontId="9" fillId="8" borderId="1" xfId="3" applyFont="1" applyFill="1" applyBorder="1"/>
    <xf numFmtId="14" fontId="0" fillId="3" borderId="1" xfId="2" applyNumberFormat="1" applyFont="1" applyBorder="1"/>
    <xf numFmtId="0" fontId="1" fillId="0" borderId="1" xfId="4" applyFill="1" applyBorder="1"/>
    <xf numFmtId="0" fontId="1" fillId="10" borderId="1" xfId="4" applyFill="1" applyBorder="1"/>
    <xf numFmtId="0" fontId="0" fillId="10" borderId="1" xfId="4" applyFont="1" applyFill="1" applyBorder="1"/>
    <xf numFmtId="0" fontId="1" fillId="5" borderId="1" xfId="4" applyFont="1" applyBorder="1"/>
    <xf numFmtId="0" fontId="11" fillId="8" borderId="1" xfId="2" applyFont="1" applyFill="1" applyBorder="1"/>
    <xf numFmtId="0" fontId="11" fillId="8" borderId="1" xfId="3" applyFont="1" applyFill="1" applyBorder="1"/>
    <xf numFmtId="0" fontId="11" fillId="8" borderId="1" xfId="4" applyFont="1" applyFill="1" applyBorder="1"/>
    <xf numFmtId="0" fontId="11" fillId="8" borderId="1" xfId="1" applyFont="1" applyFill="1" applyBorder="1"/>
    <xf numFmtId="0" fontId="11" fillId="8" borderId="0" xfId="0" applyFont="1" applyFill="1"/>
    <xf numFmtId="0" fontId="11" fillId="0" borderId="0" xfId="0" applyFont="1"/>
    <xf numFmtId="0" fontId="5" fillId="4" borderId="2" xfId="3" applyFont="1" applyBorder="1" applyAlignment="1">
      <alignment horizontal="center"/>
    </xf>
    <xf numFmtId="0" fontId="5" fillId="4" borderId="3" xfId="3" applyFont="1" applyBorder="1" applyAlignment="1">
      <alignment horizontal="center"/>
    </xf>
    <xf numFmtId="0" fontId="5" fillId="4" borderId="4" xfId="3" applyFont="1" applyBorder="1" applyAlignment="1">
      <alignment horizontal="center"/>
    </xf>
    <xf numFmtId="0" fontId="5" fillId="5" borderId="2" xfId="4" applyFont="1" applyBorder="1" applyAlignment="1">
      <alignment horizontal="center"/>
    </xf>
    <xf numFmtId="0" fontId="5" fillId="5" borderId="3" xfId="4" applyFont="1" applyBorder="1" applyAlignment="1">
      <alignment horizontal="center"/>
    </xf>
    <xf numFmtId="0" fontId="5" fillId="5" borderId="4" xfId="4" applyFont="1" applyBorder="1" applyAlignment="1">
      <alignment horizontal="center"/>
    </xf>
    <xf numFmtId="0" fontId="5" fillId="2" borderId="2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3" borderId="2" xfId="2" applyFont="1" applyBorder="1" applyAlignment="1">
      <alignment horizontal="center"/>
    </xf>
    <xf numFmtId="0" fontId="5" fillId="3" borderId="4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1" fillId="9" borderId="1" xfId="2" applyFill="1" applyBorder="1"/>
    <xf numFmtId="0" fontId="7" fillId="0" borderId="0" xfId="0" applyFont="1" applyAlignment="1">
      <alignment vertical="center" wrapText="1"/>
    </xf>
    <xf numFmtId="0" fontId="0" fillId="9" borderId="1" xfId="2" applyFont="1" applyFill="1" applyBorder="1"/>
    <xf numFmtId="0" fontId="2" fillId="9" borderId="5" xfId="4" applyFont="1" applyFill="1" applyBorder="1"/>
    <xf numFmtId="0" fontId="2" fillId="9" borderId="0" xfId="0" applyFont="1" applyFill="1"/>
    <xf numFmtId="0" fontId="1" fillId="11" borderId="1" xfId="2" applyFill="1" applyBorder="1"/>
    <xf numFmtId="0" fontId="0" fillId="11" borderId="1" xfId="2" applyFont="1" applyFill="1" applyBorder="1"/>
  </cellXfs>
  <cellStyles count="53">
    <cellStyle name="20% - Accent1" xfId="1" builtinId="30"/>
    <cellStyle name="20% - Accent3" xfId="2" builtinId="38"/>
    <cellStyle name="20% - Accent4" xfId="3" builtinId="42"/>
    <cellStyle name="20% - Accent6" xfId="4" builtinId="50"/>
    <cellStyle name="Bad" xfId="15" builtinId="27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eutral" xfId="16" builtinId="28"/>
    <cellStyle name="Normal" xfId="0" builtinId="0"/>
  </cellStyles>
  <dxfs count="0"/>
  <tableStyles count="0" defaultTableStyle="TableStyleMedium9" defaultPivotStyle="PivotStyleMedium4"/>
  <colors>
    <mruColors>
      <color rgb="FFFFEB9C"/>
      <color rgb="FFFFC7CE"/>
      <color rgb="FFFDE9D9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22"/>
  <sheetViews>
    <sheetView zoomScale="60" zoomScaleNormal="60" workbookViewId="0">
      <pane xSplit="17" ySplit="28" topLeftCell="AY176" activePane="bottomRight" state="frozen"/>
      <selection pane="topRight" activeCell="R1" sqref="R1"/>
      <selection pane="bottomLeft" activeCell="A29" sqref="A29"/>
      <selection pane="bottomRight" activeCell="BE18" sqref="BE18"/>
    </sheetView>
  </sheetViews>
  <sheetFormatPr defaultColWidth="11" defaultRowHeight="15.75" x14ac:dyDescent="0.25"/>
  <cols>
    <col min="1" max="2" width="10.875" style="1"/>
    <col min="3" max="3" width="11" style="1"/>
    <col min="4" max="8" width="10.875" style="1"/>
    <col min="9" max="9" width="13" style="1" customWidth="1"/>
    <col min="10" max="10" width="10.875" style="1"/>
    <col min="11" max="11" width="9.5" style="2" customWidth="1"/>
    <col min="12" max="12" width="21.5" style="2" customWidth="1"/>
    <col min="13" max="41" width="10.875" style="2"/>
    <col min="42" max="42" width="10.875" style="2" customWidth="1"/>
    <col min="43" max="57" width="10.875" style="2"/>
    <col min="58" max="58" width="12.125" style="2" customWidth="1"/>
    <col min="59" max="59" width="18.125" style="3" customWidth="1"/>
    <col min="60" max="65" width="10.875" style="3"/>
    <col min="66" max="66" width="12.5" style="3" customWidth="1"/>
    <col min="67" max="70" width="10.875" style="3"/>
    <col min="71" max="71" width="11.875" style="3" customWidth="1"/>
    <col min="72" max="73" width="10.875" style="3"/>
    <col min="74" max="99" width="10.875" style="4"/>
  </cols>
  <sheetData>
    <row r="1" spans="1:103" s="8" customFormat="1" ht="15.75" customHeight="1" x14ac:dyDescent="0.3">
      <c r="A1" s="65" t="s">
        <v>13</v>
      </c>
      <c r="B1" s="66"/>
      <c r="C1" s="66"/>
      <c r="D1" s="66"/>
      <c r="E1" s="66"/>
      <c r="F1" s="66"/>
      <c r="G1" s="66"/>
      <c r="H1" s="66"/>
      <c r="I1" s="66"/>
      <c r="J1" s="67"/>
      <c r="K1" s="68" t="s">
        <v>14</v>
      </c>
      <c r="L1" s="69"/>
      <c r="M1" s="68" t="s">
        <v>15</v>
      </c>
      <c r="N1" s="70"/>
      <c r="O1" s="69"/>
      <c r="P1" s="68" t="s">
        <v>16</v>
      </c>
      <c r="Q1" s="70"/>
      <c r="R1" s="69"/>
      <c r="S1" s="68" t="s">
        <v>17</v>
      </c>
      <c r="T1" s="70"/>
      <c r="U1" s="70"/>
      <c r="V1" s="70"/>
      <c r="W1" s="69"/>
      <c r="X1" s="68" t="s">
        <v>129</v>
      </c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69"/>
      <c r="AY1" s="6"/>
      <c r="AZ1" s="6"/>
      <c r="BA1" s="6"/>
      <c r="BB1" s="7"/>
      <c r="BC1" s="7"/>
      <c r="BD1" s="7"/>
      <c r="BE1" s="7"/>
      <c r="BF1" s="7"/>
      <c r="BG1" s="59" t="s">
        <v>28</v>
      </c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1"/>
      <c r="BV1" s="62" t="s">
        <v>59</v>
      </c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4"/>
      <c r="CV1" s="8" t="s">
        <v>162</v>
      </c>
    </row>
    <row r="2" spans="1:103" s="14" customFormat="1" ht="81.95" customHeight="1" x14ac:dyDescent="0.25">
      <c r="A2" s="10" t="s">
        <v>0</v>
      </c>
      <c r="B2" s="10" t="s">
        <v>1</v>
      </c>
      <c r="C2" s="10" t="s">
        <v>212</v>
      </c>
      <c r="D2" s="10" t="s">
        <v>226</v>
      </c>
      <c r="E2" s="10" t="s">
        <v>2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7</v>
      </c>
      <c r="K2" s="11" t="s">
        <v>9</v>
      </c>
      <c r="L2" s="11" t="s">
        <v>8</v>
      </c>
      <c r="M2" s="11" t="s">
        <v>10</v>
      </c>
      <c r="N2" s="11" t="s">
        <v>11</v>
      </c>
      <c r="O2" s="11" t="s">
        <v>12</v>
      </c>
      <c r="P2" s="11" t="s">
        <v>10</v>
      </c>
      <c r="Q2" s="11" t="s">
        <v>11</v>
      </c>
      <c r="R2" s="11" t="s">
        <v>12</v>
      </c>
      <c r="S2" s="11" t="s">
        <v>18</v>
      </c>
      <c r="T2" s="11" t="s">
        <v>19</v>
      </c>
      <c r="U2" s="11" t="s">
        <v>20</v>
      </c>
      <c r="V2" s="11" t="s">
        <v>21</v>
      </c>
      <c r="W2" s="11" t="s">
        <v>22</v>
      </c>
      <c r="X2" s="11" t="s">
        <v>130</v>
      </c>
      <c r="Y2" s="11" t="s">
        <v>131</v>
      </c>
      <c r="Z2" s="11" t="s">
        <v>132</v>
      </c>
      <c r="AA2" s="11" t="s">
        <v>133</v>
      </c>
      <c r="AB2" s="11" t="s">
        <v>134</v>
      </c>
      <c r="AC2" s="11" t="s">
        <v>135</v>
      </c>
      <c r="AD2" s="11" t="s">
        <v>136</v>
      </c>
      <c r="AE2" s="11" t="s">
        <v>137</v>
      </c>
      <c r="AF2" s="11" t="s">
        <v>138</v>
      </c>
      <c r="AG2" s="11" t="s">
        <v>139</v>
      </c>
      <c r="AH2" s="11" t="s">
        <v>140</v>
      </c>
      <c r="AI2" s="11" t="s">
        <v>141</v>
      </c>
      <c r="AJ2" s="11" t="s">
        <v>142</v>
      </c>
      <c r="AK2" s="11" t="s">
        <v>143</v>
      </c>
      <c r="AL2" s="11" t="s">
        <v>144</v>
      </c>
      <c r="AM2" s="11" t="s">
        <v>145</v>
      </c>
      <c r="AN2" s="11" t="s">
        <v>146</v>
      </c>
      <c r="AO2" s="11" t="s">
        <v>147</v>
      </c>
      <c r="AP2" s="11" t="s">
        <v>148</v>
      </c>
      <c r="AQ2" s="11" t="s">
        <v>149</v>
      </c>
      <c r="AR2" s="11" t="s">
        <v>150</v>
      </c>
      <c r="AS2" s="11" t="s">
        <v>151</v>
      </c>
      <c r="AT2" s="11" t="s">
        <v>152</v>
      </c>
      <c r="AU2" s="11" t="s">
        <v>153</v>
      </c>
      <c r="AV2" s="11" t="s">
        <v>154</v>
      </c>
      <c r="AW2" s="11" t="s">
        <v>155</v>
      </c>
      <c r="AX2" s="11" t="s">
        <v>156</v>
      </c>
      <c r="AY2" s="11" t="s">
        <v>157</v>
      </c>
      <c r="AZ2" s="11" t="s">
        <v>158</v>
      </c>
      <c r="BA2" s="11" t="s">
        <v>159</v>
      </c>
      <c r="BB2" s="11" t="s">
        <v>23</v>
      </c>
      <c r="BC2" s="11" t="s">
        <v>24</v>
      </c>
      <c r="BD2" s="11" t="s">
        <v>25</v>
      </c>
      <c r="BE2" s="11" t="s">
        <v>26</v>
      </c>
      <c r="BF2" s="11" t="s">
        <v>27</v>
      </c>
      <c r="BG2" s="12" t="s">
        <v>30</v>
      </c>
      <c r="BH2" s="12" t="s">
        <v>29</v>
      </c>
      <c r="BI2" s="12" t="s">
        <v>35</v>
      </c>
      <c r="BJ2" s="12" t="s">
        <v>31</v>
      </c>
      <c r="BK2" s="12" t="s">
        <v>32</v>
      </c>
      <c r="BL2" s="12" t="s">
        <v>33</v>
      </c>
      <c r="BM2" s="12" t="s">
        <v>34</v>
      </c>
      <c r="BN2" s="12" t="s">
        <v>36</v>
      </c>
      <c r="BO2" s="12" t="s">
        <v>37</v>
      </c>
      <c r="BP2" s="12" t="s">
        <v>38</v>
      </c>
      <c r="BQ2" s="12" t="s">
        <v>39</v>
      </c>
      <c r="BR2" s="12" t="s">
        <v>42</v>
      </c>
      <c r="BS2" s="12" t="s">
        <v>40</v>
      </c>
      <c r="BT2" s="12" t="s">
        <v>41</v>
      </c>
      <c r="BU2" s="12" t="s">
        <v>43</v>
      </c>
      <c r="BV2" s="13" t="s">
        <v>44</v>
      </c>
      <c r="BW2" s="13" t="s">
        <v>45</v>
      </c>
      <c r="BX2" s="13" t="s">
        <v>47</v>
      </c>
      <c r="BY2" s="13" t="s">
        <v>48</v>
      </c>
      <c r="BZ2" s="13" t="s">
        <v>46</v>
      </c>
      <c r="CA2" s="13" t="s">
        <v>172</v>
      </c>
      <c r="CB2" s="13" t="s">
        <v>173</v>
      </c>
      <c r="CC2" s="13" t="s">
        <v>174</v>
      </c>
      <c r="CD2" s="13" t="s">
        <v>175</v>
      </c>
      <c r="CE2" s="13" t="s">
        <v>168</v>
      </c>
      <c r="CF2" s="13" t="s">
        <v>169</v>
      </c>
      <c r="CG2" s="13" t="s">
        <v>170</v>
      </c>
      <c r="CH2" s="13" t="s">
        <v>171</v>
      </c>
      <c r="CI2" s="13" t="s">
        <v>49</v>
      </c>
      <c r="CJ2" s="13" t="s">
        <v>61</v>
      </c>
      <c r="CK2" s="13" t="s">
        <v>62</v>
      </c>
      <c r="CL2" s="13" t="s">
        <v>63</v>
      </c>
      <c r="CM2" s="13" t="s">
        <v>50</v>
      </c>
      <c r="CN2" s="13" t="s">
        <v>51</v>
      </c>
      <c r="CO2" s="13" t="s">
        <v>52</v>
      </c>
      <c r="CP2" s="13" t="s">
        <v>53</v>
      </c>
      <c r="CQ2" s="13" t="s">
        <v>54</v>
      </c>
      <c r="CR2" s="13" t="s">
        <v>55</v>
      </c>
      <c r="CS2" s="13" t="s">
        <v>56</v>
      </c>
      <c r="CT2" s="13" t="s">
        <v>57</v>
      </c>
      <c r="CU2" s="13" t="s">
        <v>58</v>
      </c>
    </row>
    <row r="3" spans="1:103" x14ac:dyDescent="0.25">
      <c r="A3" s="9" t="s">
        <v>60</v>
      </c>
      <c r="B3" s="1">
        <v>10</v>
      </c>
      <c r="D3" s="1">
        <v>2</v>
      </c>
      <c r="E3" s="1">
        <v>40</v>
      </c>
      <c r="F3" s="1">
        <v>1</v>
      </c>
      <c r="G3" s="1">
        <v>1</v>
      </c>
      <c r="I3" s="1">
        <v>8</v>
      </c>
      <c r="J3" s="1">
        <v>1</v>
      </c>
      <c r="K3" s="2">
        <v>0</v>
      </c>
      <c r="L3" s="2">
        <v>100</v>
      </c>
      <c r="M3" s="2">
        <v>1</v>
      </c>
      <c r="N3" s="2">
        <v>3</v>
      </c>
      <c r="P3" s="2">
        <v>2</v>
      </c>
      <c r="Q3" s="2">
        <v>1</v>
      </c>
      <c r="S3" s="2">
        <v>95</v>
      </c>
      <c r="T3" s="2">
        <v>0</v>
      </c>
      <c r="U3" s="2">
        <v>5</v>
      </c>
      <c r="V3" s="2">
        <v>0</v>
      </c>
      <c r="W3" s="2">
        <v>0</v>
      </c>
      <c r="X3" s="2">
        <v>5</v>
      </c>
      <c r="Y3" s="2">
        <v>1</v>
      </c>
      <c r="Z3" s="2">
        <v>3</v>
      </c>
      <c r="AA3" s="2">
        <v>5</v>
      </c>
      <c r="AB3" s="2">
        <v>1</v>
      </c>
      <c r="AC3" s="2">
        <v>3</v>
      </c>
      <c r="AD3" s="2">
        <v>10</v>
      </c>
      <c r="AE3" s="2">
        <v>10</v>
      </c>
      <c r="AF3" s="2">
        <v>10</v>
      </c>
      <c r="AG3" s="2">
        <v>10</v>
      </c>
      <c r="AH3" s="2">
        <v>10</v>
      </c>
      <c r="AI3" s="2">
        <v>10</v>
      </c>
      <c r="AJ3" s="2">
        <v>10</v>
      </c>
      <c r="AK3" s="2">
        <v>10</v>
      </c>
      <c r="AL3" s="2">
        <v>10</v>
      </c>
      <c r="AM3" s="2">
        <v>10</v>
      </c>
      <c r="AN3" s="2">
        <v>10</v>
      </c>
      <c r="AO3" s="2">
        <v>10</v>
      </c>
      <c r="AP3" s="2">
        <v>10</v>
      </c>
      <c r="AQ3" s="2">
        <v>10</v>
      </c>
      <c r="AR3" s="2">
        <v>10</v>
      </c>
      <c r="AS3" s="2">
        <v>10</v>
      </c>
      <c r="AT3" s="2">
        <v>10</v>
      </c>
      <c r="AU3" s="2">
        <v>10</v>
      </c>
      <c r="BB3" s="2">
        <v>1</v>
      </c>
      <c r="BC3" s="2">
        <v>100</v>
      </c>
      <c r="BD3" s="2">
        <v>0</v>
      </c>
      <c r="BE3" s="15">
        <v>3</v>
      </c>
      <c r="BF3" s="2">
        <v>1</v>
      </c>
      <c r="BG3" s="3">
        <v>1.32</v>
      </c>
      <c r="BH3" s="3">
        <v>8</v>
      </c>
      <c r="BI3" s="3">
        <v>10</v>
      </c>
      <c r="BJ3" s="3">
        <v>0.05</v>
      </c>
      <c r="BK3" s="3">
        <f>BJ3*1000</f>
        <v>50</v>
      </c>
      <c r="BO3" s="3">
        <v>2</v>
      </c>
      <c r="BP3" s="3">
        <v>1</v>
      </c>
      <c r="BV3" s="4">
        <v>100</v>
      </c>
      <c r="BW3" s="4">
        <v>0</v>
      </c>
      <c r="BX3" s="4">
        <v>0</v>
      </c>
      <c r="BY3" s="4">
        <v>0</v>
      </c>
      <c r="BZ3" s="4">
        <f>K3</f>
        <v>0</v>
      </c>
      <c r="CA3" s="4">
        <v>50</v>
      </c>
      <c r="CB3" s="4">
        <v>50</v>
      </c>
      <c r="CC3" s="4">
        <v>0</v>
      </c>
      <c r="CD3" s="4">
        <v>0</v>
      </c>
      <c r="CI3" s="4">
        <v>1</v>
      </c>
      <c r="CP3" s="4">
        <v>2</v>
      </c>
      <c r="CQ3" s="4">
        <v>2</v>
      </c>
      <c r="CR3" s="4">
        <v>2</v>
      </c>
      <c r="CS3" s="5" t="s">
        <v>64</v>
      </c>
      <c r="CT3" s="5" t="s">
        <v>64</v>
      </c>
      <c r="CU3" s="5" t="s">
        <v>64</v>
      </c>
    </row>
    <row r="4" spans="1:103" x14ac:dyDescent="0.25">
      <c r="A4" s="9" t="s">
        <v>60</v>
      </c>
      <c r="B4" s="1">
        <v>9</v>
      </c>
      <c r="D4" s="1">
        <v>1</v>
      </c>
      <c r="E4" s="1">
        <v>58</v>
      </c>
      <c r="F4" s="1">
        <v>0</v>
      </c>
      <c r="G4" s="1">
        <v>1</v>
      </c>
      <c r="I4" s="1">
        <v>8</v>
      </c>
      <c r="J4" s="1">
        <v>1</v>
      </c>
      <c r="K4" s="2">
        <v>0</v>
      </c>
      <c r="L4" s="2">
        <v>100</v>
      </c>
      <c r="M4" s="2">
        <v>1</v>
      </c>
      <c r="N4" s="2">
        <v>3</v>
      </c>
      <c r="P4" s="2">
        <v>2</v>
      </c>
      <c r="Q4" s="2">
        <v>1</v>
      </c>
      <c r="S4" s="2">
        <v>95</v>
      </c>
      <c r="T4" s="2">
        <v>0</v>
      </c>
      <c r="U4" s="2">
        <v>5</v>
      </c>
      <c r="V4" s="2">
        <v>0</v>
      </c>
      <c r="W4" s="2">
        <v>0</v>
      </c>
      <c r="X4" s="2">
        <v>5</v>
      </c>
      <c r="Y4" s="2">
        <v>1</v>
      </c>
      <c r="Z4" s="2">
        <v>4</v>
      </c>
      <c r="AA4" s="2">
        <v>5</v>
      </c>
      <c r="AB4" s="2">
        <v>1</v>
      </c>
      <c r="AC4" s="2">
        <v>4</v>
      </c>
      <c r="AD4" s="2">
        <v>10</v>
      </c>
      <c r="AE4" s="2">
        <v>10</v>
      </c>
      <c r="AF4" s="2">
        <v>10</v>
      </c>
      <c r="AG4" s="2">
        <v>10</v>
      </c>
      <c r="AH4" s="2">
        <v>10</v>
      </c>
      <c r="AI4" s="2">
        <v>10</v>
      </c>
      <c r="AJ4" s="2">
        <v>10</v>
      </c>
      <c r="AK4" s="2">
        <v>10</v>
      </c>
      <c r="AL4" s="2">
        <v>10</v>
      </c>
      <c r="AM4" s="2">
        <v>10</v>
      </c>
      <c r="AN4" s="2">
        <v>10</v>
      </c>
      <c r="AO4" s="2">
        <v>10</v>
      </c>
      <c r="AP4" s="2">
        <v>10</v>
      </c>
      <c r="AQ4" s="2">
        <v>10</v>
      </c>
      <c r="AR4" s="2">
        <v>10</v>
      </c>
      <c r="AS4" s="2">
        <v>10</v>
      </c>
      <c r="AT4" s="2">
        <v>10</v>
      </c>
      <c r="AU4" s="2">
        <v>10</v>
      </c>
      <c r="BB4" s="2">
        <v>1</v>
      </c>
      <c r="BC4" s="2">
        <v>100</v>
      </c>
      <c r="BD4" s="2">
        <v>0</v>
      </c>
      <c r="BE4" s="15">
        <v>3</v>
      </c>
      <c r="BF4" s="2">
        <v>1</v>
      </c>
      <c r="BG4" s="3">
        <v>1.35</v>
      </c>
      <c r="BH4" s="3">
        <v>9</v>
      </c>
      <c r="BI4" s="3">
        <v>14</v>
      </c>
      <c r="BJ4" s="3">
        <v>0.15</v>
      </c>
      <c r="BK4" s="3">
        <f t="shared" ref="BK4:BK67" si="0">BJ4*1000</f>
        <v>150</v>
      </c>
      <c r="BO4" s="3">
        <v>1</v>
      </c>
      <c r="BP4" s="3">
        <v>0</v>
      </c>
      <c r="BV4" s="4">
        <v>100</v>
      </c>
      <c r="BW4" s="4">
        <v>0</v>
      </c>
      <c r="BX4" s="4">
        <v>0</v>
      </c>
      <c r="BY4" s="4">
        <v>0</v>
      </c>
      <c r="BZ4" s="4">
        <f t="shared" ref="BZ4:BZ25" si="1">K4</f>
        <v>0</v>
      </c>
      <c r="CA4" s="4">
        <v>50</v>
      </c>
      <c r="CB4" s="4">
        <v>50</v>
      </c>
      <c r="CC4" s="4">
        <v>0</v>
      </c>
      <c r="CD4" s="4">
        <v>0</v>
      </c>
      <c r="CI4" s="4">
        <v>1</v>
      </c>
      <c r="CP4" s="4">
        <v>1.5</v>
      </c>
      <c r="CQ4" s="4">
        <v>1.5</v>
      </c>
      <c r="CR4" s="4">
        <v>1.5</v>
      </c>
      <c r="CS4" s="5" t="s">
        <v>64</v>
      </c>
      <c r="CT4" s="5" t="s">
        <v>64</v>
      </c>
      <c r="CU4" s="5" t="s">
        <v>64</v>
      </c>
    </row>
    <row r="5" spans="1:103" x14ac:dyDescent="0.25">
      <c r="A5" s="9" t="s">
        <v>60</v>
      </c>
      <c r="B5" s="1">
        <v>8</v>
      </c>
      <c r="D5" s="1">
        <v>1</v>
      </c>
      <c r="E5" s="1">
        <v>68</v>
      </c>
      <c r="F5" s="1">
        <v>0</v>
      </c>
      <c r="G5" s="1">
        <v>1</v>
      </c>
      <c r="I5" s="1">
        <v>8</v>
      </c>
      <c r="J5" s="1">
        <v>1</v>
      </c>
      <c r="K5" s="2">
        <v>0</v>
      </c>
      <c r="L5" s="2">
        <v>100</v>
      </c>
      <c r="M5" s="2">
        <v>1</v>
      </c>
      <c r="N5" s="2">
        <v>3</v>
      </c>
      <c r="P5" s="2">
        <v>2</v>
      </c>
      <c r="Q5" s="2">
        <v>1</v>
      </c>
      <c r="S5" s="2">
        <v>95</v>
      </c>
      <c r="T5" s="2">
        <v>0</v>
      </c>
      <c r="U5" s="2">
        <v>5</v>
      </c>
      <c r="V5" s="2">
        <v>0</v>
      </c>
      <c r="W5" s="2">
        <v>0</v>
      </c>
      <c r="X5" s="2">
        <v>1</v>
      </c>
      <c r="Y5" s="2">
        <v>5</v>
      </c>
      <c r="Z5" s="2">
        <v>4</v>
      </c>
      <c r="AA5" s="2">
        <v>1</v>
      </c>
      <c r="AB5" s="2">
        <v>5</v>
      </c>
      <c r="AC5" s="2">
        <v>4</v>
      </c>
      <c r="AD5" s="2">
        <v>10</v>
      </c>
      <c r="AE5" s="2">
        <v>10</v>
      </c>
      <c r="AF5" s="2">
        <v>10</v>
      </c>
      <c r="AG5" s="2">
        <v>10</v>
      </c>
      <c r="AH5" s="2">
        <v>10</v>
      </c>
      <c r="AI5" s="2">
        <v>10</v>
      </c>
      <c r="AJ5" s="2">
        <v>10</v>
      </c>
      <c r="AK5" s="2">
        <v>10</v>
      </c>
      <c r="AL5" s="2">
        <v>10</v>
      </c>
      <c r="AM5" s="2">
        <v>10</v>
      </c>
      <c r="AN5" s="2">
        <v>10</v>
      </c>
      <c r="AO5" s="2">
        <v>10</v>
      </c>
      <c r="AP5" s="2">
        <v>10</v>
      </c>
      <c r="AQ5" s="2">
        <v>10</v>
      </c>
      <c r="AR5" s="2">
        <v>10</v>
      </c>
      <c r="AS5" s="2">
        <v>10</v>
      </c>
      <c r="AT5" s="2">
        <v>10</v>
      </c>
      <c r="AU5" s="2">
        <v>10</v>
      </c>
      <c r="BB5" s="2">
        <v>1</v>
      </c>
      <c r="BC5" s="2">
        <v>100</v>
      </c>
      <c r="BD5" s="2">
        <v>0</v>
      </c>
      <c r="BE5" s="15">
        <v>3</v>
      </c>
      <c r="BF5" s="2">
        <v>1</v>
      </c>
      <c r="BG5" s="3">
        <v>2.1</v>
      </c>
      <c r="BH5" s="3">
        <v>12</v>
      </c>
      <c r="BI5" s="3">
        <v>7</v>
      </c>
      <c r="BJ5" s="3">
        <v>0.11</v>
      </c>
      <c r="BK5" s="3">
        <f t="shared" si="0"/>
        <v>110</v>
      </c>
      <c r="BO5" s="3">
        <v>1</v>
      </c>
      <c r="BP5" s="3">
        <v>0</v>
      </c>
      <c r="BV5" s="4">
        <v>100</v>
      </c>
      <c r="BW5" s="4">
        <v>0</v>
      </c>
      <c r="BX5" s="4">
        <v>0</v>
      </c>
      <c r="BY5" s="4">
        <v>0</v>
      </c>
      <c r="BZ5" s="4">
        <f t="shared" si="1"/>
        <v>0</v>
      </c>
      <c r="CA5" s="4">
        <v>50</v>
      </c>
      <c r="CB5" s="4">
        <v>50</v>
      </c>
      <c r="CC5" s="4">
        <v>0</v>
      </c>
      <c r="CD5" s="4">
        <v>0</v>
      </c>
      <c r="CI5" s="4">
        <v>1</v>
      </c>
      <c r="CP5" s="4">
        <v>0.75</v>
      </c>
      <c r="CQ5" s="4">
        <v>0.75</v>
      </c>
      <c r="CR5" s="4">
        <v>0.75</v>
      </c>
      <c r="CS5" s="5" t="s">
        <v>64</v>
      </c>
      <c r="CT5" s="5" t="s">
        <v>64</v>
      </c>
      <c r="CU5" s="5" t="s">
        <v>64</v>
      </c>
    </row>
    <row r="6" spans="1:103" s="26" customFormat="1" x14ac:dyDescent="0.25">
      <c r="A6" s="25" t="s">
        <v>60</v>
      </c>
      <c r="B6" s="25">
        <v>7</v>
      </c>
      <c r="C6" s="25"/>
      <c r="D6" s="25">
        <v>1</v>
      </c>
      <c r="E6" s="25">
        <v>58</v>
      </c>
      <c r="F6" s="25">
        <v>0</v>
      </c>
      <c r="G6" s="25">
        <v>1</v>
      </c>
      <c r="H6" s="34"/>
      <c r="I6" s="34">
        <v>8</v>
      </c>
      <c r="J6" s="25">
        <v>1</v>
      </c>
      <c r="K6" s="25">
        <v>0</v>
      </c>
      <c r="L6" s="25">
        <v>100</v>
      </c>
      <c r="M6" s="25">
        <v>1</v>
      </c>
      <c r="N6" s="25">
        <v>3</v>
      </c>
      <c r="O6" s="25"/>
      <c r="P6" s="25">
        <v>2</v>
      </c>
      <c r="Q6" s="25">
        <v>1</v>
      </c>
      <c r="R6" s="25"/>
      <c r="S6" s="25">
        <v>95</v>
      </c>
      <c r="T6" s="25">
        <v>0</v>
      </c>
      <c r="U6" s="25">
        <v>5</v>
      </c>
      <c r="V6" s="25">
        <v>0</v>
      </c>
      <c r="W6" s="25">
        <v>0</v>
      </c>
      <c r="X6" s="25">
        <v>10</v>
      </c>
      <c r="Y6" s="25">
        <v>10</v>
      </c>
      <c r="Z6" s="25">
        <v>10</v>
      </c>
      <c r="AA6" s="25">
        <v>1</v>
      </c>
      <c r="AB6" s="25">
        <v>5</v>
      </c>
      <c r="AC6" s="25">
        <v>4</v>
      </c>
      <c r="AD6" s="2">
        <v>10</v>
      </c>
      <c r="AE6" s="2">
        <v>10</v>
      </c>
      <c r="AF6" s="2">
        <v>10</v>
      </c>
      <c r="AG6" s="2">
        <v>10</v>
      </c>
      <c r="AH6" s="2">
        <v>10</v>
      </c>
      <c r="AI6" s="2">
        <v>10</v>
      </c>
      <c r="AJ6" s="25">
        <v>10</v>
      </c>
      <c r="AK6" s="25">
        <v>10</v>
      </c>
      <c r="AL6" s="25">
        <v>10</v>
      </c>
      <c r="AM6" s="25">
        <v>10</v>
      </c>
      <c r="AN6" s="25">
        <v>10</v>
      </c>
      <c r="AO6" s="25">
        <v>10</v>
      </c>
      <c r="AP6" s="2">
        <v>10</v>
      </c>
      <c r="AQ6" s="2">
        <v>10</v>
      </c>
      <c r="AR6" s="2">
        <v>10</v>
      </c>
      <c r="AS6" s="2">
        <v>10</v>
      </c>
      <c r="AT6" s="2">
        <v>10</v>
      </c>
      <c r="AU6" s="2">
        <v>10</v>
      </c>
      <c r="AV6" s="25"/>
      <c r="AW6" s="25"/>
      <c r="AX6" s="25"/>
      <c r="AY6" s="25"/>
      <c r="AZ6" s="25"/>
      <c r="BA6" s="25"/>
      <c r="BB6" s="25">
        <v>1</v>
      </c>
      <c r="BC6" s="25">
        <v>100</v>
      </c>
      <c r="BD6" s="25">
        <v>0</v>
      </c>
      <c r="BE6" s="25">
        <v>4</v>
      </c>
      <c r="BF6" s="25">
        <v>1</v>
      </c>
      <c r="BG6" s="25"/>
      <c r="BH6" s="25"/>
      <c r="BI6" s="25"/>
      <c r="BJ6" s="25"/>
      <c r="BK6" s="3">
        <f t="shared" si="0"/>
        <v>0</v>
      </c>
      <c r="BL6" s="25"/>
      <c r="BM6" s="25"/>
      <c r="BN6" s="25"/>
      <c r="BO6" s="25">
        <v>1</v>
      </c>
      <c r="BP6" s="25">
        <v>0</v>
      </c>
      <c r="BQ6" s="25"/>
      <c r="BR6" s="25"/>
      <c r="BS6" s="25"/>
      <c r="BT6" s="25"/>
      <c r="BU6" s="25"/>
      <c r="BV6" s="25">
        <v>100</v>
      </c>
      <c r="BW6" s="25">
        <v>0</v>
      </c>
      <c r="BX6" s="25">
        <v>0</v>
      </c>
      <c r="BY6" s="25">
        <v>0</v>
      </c>
      <c r="BZ6" s="4">
        <f t="shared" si="1"/>
        <v>0</v>
      </c>
      <c r="CA6" s="25">
        <v>50</v>
      </c>
      <c r="CB6" s="25">
        <v>50</v>
      </c>
      <c r="CC6" s="25">
        <v>0</v>
      </c>
      <c r="CD6" s="25">
        <v>0</v>
      </c>
      <c r="CE6" s="25"/>
      <c r="CF6" s="25"/>
      <c r="CG6" s="25"/>
      <c r="CH6" s="25"/>
      <c r="CI6" s="25">
        <v>1</v>
      </c>
      <c r="CJ6" s="34"/>
      <c r="CK6" s="25"/>
      <c r="CL6" s="25"/>
      <c r="CM6" s="25"/>
      <c r="CN6" s="25"/>
      <c r="CO6" s="25"/>
      <c r="CP6" s="25">
        <v>1.5</v>
      </c>
      <c r="CQ6" s="25">
        <v>1.5</v>
      </c>
      <c r="CR6" s="25">
        <v>1.5</v>
      </c>
      <c r="CS6" s="25" t="s">
        <v>64</v>
      </c>
      <c r="CT6" s="25" t="s">
        <v>64</v>
      </c>
      <c r="CU6" s="25" t="s">
        <v>64</v>
      </c>
      <c r="CV6" s="37" t="s">
        <v>163</v>
      </c>
      <c r="CW6" s="37"/>
      <c r="CX6" s="37"/>
      <c r="CY6" s="37"/>
    </row>
    <row r="7" spans="1:103" x14ac:dyDescent="0.25">
      <c r="A7" s="9" t="s">
        <v>60</v>
      </c>
      <c r="B7" s="1">
        <v>6</v>
      </c>
      <c r="D7" s="1">
        <v>2</v>
      </c>
      <c r="F7" s="1">
        <v>1</v>
      </c>
      <c r="G7" s="1">
        <v>1</v>
      </c>
      <c r="I7" s="1">
        <v>8</v>
      </c>
      <c r="J7" s="1">
        <v>1</v>
      </c>
      <c r="K7" s="2">
        <v>0</v>
      </c>
      <c r="L7" s="2">
        <v>100</v>
      </c>
      <c r="M7" s="2">
        <v>1</v>
      </c>
      <c r="N7" s="2">
        <v>3</v>
      </c>
      <c r="P7" s="2">
        <v>2</v>
      </c>
      <c r="Q7" s="2">
        <v>1</v>
      </c>
      <c r="S7" s="2">
        <v>95</v>
      </c>
      <c r="T7" s="2">
        <v>0</v>
      </c>
      <c r="U7" s="2">
        <v>5</v>
      </c>
      <c r="V7" s="2">
        <v>0</v>
      </c>
      <c r="W7" s="2">
        <v>0</v>
      </c>
      <c r="X7" s="2">
        <v>5</v>
      </c>
      <c r="Y7" s="2">
        <v>2</v>
      </c>
      <c r="Z7" s="2">
        <v>7</v>
      </c>
      <c r="AA7" s="2">
        <v>5</v>
      </c>
      <c r="AB7" s="2">
        <v>2</v>
      </c>
      <c r="AC7" s="2">
        <v>7</v>
      </c>
      <c r="AD7" s="2">
        <v>10</v>
      </c>
      <c r="AE7" s="2">
        <v>10</v>
      </c>
      <c r="AF7" s="2">
        <v>10</v>
      </c>
      <c r="AG7" s="2">
        <v>10</v>
      </c>
      <c r="AH7" s="2">
        <v>10</v>
      </c>
      <c r="AI7" s="2">
        <v>10</v>
      </c>
      <c r="AJ7" s="2">
        <v>10</v>
      </c>
      <c r="AK7" s="2">
        <v>10</v>
      </c>
      <c r="AL7" s="2">
        <v>10</v>
      </c>
      <c r="AM7" s="2">
        <v>10</v>
      </c>
      <c r="AN7" s="2">
        <v>10</v>
      </c>
      <c r="AO7" s="2">
        <v>10</v>
      </c>
      <c r="AP7" s="2">
        <v>10</v>
      </c>
      <c r="AQ7" s="2">
        <v>10</v>
      </c>
      <c r="AR7" s="2">
        <v>10</v>
      </c>
      <c r="AS7" s="2">
        <v>10</v>
      </c>
      <c r="AT7" s="2">
        <v>10</v>
      </c>
      <c r="AU7" s="2">
        <v>10</v>
      </c>
      <c r="BB7" s="2">
        <v>1</v>
      </c>
      <c r="BC7" s="2">
        <v>100</v>
      </c>
      <c r="BD7" s="2">
        <v>0</v>
      </c>
      <c r="BE7" s="2">
        <v>3</v>
      </c>
      <c r="BF7" s="2">
        <v>1</v>
      </c>
      <c r="BG7" s="3">
        <v>0.79</v>
      </c>
      <c r="BH7" s="3">
        <v>10</v>
      </c>
      <c r="BI7" s="3">
        <v>10</v>
      </c>
      <c r="BJ7" s="3">
        <v>0.03</v>
      </c>
      <c r="BK7" s="3">
        <f t="shared" si="0"/>
        <v>30</v>
      </c>
      <c r="BO7" s="3">
        <v>1</v>
      </c>
      <c r="BP7" s="3">
        <v>2</v>
      </c>
      <c r="BV7" s="4">
        <v>100</v>
      </c>
      <c r="BW7" s="4">
        <v>0</v>
      </c>
      <c r="BX7" s="4">
        <v>0</v>
      </c>
      <c r="BY7" s="4">
        <v>0</v>
      </c>
      <c r="BZ7" s="4">
        <f t="shared" si="1"/>
        <v>0</v>
      </c>
      <c r="CA7" s="4">
        <v>50</v>
      </c>
      <c r="CB7" s="4">
        <v>50</v>
      </c>
      <c r="CC7" s="4">
        <v>0</v>
      </c>
      <c r="CD7" s="4">
        <v>0</v>
      </c>
      <c r="CI7" s="4">
        <v>1</v>
      </c>
      <c r="CP7" s="4">
        <v>1</v>
      </c>
      <c r="CQ7" s="4">
        <v>1</v>
      </c>
      <c r="CR7" s="4">
        <v>1</v>
      </c>
      <c r="CS7" s="5" t="s">
        <v>164</v>
      </c>
      <c r="CT7" s="5" t="s">
        <v>164</v>
      </c>
      <c r="CU7" s="5" t="s">
        <v>164</v>
      </c>
    </row>
    <row r="8" spans="1:103" x14ac:dyDescent="0.25">
      <c r="A8" s="9" t="s">
        <v>60</v>
      </c>
      <c r="B8" s="1">
        <v>5</v>
      </c>
      <c r="D8" s="1">
        <v>1</v>
      </c>
      <c r="E8" s="1">
        <v>43</v>
      </c>
      <c r="F8" s="1">
        <v>0</v>
      </c>
      <c r="G8" s="1">
        <v>1</v>
      </c>
      <c r="I8" s="1">
        <v>8</v>
      </c>
      <c r="J8" s="1">
        <v>1</v>
      </c>
      <c r="K8" s="2">
        <v>0</v>
      </c>
      <c r="L8" s="2">
        <v>100</v>
      </c>
      <c r="M8" s="2">
        <v>1</v>
      </c>
      <c r="N8" s="2">
        <v>3</v>
      </c>
      <c r="P8" s="2">
        <v>2</v>
      </c>
      <c r="Q8" s="2">
        <v>1</v>
      </c>
      <c r="S8" s="2">
        <v>95</v>
      </c>
      <c r="T8" s="2">
        <v>0</v>
      </c>
      <c r="U8" s="2">
        <v>5</v>
      </c>
      <c r="V8" s="2">
        <v>0</v>
      </c>
      <c r="W8" s="2">
        <v>0</v>
      </c>
      <c r="X8" s="2">
        <v>10</v>
      </c>
      <c r="Y8" s="2">
        <v>10</v>
      </c>
      <c r="Z8" s="2">
        <v>10</v>
      </c>
      <c r="AA8" s="2">
        <v>5</v>
      </c>
      <c r="AB8" s="2">
        <v>4</v>
      </c>
      <c r="AC8" s="2">
        <v>1</v>
      </c>
      <c r="AD8" s="2">
        <v>10</v>
      </c>
      <c r="AE8" s="2">
        <v>10</v>
      </c>
      <c r="AF8" s="2">
        <v>10</v>
      </c>
      <c r="AG8" s="2">
        <v>10</v>
      </c>
      <c r="AH8" s="2">
        <v>10</v>
      </c>
      <c r="AI8" s="2">
        <v>10</v>
      </c>
      <c r="AJ8" s="2">
        <v>8</v>
      </c>
      <c r="AK8" s="2">
        <v>10</v>
      </c>
      <c r="AL8" s="2">
        <v>10</v>
      </c>
      <c r="AM8" s="2">
        <v>8</v>
      </c>
      <c r="AN8" s="2">
        <v>10</v>
      </c>
      <c r="AO8" s="2">
        <v>10</v>
      </c>
      <c r="AP8" s="2">
        <v>10</v>
      </c>
      <c r="AQ8" s="2">
        <v>10</v>
      </c>
      <c r="AR8" s="2">
        <v>10</v>
      </c>
      <c r="AS8" s="2">
        <v>10</v>
      </c>
      <c r="AT8" s="2">
        <v>10</v>
      </c>
      <c r="AU8" s="2">
        <v>10</v>
      </c>
      <c r="BB8" s="2">
        <v>1</v>
      </c>
      <c r="BC8" s="2">
        <v>100</v>
      </c>
      <c r="BD8" s="2">
        <v>0</v>
      </c>
      <c r="BE8" s="2">
        <v>5</v>
      </c>
      <c r="BF8" s="2">
        <v>1</v>
      </c>
      <c r="BG8" s="3">
        <v>0.86</v>
      </c>
      <c r="BH8" s="3">
        <v>12</v>
      </c>
      <c r="BI8" s="3">
        <v>8</v>
      </c>
      <c r="BJ8" s="3">
        <v>0.1</v>
      </c>
      <c r="BK8" s="3">
        <f t="shared" si="0"/>
        <v>100</v>
      </c>
      <c r="BO8" s="3">
        <v>1</v>
      </c>
      <c r="BP8" s="3">
        <v>0</v>
      </c>
      <c r="BV8" s="4">
        <v>100</v>
      </c>
      <c r="BW8" s="4">
        <v>0</v>
      </c>
      <c r="BX8" s="4">
        <v>0</v>
      </c>
      <c r="BY8" s="4">
        <v>0</v>
      </c>
      <c r="BZ8" s="4">
        <f t="shared" si="1"/>
        <v>0</v>
      </c>
      <c r="CA8" s="4">
        <v>50</v>
      </c>
      <c r="CB8" s="4">
        <v>50</v>
      </c>
      <c r="CC8" s="4">
        <v>0</v>
      </c>
      <c r="CD8" s="4">
        <v>0</v>
      </c>
      <c r="CI8" s="4">
        <v>1</v>
      </c>
      <c r="CP8" s="4">
        <v>0.75</v>
      </c>
      <c r="CQ8" s="4">
        <v>0.75</v>
      </c>
      <c r="CR8" s="4">
        <v>0.75</v>
      </c>
      <c r="CS8" s="5" t="s">
        <v>164</v>
      </c>
      <c r="CT8" s="5" t="s">
        <v>164</v>
      </c>
      <c r="CU8" s="5" t="s">
        <v>164</v>
      </c>
    </row>
    <row r="9" spans="1:103" s="28" customFormat="1" x14ac:dyDescent="0.25">
      <c r="A9" s="27" t="s">
        <v>60</v>
      </c>
      <c r="B9" s="27">
        <v>4</v>
      </c>
      <c r="C9" s="27"/>
      <c r="D9" s="27">
        <v>2</v>
      </c>
      <c r="E9" s="27">
        <v>17</v>
      </c>
      <c r="F9" s="27">
        <v>2</v>
      </c>
      <c r="G9" s="27">
        <v>1</v>
      </c>
      <c r="H9" s="27"/>
      <c r="I9" s="27">
        <v>8</v>
      </c>
      <c r="J9" s="27">
        <v>1</v>
      </c>
      <c r="K9" s="27">
        <v>0</v>
      </c>
      <c r="L9" s="27">
        <v>100</v>
      </c>
      <c r="M9" s="27">
        <v>1</v>
      </c>
      <c r="N9" s="27"/>
      <c r="O9" s="27"/>
      <c r="P9" s="27">
        <v>2</v>
      </c>
      <c r="Q9" s="27">
        <v>1</v>
      </c>
      <c r="R9" s="27"/>
      <c r="S9" s="27">
        <v>100</v>
      </c>
      <c r="T9" s="27">
        <v>0</v>
      </c>
      <c r="U9" s="27">
        <v>0</v>
      </c>
      <c r="V9" s="27">
        <v>0</v>
      </c>
      <c r="W9" s="27">
        <v>0</v>
      </c>
      <c r="X9" s="27">
        <v>10</v>
      </c>
      <c r="Y9" s="27">
        <v>10</v>
      </c>
      <c r="Z9" s="27">
        <v>10</v>
      </c>
      <c r="AA9" s="27">
        <v>6</v>
      </c>
      <c r="AB9" s="27">
        <v>1</v>
      </c>
      <c r="AC9" s="27">
        <v>4</v>
      </c>
      <c r="AD9" s="2">
        <v>10</v>
      </c>
      <c r="AE9" s="2">
        <v>10</v>
      </c>
      <c r="AF9" s="2">
        <v>10</v>
      </c>
      <c r="AG9" s="2">
        <v>10</v>
      </c>
      <c r="AH9" s="2">
        <v>10</v>
      </c>
      <c r="AI9" s="2">
        <v>10</v>
      </c>
      <c r="AJ9" s="27"/>
      <c r="AK9" s="27"/>
      <c r="AL9" s="27"/>
      <c r="AM9" s="27"/>
      <c r="AN9" s="27"/>
      <c r="AO9" s="27"/>
      <c r="AP9" s="2">
        <v>10</v>
      </c>
      <c r="AQ9" s="2">
        <v>10</v>
      </c>
      <c r="AR9" s="2">
        <v>10</v>
      </c>
      <c r="AS9" s="2">
        <v>10</v>
      </c>
      <c r="AT9" s="2">
        <v>10</v>
      </c>
      <c r="AU9" s="2">
        <v>10</v>
      </c>
      <c r="AV9" s="27"/>
      <c r="AW9" s="27"/>
      <c r="AX9" s="27"/>
      <c r="AY9" s="27"/>
      <c r="AZ9" s="27"/>
      <c r="BA9" s="27"/>
      <c r="BB9" s="27">
        <v>1</v>
      </c>
      <c r="BC9" s="27">
        <v>100</v>
      </c>
      <c r="BD9" s="27">
        <v>0</v>
      </c>
      <c r="BE9" s="27"/>
      <c r="BF9" s="27"/>
      <c r="BG9" s="27">
        <v>0.46</v>
      </c>
      <c r="BH9" s="27">
        <v>6</v>
      </c>
      <c r="BI9" s="27">
        <v>10</v>
      </c>
      <c r="BJ9" s="27">
        <v>0.03</v>
      </c>
      <c r="BK9" s="3">
        <f t="shared" si="0"/>
        <v>30</v>
      </c>
      <c r="BL9" s="27"/>
      <c r="BM9" s="27"/>
      <c r="BN9" s="27"/>
      <c r="BO9" s="27">
        <v>1</v>
      </c>
      <c r="BP9" s="27">
        <v>2</v>
      </c>
      <c r="BQ9" s="27"/>
      <c r="BR9" s="27"/>
      <c r="BS9" s="27"/>
      <c r="BT9" s="27"/>
      <c r="BU9" s="27"/>
      <c r="BV9" s="27">
        <v>100</v>
      </c>
      <c r="BW9" s="27">
        <v>0</v>
      </c>
      <c r="BX9" s="27">
        <v>0</v>
      </c>
      <c r="BY9" s="27">
        <v>0</v>
      </c>
      <c r="BZ9" s="4">
        <f t="shared" si="1"/>
        <v>0</v>
      </c>
      <c r="CA9" s="27">
        <v>50</v>
      </c>
      <c r="CB9" s="27">
        <v>50</v>
      </c>
      <c r="CC9" s="27">
        <v>0</v>
      </c>
      <c r="CD9" s="27">
        <v>0</v>
      </c>
      <c r="CE9" s="27"/>
      <c r="CF9" s="27"/>
      <c r="CG9" s="27"/>
      <c r="CH9" s="27"/>
      <c r="CI9" s="27">
        <v>1</v>
      </c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8" t="s">
        <v>167</v>
      </c>
    </row>
    <row r="10" spans="1:103" x14ac:dyDescent="0.25">
      <c r="A10" s="9" t="s">
        <v>60</v>
      </c>
      <c r="B10" s="1">
        <v>3</v>
      </c>
      <c r="D10" s="1">
        <v>2</v>
      </c>
      <c r="E10" s="1">
        <v>70</v>
      </c>
      <c r="F10" s="1">
        <v>0</v>
      </c>
      <c r="G10" s="1">
        <v>2</v>
      </c>
      <c r="H10" s="1">
        <v>6</v>
      </c>
      <c r="J10" s="1">
        <v>1</v>
      </c>
      <c r="K10" s="2">
        <v>0</v>
      </c>
      <c r="L10" s="2">
        <v>100</v>
      </c>
      <c r="M10" s="2">
        <v>1</v>
      </c>
      <c r="N10" s="2">
        <v>3</v>
      </c>
      <c r="P10" s="2">
        <v>2</v>
      </c>
      <c r="Q10" s="2">
        <v>1</v>
      </c>
      <c r="S10" s="2">
        <v>95</v>
      </c>
      <c r="T10" s="2">
        <v>0</v>
      </c>
      <c r="U10" s="2">
        <v>5</v>
      </c>
      <c r="V10" s="2">
        <v>0</v>
      </c>
      <c r="W10" s="2">
        <v>0</v>
      </c>
      <c r="X10" s="2">
        <v>1</v>
      </c>
      <c r="Y10" s="2">
        <v>5</v>
      </c>
      <c r="Z10" s="2">
        <v>6</v>
      </c>
      <c r="AA10" s="2">
        <v>1</v>
      </c>
      <c r="AB10" s="2">
        <v>5</v>
      </c>
      <c r="AC10" s="2">
        <v>6</v>
      </c>
      <c r="AD10" s="2">
        <v>10</v>
      </c>
      <c r="AE10" s="2">
        <v>10</v>
      </c>
      <c r="AF10" s="2">
        <v>10</v>
      </c>
      <c r="AG10" s="2">
        <v>10</v>
      </c>
      <c r="AH10" s="2">
        <v>10</v>
      </c>
      <c r="AI10" s="2">
        <v>10</v>
      </c>
      <c r="AJ10" s="2">
        <v>10</v>
      </c>
      <c r="AK10" s="2">
        <v>10</v>
      </c>
      <c r="AL10" s="2">
        <v>10</v>
      </c>
      <c r="AM10" s="2">
        <v>10</v>
      </c>
      <c r="AN10" s="2">
        <v>10</v>
      </c>
      <c r="AO10" s="2">
        <v>10</v>
      </c>
      <c r="AP10" s="2">
        <v>10</v>
      </c>
      <c r="AQ10" s="2">
        <v>10</v>
      </c>
      <c r="AR10" s="2">
        <v>10</v>
      </c>
      <c r="AS10" s="2">
        <v>10</v>
      </c>
      <c r="AT10" s="2">
        <v>10</v>
      </c>
      <c r="AU10" s="2">
        <v>10</v>
      </c>
      <c r="BB10" s="2">
        <v>1</v>
      </c>
      <c r="BC10" s="2">
        <v>95</v>
      </c>
      <c r="BD10" s="2">
        <v>5</v>
      </c>
      <c r="BE10" s="2">
        <v>5</v>
      </c>
      <c r="BF10" s="2">
        <v>1</v>
      </c>
      <c r="BG10" s="3">
        <v>0.21</v>
      </c>
      <c r="BH10" s="3">
        <v>18</v>
      </c>
      <c r="BI10" s="3">
        <v>10</v>
      </c>
      <c r="BJ10" s="3">
        <v>0.02</v>
      </c>
      <c r="BK10" s="3">
        <f t="shared" si="0"/>
        <v>20</v>
      </c>
      <c r="BO10" s="3">
        <v>1</v>
      </c>
      <c r="BP10" s="3">
        <v>2</v>
      </c>
      <c r="BT10" s="3">
        <v>1</v>
      </c>
      <c r="BU10" s="3">
        <v>2</v>
      </c>
      <c r="BV10" s="4">
        <v>95</v>
      </c>
      <c r="BW10" s="4">
        <v>5</v>
      </c>
      <c r="BX10" s="4">
        <v>0</v>
      </c>
      <c r="BY10" s="4">
        <v>100</v>
      </c>
      <c r="BZ10" s="4">
        <f t="shared" si="1"/>
        <v>0</v>
      </c>
      <c r="CA10" s="4">
        <v>50</v>
      </c>
      <c r="CB10" s="4">
        <v>50</v>
      </c>
      <c r="CC10" s="4">
        <v>0</v>
      </c>
      <c r="CD10" s="4">
        <v>100</v>
      </c>
      <c r="CE10" s="4">
        <v>0</v>
      </c>
      <c r="CF10" s="4">
        <v>0</v>
      </c>
      <c r="CG10" s="4">
        <v>0</v>
      </c>
      <c r="CH10" s="4">
        <v>100</v>
      </c>
      <c r="CI10" s="4">
        <v>1</v>
      </c>
      <c r="CJ10" s="4">
        <v>1</v>
      </c>
      <c r="CK10" s="4">
        <v>1</v>
      </c>
      <c r="CL10" s="4">
        <v>1</v>
      </c>
      <c r="CM10" s="5" t="s">
        <v>64</v>
      </c>
      <c r="CN10" s="5" t="s">
        <v>64</v>
      </c>
      <c r="CO10" s="5" t="s">
        <v>64</v>
      </c>
      <c r="CP10" s="4">
        <v>1</v>
      </c>
      <c r="CQ10" s="4">
        <v>1</v>
      </c>
      <c r="CR10" s="4">
        <v>1</v>
      </c>
      <c r="CS10" s="5" t="s">
        <v>64</v>
      </c>
      <c r="CT10" s="5" t="s">
        <v>64</v>
      </c>
      <c r="CU10" s="5" t="s">
        <v>64</v>
      </c>
    </row>
    <row r="11" spans="1:103" x14ac:dyDescent="0.25">
      <c r="A11" s="9" t="s">
        <v>60</v>
      </c>
      <c r="B11" s="1">
        <v>2</v>
      </c>
      <c r="D11" s="1">
        <v>1</v>
      </c>
      <c r="E11" s="1">
        <v>60</v>
      </c>
      <c r="F11" s="1">
        <v>0</v>
      </c>
      <c r="G11" s="1">
        <v>2</v>
      </c>
      <c r="H11" s="1">
        <v>6</v>
      </c>
      <c r="J11" s="1">
        <v>1</v>
      </c>
      <c r="K11" s="2">
        <v>0</v>
      </c>
      <c r="L11" s="2">
        <v>100</v>
      </c>
      <c r="M11" s="2">
        <v>1</v>
      </c>
      <c r="P11" s="2">
        <v>2</v>
      </c>
      <c r="Q11" s="2">
        <v>1</v>
      </c>
      <c r="S11" s="2">
        <v>100</v>
      </c>
      <c r="T11" s="2">
        <v>0</v>
      </c>
      <c r="U11" s="2">
        <v>0</v>
      </c>
      <c r="V11" s="2">
        <v>0</v>
      </c>
      <c r="W11" s="2">
        <v>0</v>
      </c>
      <c r="X11" s="2">
        <v>10</v>
      </c>
      <c r="Y11" s="2">
        <v>10</v>
      </c>
      <c r="Z11" s="2">
        <v>10</v>
      </c>
      <c r="AA11" s="2">
        <v>5</v>
      </c>
      <c r="AB11" s="2">
        <v>10</v>
      </c>
      <c r="AC11" s="2">
        <v>10</v>
      </c>
      <c r="AD11" s="2">
        <v>10</v>
      </c>
      <c r="AE11" s="2">
        <v>10</v>
      </c>
      <c r="AF11" s="2">
        <v>10</v>
      </c>
      <c r="AG11" s="2">
        <v>10</v>
      </c>
      <c r="AH11" s="2">
        <v>10</v>
      </c>
      <c r="AI11" s="2">
        <v>10</v>
      </c>
      <c r="AP11" s="2">
        <v>10</v>
      </c>
      <c r="AQ11" s="2">
        <v>10</v>
      </c>
      <c r="AR11" s="2">
        <v>10</v>
      </c>
      <c r="AS11" s="2">
        <v>10</v>
      </c>
      <c r="AT11" s="2">
        <v>10</v>
      </c>
      <c r="AU11" s="2">
        <v>10</v>
      </c>
      <c r="BB11" s="2">
        <v>1</v>
      </c>
      <c r="BC11" s="2">
        <v>100</v>
      </c>
      <c r="BD11" s="2">
        <v>0</v>
      </c>
      <c r="BE11" s="2">
        <v>3</v>
      </c>
      <c r="BF11" s="2">
        <v>1</v>
      </c>
      <c r="BG11" s="3">
        <v>1.02</v>
      </c>
      <c r="BH11" s="3">
        <v>12</v>
      </c>
      <c r="BI11" s="3">
        <v>7</v>
      </c>
      <c r="BJ11" s="3">
        <v>0.05</v>
      </c>
      <c r="BK11" s="3">
        <f t="shared" si="0"/>
        <v>50</v>
      </c>
      <c r="BO11" s="3">
        <v>1</v>
      </c>
      <c r="BP11" s="3">
        <v>2</v>
      </c>
      <c r="BV11" s="4">
        <v>100</v>
      </c>
      <c r="BW11" s="4">
        <v>0</v>
      </c>
      <c r="BX11" s="4">
        <v>0</v>
      </c>
      <c r="BY11" s="4">
        <v>0</v>
      </c>
      <c r="BZ11" s="4">
        <f t="shared" si="1"/>
        <v>0</v>
      </c>
      <c r="CA11" s="4">
        <v>50</v>
      </c>
      <c r="CB11" s="4">
        <v>50</v>
      </c>
      <c r="CC11" s="4">
        <v>0</v>
      </c>
      <c r="CD11" s="4">
        <v>0</v>
      </c>
      <c r="CI11" s="4">
        <v>1</v>
      </c>
      <c r="CP11" s="4">
        <v>2</v>
      </c>
      <c r="CQ11" s="4">
        <v>2</v>
      </c>
      <c r="CR11" s="4">
        <v>2</v>
      </c>
      <c r="CS11" s="5" t="s">
        <v>64</v>
      </c>
      <c r="CT11" s="5" t="s">
        <v>64</v>
      </c>
      <c r="CU11" s="5" t="s">
        <v>64</v>
      </c>
    </row>
    <row r="12" spans="1:103" x14ac:dyDescent="0.25">
      <c r="A12" s="9" t="s">
        <v>60</v>
      </c>
      <c r="B12" s="1">
        <v>1</v>
      </c>
      <c r="D12" s="1">
        <v>1</v>
      </c>
      <c r="E12" s="1">
        <v>84</v>
      </c>
      <c r="F12" s="1">
        <v>0</v>
      </c>
      <c r="G12" s="1">
        <v>2</v>
      </c>
      <c r="H12" s="1">
        <v>5</v>
      </c>
      <c r="J12" s="1">
        <v>12</v>
      </c>
      <c r="K12" s="2">
        <v>0</v>
      </c>
      <c r="L12" s="2">
        <v>100</v>
      </c>
      <c r="M12" s="2">
        <v>1</v>
      </c>
      <c r="P12" s="2">
        <v>3</v>
      </c>
      <c r="Q12" s="2">
        <v>1</v>
      </c>
      <c r="R12" s="2">
        <v>2</v>
      </c>
      <c r="S12" s="2">
        <v>100</v>
      </c>
      <c r="T12" s="2">
        <v>0</v>
      </c>
      <c r="U12" s="2">
        <v>0</v>
      </c>
      <c r="V12" s="2">
        <v>0</v>
      </c>
      <c r="W12" s="2">
        <v>0</v>
      </c>
      <c r="X12" s="2">
        <v>10</v>
      </c>
      <c r="Y12" s="2">
        <v>10</v>
      </c>
      <c r="Z12" s="2">
        <v>10</v>
      </c>
      <c r="AA12" s="2">
        <v>1</v>
      </c>
      <c r="AB12" s="2">
        <v>2</v>
      </c>
      <c r="AC12" s="2">
        <v>3</v>
      </c>
      <c r="AD12" s="2">
        <v>10</v>
      </c>
      <c r="AE12" s="2">
        <v>10</v>
      </c>
      <c r="AF12" s="2">
        <v>10</v>
      </c>
      <c r="AG12" s="2">
        <v>10</v>
      </c>
      <c r="AH12" s="2">
        <v>10</v>
      </c>
      <c r="AI12" s="2">
        <v>10</v>
      </c>
      <c r="AP12" s="2">
        <v>10</v>
      </c>
      <c r="AQ12" s="2">
        <v>10</v>
      </c>
      <c r="AR12" s="2">
        <v>10</v>
      </c>
      <c r="AS12" s="2">
        <v>10</v>
      </c>
      <c r="AT12" s="2">
        <v>10</v>
      </c>
      <c r="AU12" s="2">
        <v>10</v>
      </c>
      <c r="BB12" s="2">
        <v>1</v>
      </c>
      <c r="BC12" s="2">
        <v>100</v>
      </c>
      <c r="BD12" s="2">
        <v>0</v>
      </c>
      <c r="BE12" s="2">
        <v>5</v>
      </c>
      <c r="BF12" s="2">
        <v>1</v>
      </c>
      <c r="BG12" s="3">
        <v>0.43</v>
      </c>
      <c r="BH12" s="3">
        <v>12</v>
      </c>
      <c r="BI12" s="3">
        <v>7</v>
      </c>
      <c r="BJ12" s="3">
        <v>0.04</v>
      </c>
      <c r="BK12" s="3">
        <f t="shared" si="0"/>
        <v>40</v>
      </c>
      <c r="BO12" s="3">
        <v>3</v>
      </c>
      <c r="BP12" s="3">
        <v>2</v>
      </c>
      <c r="BV12" s="4">
        <v>100</v>
      </c>
      <c r="BW12" s="4">
        <v>0</v>
      </c>
      <c r="BX12" s="4">
        <v>0</v>
      </c>
      <c r="BY12" s="4">
        <v>0</v>
      </c>
      <c r="BZ12" s="4">
        <f t="shared" si="1"/>
        <v>0</v>
      </c>
      <c r="CA12" s="4">
        <v>50</v>
      </c>
      <c r="CB12" s="4">
        <v>50</v>
      </c>
      <c r="CC12" s="4">
        <v>0</v>
      </c>
      <c r="CD12" s="4">
        <v>0</v>
      </c>
      <c r="CI12" s="4">
        <v>1</v>
      </c>
      <c r="CP12" s="4">
        <v>1</v>
      </c>
      <c r="CQ12" s="4">
        <v>1</v>
      </c>
      <c r="CR12" s="4">
        <v>1</v>
      </c>
      <c r="CS12" s="5" t="s">
        <v>64</v>
      </c>
      <c r="CT12" s="5" t="s">
        <v>64</v>
      </c>
      <c r="CU12" s="5" t="s">
        <v>64</v>
      </c>
    </row>
    <row r="13" spans="1:103" x14ac:dyDescent="0.25">
      <c r="A13" s="9" t="s">
        <v>60</v>
      </c>
      <c r="B13" s="1">
        <v>20</v>
      </c>
      <c r="D13" s="1">
        <v>1</v>
      </c>
      <c r="E13" s="1">
        <v>28</v>
      </c>
      <c r="F13" s="1">
        <v>0</v>
      </c>
      <c r="G13" s="1">
        <v>1</v>
      </c>
      <c r="I13" s="1">
        <v>8</v>
      </c>
      <c r="J13" s="1">
        <v>12</v>
      </c>
      <c r="K13" s="2">
        <v>0</v>
      </c>
      <c r="L13" s="2">
        <v>100</v>
      </c>
      <c r="M13" s="2">
        <v>1</v>
      </c>
      <c r="N13" s="2">
        <v>3</v>
      </c>
      <c r="P13" s="2">
        <v>2</v>
      </c>
      <c r="S13" s="2">
        <v>95</v>
      </c>
      <c r="T13" s="2">
        <v>5</v>
      </c>
      <c r="U13" s="2">
        <v>0</v>
      </c>
      <c r="V13" s="2">
        <v>0</v>
      </c>
      <c r="W13" s="2">
        <v>0</v>
      </c>
      <c r="X13" s="2">
        <v>5</v>
      </c>
      <c r="Y13" s="2">
        <v>4</v>
      </c>
      <c r="Z13" s="2">
        <v>1</v>
      </c>
      <c r="AA13" s="2">
        <v>5</v>
      </c>
      <c r="AB13" s="2">
        <v>4</v>
      </c>
      <c r="AC13" s="2">
        <v>1</v>
      </c>
      <c r="AD13" s="2">
        <v>10</v>
      </c>
      <c r="AE13" s="2">
        <v>10</v>
      </c>
      <c r="AF13" s="2">
        <v>10</v>
      </c>
      <c r="AG13" s="2">
        <v>10</v>
      </c>
      <c r="AH13" s="2">
        <v>10</v>
      </c>
      <c r="AI13" s="2">
        <v>10</v>
      </c>
      <c r="AJ13" s="2">
        <v>5</v>
      </c>
      <c r="AK13" s="2">
        <v>10</v>
      </c>
      <c r="AL13" s="2">
        <v>10</v>
      </c>
      <c r="AM13" s="2">
        <v>5</v>
      </c>
      <c r="AN13" s="2">
        <v>10</v>
      </c>
      <c r="AO13" s="2">
        <v>10</v>
      </c>
      <c r="AP13" s="2">
        <v>10</v>
      </c>
      <c r="AQ13" s="2">
        <v>10</v>
      </c>
      <c r="AR13" s="2">
        <v>10</v>
      </c>
      <c r="AS13" s="2">
        <v>10</v>
      </c>
      <c r="AT13" s="2">
        <v>10</v>
      </c>
      <c r="AU13" s="2">
        <v>10</v>
      </c>
      <c r="BB13" s="2">
        <v>1</v>
      </c>
      <c r="BC13" s="2">
        <v>100</v>
      </c>
      <c r="BD13" s="2">
        <v>0</v>
      </c>
      <c r="BE13" s="2">
        <v>4</v>
      </c>
      <c r="BF13" s="2">
        <v>1</v>
      </c>
      <c r="BG13" s="3">
        <v>3.01</v>
      </c>
      <c r="BH13" s="29">
        <v>9</v>
      </c>
      <c r="BI13" s="3">
        <v>9</v>
      </c>
      <c r="BJ13" s="3">
        <v>0.04</v>
      </c>
      <c r="BK13" s="3">
        <f t="shared" si="0"/>
        <v>40</v>
      </c>
      <c r="BO13" s="3">
        <v>1</v>
      </c>
      <c r="BP13" s="3">
        <v>0</v>
      </c>
      <c r="BV13" s="4">
        <v>100</v>
      </c>
      <c r="BW13" s="4">
        <v>0</v>
      </c>
      <c r="BX13" s="4">
        <v>0</v>
      </c>
      <c r="BY13" s="4">
        <v>0</v>
      </c>
      <c r="BZ13" s="4">
        <f t="shared" si="1"/>
        <v>0</v>
      </c>
      <c r="CA13" s="4">
        <v>50</v>
      </c>
      <c r="CB13" s="4">
        <v>50</v>
      </c>
      <c r="CC13" s="4">
        <v>0</v>
      </c>
      <c r="CD13" s="4">
        <v>0</v>
      </c>
      <c r="CI13" s="4">
        <v>1</v>
      </c>
      <c r="CP13" s="4">
        <v>0.75</v>
      </c>
      <c r="CQ13" s="4">
        <v>0.75</v>
      </c>
      <c r="CR13" s="4">
        <v>0.75</v>
      </c>
      <c r="CS13" s="5" t="s">
        <v>64</v>
      </c>
      <c r="CT13" s="5" t="s">
        <v>64</v>
      </c>
      <c r="CU13" s="5" t="s">
        <v>64</v>
      </c>
    </row>
    <row r="14" spans="1:103" s="28" customFormat="1" x14ac:dyDescent="0.25">
      <c r="A14" s="27" t="s">
        <v>60</v>
      </c>
      <c r="B14" s="27">
        <v>19</v>
      </c>
      <c r="C14" s="27"/>
      <c r="D14" s="27">
        <v>1</v>
      </c>
      <c r="E14" s="27">
        <v>40</v>
      </c>
      <c r="F14" s="27">
        <v>0</v>
      </c>
      <c r="G14" s="27">
        <v>1</v>
      </c>
      <c r="H14" s="27"/>
      <c r="I14" s="27">
        <v>8</v>
      </c>
      <c r="J14" s="27">
        <v>12</v>
      </c>
      <c r="K14" s="27">
        <v>0</v>
      </c>
      <c r="L14" s="27">
        <v>100</v>
      </c>
      <c r="M14" s="27">
        <v>1</v>
      </c>
      <c r="N14" s="27">
        <v>3</v>
      </c>
      <c r="O14" s="27"/>
      <c r="P14" s="27">
        <v>2</v>
      </c>
      <c r="Q14" s="27"/>
      <c r="R14" s="27"/>
      <c r="S14" s="27">
        <v>95</v>
      </c>
      <c r="T14" s="27">
        <v>5</v>
      </c>
      <c r="U14" s="27">
        <v>0</v>
      </c>
      <c r="V14" s="27">
        <v>0</v>
      </c>
      <c r="W14" s="27">
        <v>0</v>
      </c>
      <c r="X14" s="27">
        <v>5</v>
      </c>
      <c r="Y14" s="27">
        <v>1</v>
      </c>
      <c r="Z14" s="27">
        <v>2</v>
      </c>
      <c r="AA14" s="27">
        <v>5</v>
      </c>
      <c r="AB14" s="27">
        <v>1</v>
      </c>
      <c r="AC14" s="27">
        <v>3</v>
      </c>
      <c r="AD14" s="2">
        <v>10</v>
      </c>
      <c r="AE14" s="2">
        <v>10</v>
      </c>
      <c r="AF14" s="2">
        <v>10</v>
      </c>
      <c r="AG14" s="2">
        <v>10</v>
      </c>
      <c r="AH14" s="2">
        <v>10</v>
      </c>
      <c r="AI14" s="2">
        <v>10</v>
      </c>
      <c r="AJ14" s="27">
        <v>5</v>
      </c>
      <c r="AK14" s="27">
        <v>3</v>
      </c>
      <c r="AL14" s="27">
        <v>10</v>
      </c>
      <c r="AM14" s="27">
        <v>5</v>
      </c>
      <c r="AN14" s="27">
        <v>3</v>
      </c>
      <c r="AO14" s="27">
        <v>10</v>
      </c>
      <c r="AP14" s="2">
        <v>10</v>
      </c>
      <c r="AQ14" s="2">
        <v>10</v>
      </c>
      <c r="AR14" s="2">
        <v>10</v>
      </c>
      <c r="AS14" s="2">
        <v>10</v>
      </c>
      <c r="AT14" s="2">
        <v>10</v>
      </c>
      <c r="AU14" s="2">
        <v>10</v>
      </c>
      <c r="AV14" s="27"/>
      <c r="AW14" s="27"/>
      <c r="AX14" s="27"/>
      <c r="AY14" s="27"/>
      <c r="AZ14" s="27"/>
      <c r="BA14" s="27"/>
      <c r="BB14" s="27">
        <v>1</v>
      </c>
      <c r="BC14" s="27">
        <v>100</v>
      </c>
      <c r="BD14" s="27">
        <v>0</v>
      </c>
      <c r="BE14" s="27">
        <v>3</v>
      </c>
      <c r="BF14" s="27">
        <v>1</v>
      </c>
      <c r="BG14" s="27">
        <v>0.53</v>
      </c>
      <c r="BH14" s="27">
        <v>9</v>
      </c>
      <c r="BI14" s="27">
        <v>15</v>
      </c>
      <c r="BJ14" s="27">
        <v>0.03</v>
      </c>
      <c r="BK14" s="3">
        <f t="shared" si="0"/>
        <v>30</v>
      </c>
      <c r="BL14" s="27"/>
      <c r="BM14" s="27"/>
      <c r="BN14" s="40"/>
      <c r="BO14" s="27">
        <v>1</v>
      </c>
      <c r="BP14" s="27">
        <v>2</v>
      </c>
      <c r="BQ14" s="27"/>
      <c r="BR14" s="27"/>
      <c r="BS14" s="27"/>
      <c r="BT14" s="27"/>
      <c r="BU14" s="27"/>
      <c r="BV14" s="27">
        <v>100</v>
      </c>
      <c r="BW14" s="27">
        <v>0</v>
      </c>
      <c r="BX14" s="27">
        <v>0</v>
      </c>
      <c r="BY14" s="27">
        <v>0</v>
      </c>
      <c r="BZ14" s="4">
        <f t="shared" si="1"/>
        <v>0</v>
      </c>
      <c r="CA14" s="27">
        <v>50</v>
      </c>
      <c r="CB14" s="27">
        <v>50</v>
      </c>
      <c r="CC14" s="27">
        <v>0</v>
      </c>
      <c r="CD14" s="27">
        <v>0</v>
      </c>
      <c r="CE14" s="27"/>
      <c r="CF14" s="27"/>
      <c r="CG14" s="27"/>
      <c r="CH14" s="27"/>
      <c r="CI14" s="27">
        <v>1</v>
      </c>
      <c r="CJ14" s="27"/>
      <c r="CK14" s="27"/>
      <c r="CL14" s="27"/>
      <c r="CM14" s="27"/>
      <c r="CN14" s="27"/>
      <c r="CO14" s="27"/>
      <c r="CP14" s="27">
        <v>1</v>
      </c>
      <c r="CQ14" s="27">
        <v>1</v>
      </c>
      <c r="CR14" s="27">
        <v>1</v>
      </c>
      <c r="CS14" s="27" t="s">
        <v>64</v>
      </c>
      <c r="CT14" s="27" t="s">
        <v>64</v>
      </c>
      <c r="CU14" s="27" t="s">
        <v>64</v>
      </c>
      <c r="CV14" s="31" t="s">
        <v>177</v>
      </c>
      <c r="CY14" s="42"/>
    </row>
    <row r="15" spans="1:103" x14ac:dyDescent="0.25">
      <c r="A15" s="9" t="s">
        <v>60</v>
      </c>
      <c r="B15" s="1">
        <v>18</v>
      </c>
      <c r="D15" s="1">
        <v>1</v>
      </c>
      <c r="E15" s="1">
        <v>80</v>
      </c>
      <c r="F15" s="1">
        <v>0</v>
      </c>
      <c r="G15" s="1">
        <v>2</v>
      </c>
      <c r="H15" s="1">
        <v>5</v>
      </c>
      <c r="J15" s="1">
        <v>12</v>
      </c>
      <c r="K15" s="2">
        <v>0</v>
      </c>
      <c r="L15" s="2">
        <v>100</v>
      </c>
      <c r="M15" s="2">
        <v>1</v>
      </c>
      <c r="N15" s="2">
        <v>3</v>
      </c>
      <c r="P15" s="2">
        <v>2</v>
      </c>
      <c r="Q15" s="2">
        <v>1</v>
      </c>
      <c r="S15" s="2">
        <v>95</v>
      </c>
      <c r="T15" s="2">
        <v>5</v>
      </c>
      <c r="U15" s="2">
        <v>0</v>
      </c>
      <c r="V15" s="2">
        <v>0</v>
      </c>
      <c r="W15" s="2">
        <v>0</v>
      </c>
      <c r="X15" s="2">
        <v>5</v>
      </c>
      <c r="Y15" s="2">
        <v>1</v>
      </c>
      <c r="Z15" s="2">
        <v>3</v>
      </c>
      <c r="AA15" s="2">
        <v>5</v>
      </c>
      <c r="AB15" s="2">
        <v>1</v>
      </c>
      <c r="AC15" s="2">
        <v>3</v>
      </c>
      <c r="AD15" s="2">
        <v>10</v>
      </c>
      <c r="AE15" s="2">
        <v>10</v>
      </c>
      <c r="AF15" s="2">
        <v>10</v>
      </c>
      <c r="AG15" s="2">
        <v>10</v>
      </c>
      <c r="AH15" s="2">
        <v>10</v>
      </c>
      <c r="AI15" s="2">
        <v>10</v>
      </c>
      <c r="AJ15" s="2">
        <v>1</v>
      </c>
      <c r="AK15" s="2">
        <v>3</v>
      </c>
      <c r="AL15" s="2">
        <v>5</v>
      </c>
      <c r="AM15" s="2">
        <v>1</v>
      </c>
      <c r="AN15" s="2">
        <v>3</v>
      </c>
      <c r="AO15" s="2">
        <v>5</v>
      </c>
      <c r="AP15" s="2">
        <v>10</v>
      </c>
      <c r="AQ15" s="2">
        <v>10</v>
      </c>
      <c r="AR15" s="2">
        <v>10</v>
      </c>
      <c r="AS15" s="2">
        <v>10</v>
      </c>
      <c r="AT15" s="2">
        <v>10</v>
      </c>
      <c r="AU15" s="2">
        <v>10</v>
      </c>
      <c r="BB15" s="2">
        <v>1</v>
      </c>
      <c r="BC15" s="2">
        <v>100</v>
      </c>
      <c r="BD15" s="2">
        <v>0</v>
      </c>
      <c r="BE15" s="2">
        <v>4</v>
      </c>
      <c r="BF15" s="2">
        <v>1</v>
      </c>
      <c r="BG15" s="3">
        <v>0.53</v>
      </c>
      <c r="BH15" s="3">
        <v>15</v>
      </c>
      <c r="BI15" s="3">
        <v>9</v>
      </c>
      <c r="BJ15" s="3">
        <v>0.03</v>
      </c>
      <c r="BK15" s="3">
        <f t="shared" si="0"/>
        <v>30</v>
      </c>
      <c r="BO15" s="3">
        <v>1</v>
      </c>
      <c r="BP15" s="3">
        <v>2</v>
      </c>
      <c r="BV15" s="4">
        <v>100</v>
      </c>
      <c r="BW15" s="4">
        <v>0</v>
      </c>
      <c r="BX15" s="4">
        <v>0</v>
      </c>
      <c r="BY15" s="4">
        <v>0</v>
      </c>
      <c r="BZ15" s="4">
        <f t="shared" si="1"/>
        <v>0</v>
      </c>
      <c r="CA15" s="4">
        <v>50</v>
      </c>
      <c r="CB15" s="4">
        <v>50</v>
      </c>
      <c r="CC15" s="4">
        <v>0</v>
      </c>
      <c r="CD15" s="4">
        <v>0</v>
      </c>
      <c r="CI15" s="4">
        <v>1</v>
      </c>
      <c r="CP15" s="4">
        <v>0.5</v>
      </c>
      <c r="CQ15" s="4">
        <v>0.5</v>
      </c>
      <c r="CR15" s="4">
        <v>0.5</v>
      </c>
      <c r="CS15" s="5" t="s">
        <v>64</v>
      </c>
      <c r="CT15" s="5" t="s">
        <v>64</v>
      </c>
      <c r="CU15" s="5" t="s">
        <v>64</v>
      </c>
    </row>
    <row r="16" spans="1:103" x14ac:dyDescent="0.25">
      <c r="A16" s="9" t="s">
        <v>60</v>
      </c>
      <c r="B16" s="1">
        <v>17</v>
      </c>
      <c r="D16" s="1">
        <v>2</v>
      </c>
      <c r="E16" s="1">
        <v>60</v>
      </c>
      <c r="F16" s="1">
        <v>1</v>
      </c>
      <c r="G16" s="1">
        <v>2</v>
      </c>
      <c r="H16" s="1">
        <v>5</v>
      </c>
      <c r="J16" s="1">
        <v>1</v>
      </c>
      <c r="K16" s="2">
        <v>0</v>
      </c>
      <c r="L16" s="2">
        <v>100</v>
      </c>
      <c r="M16" s="2">
        <v>1</v>
      </c>
      <c r="N16" s="2">
        <v>3</v>
      </c>
      <c r="P16" s="2">
        <v>1</v>
      </c>
      <c r="Q16" s="2">
        <v>2</v>
      </c>
      <c r="S16" s="2">
        <v>95</v>
      </c>
      <c r="T16" s="2">
        <v>5</v>
      </c>
      <c r="U16" s="2">
        <v>0</v>
      </c>
      <c r="V16" s="2">
        <v>0</v>
      </c>
      <c r="W16" s="2">
        <v>0</v>
      </c>
      <c r="X16" s="2">
        <v>5</v>
      </c>
      <c r="Y16" s="2">
        <v>1</v>
      </c>
      <c r="Z16" s="2">
        <v>10</v>
      </c>
      <c r="AA16" s="2">
        <v>5</v>
      </c>
      <c r="AB16" s="2">
        <v>1</v>
      </c>
      <c r="AC16" s="2">
        <v>10</v>
      </c>
      <c r="AD16" s="2">
        <v>10</v>
      </c>
      <c r="AE16" s="2">
        <v>10</v>
      </c>
      <c r="AF16" s="2">
        <v>10</v>
      </c>
      <c r="AG16" s="2">
        <v>10</v>
      </c>
      <c r="AH16" s="2">
        <v>10</v>
      </c>
      <c r="AI16" s="2">
        <v>10</v>
      </c>
      <c r="AJ16" s="2">
        <v>5</v>
      </c>
      <c r="AK16" s="2">
        <v>10</v>
      </c>
      <c r="AL16" s="2">
        <v>10</v>
      </c>
      <c r="AM16" s="2">
        <v>5</v>
      </c>
      <c r="AN16" s="2">
        <v>10</v>
      </c>
      <c r="AO16" s="2">
        <v>10</v>
      </c>
      <c r="AP16" s="2">
        <v>10</v>
      </c>
      <c r="AQ16" s="2">
        <v>10</v>
      </c>
      <c r="AR16" s="2">
        <v>10</v>
      </c>
      <c r="AS16" s="2">
        <v>10</v>
      </c>
      <c r="AT16" s="2">
        <v>10</v>
      </c>
      <c r="AU16" s="2">
        <v>10</v>
      </c>
      <c r="BB16" s="2">
        <v>1</v>
      </c>
      <c r="BC16" s="2">
        <v>100</v>
      </c>
      <c r="BD16" s="2">
        <v>0</v>
      </c>
      <c r="BE16" s="2">
        <v>4</v>
      </c>
      <c r="BF16" s="2">
        <v>1</v>
      </c>
      <c r="BG16" s="3">
        <v>1.73</v>
      </c>
      <c r="BH16" s="3">
        <v>12</v>
      </c>
      <c r="BI16" s="3">
        <v>16</v>
      </c>
      <c r="BJ16" s="3">
        <v>7.0000000000000007E-2</v>
      </c>
      <c r="BK16" s="3">
        <f t="shared" si="0"/>
        <v>70</v>
      </c>
      <c r="BO16" s="3">
        <v>2</v>
      </c>
      <c r="BP16" s="3">
        <v>1</v>
      </c>
      <c r="BV16" s="4">
        <v>100</v>
      </c>
      <c r="BW16" s="4">
        <v>0</v>
      </c>
      <c r="BX16" s="4">
        <v>0</v>
      </c>
      <c r="BY16" s="4">
        <v>0</v>
      </c>
      <c r="BZ16" s="4">
        <f t="shared" si="1"/>
        <v>0</v>
      </c>
      <c r="CA16" s="4">
        <v>50</v>
      </c>
      <c r="CB16" s="4">
        <v>50</v>
      </c>
      <c r="CC16" s="4">
        <v>0</v>
      </c>
      <c r="CD16" s="4">
        <v>0</v>
      </c>
      <c r="CI16" s="4">
        <v>1</v>
      </c>
      <c r="CP16" s="4">
        <v>0.75</v>
      </c>
      <c r="CQ16" s="4">
        <v>0.75</v>
      </c>
      <c r="CR16" s="4">
        <v>0.75</v>
      </c>
      <c r="CS16" s="5" t="s">
        <v>64</v>
      </c>
      <c r="CT16" s="5" t="s">
        <v>64</v>
      </c>
      <c r="CU16" s="5" t="s">
        <v>64</v>
      </c>
    </row>
    <row r="17" spans="1:104" x14ac:dyDescent="0.25">
      <c r="A17" s="9" t="s">
        <v>60</v>
      </c>
      <c r="B17" s="1">
        <v>16</v>
      </c>
      <c r="D17" s="1">
        <v>2</v>
      </c>
      <c r="E17" s="1">
        <v>51</v>
      </c>
      <c r="F17" s="1">
        <v>1</v>
      </c>
      <c r="G17" s="1">
        <v>2</v>
      </c>
      <c r="H17" s="1">
        <v>7</v>
      </c>
      <c r="J17" s="1">
        <v>12</v>
      </c>
      <c r="K17" s="2">
        <v>0</v>
      </c>
      <c r="L17" s="2">
        <v>100</v>
      </c>
      <c r="M17" s="2">
        <v>1</v>
      </c>
      <c r="N17" s="2">
        <v>3</v>
      </c>
      <c r="P17" s="2">
        <v>2</v>
      </c>
      <c r="S17" s="2">
        <v>95</v>
      </c>
      <c r="T17" s="2">
        <v>5</v>
      </c>
      <c r="U17" s="2">
        <v>0</v>
      </c>
      <c r="V17" s="2">
        <v>0</v>
      </c>
      <c r="W17" s="2">
        <v>0</v>
      </c>
      <c r="X17" s="2">
        <v>5</v>
      </c>
      <c r="Y17" s="2">
        <v>3</v>
      </c>
      <c r="Z17" s="2">
        <v>10</v>
      </c>
      <c r="AA17" s="2">
        <v>5</v>
      </c>
      <c r="AB17" s="2">
        <v>3</v>
      </c>
      <c r="AC17" s="2">
        <v>10</v>
      </c>
      <c r="AD17" s="2">
        <v>10</v>
      </c>
      <c r="AE17" s="2">
        <v>10</v>
      </c>
      <c r="AF17" s="2">
        <v>10</v>
      </c>
      <c r="AG17" s="2">
        <v>10</v>
      </c>
      <c r="AH17" s="2">
        <v>10</v>
      </c>
      <c r="AI17" s="2">
        <v>10</v>
      </c>
      <c r="AJ17" s="2">
        <v>5</v>
      </c>
      <c r="AK17" s="2">
        <v>3</v>
      </c>
      <c r="AL17" s="2">
        <v>10</v>
      </c>
      <c r="AM17" s="2">
        <v>5</v>
      </c>
      <c r="AN17" s="2">
        <v>3</v>
      </c>
      <c r="AO17" s="2">
        <v>10</v>
      </c>
      <c r="AP17" s="2">
        <v>10</v>
      </c>
      <c r="AQ17" s="2">
        <v>10</v>
      </c>
      <c r="AR17" s="2">
        <v>10</v>
      </c>
      <c r="AS17" s="2">
        <v>10</v>
      </c>
      <c r="AT17" s="2">
        <v>10</v>
      </c>
      <c r="AU17" s="2">
        <v>10</v>
      </c>
      <c r="BB17" s="2">
        <v>1</v>
      </c>
      <c r="BC17" s="2">
        <v>100</v>
      </c>
      <c r="BD17" s="2">
        <v>0</v>
      </c>
      <c r="BE17" s="2">
        <v>3</v>
      </c>
      <c r="BF17" s="2">
        <v>1</v>
      </c>
      <c r="BG17" s="3">
        <v>1.06</v>
      </c>
      <c r="BH17" s="3">
        <v>10</v>
      </c>
      <c r="BI17" s="3">
        <v>5</v>
      </c>
      <c r="BJ17" s="3">
        <v>0.05</v>
      </c>
      <c r="BK17" s="3">
        <f t="shared" si="0"/>
        <v>50</v>
      </c>
      <c r="BO17" s="3">
        <v>1</v>
      </c>
      <c r="BP17" s="3">
        <v>0</v>
      </c>
      <c r="BV17" s="4">
        <v>100</v>
      </c>
      <c r="BW17" s="4">
        <v>0</v>
      </c>
      <c r="BX17" s="4">
        <v>0</v>
      </c>
      <c r="BY17" s="4">
        <v>0</v>
      </c>
      <c r="BZ17" s="4">
        <f t="shared" si="1"/>
        <v>0</v>
      </c>
      <c r="CA17" s="4">
        <v>50</v>
      </c>
      <c r="CB17" s="4">
        <v>50</v>
      </c>
      <c r="CC17" s="4">
        <v>0</v>
      </c>
      <c r="CD17" s="4">
        <v>0</v>
      </c>
      <c r="CI17" s="4">
        <v>1</v>
      </c>
      <c r="CP17" s="4">
        <v>0.5</v>
      </c>
      <c r="CQ17" s="4">
        <v>0.5</v>
      </c>
      <c r="CR17" s="4">
        <v>0.5</v>
      </c>
      <c r="CS17" s="5" t="s">
        <v>64</v>
      </c>
      <c r="CT17" s="5" t="s">
        <v>64</v>
      </c>
      <c r="CU17" s="5" t="s">
        <v>64</v>
      </c>
      <c r="CV17" s="30" t="s">
        <v>178</v>
      </c>
    </row>
    <row r="18" spans="1:104" x14ac:dyDescent="0.25">
      <c r="A18" s="9" t="s">
        <v>60</v>
      </c>
      <c r="B18" s="1">
        <v>15</v>
      </c>
      <c r="D18" s="1">
        <v>2</v>
      </c>
      <c r="E18" s="1">
        <v>30</v>
      </c>
      <c r="F18" s="1">
        <v>1</v>
      </c>
      <c r="G18" s="1">
        <v>1</v>
      </c>
      <c r="I18" s="1">
        <v>8</v>
      </c>
      <c r="J18" s="1">
        <v>1</v>
      </c>
      <c r="K18" s="2">
        <v>0</v>
      </c>
      <c r="L18" s="2">
        <v>100</v>
      </c>
      <c r="M18" s="2">
        <v>1</v>
      </c>
      <c r="N18" s="2">
        <v>3</v>
      </c>
      <c r="P18" s="2">
        <v>2</v>
      </c>
      <c r="S18" s="2">
        <v>95</v>
      </c>
      <c r="T18" s="2">
        <v>5</v>
      </c>
      <c r="U18" s="2">
        <v>0</v>
      </c>
      <c r="V18" s="2">
        <v>0</v>
      </c>
      <c r="W18" s="2">
        <v>0</v>
      </c>
      <c r="X18" s="2">
        <v>5</v>
      </c>
      <c r="Y18" s="2">
        <v>1</v>
      </c>
      <c r="Z18" s="2">
        <v>7</v>
      </c>
      <c r="AA18" s="2">
        <v>5</v>
      </c>
      <c r="AB18" s="2">
        <v>1</v>
      </c>
      <c r="AC18" s="2">
        <v>7</v>
      </c>
      <c r="AD18" s="2">
        <v>10</v>
      </c>
      <c r="AE18" s="2">
        <v>10</v>
      </c>
      <c r="AF18" s="2">
        <v>10</v>
      </c>
      <c r="AG18" s="2">
        <v>10</v>
      </c>
      <c r="AH18" s="2">
        <v>10</v>
      </c>
      <c r="AI18" s="2">
        <v>10</v>
      </c>
      <c r="AJ18" s="2">
        <v>10</v>
      </c>
      <c r="AK18" s="2">
        <v>10</v>
      </c>
      <c r="AL18" s="2">
        <v>10</v>
      </c>
      <c r="AM18" s="2">
        <v>10</v>
      </c>
      <c r="AN18" s="2">
        <v>10</v>
      </c>
      <c r="AO18" s="2">
        <v>10</v>
      </c>
      <c r="AP18" s="2">
        <v>10</v>
      </c>
      <c r="AQ18" s="2">
        <v>10</v>
      </c>
      <c r="AR18" s="2">
        <v>10</v>
      </c>
      <c r="AS18" s="2">
        <v>10</v>
      </c>
      <c r="AT18" s="2">
        <v>10</v>
      </c>
      <c r="AU18" s="2">
        <v>10</v>
      </c>
      <c r="BB18" s="2">
        <v>1</v>
      </c>
      <c r="BC18" s="2">
        <v>100</v>
      </c>
      <c r="BD18" s="2">
        <v>0</v>
      </c>
      <c r="BE18" s="2">
        <v>4</v>
      </c>
      <c r="BF18" s="2">
        <v>1</v>
      </c>
      <c r="BG18" s="3">
        <v>2.31</v>
      </c>
      <c r="BH18" s="3">
        <v>5</v>
      </c>
      <c r="BI18" s="3">
        <v>6</v>
      </c>
      <c r="BJ18" s="3">
        <v>0.14000000000000001</v>
      </c>
      <c r="BK18" s="3">
        <f t="shared" si="0"/>
        <v>140</v>
      </c>
      <c r="BO18" s="3">
        <v>2</v>
      </c>
      <c r="BP18" s="3">
        <v>1</v>
      </c>
      <c r="BV18" s="4">
        <v>100</v>
      </c>
      <c r="BW18" s="4">
        <v>0</v>
      </c>
      <c r="BX18" s="4">
        <v>0</v>
      </c>
      <c r="BY18" s="4">
        <v>0</v>
      </c>
      <c r="BZ18" s="4">
        <f t="shared" si="1"/>
        <v>0</v>
      </c>
      <c r="CA18" s="4">
        <v>50</v>
      </c>
      <c r="CB18" s="4">
        <v>50</v>
      </c>
      <c r="CC18" s="4">
        <v>0</v>
      </c>
      <c r="CD18" s="4">
        <v>0</v>
      </c>
      <c r="CI18" s="4">
        <v>1</v>
      </c>
      <c r="CP18" s="4">
        <v>0.3</v>
      </c>
      <c r="CQ18" s="4">
        <v>0.3</v>
      </c>
      <c r="CR18" s="4">
        <v>0.3</v>
      </c>
      <c r="CS18" s="5" t="s">
        <v>164</v>
      </c>
      <c r="CT18" s="5" t="s">
        <v>164</v>
      </c>
      <c r="CU18" s="5" t="s">
        <v>164</v>
      </c>
    </row>
    <row r="19" spans="1:104" x14ac:dyDescent="0.25">
      <c r="A19" s="9" t="s">
        <v>60</v>
      </c>
      <c r="B19" s="1">
        <v>14</v>
      </c>
      <c r="D19" s="1">
        <v>1</v>
      </c>
      <c r="E19" s="1">
        <v>26</v>
      </c>
      <c r="F19" s="1">
        <v>6</v>
      </c>
      <c r="G19" s="1">
        <v>1</v>
      </c>
      <c r="I19" s="1">
        <v>8</v>
      </c>
      <c r="J19" s="1">
        <v>12</v>
      </c>
      <c r="K19" s="2">
        <v>0</v>
      </c>
      <c r="L19" s="2">
        <v>100</v>
      </c>
      <c r="M19" s="2">
        <v>1</v>
      </c>
      <c r="N19" s="2">
        <v>3</v>
      </c>
      <c r="P19" s="2">
        <v>2</v>
      </c>
      <c r="S19" s="2">
        <v>95</v>
      </c>
      <c r="T19" s="2">
        <v>5</v>
      </c>
      <c r="U19" s="2">
        <v>0</v>
      </c>
      <c r="V19" s="2">
        <v>0</v>
      </c>
      <c r="W19" s="2">
        <v>0</v>
      </c>
      <c r="X19" s="2">
        <v>5</v>
      </c>
      <c r="Y19" s="2">
        <v>1</v>
      </c>
      <c r="Z19" s="2">
        <v>4</v>
      </c>
      <c r="AA19" s="2">
        <v>5</v>
      </c>
      <c r="AB19" s="2">
        <v>1</v>
      </c>
      <c r="AC19" s="2">
        <v>4</v>
      </c>
      <c r="AD19" s="2">
        <v>10</v>
      </c>
      <c r="AE19" s="2">
        <v>10</v>
      </c>
      <c r="AF19" s="2">
        <v>10</v>
      </c>
      <c r="AG19" s="2">
        <v>10</v>
      </c>
      <c r="AH19" s="2">
        <v>10</v>
      </c>
      <c r="AI19" s="2">
        <v>10</v>
      </c>
      <c r="AJ19" s="2">
        <v>10</v>
      </c>
      <c r="AK19" s="2">
        <v>10</v>
      </c>
      <c r="AL19" s="2">
        <v>10</v>
      </c>
      <c r="AM19" s="2">
        <v>10</v>
      </c>
      <c r="AN19" s="2">
        <v>10</v>
      </c>
      <c r="AO19" s="2">
        <v>10</v>
      </c>
      <c r="AP19" s="2">
        <v>10</v>
      </c>
      <c r="AQ19" s="2">
        <v>10</v>
      </c>
      <c r="AR19" s="2">
        <v>10</v>
      </c>
      <c r="AS19" s="2">
        <v>10</v>
      </c>
      <c r="AT19" s="2">
        <v>10</v>
      </c>
      <c r="AU19" s="2">
        <v>10</v>
      </c>
      <c r="BB19" s="2">
        <v>1</v>
      </c>
      <c r="BC19" s="2">
        <v>100</v>
      </c>
      <c r="BD19" s="2">
        <v>0</v>
      </c>
      <c r="BE19" s="2">
        <v>3</v>
      </c>
      <c r="BF19" s="2">
        <v>1</v>
      </c>
      <c r="BG19" s="3">
        <v>1.78</v>
      </c>
      <c r="BH19" s="3">
        <v>6</v>
      </c>
      <c r="BI19" s="3">
        <v>9</v>
      </c>
      <c r="BJ19" s="3">
        <v>0.13</v>
      </c>
      <c r="BK19" s="3">
        <f t="shared" si="0"/>
        <v>130</v>
      </c>
      <c r="BO19" s="3">
        <v>1</v>
      </c>
      <c r="BP19" s="3">
        <v>0</v>
      </c>
      <c r="BV19" s="4">
        <v>100</v>
      </c>
      <c r="BW19" s="4">
        <v>0</v>
      </c>
      <c r="BX19" s="4">
        <v>0</v>
      </c>
      <c r="BY19" s="4">
        <v>0</v>
      </c>
      <c r="BZ19" s="4">
        <f t="shared" si="1"/>
        <v>0</v>
      </c>
      <c r="CA19" s="4">
        <v>50</v>
      </c>
      <c r="CB19" s="4">
        <v>50</v>
      </c>
      <c r="CC19" s="4">
        <v>0</v>
      </c>
      <c r="CD19" s="4">
        <v>0</v>
      </c>
      <c r="CI19" s="4">
        <v>1</v>
      </c>
      <c r="CP19" s="4">
        <v>0.5</v>
      </c>
      <c r="CQ19" s="4">
        <v>0.5</v>
      </c>
      <c r="CR19" s="4">
        <v>0.5</v>
      </c>
      <c r="CS19" s="5" t="s">
        <v>64</v>
      </c>
      <c r="CT19" s="5" t="s">
        <v>64</v>
      </c>
      <c r="CU19" s="5" t="s">
        <v>64</v>
      </c>
    </row>
    <row r="20" spans="1:104" x14ac:dyDescent="0.25">
      <c r="A20" s="9" t="s">
        <v>60</v>
      </c>
      <c r="B20" s="1">
        <v>13</v>
      </c>
      <c r="D20" s="1">
        <v>1</v>
      </c>
      <c r="E20" s="1">
        <v>50</v>
      </c>
      <c r="F20" s="1">
        <v>0</v>
      </c>
      <c r="G20" s="1">
        <v>1</v>
      </c>
      <c r="I20" s="1">
        <v>8</v>
      </c>
      <c r="J20" s="1">
        <v>1</v>
      </c>
      <c r="K20" s="2">
        <v>0</v>
      </c>
      <c r="L20" s="2">
        <v>100</v>
      </c>
      <c r="M20" s="2">
        <v>1</v>
      </c>
      <c r="N20" s="2">
        <v>3</v>
      </c>
      <c r="P20" s="2">
        <v>2</v>
      </c>
      <c r="Q20" s="2">
        <v>1</v>
      </c>
      <c r="S20" s="2">
        <v>95</v>
      </c>
      <c r="T20" s="2">
        <v>5</v>
      </c>
      <c r="U20" s="2">
        <v>0</v>
      </c>
      <c r="V20" s="2">
        <v>0</v>
      </c>
      <c r="W20" s="2">
        <v>0</v>
      </c>
      <c r="X20" s="2">
        <v>1</v>
      </c>
      <c r="Y20" s="2">
        <v>6</v>
      </c>
      <c r="Z20" s="2">
        <v>5</v>
      </c>
      <c r="AA20" s="2">
        <v>1</v>
      </c>
      <c r="AB20" s="2">
        <v>6</v>
      </c>
      <c r="AC20" s="2">
        <v>5</v>
      </c>
      <c r="AD20" s="2">
        <v>10</v>
      </c>
      <c r="AE20" s="2">
        <v>10</v>
      </c>
      <c r="AF20" s="2">
        <v>10</v>
      </c>
      <c r="AG20" s="2">
        <v>10</v>
      </c>
      <c r="AH20" s="2">
        <v>10</v>
      </c>
      <c r="AI20" s="2">
        <v>10</v>
      </c>
      <c r="AJ20" s="2">
        <v>3</v>
      </c>
      <c r="AK20" s="2">
        <v>10</v>
      </c>
      <c r="AL20" s="2">
        <v>10</v>
      </c>
      <c r="AM20" s="2">
        <v>3</v>
      </c>
      <c r="AN20" s="2">
        <v>10</v>
      </c>
      <c r="AO20" s="2">
        <v>10</v>
      </c>
      <c r="AP20" s="2">
        <v>10</v>
      </c>
      <c r="AQ20" s="2">
        <v>10</v>
      </c>
      <c r="AR20" s="2">
        <v>10</v>
      </c>
      <c r="AS20" s="2">
        <v>10</v>
      </c>
      <c r="AT20" s="2">
        <v>10</v>
      </c>
      <c r="AU20" s="2">
        <v>10</v>
      </c>
      <c r="BB20" s="2">
        <v>1</v>
      </c>
      <c r="BC20" s="2">
        <v>100</v>
      </c>
      <c r="BD20" s="2">
        <v>0</v>
      </c>
      <c r="BE20" s="2">
        <v>3</v>
      </c>
      <c r="BF20" s="2">
        <v>1</v>
      </c>
      <c r="BG20" s="3">
        <v>2.2200000000000002</v>
      </c>
      <c r="BH20" s="3">
        <v>10</v>
      </c>
      <c r="BI20" s="3">
        <v>5</v>
      </c>
      <c r="BJ20" s="3">
        <v>0.06</v>
      </c>
      <c r="BK20" s="3">
        <f t="shared" si="0"/>
        <v>60</v>
      </c>
      <c r="BO20" s="3">
        <v>1</v>
      </c>
      <c r="BP20" s="3">
        <v>0</v>
      </c>
      <c r="BV20" s="4">
        <v>100</v>
      </c>
      <c r="BW20" s="4">
        <v>0</v>
      </c>
      <c r="BX20" s="4">
        <v>0</v>
      </c>
      <c r="BY20" s="4">
        <v>0</v>
      </c>
      <c r="BZ20" s="4">
        <f t="shared" si="1"/>
        <v>0</v>
      </c>
      <c r="CA20" s="4">
        <v>50</v>
      </c>
      <c r="CB20" s="4">
        <v>50</v>
      </c>
      <c r="CC20" s="4">
        <v>0</v>
      </c>
      <c r="CD20" s="4">
        <v>0</v>
      </c>
      <c r="CI20" s="4">
        <v>2</v>
      </c>
      <c r="CP20" s="4">
        <v>0.5</v>
      </c>
      <c r="CQ20" s="4">
        <v>0.5</v>
      </c>
      <c r="CR20" s="4">
        <v>0.5</v>
      </c>
      <c r="CS20" s="5" t="s">
        <v>64</v>
      </c>
      <c r="CT20" s="5" t="s">
        <v>64</v>
      </c>
      <c r="CU20" s="5" t="s">
        <v>64</v>
      </c>
    </row>
    <row r="21" spans="1:104" x14ac:dyDescent="0.25">
      <c r="A21" s="9" t="s">
        <v>60</v>
      </c>
      <c r="B21" s="1">
        <v>12</v>
      </c>
      <c r="D21" s="1">
        <v>1</v>
      </c>
      <c r="E21" s="1">
        <v>32</v>
      </c>
      <c r="F21" s="1">
        <v>0</v>
      </c>
      <c r="G21" s="1">
        <v>1</v>
      </c>
      <c r="I21" s="1">
        <v>8</v>
      </c>
      <c r="J21" s="1">
        <v>1</v>
      </c>
      <c r="K21" s="2">
        <v>0</v>
      </c>
      <c r="L21" s="2">
        <v>100</v>
      </c>
      <c r="M21" s="2">
        <v>1</v>
      </c>
      <c r="N21" s="2">
        <v>3</v>
      </c>
      <c r="P21" s="2">
        <v>2</v>
      </c>
      <c r="Q21" s="2">
        <v>1</v>
      </c>
      <c r="S21" s="2">
        <v>95</v>
      </c>
      <c r="T21" s="2">
        <v>5</v>
      </c>
      <c r="U21" s="2">
        <v>0</v>
      </c>
      <c r="V21" s="2">
        <v>0</v>
      </c>
      <c r="W21" s="2">
        <v>0</v>
      </c>
      <c r="X21" s="2">
        <v>10</v>
      </c>
      <c r="Y21" s="2">
        <v>10</v>
      </c>
      <c r="Z21" s="2">
        <v>10</v>
      </c>
      <c r="AA21" s="2">
        <v>5</v>
      </c>
      <c r="AB21" s="2">
        <v>10</v>
      </c>
      <c r="AC21" s="2">
        <v>10</v>
      </c>
      <c r="AD21" s="2">
        <v>10</v>
      </c>
      <c r="AE21" s="2">
        <v>10</v>
      </c>
      <c r="AF21" s="2">
        <v>10</v>
      </c>
      <c r="AG21" s="2">
        <v>10</v>
      </c>
      <c r="AH21" s="2">
        <v>10</v>
      </c>
      <c r="AI21" s="2">
        <v>10</v>
      </c>
      <c r="AJ21" s="2">
        <v>10</v>
      </c>
      <c r="AK21" s="2">
        <v>10</v>
      </c>
      <c r="AL21" s="2">
        <v>10</v>
      </c>
      <c r="AM21" s="2">
        <v>10</v>
      </c>
      <c r="AN21" s="2">
        <v>10</v>
      </c>
      <c r="AO21" s="2">
        <v>10</v>
      </c>
      <c r="AP21" s="2">
        <v>10</v>
      </c>
      <c r="AQ21" s="2">
        <v>10</v>
      </c>
      <c r="AR21" s="2">
        <v>10</v>
      </c>
      <c r="AS21" s="2">
        <v>10</v>
      </c>
      <c r="AT21" s="2">
        <v>10</v>
      </c>
      <c r="AU21" s="2">
        <v>10</v>
      </c>
      <c r="BB21" s="2">
        <v>1</v>
      </c>
      <c r="BC21" s="2">
        <v>100</v>
      </c>
      <c r="BD21" s="2">
        <v>0</v>
      </c>
      <c r="BE21" s="2">
        <v>3</v>
      </c>
      <c r="BF21" s="2">
        <v>1</v>
      </c>
      <c r="BG21" s="3">
        <v>1.65</v>
      </c>
      <c r="BH21" s="3">
        <v>10</v>
      </c>
      <c r="BI21" s="3">
        <v>4</v>
      </c>
      <c r="BJ21" s="3">
        <v>7.0000000000000007E-2</v>
      </c>
      <c r="BK21" s="3">
        <f t="shared" si="0"/>
        <v>70</v>
      </c>
      <c r="BO21" s="3">
        <v>1</v>
      </c>
      <c r="BP21" s="3">
        <v>0</v>
      </c>
      <c r="BV21" s="4">
        <v>100</v>
      </c>
      <c r="BW21" s="4">
        <v>0</v>
      </c>
      <c r="BX21" s="4">
        <v>0</v>
      </c>
      <c r="BY21" s="4">
        <v>0</v>
      </c>
      <c r="BZ21" s="4">
        <f t="shared" si="1"/>
        <v>0</v>
      </c>
      <c r="CA21" s="4">
        <v>50</v>
      </c>
      <c r="CB21" s="4">
        <v>50</v>
      </c>
      <c r="CC21" s="4">
        <v>0</v>
      </c>
      <c r="CD21" s="4">
        <v>0</v>
      </c>
      <c r="CI21" s="4">
        <v>1</v>
      </c>
      <c r="CP21" s="4">
        <v>0.5</v>
      </c>
      <c r="CQ21" s="4">
        <v>0.5</v>
      </c>
      <c r="CR21" s="4">
        <v>0.5</v>
      </c>
      <c r="CS21" s="5" t="s">
        <v>64</v>
      </c>
      <c r="CT21" s="5" t="s">
        <v>64</v>
      </c>
      <c r="CU21" s="5" t="s">
        <v>64</v>
      </c>
    </row>
    <row r="22" spans="1:104" x14ac:dyDescent="0.25">
      <c r="A22" s="9" t="s">
        <v>60</v>
      </c>
      <c r="B22" s="1">
        <v>11</v>
      </c>
      <c r="D22" s="1">
        <v>2</v>
      </c>
      <c r="E22" s="1">
        <v>60</v>
      </c>
      <c r="F22" s="1">
        <v>1</v>
      </c>
      <c r="G22" s="1">
        <v>1</v>
      </c>
      <c r="I22" s="1">
        <v>8</v>
      </c>
      <c r="J22" s="1">
        <v>12</v>
      </c>
      <c r="K22" s="2">
        <v>0</v>
      </c>
      <c r="L22" s="2">
        <v>100</v>
      </c>
      <c r="M22" s="2">
        <v>1</v>
      </c>
      <c r="N22" s="2">
        <v>3</v>
      </c>
      <c r="P22" s="2">
        <v>2</v>
      </c>
      <c r="S22" s="2">
        <v>95</v>
      </c>
      <c r="T22" s="2">
        <v>5</v>
      </c>
      <c r="U22" s="2">
        <v>0</v>
      </c>
      <c r="V22" s="2">
        <v>0</v>
      </c>
      <c r="W22" s="2">
        <v>0</v>
      </c>
      <c r="X22" s="2">
        <v>5</v>
      </c>
      <c r="Y22" s="2">
        <v>4</v>
      </c>
      <c r="Z22" s="2">
        <v>1</v>
      </c>
      <c r="AA22" s="2">
        <v>5</v>
      </c>
      <c r="AB22" s="2">
        <v>4</v>
      </c>
      <c r="AC22" s="2">
        <v>1</v>
      </c>
      <c r="AD22" s="2">
        <v>10</v>
      </c>
      <c r="AE22" s="2">
        <v>10</v>
      </c>
      <c r="AF22" s="2">
        <v>10</v>
      </c>
      <c r="AG22" s="2">
        <v>10</v>
      </c>
      <c r="AH22" s="2">
        <v>10</v>
      </c>
      <c r="AI22" s="2">
        <v>10</v>
      </c>
      <c r="AJ22" s="2">
        <v>1</v>
      </c>
      <c r="AK22" s="2">
        <v>5</v>
      </c>
      <c r="AL22" s="2">
        <v>10</v>
      </c>
      <c r="AM22" s="2">
        <v>1</v>
      </c>
      <c r="AN22" s="2">
        <v>5</v>
      </c>
      <c r="AO22" s="2">
        <v>10</v>
      </c>
      <c r="AP22" s="2">
        <v>10</v>
      </c>
      <c r="AQ22" s="2">
        <v>10</v>
      </c>
      <c r="AR22" s="2">
        <v>10</v>
      </c>
      <c r="AS22" s="2">
        <v>10</v>
      </c>
      <c r="AT22" s="2">
        <v>10</v>
      </c>
      <c r="AU22" s="2">
        <v>10</v>
      </c>
      <c r="BB22" s="2">
        <v>1</v>
      </c>
      <c r="BC22" s="2">
        <v>100</v>
      </c>
      <c r="BD22" s="2">
        <v>0</v>
      </c>
      <c r="BE22" s="2">
        <v>3</v>
      </c>
      <c r="BF22" s="2">
        <v>1</v>
      </c>
      <c r="BG22" s="3">
        <v>3.23</v>
      </c>
      <c r="BH22" s="3">
        <v>10</v>
      </c>
      <c r="BI22" s="3">
        <v>20</v>
      </c>
      <c r="BJ22" s="3">
        <v>0.08</v>
      </c>
      <c r="BK22" s="3">
        <f t="shared" si="0"/>
        <v>80</v>
      </c>
      <c r="BO22" s="3">
        <v>1</v>
      </c>
      <c r="BP22" s="3">
        <v>2</v>
      </c>
      <c r="BV22" s="4">
        <v>100</v>
      </c>
      <c r="BW22" s="4">
        <v>0</v>
      </c>
      <c r="BX22" s="4">
        <v>0</v>
      </c>
      <c r="BY22" s="4">
        <v>0</v>
      </c>
      <c r="BZ22" s="4">
        <f t="shared" si="1"/>
        <v>0</v>
      </c>
      <c r="CA22" s="4">
        <v>50</v>
      </c>
      <c r="CB22" s="4">
        <v>50</v>
      </c>
      <c r="CC22" s="4">
        <v>0</v>
      </c>
      <c r="CD22" s="4">
        <v>0</v>
      </c>
      <c r="CI22" s="4">
        <v>1</v>
      </c>
      <c r="CP22" s="4">
        <v>0.5</v>
      </c>
      <c r="CQ22" s="4">
        <v>0.5</v>
      </c>
      <c r="CR22" s="4">
        <v>0.5</v>
      </c>
      <c r="CS22" s="5" t="s">
        <v>64</v>
      </c>
      <c r="CT22" s="5" t="s">
        <v>64</v>
      </c>
      <c r="CU22" s="5" t="s">
        <v>64</v>
      </c>
    </row>
    <row r="23" spans="1:104" x14ac:dyDescent="0.25">
      <c r="A23" s="9" t="s">
        <v>181</v>
      </c>
      <c r="B23" s="1">
        <v>1</v>
      </c>
      <c r="C23" s="1">
        <v>1</v>
      </c>
      <c r="D23" s="1">
        <v>1</v>
      </c>
      <c r="E23" s="1">
        <v>64</v>
      </c>
      <c r="F23" s="1">
        <v>0</v>
      </c>
      <c r="G23" s="1">
        <v>1</v>
      </c>
      <c r="I23" s="1">
        <v>8</v>
      </c>
      <c r="J23" s="1">
        <v>1</v>
      </c>
      <c r="K23" s="2">
        <v>0</v>
      </c>
      <c r="L23" s="2">
        <v>100</v>
      </c>
      <c r="M23" s="2">
        <v>1</v>
      </c>
      <c r="N23" s="2">
        <v>2</v>
      </c>
      <c r="O23" s="2">
        <v>3</v>
      </c>
      <c r="P23" s="2">
        <v>2</v>
      </c>
      <c r="Q23" s="2">
        <v>2</v>
      </c>
      <c r="R23" s="2">
        <v>2</v>
      </c>
      <c r="S23" s="2">
        <v>50</v>
      </c>
      <c r="T23" s="2">
        <v>5</v>
      </c>
      <c r="U23" s="2">
        <v>1</v>
      </c>
      <c r="V23" s="2">
        <v>39</v>
      </c>
      <c r="W23" s="2">
        <v>5</v>
      </c>
      <c r="X23" s="2">
        <v>1</v>
      </c>
      <c r="Y23" s="2">
        <v>2</v>
      </c>
      <c r="Z23" s="2">
        <v>3</v>
      </c>
      <c r="AA23" s="2">
        <v>1</v>
      </c>
      <c r="AB23" s="2">
        <v>2</v>
      </c>
      <c r="AC23" s="2">
        <v>3</v>
      </c>
      <c r="AD23" s="2">
        <v>10</v>
      </c>
      <c r="AE23" s="2">
        <v>10</v>
      </c>
      <c r="AF23" s="2">
        <v>10</v>
      </c>
      <c r="AG23" s="2">
        <v>10</v>
      </c>
      <c r="AH23" s="2">
        <v>10</v>
      </c>
      <c r="AI23" s="2">
        <v>10</v>
      </c>
      <c r="AJ23" s="2">
        <v>10</v>
      </c>
      <c r="AK23" s="2">
        <v>10</v>
      </c>
      <c r="AL23" s="2">
        <v>10</v>
      </c>
      <c r="AM23" s="2">
        <v>10</v>
      </c>
      <c r="AN23" s="2">
        <v>10</v>
      </c>
      <c r="AO23" s="2">
        <v>10</v>
      </c>
      <c r="AP23" s="2">
        <v>10</v>
      </c>
      <c r="AQ23" s="2">
        <v>10</v>
      </c>
      <c r="AR23" s="2">
        <v>10</v>
      </c>
      <c r="AS23" s="2">
        <v>10</v>
      </c>
      <c r="AT23" s="2">
        <v>10</v>
      </c>
      <c r="AU23" s="2">
        <v>10</v>
      </c>
      <c r="AV23" s="2">
        <v>4</v>
      </c>
      <c r="AW23" s="2">
        <v>5</v>
      </c>
      <c r="AX23" s="2">
        <v>2</v>
      </c>
      <c r="AY23" s="2">
        <v>5</v>
      </c>
      <c r="AZ23" s="2">
        <v>2</v>
      </c>
      <c r="BA23" s="2">
        <v>4</v>
      </c>
      <c r="BB23" s="2">
        <v>3</v>
      </c>
      <c r="BC23" s="2">
        <v>10</v>
      </c>
      <c r="BD23" s="2">
        <v>90</v>
      </c>
      <c r="BE23" s="15"/>
      <c r="BF23" s="15"/>
      <c r="BG23" s="3">
        <v>2.86</v>
      </c>
      <c r="BH23" s="3">
        <v>4</v>
      </c>
      <c r="BI23" s="3">
        <v>27</v>
      </c>
      <c r="BJ23" s="3">
        <v>0.15</v>
      </c>
      <c r="BK23" s="3">
        <f t="shared" si="0"/>
        <v>150</v>
      </c>
      <c r="BO23" s="3">
        <v>3</v>
      </c>
      <c r="BP23" s="3">
        <v>9</v>
      </c>
      <c r="BT23" s="3">
        <v>3</v>
      </c>
      <c r="BU23" s="3">
        <v>9</v>
      </c>
      <c r="BV23" s="4">
        <v>80</v>
      </c>
      <c r="BW23" s="4">
        <v>20</v>
      </c>
      <c r="BX23" s="4">
        <v>60</v>
      </c>
      <c r="BY23" s="4">
        <v>40</v>
      </c>
      <c r="BZ23" s="4">
        <f t="shared" si="1"/>
        <v>0</v>
      </c>
      <c r="CA23" s="4">
        <v>50</v>
      </c>
      <c r="CB23" s="4">
        <v>50</v>
      </c>
      <c r="CC23" s="4">
        <v>50</v>
      </c>
      <c r="CD23" s="4">
        <v>50</v>
      </c>
      <c r="CE23" s="4">
        <v>20</v>
      </c>
      <c r="CF23" s="4">
        <v>80</v>
      </c>
      <c r="CG23" s="4">
        <v>50</v>
      </c>
      <c r="CH23" s="4">
        <v>50</v>
      </c>
      <c r="CI23" s="4">
        <v>1</v>
      </c>
      <c r="CJ23" s="4">
        <v>1</v>
      </c>
      <c r="CK23" s="4">
        <v>1</v>
      </c>
      <c r="CL23" s="4">
        <v>0.75</v>
      </c>
      <c r="CM23" s="5" t="s">
        <v>64</v>
      </c>
      <c r="CN23" s="5" t="s">
        <v>64</v>
      </c>
      <c r="CO23" s="5" t="s">
        <v>64</v>
      </c>
      <c r="CP23" s="5">
        <v>1</v>
      </c>
      <c r="CQ23" s="4">
        <v>1</v>
      </c>
      <c r="CR23" s="4">
        <v>0.75</v>
      </c>
      <c r="CS23" s="5" t="s">
        <v>64</v>
      </c>
      <c r="CT23" s="5" t="s">
        <v>64</v>
      </c>
      <c r="CU23" s="5" t="s">
        <v>64</v>
      </c>
      <c r="CV23" s="30" t="s">
        <v>213</v>
      </c>
    </row>
    <row r="24" spans="1:104" x14ac:dyDescent="0.25">
      <c r="A24" s="9" t="s">
        <v>181</v>
      </c>
      <c r="B24" s="1">
        <v>1</v>
      </c>
      <c r="C24" s="1">
        <v>2</v>
      </c>
      <c r="D24" s="1">
        <v>2</v>
      </c>
      <c r="E24" s="1">
        <v>40</v>
      </c>
      <c r="F24" s="1">
        <v>1</v>
      </c>
      <c r="G24" s="1">
        <v>1</v>
      </c>
      <c r="I24" s="1">
        <v>8</v>
      </c>
      <c r="J24" s="1">
        <v>1</v>
      </c>
      <c r="AD24" s="2">
        <v>10</v>
      </c>
      <c r="AE24" s="2">
        <v>10</v>
      </c>
      <c r="AF24" s="2">
        <v>10</v>
      </c>
      <c r="AG24" s="2">
        <v>10</v>
      </c>
      <c r="AH24" s="2">
        <v>10</v>
      </c>
      <c r="AI24" s="2">
        <v>10</v>
      </c>
      <c r="AJ24" s="2">
        <v>10</v>
      </c>
      <c r="AK24" s="2">
        <v>10</v>
      </c>
      <c r="AL24" s="2">
        <v>10</v>
      </c>
      <c r="AM24" s="2">
        <v>10</v>
      </c>
      <c r="AN24" s="2">
        <v>10</v>
      </c>
      <c r="AO24" s="2">
        <v>10</v>
      </c>
      <c r="AP24" s="2">
        <v>10</v>
      </c>
      <c r="AQ24" s="2">
        <v>10</v>
      </c>
      <c r="AR24" s="2">
        <v>10</v>
      </c>
      <c r="AS24" s="2">
        <v>10</v>
      </c>
      <c r="AT24" s="2">
        <v>10</v>
      </c>
      <c r="AU24" s="2">
        <v>10</v>
      </c>
      <c r="BK24" s="3">
        <f t="shared" si="0"/>
        <v>0</v>
      </c>
      <c r="CC24" s="4">
        <v>0</v>
      </c>
      <c r="CD24" s="4">
        <v>0</v>
      </c>
    </row>
    <row r="25" spans="1:104" x14ac:dyDescent="0.25">
      <c r="A25" s="9" t="s">
        <v>181</v>
      </c>
      <c r="B25" s="1">
        <v>2</v>
      </c>
      <c r="C25" s="1">
        <v>1</v>
      </c>
      <c r="D25" s="1">
        <v>1</v>
      </c>
      <c r="E25" s="1">
        <v>45</v>
      </c>
      <c r="F25" s="1">
        <v>0</v>
      </c>
      <c r="G25" s="1">
        <v>1</v>
      </c>
      <c r="I25" s="1">
        <v>8</v>
      </c>
      <c r="J25" s="1">
        <v>12</v>
      </c>
      <c r="K25" s="2">
        <v>0</v>
      </c>
      <c r="L25" s="2">
        <v>100</v>
      </c>
      <c r="M25" s="2">
        <v>1</v>
      </c>
      <c r="N25" s="2">
        <v>2</v>
      </c>
      <c r="O25" s="2">
        <v>3</v>
      </c>
      <c r="P25" s="2">
        <v>2</v>
      </c>
      <c r="Q25" s="2">
        <v>2</v>
      </c>
      <c r="R25" s="2">
        <v>2</v>
      </c>
      <c r="S25" s="2">
        <v>64</v>
      </c>
      <c r="T25" s="2">
        <v>20</v>
      </c>
      <c r="U25" s="2">
        <v>15</v>
      </c>
      <c r="V25" s="2">
        <v>0</v>
      </c>
      <c r="W25" s="2">
        <v>1</v>
      </c>
      <c r="X25" s="2">
        <v>5</v>
      </c>
      <c r="Y25" s="2">
        <v>6</v>
      </c>
      <c r="Z25" s="2">
        <v>7</v>
      </c>
      <c r="AA25" s="2">
        <v>5</v>
      </c>
      <c r="AB25" s="2">
        <v>6</v>
      </c>
      <c r="AC25" s="2">
        <v>7</v>
      </c>
      <c r="AD25" s="2">
        <v>10</v>
      </c>
      <c r="AE25" s="2">
        <v>10</v>
      </c>
      <c r="AF25" s="2">
        <v>10</v>
      </c>
      <c r="AG25" s="2">
        <v>10</v>
      </c>
      <c r="AH25" s="2">
        <v>10</v>
      </c>
      <c r="AI25" s="2">
        <v>10</v>
      </c>
      <c r="AJ25" s="2">
        <v>10</v>
      </c>
      <c r="AK25" s="2">
        <v>10</v>
      </c>
      <c r="AL25" s="2">
        <v>10</v>
      </c>
      <c r="AM25" s="2">
        <v>10</v>
      </c>
      <c r="AN25" s="2">
        <v>10</v>
      </c>
      <c r="AO25" s="2">
        <v>10</v>
      </c>
      <c r="AV25" s="2">
        <v>7</v>
      </c>
      <c r="AW25" s="2">
        <v>8</v>
      </c>
      <c r="AX25" s="2">
        <v>9</v>
      </c>
      <c r="AY25" s="2">
        <v>7</v>
      </c>
      <c r="AZ25" s="2">
        <v>8</v>
      </c>
      <c r="BA25" s="2">
        <v>9</v>
      </c>
      <c r="BB25" s="2">
        <v>3</v>
      </c>
      <c r="BC25" s="2">
        <v>30</v>
      </c>
      <c r="BD25" s="2">
        <v>70</v>
      </c>
      <c r="BE25" s="15"/>
      <c r="BF25" s="15"/>
      <c r="BG25" s="3">
        <v>0.71</v>
      </c>
      <c r="BH25" s="3">
        <v>20</v>
      </c>
      <c r="BI25" s="3">
        <v>9</v>
      </c>
      <c r="BJ25" s="3">
        <v>0.17</v>
      </c>
      <c r="BK25" s="3">
        <f t="shared" si="0"/>
        <v>170</v>
      </c>
      <c r="BO25" s="3">
        <v>3</v>
      </c>
      <c r="BP25" s="3">
        <v>9</v>
      </c>
      <c r="BT25" s="3">
        <v>3</v>
      </c>
      <c r="BU25" s="3">
        <v>9</v>
      </c>
      <c r="BV25" s="4">
        <v>85</v>
      </c>
      <c r="BW25" s="4">
        <v>15</v>
      </c>
      <c r="BX25" s="4">
        <v>85</v>
      </c>
      <c r="BY25" s="4">
        <v>15</v>
      </c>
      <c r="BZ25" s="4">
        <f t="shared" si="1"/>
        <v>0</v>
      </c>
      <c r="CA25" s="4">
        <v>40</v>
      </c>
      <c r="CB25" s="4">
        <v>60</v>
      </c>
      <c r="CC25" s="4">
        <v>50</v>
      </c>
      <c r="CD25" s="4">
        <v>50</v>
      </c>
      <c r="CE25" s="4">
        <v>0</v>
      </c>
      <c r="CF25" s="4">
        <v>100</v>
      </c>
      <c r="CG25" s="4">
        <v>0</v>
      </c>
      <c r="CH25" s="4">
        <v>100</v>
      </c>
      <c r="CI25" s="5" t="s">
        <v>214</v>
      </c>
      <c r="CJ25" s="4">
        <v>0.33</v>
      </c>
      <c r="CK25" s="4">
        <v>0.17</v>
      </c>
      <c r="CL25" s="4">
        <v>1</v>
      </c>
      <c r="CM25" s="5" t="s">
        <v>64</v>
      </c>
      <c r="CN25" s="5" t="s">
        <v>64</v>
      </c>
      <c r="CO25" s="5" t="s">
        <v>64</v>
      </c>
      <c r="CP25" s="4">
        <v>0.33</v>
      </c>
      <c r="CQ25" s="4">
        <v>0.17</v>
      </c>
      <c r="CR25" s="4">
        <v>1</v>
      </c>
      <c r="CS25" s="5" t="s">
        <v>64</v>
      </c>
      <c r="CT25" s="5" t="s">
        <v>64</v>
      </c>
      <c r="CU25" s="5" t="s">
        <v>64</v>
      </c>
      <c r="CV25" s="30" t="s">
        <v>219</v>
      </c>
    </row>
    <row r="26" spans="1:104" x14ac:dyDescent="0.25">
      <c r="A26" s="9" t="s">
        <v>181</v>
      </c>
      <c r="B26" s="1">
        <v>2</v>
      </c>
      <c r="C26" s="1">
        <v>2</v>
      </c>
      <c r="D26" s="1">
        <v>2</v>
      </c>
      <c r="E26" s="1">
        <v>40</v>
      </c>
      <c r="F26" s="1">
        <v>1</v>
      </c>
      <c r="G26" s="1">
        <v>1</v>
      </c>
      <c r="I26" s="1">
        <v>8</v>
      </c>
      <c r="J26" s="1">
        <v>12</v>
      </c>
    </row>
    <row r="27" spans="1:104" x14ac:dyDescent="0.25">
      <c r="A27" s="9" t="s">
        <v>181</v>
      </c>
      <c r="B27" s="1">
        <v>2</v>
      </c>
      <c r="C27" s="1">
        <v>3</v>
      </c>
      <c r="D27" s="1">
        <v>2</v>
      </c>
      <c r="E27" s="1">
        <v>31</v>
      </c>
      <c r="F27" s="1">
        <v>1</v>
      </c>
      <c r="G27" s="1">
        <v>1</v>
      </c>
      <c r="I27" s="1">
        <v>8</v>
      </c>
      <c r="J27" s="1">
        <v>12</v>
      </c>
    </row>
    <row r="28" spans="1:104" s="58" customFormat="1" x14ac:dyDescent="0.25">
      <c r="A28" s="56" t="s">
        <v>181</v>
      </c>
      <c r="B28" s="56">
        <v>3</v>
      </c>
      <c r="C28" s="56">
        <v>1</v>
      </c>
      <c r="D28" s="56">
        <v>1</v>
      </c>
      <c r="E28" s="56">
        <v>70</v>
      </c>
      <c r="F28" s="56">
        <v>0</v>
      </c>
      <c r="G28" s="56">
        <v>1</v>
      </c>
      <c r="H28" s="56"/>
      <c r="I28" s="56">
        <v>8</v>
      </c>
      <c r="J28" s="56">
        <v>1</v>
      </c>
      <c r="K28" s="53">
        <v>0</v>
      </c>
      <c r="L28" s="53">
        <v>100</v>
      </c>
      <c r="M28" s="53">
        <v>1</v>
      </c>
      <c r="N28" s="53">
        <v>2</v>
      </c>
      <c r="O28" s="53">
        <v>3</v>
      </c>
      <c r="P28" s="53">
        <v>2</v>
      </c>
      <c r="Q28" s="53">
        <v>2</v>
      </c>
      <c r="R28" s="53">
        <v>2</v>
      </c>
      <c r="S28" s="53">
        <v>69</v>
      </c>
      <c r="T28" s="53">
        <v>20</v>
      </c>
      <c r="U28" s="53">
        <v>10</v>
      </c>
      <c r="V28" s="53">
        <v>0</v>
      </c>
      <c r="W28" s="53">
        <v>1</v>
      </c>
      <c r="X28" s="53">
        <v>10</v>
      </c>
      <c r="Y28" s="53">
        <v>10</v>
      </c>
      <c r="Z28" s="53">
        <v>10</v>
      </c>
      <c r="AA28" s="53">
        <v>10</v>
      </c>
      <c r="AB28" s="53">
        <v>10</v>
      </c>
      <c r="AC28" s="53">
        <v>10</v>
      </c>
      <c r="AD28" s="53">
        <v>10</v>
      </c>
      <c r="AE28" s="53">
        <v>10</v>
      </c>
      <c r="AF28" s="53">
        <v>10</v>
      </c>
      <c r="AG28" s="53">
        <v>10</v>
      </c>
      <c r="AH28" s="53">
        <v>10</v>
      </c>
      <c r="AI28" s="53">
        <v>10</v>
      </c>
      <c r="AJ28" s="53">
        <v>10</v>
      </c>
      <c r="AK28" s="53">
        <v>10</v>
      </c>
      <c r="AL28" s="53">
        <v>10</v>
      </c>
      <c r="AM28" s="53">
        <v>10</v>
      </c>
      <c r="AN28" s="53">
        <v>10</v>
      </c>
      <c r="AO28" s="53">
        <v>10</v>
      </c>
      <c r="AP28" s="53"/>
      <c r="AQ28" s="53"/>
      <c r="AR28" s="53"/>
      <c r="AS28" s="53"/>
      <c r="AT28" s="53"/>
      <c r="AU28" s="53"/>
      <c r="AV28" s="53">
        <v>10</v>
      </c>
      <c r="AW28" s="53">
        <v>10</v>
      </c>
      <c r="AX28" s="53">
        <v>10</v>
      </c>
      <c r="AY28" s="53">
        <v>10</v>
      </c>
      <c r="AZ28" s="53">
        <v>10</v>
      </c>
      <c r="BA28" s="53">
        <v>10</v>
      </c>
      <c r="BB28" s="53">
        <v>3</v>
      </c>
      <c r="BC28" s="53">
        <v>20</v>
      </c>
      <c r="BD28" s="53">
        <v>80</v>
      </c>
      <c r="BE28" s="53"/>
      <c r="BF28" s="53"/>
      <c r="BG28" s="54">
        <v>1.86</v>
      </c>
      <c r="BH28" s="54">
        <v>15</v>
      </c>
      <c r="BI28" s="54">
        <v>17</v>
      </c>
      <c r="BJ28" s="54">
        <v>0.09</v>
      </c>
      <c r="BK28" s="54">
        <f t="shared" si="0"/>
        <v>90</v>
      </c>
      <c r="BL28" s="54"/>
      <c r="BM28" s="54"/>
      <c r="BN28" s="54"/>
      <c r="BO28" s="54">
        <v>2</v>
      </c>
      <c r="BP28" s="54">
        <v>1</v>
      </c>
      <c r="BQ28" s="54"/>
      <c r="BR28" s="54"/>
      <c r="BS28" s="54"/>
      <c r="BT28" s="54">
        <v>3</v>
      </c>
      <c r="BU28" s="54">
        <v>9</v>
      </c>
      <c r="BV28" s="55" t="s">
        <v>215</v>
      </c>
      <c r="BW28" s="55" t="s">
        <v>216</v>
      </c>
      <c r="BX28" s="55" t="s">
        <v>215</v>
      </c>
      <c r="BY28" s="55" t="s">
        <v>216</v>
      </c>
      <c r="BZ28" s="55">
        <v>0</v>
      </c>
      <c r="CA28" s="55">
        <v>50</v>
      </c>
      <c r="CB28" s="55">
        <v>50</v>
      </c>
      <c r="CC28" s="55">
        <v>0</v>
      </c>
      <c r="CD28" s="55">
        <v>100</v>
      </c>
      <c r="CE28" s="55">
        <v>0</v>
      </c>
      <c r="CF28" s="55">
        <v>100</v>
      </c>
      <c r="CG28" s="55">
        <v>0</v>
      </c>
      <c r="CH28" s="55">
        <v>100</v>
      </c>
      <c r="CI28" s="55">
        <v>1</v>
      </c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7" t="s">
        <v>217</v>
      </c>
      <c r="CW28" s="57"/>
      <c r="CX28" s="57"/>
      <c r="CY28" s="57"/>
      <c r="CZ28" s="57"/>
    </row>
    <row r="29" spans="1:104" x14ac:dyDescent="0.25">
      <c r="A29" s="9" t="s">
        <v>181</v>
      </c>
      <c r="B29" s="1">
        <v>4</v>
      </c>
      <c r="C29" s="1">
        <v>1</v>
      </c>
      <c r="D29" s="1">
        <v>1</v>
      </c>
      <c r="E29" s="1">
        <v>63</v>
      </c>
      <c r="F29" s="1">
        <v>0</v>
      </c>
      <c r="G29" s="1">
        <v>1</v>
      </c>
      <c r="I29" s="1">
        <v>8</v>
      </c>
      <c r="J29" s="1">
        <v>1</v>
      </c>
      <c r="K29" s="2">
        <v>0</v>
      </c>
      <c r="L29" s="2">
        <v>100</v>
      </c>
      <c r="M29" s="2">
        <v>1</v>
      </c>
      <c r="N29" s="2">
        <v>2</v>
      </c>
      <c r="O29" s="2">
        <v>3</v>
      </c>
      <c r="P29" s="2">
        <v>2</v>
      </c>
      <c r="Q29" s="2">
        <v>2</v>
      </c>
      <c r="R29" s="2">
        <v>2</v>
      </c>
      <c r="S29" s="2">
        <v>70</v>
      </c>
      <c r="T29" s="2">
        <v>20</v>
      </c>
      <c r="U29" s="2">
        <v>10</v>
      </c>
      <c r="V29" s="2">
        <v>0</v>
      </c>
      <c r="W29" s="2">
        <v>0</v>
      </c>
      <c r="X29" s="2">
        <v>2</v>
      </c>
      <c r="Y29" s="2">
        <v>4</v>
      </c>
      <c r="Z29" s="2">
        <v>1</v>
      </c>
      <c r="AA29" s="2">
        <v>5</v>
      </c>
      <c r="AB29" s="2">
        <v>4</v>
      </c>
      <c r="AC29" s="2">
        <v>11</v>
      </c>
      <c r="AD29" s="2">
        <v>10</v>
      </c>
      <c r="AE29" s="2">
        <v>10</v>
      </c>
      <c r="AF29" s="2">
        <v>10</v>
      </c>
      <c r="AG29" s="2">
        <v>10</v>
      </c>
      <c r="AH29" s="2">
        <v>10</v>
      </c>
      <c r="AI29" s="2">
        <v>10</v>
      </c>
      <c r="AJ29" s="2">
        <v>10</v>
      </c>
      <c r="AK29" s="2">
        <v>10</v>
      </c>
      <c r="AL29" s="2">
        <v>10</v>
      </c>
      <c r="AM29" s="2">
        <v>10</v>
      </c>
      <c r="AN29" s="2">
        <v>10</v>
      </c>
      <c r="AO29" s="2">
        <v>10</v>
      </c>
      <c r="BB29" s="2">
        <v>3</v>
      </c>
      <c r="BC29" s="2">
        <v>20</v>
      </c>
      <c r="BD29" s="2">
        <v>80</v>
      </c>
      <c r="BE29" s="15"/>
      <c r="BF29" s="15"/>
      <c r="BG29" s="3">
        <v>1.89</v>
      </c>
      <c r="BH29" s="3">
        <v>20</v>
      </c>
      <c r="BI29" s="3">
        <v>30</v>
      </c>
      <c r="BJ29" s="3">
        <v>0.08</v>
      </c>
      <c r="BK29" s="3">
        <f t="shared" si="0"/>
        <v>80</v>
      </c>
      <c r="BO29" s="3">
        <v>3</v>
      </c>
      <c r="BT29" s="3">
        <v>2</v>
      </c>
      <c r="BU29" s="3">
        <v>1</v>
      </c>
      <c r="BV29" s="4">
        <v>80</v>
      </c>
      <c r="BW29" s="4">
        <v>20</v>
      </c>
      <c r="BX29" s="4">
        <v>80</v>
      </c>
      <c r="BY29" s="4">
        <v>20</v>
      </c>
      <c r="BZ29" s="4">
        <v>0</v>
      </c>
      <c r="CA29" s="4">
        <v>20</v>
      </c>
      <c r="CB29" s="4">
        <v>80</v>
      </c>
      <c r="CC29" s="4">
        <v>20</v>
      </c>
      <c r="CD29" s="4">
        <v>80</v>
      </c>
      <c r="CE29" s="4">
        <v>0</v>
      </c>
      <c r="CF29" s="4">
        <v>100</v>
      </c>
      <c r="CG29" s="4">
        <v>0</v>
      </c>
      <c r="CH29" s="4">
        <v>100</v>
      </c>
      <c r="CI29" s="4">
        <v>1</v>
      </c>
      <c r="CJ29" s="4">
        <v>0.5</v>
      </c>
      <c r="CK29" s="4">
        <v>0.33</v>
      </c>
      <c r="CL29" s="4">
        <v>1</v>
      </c>
      <c r="CM29" s="5" t="s">
        <v>64</v>
      </c>
      <c r="CN29" s="5" t="s">
        <v>64</v>
      </c>
      <c r="CO29" s="5" t="s">
        <v>64</v>
      </c>
      <c r="CP29" s="4">
        <v>0.5</v>
      </c>
      <c r="CQ29" s="4">
        <v>0.33</v>
      </c>
      <c r="CR29" s="4">
        <v>1</v>
      </c>
      <c r="CS29" s="5" t="s">
        <v>64</v>
      </c>
      <c r="CT29" s="5" t="s">
        <v>64</v>
      </c>
      <c r="CU29" s="5" t="s">
        <v>64</v>
      </c>
      <c r="CV29" s="30" t="s">
        <v>218</v>
      </c>
    </row>
    <row r="30" spans="1:104" x14ac:dyDescent="0.25">
      <c r="A30" s="9" t="s">
        <v>181</v>
      </c>
      <c r="B30" s="1">
        <v>4</v>
      </c>
      <c r="C30" s="1">
        <v>2</v>
      </c>
      <c r="D30" s="1">
        <v>2</v>
      </c>
      <c r="E30" s="1">
        <v>50</v>
      </c>
      <c r="F30" s="1">
        <v>1</v>
      </c>
      <c r="G30" s="1">
        <v>1</v>
      </c>
      <c r="I30" s="1">
        <v>8</v>
      </c>
      <c r="J30" s="1">
        <v>1</v>
      </c>
      <c r="BK30" s="3">
        <f t="shared" si="0"/>
        <v>0</v>
      </c>
    </row>
    <row r="31" spans="1:104" x14ac:dyDescent="0.25">
      <c r="A31" s="9" t="s">
        <v>181</v>
      </c>
      <c r="B31" s="1">
        <v>4</v>
      </c>
      <c r="C31" s="1">
        <v>3</v>
      </c>
      <c r="D31" s="1">
        <v>2</v>
      </c>
      <c r="E31" s="1">
        <v>45</v>
      </c>
      <c r="F31" s="1">
        <v>1</v>
      </c>
      <c r="G31" s="1">
        <v>1</v>
      </c>
      <c r="I31" s="1">
        <v>8</v>
      </c>
      <c r="J31" s="1">
        <v>1</v>
      </c>
      <c r="BK31" s="3">
        <f t="shared" si="0"/>
        <v>0</v>
      </c>
    </row>
    <row r="32" spans="1:104" x14ac:dyDescent="0.25">
      <c r="A32" s="9" t="s">
        <v>181</v>
      </c>
      <c r="B32" s="1">
        <v>5</v>
      </c>
      <c r="C32" s="1">
        <v>1</v>
      </c>
      <c r="D32" s="1">
        <v>2</v>
      </c>
      <c r="E32" s="1">
        <v>28</v>
      </c>
      <c r="F32" s="1">
        <v>1</v>
      </c>
      <c r="G32" s="1">
        <v>1</v>
      </c>
      <c r="I32" s="1">
        <v>4</v>
      </c>
      <c r="J32" s="1">
        <v>1</v>
      </c>
      <c r="K32" s="2">
        <v>0</v>
      </c>
      <c r="L32" s="2">
        <v>100</v>
      </c>
      <c r="M32" s="2">
        <v>1</v>
      </c>
      <c r="N32" s="2">
        <v>2</v>
      </c>
      <c r="O32" s="2">
        <v>3</v>
      </c>
      <c r="P32" s="2">
        <v>2</v>
      </c>
      <c r="Q32" s="2">
        <v>2</v>
      </c>
      <c r="R32" s="2">
        <v>2</v>
      </c>
      <c r="S32" s="2">
        <v>70</v>
      </c>
      <c r="T32" s="2">
        <v>20</v>
      </c>
      <c r="U32" s="2">
        <v>10</v>
      </c>
      <c r="V32" s="2">
        <v>0</v>
      </c>
      <c r="W32" s="2">
        <v>0</v>
      </c>
      <c r="X32" s="2">
        <v>2</v>
      </c>
      <c r="Y32" s="2">
        <v>1</v>
      </c>
      <c r="Z32" s="2">
        <v>3</v>
      </c>
      <c r="AA32" s="2">
        <v>1</v>
      </c>
      <c r="AB32" s="2">
        <v>2</v>
      </c>
      <c r="AC32" s="2">
        <v>3</v>
      </c>
      <c r="AD32" s="2">
        <v>10</v>
      </c>
      <c r="AE32" s="2">
        <v>10</v>
      </c>
      <c r="AF32" s="2">
        <v>10</v>
      </c>
      <c r="AG32" s="2">
        <v>10</v>
      </c>
      <c r="AH32" s="2">
        <v>10</v>
      </c>
      <c r="AI32" s="2">
        <v>10</v>
      </c>
      <c r="AJ32" s="2">
        <v>10</v>
      </c>
      <c r="AK32" s="2">
        <v>10</v>
      </c>
      <c r="AL32" s="2">
        <v>10</v>
      </c>
      <c r="AM32" s="2">
        <v>10</v>
      </c>
      <c r="AN32" s="2">
        <v>10</v>
      </c>
      <c r="AO32" s="2">
        <v>10</v>
      </c>
      <c r="BB32" s="2">
        <v>3</v>
      </c>
      <c r="BC32" s="2">
        <v>20</v>
      </c>
      <c r="BD32" s="2">
        <v>80</v>
      </c>
      <c r="BE32" s="15"/>
      <c r="BF32" s="15"/>
      <c r="BG32" s="3">
        <v>1.33</v>
      </c>
      <c r="BH32" s="3">
        <v>30</v>
      </c>
      <c r="BI32" s="3">
        <v>22</v>
      </c>
      <c r="BJ32" s="3">
        <v>0.02</v>
      </c>
      <c r="BK32" s="3">
        <f t="shared" si="0"/>
        <v>20</v>
      </c>
      <c r="BO32" s="3">
        <v>2</v>
      </c>
      <c r="BP32" s="3">
        <v>1</v>
      </c>
      <c r="BT32" s="3">
        <v>2</v>
      </c>
      <c r="BU32" s="3">
        <v>1</v>
      </c>
      <c r="BV32" s="4">
        <v>100</v>
      </c>
      <c r="BW32" s="4">
        <v>0</v>
      </c>
      <c r="BX32" s="4">
        <v>90</v>
      </c>
      <c r="BY32" s="4">
        <v>10</v>
      </c>
      <c r="BZ32" s="4">
        <v>0</v>
      </c>
      <c r="CA32" s="4">
        <v>10</v>
      </c>
      <c r="CB32" s="4">
        <v>90</v>
      </c>
      <c r="CC32" s="4">
        <v>0</v>
      </c>
      <c r="CD32" s="4">
        <v>0</v>
      </c>
      <c r="CE32" s="4">
        <v>0</v>
      </c>
      <c r="CF32" s="4">
        <v>100</v>
      </c>
      <c r="CG32" s="4">
        <v>0</v>
      </c>
      <c r="CH32" s="4">
        <v>100</v>
      </c>
      <c r="CI32" s="4">
        <v>1</v>
      </c>
      <c r="CJ32" s="4">
        <v>0.75</v>
      </c>
      <c r="CK32" s="4">
        <v>0.75</v>
      </c>
      <c r="CL32" s="4">
        <v>0.75</v>
      </c>
      <c r="CM32" s="5" t="s">
        <v>64</v>
      </c>
      <c r="CN32" s="5" t="s">
        <v>64</v>
      </c>
      <c r="CO32" s="5" t="s">
        <v>64</v>
      </c>
      <c r="CP32" s="4">
        <v>0.75</v>
      </c>
      <c r="CQ32" s="4">
        <v>0.75</v>
      </c>
      <c r="CR32" s="4">
        <v>0.75</v>
      </c>
      <c r="CS32" s="5" t="s">
        <v>64</v>
      </c>
      <c r="CT32" s="5" t="s">
        <v>64</v>
      </c>
      <c r="CU32" s="5" t="s">
        <v>64</v>
      </c>
    </row>
    <row r="33" spans="1:99" x14ac:dyDescent="0.25">
      <c r="A33" s="9" t="s">
        <v>181</v>
      </c>
      <c r="B33" s="1">
        <v>6</v>
      </c>
      <c r="C33" s="1">
        <v>1</v>
      </c>
      <c r="D33" s="1">
        <v>1</v>
      </c>
      <c r="E33" s="1">
        <v>49</v>
      </c>
      <c r="F33" s="1">
        <v>0</v>
      </c>
      <c r="G33" s="1">
        <v>1</v>
      </c>
      <c r="I33" s="1">
        <v>8</v>
      </c>
      <c r="J33" s="1">
        <v>1</v>
      </c>
      <c r="K33" s="2">
        <v>0</v>
      </c>
      <c r="L33" s="2">
        <v>100</v>
      </c>
      <c r="M33" s="2">
        <v>1</v>
      </c>
      <c r="N33" s="2">
        <v>2</v>
      </c>
      <c r="O33" s="2">
        <v>3</v>
      </c>
      <c r="P33" s="2">
        <v>2</v>
      </c>
      <c r="Q33" s="2">
        <v>2</v>
      </c>
      <c r="R33" s="2">
        <v>2</v>
      </c>
      <c r="S33" s="2">
        <v>70</v>
      </c>
      <c r="T33" s="2">
        <v>20</v>
      </c>
      <c r="U33" s="2">
        <v>10</v>
      </c>
      <c r="V33" s="2">
        <v>0</v>
      </c>
      <c r="W33" s="2">
        <v>0</v>
      </c>
      <c r="X33" s="2">
        <v>1</v>
      </c>
      <c r="Y33" s="2">
        <v>2</v>
      </c>
      <c r="Z33" s="2">
        <v>5</v>
      </c>
      <c r="AA33" s="2">
        <v>1</v>
      </c>
      <c r="AB33" s="2">
        <v>2</v>
      </c>
      <c r="AC33" s="2">
        <v>5</v>
      </c>
      <c r="AD33" s="2">
        <v>10</v>
      </c>
      <c r="AE33" s="2">
        <v>10</v>
      </c>
      <c r="AF33" s="2">
        <v>10</v>
      </c>
      <c r="AG33" s="2">
        <v>10</v>
      </c>
      <c r="AH33" s="2">
        <v>10</v>
      </c>
      <c r="AI33" s="2">
        <v>10</v>
      </c>
      <c r="AJ33" s="2">
        <v>10</v>
      </c>
      <c r="AK33" s="2">
        <v>10</v>
      </c>
      <c r="AL33" s="2">
        <v>10</v>
      </c>
      <c r="AM33" s="2">
        <v>10</v>
      </c>
      <c r="AN33" s="2">
        <v>10</v>
      </c>
      <c r="AO33" s="2">
        <v>10</v>
      </c>
      <c r="BB33" s="2">
        <v>3</v>
      </c>
      <c r="BC33" s="2">
        <v>20</v>
      </c>
      <c r="BD33" s="2">
        <v>80</v>
      </c>
      <c r="BE33" s="15"/>
      <c r="BF33" s="15"/>
      <c r="BG33" s="3">
        <v>1.94</v>
      </c>
      <c r="BH33" s="3">
        <v>10</v>
      </c>
      <c r="BI33" s="3">
        <v>14</v>
      </c>
      <c r="BJ33" s="3">
        <v>0.06</v>
      </c>
      <c r="BK33" s="3">
        <f t="shared" si="0"/>
        <v>60</v>
      </c>
      <c r="BO33" s="3">
        <v>2</v>
      </c>
      <c r="BP33" s="3">
        <v>1</v>
      </c>
      <c r="BT33" s="3">
        <v>2</v>
      </c>
      <c r="BU33" s="3">
        <v>1</v>
      </c>
      <c r="BV33" s="4">
        <v>100</v>
      </c>
      <c r="BW33" s="4">
        <v>0</v>
      </c>
      <c r="BX33" s="4">
        <v>100</v>
      </c>
      <c r="BY33" s="4">
        <v>0</v>
      </c>
      <c r="BZ33" s="4">
        <v>0</v>
      </c>
      <c r="CA33" s="4">
        <v>0</v>
      </c>
      <c r="CB33" s="4">
        <v>100</v>
      </c>
      <c r="CC33" s="4">
        <v>0</v>
      </c>
      <c r="CD33" s="4">
        <v>0</v>
      </c>
      <c r="CE33" s="4">
        <v>0</v>
      </c>
      <c r="CF33" s="4">
        <v>100</v>
      </c>
      <c r="CG33" s="4">
        <v>0</v>
      </c>
      <c r="CH33" s="4">
        <v>0</v>
      </c>
      <c r="CI33" s="4">
        <v>1</v>
      </c>
      <c r="CJ33" s="4">
        <v>2</v>
      </c>
      <c r="CK33" s="4">
        <v>2</v>
      </c>
      <c r="CL33" s="4">
        <v>2</v>
      </c>
      <c r="CM33" s="5" t="s">
        <v>64</v>
      </c>
      <c r="CN33" s="5" t="s">
        <v>64</v>
      </c>
      <c r="CO33" s="5" t="s">
        <v>64</v>
      </c>
      <c r="CP33" s="4">
        <v>2</v>
      </c>
      <c r="CQ33" s="4">
        <v>2</v>
      </c>
      <c r="CR33" s="4">
        <v>2</v>
      </c>
      <c r="CS33" s="5" t="s">
        <v>64</v>
      </c>
      <c r="CT33" s="5" t="s">
        <v>64</v>
      </c>
      <c r="CU33" s="5" t="s">
        <v>64</v>
      </c>
    </row>
    <row r="34" spans="1:99" x14ac:dyDescent="0.25">
      <c r="A34" s="9" t="s">
        <v>181</v>
      </c>
      <c r="B34" s="1">
        <v>6</v>
      </c>
      <c r="C34" s="1">
        <v>2</v>
      </c>
      <c r="D34" s="1">
        <v>2</v>
      </c>
      <c r="E34" s="1">
        <v>45</v>
      </c>
      <c r="F34" s="1">
        <v>1</v>
      </c>
      <c r="G34" s="1">
        <v>1</v>
      </c>
      <c r="I34" s="1">
        <v>8</v>
      </c>
      <c r="J34" s="1">
        <v>1</v>
      </c>
    </row>
    <row r="35" spans="1:99" x14ac:dyDescent="0.25">
      <c r="A35" s="9" t="s">
        <v>181</v>
      </c>
      <c r="B35" s="1">
        <v>7</v>
      </c>
      <c r="C35" s="1">
        <v>1</v>
      </c>
      <c r="D35" s="1">
        <v>1</v>
      </c>
      <c r="E35" s="1">
        <v>44</v>
      </c>
      <c r="F35" s="1">
        <v>0</v>
      </c>
      <c r="G35" s="1">
        <v>1</v>
      </c>
      <c r="I35" s="1">
        <v>8</v>
      </c>
      <c r="J35" s="1">
        <v>1</v>
      </c>
      <c r="K35" s="2">
        <v>0</v>
      </c>
      <c r="L35" s="2">
        <v>100</v>
      </c>
      <c r="M35" s="2">
        <v>1</v>
      </c>
      <c r="N35" s="2">
        <v>2</v>
      </c>
      <c r="O35" s="2">
        <v>3</v>
      </c>
      <c r="P35" s="2">
        <v>2</v>
      </c>
      <c r="Q35" s="2">
        <v>2</v>
      </c>
      <c r="R35" s="2">
        <v>2</v>
      </c>
      <c r="S35" s="2">
        <v>70</v>
      </c>
      <c r="T35" s="2">
        <v>20</v>
      </c>
      <c r="U35" s="2">
        <v>10</v>
      </c>
      <c r="V35" s="2">
        <v>0</v>
      </c>
      <c r="W35" s="2">
        <v>0</v>
      </c>
      <c r="X35" s="2">
        <v>7</v>
      </c>
      <c r="Y35" s="2">
        <v>1</v>
      </c>
      <c r="Z35" s="2">
        <v>5</v>
      </c>
      <c r="AA35" s="2">
        <v>7</v>
      </c>
      <c r="AB35" s="2">
        <v>1</v>
      </c>
      <c r="AC35" s="2">
        <v>5</v>
      </c>
      <c r="AD35" s="2">
        <v>10</v>
      </c>
      <c r="AE35" s="2">
        <v>10</v>
      </c>
      <c r="AF35" s="2">
        <v>10</v>
      </c>
      <c r="AG35" s="2">
        <v>10</v>
      </c>
      <c r="AH35" s="2">
        <v>10</v>
      </c>
      <c r="AI35" s="2">
        <v>10</v>
      </c>
      <c r="AJ35" s="2">
        <v>10</v>
      </c>
      <c r="AK35" s="2">
        <v>10</v>
      </c>
      <c r="AL35" s="2">
        <v>10</v>
      </c>
      <c r="AM35" s="2">
        <v>10</v>
      </c>
      <c r="AN35" s="2">
        <v>10</v>
      </c>
      <c r="AO35" s="2">
        <v>10</v>
      </c>
      <c r="BB35" s="2">
        <v>3</v>
      </c>
      <c r="BC35" s="2">
        <v>50</v>
      </c>
      <c r="BD35" s="2">
        <v>50</v>
      </c>
      <c r="BE35" s="15"/>
      <c r="BF35" s="15"/>
      <c r="BG35" s="3">
        <v>1.06</v>
      </c>
      <c r="BH35" s="3">
        <v>20</v>
      </c>
      <c r="BI35" s="3">
        <v>10</v>
      </c>
      <c r="BJ35" s="3">
        <v>0.06</v>
      </c>
      <c r="BK35" s="3">
        <f t="shared" si="0"/>
        <v>60</v>
      </c>
      <c r="BO35" s="3">
        <v>2</v>
      </c>
      <c r="BP35" s="3">
        <v>1</v>
      </c>
      <c r="BT35" s="3">
        <v>2</v>
      </c>
      <c r="BU35" s="3">
        <v>1</v>
      </c>
      <c r="BV35" s="4">
        <v>100</v>
      </c>
      <c r="BW35" s="4">
        <v>0</v>
      </c>
      <c r="BX35" s="4">
        <v>100</v>
      </c>
      <c r="BY35" s="4">
        <v>0</v>
      </c>
      <c r="BZ35" s="4">
        <v>0</v>
      </c>
      <c r="CA35" s="4">
        <v>0</v>
      </c>
      <c r="CB35" s="4">
        <v>100</v>
      </c>
      <c r="CC35" s="4">
        <v>0</v>
      </c>
      <c r="CD35" s="4">
        <v>0</v>
      </c>
      <c r="CE35" s="4">
        <v>0</v>
      </c>
      <c r="CF35" s="4">
        <v>100</v>
      </c>
      <c r="CG35" s="4">
        <v>0</v>
      </c>
      <c r="CH35" s="4">
        <v>0</v>
      </c>
      <c r="CI35" s="4">
        <v>1</v>
      </c>
      <c r="CJ35" s="4">
        <v>0.75</v>
      </c>
      <c r="CK35" s="4">
        <v>0.75</v>
      </c>
      <c r="CL35" s="4">
        <v>0.75</v>
      </c>
      <c r="CM35" s="5" t="s">
        <v>64</v>
      </c>
      <c r="CN35" s="5" t="s">
        <v>64</v>
      </c>
      <c r="CO35" s="5" t="s">
        <v>64</v>
      </c>
      <c r="CP35" s="4">
        <v>0.75</v>
      </c>
      <c r="CQ35" s="4">
        <v>0.75</v>
      </c>
      <c r="CR35" s="4">
        <v>0.75</v>
      </c>
      <c r="CS35" s="5" t="s">
        <v>64</v>
      </c>
      <c r="CT35" s="5" t="s">
        <v>64</v>
      </c>
      <c r="CU35" s="5" t="s">
        <v>64</v>
      </c>
    </row>
    <row r="36" spans="1:99" x14ac:dyDescent="0.25">
      <c r="A36" s="9" t="s">
        <v>181</v>
      </c>
      <c r="B36" s="1">
        <v>7</v>
      </c>
      <c r="C36" s="1">
        <v>2</v>
      </c>
      <c r="D36" s="1">
        <v>2</v>
      </c>
      <c r="E36" s="1">
        <v>34</v>
      </c>
      <c r="F36" s="1">
        <v>1</v>
      </c>
      <c r="G36" s="1">
        <v>1</v>
      </c>
      <c r="I36" s="1">
        <v>8</v>
      </c>
      <c r="J36" s="1">
        <v>1</v>
      </c>
    </row>
    <row r="37" spans="1:99" x14ac:dyDescent="0.25">
      <c r="A37" s="9" t="s">
        <v>181</v>
      </c>
      <c r="B37" s="1">
        <v>7</v>
      </c>
      <c r="C37" s="1">
        <v>3</v>
      </c>
      <c r="D37" s="1">
        <v>2</v>
      </c>
      <c r="E37" s="1">
        <v>32</v>
      </c>
      <c r="F37" s="1">
        <v>1</v>
      </c>
      <c r="G37" s="1">
        <v>1</v>
      </c>
      <c r="I37" s="1">
        <v>8</v>
      </c>
      <c r="J37" s="1">
        <v>1</v>
      </c>
    </row>
    <row r="38" spans="1:99" x14ac:dyDescent="0.25">
      <c r="A38" s="9" t="s">
        <v>181</v>
      </c>
      <c r="B38" s="1">
        <v>8</v>
      </c>
      <c r="C38" s="1">
        <v>1</v>
      </c>
      <c r="D38" s="1">
        <v>1</v>
      </c>
      <c r="E38" s="1">
        <v>28</v>
      </c>
      <c r="F38" s="1">
        <v>6</v>
      </c>
      <c r="G38" s="1">
        <v>1</v>
      </c>
      <c r="I38" s="39" t="s">
        <v>220</v>
      </c>
      <c r="J38" s="1">
        <v>3</v>
      </c>
      <c r="K38" s="2">
        <v>0</v>
      </c>
      <c r="L38" s="2">
        <v>95</v>
      </c>
      <c r="M38" s="2">
        <v>1</v>
      </c>
      <c r="N38" s="2">
        <v>2</v>
      </c>
      <c r="O38" s="2">
        <v>3</v>
      </c>
      <c r="P38" s="2">
        <v>2</v>
      </c>
      <c r="Q38" s="2">
        <v>2</v>
      </c>
      <c r="R38" s="2">
        <v>2</v>
      </c>
      <c r="S38" s="2">
        <v>69</v>
      </c>
      <c r="T38" s="2">
        <v>20</v>
      </c>
      <c r="U38" s="2">
        <v>10</v>
      </c>
      <c r="V38" s="2">
        <v>0</v>
      </c>
      <c r="W38" s="2">
        <v>1</v>
      </c>
      <c r="X38" s="2">
        <v>10</v>
      </c>
      <c r="Y38" s="2">
        <v>10</v>
      </c>
      <c r="Z38" s="2">
        <v>10</v>
      </c>
      <c r="AA38" s="2">
        <v>11</v>
      </c>
      <c r="AB38" s="2">
        <v>10</v>
      </c>
      <c r="AC38" s="2">
        <v>10</v>
      </c>
      <c r="AD38" s="2">
        <v>10</v>
      </c>
      <c r="AE38" s="2">
        <v>10</v>
      </c>
      <c r="AF38" s="2">
        <v>10</v>
      </c>
      <c r="AG38" s="2">
        <v>10</v>
      </c>
      <c r="AH38" s="2">
        <v>10</v>
      </c>
      <c r="AI38" s="2">
        <v>10</v>
      </c>
      <c r="AJ38" s="2">
        <v>10</v>
      </c>
      <c r="AK38" s="2">
        <v>10</v>
      </c>
      <c r="AL38" s="2">
        <v>10</v>
      </c>
      <c r="AM38" s="2">
        <v>10</v>
      </c>
      <c r="AN38" s="2">
        <v>10</v>
      </c>
      <c r="AO38" s="2">
        <v>10</v>
      </c>
      <c r="AV38" s="2">
        <v>9</v>
      </c>
      <c r="AW38" s="2">
        <v>4</v>
      </c>
      <c r="AX38" s="2">
        <v>5</v>
      </c>
      <c r="AY38" s="2">
        <v>9</v>
      </c>
      <c r="AZ38" s="2">
        <v>4</v>
      </c>
      <c r="BA38" s="2">
        <v>5</v>
      </c>
      <c r="BB38" s="2">
        <v>3</v>
      </c>
      <c r="BC38" s="2">
        <v>20</v>
      </c>
      <c r="BD38" s="2">
        <v>80</v>
      </c>
      <c r="BE38" s="15"/>
      <c r="BF38" s="15"/>
      <c r="BG38" s="3">
        <v>1.04</v>
      </c>
      <c r="BH38" s="3">
        <v>20</v>
      </c>
      <c r="BI38" s="3">
        <v>33</v>
      </c>
      <c r="BJ38" s="3">
        <v>0.09</v>
      </c>
      <c r="BK38" s="3">
        <f t="shared" si="0"/>
        <v>90</v>
      </c>
      <c r="BO38" s="3">
        <v>2</v>
      </c>
      <c r="BP38" s="3">
        <v>1</v>
      </c>
      <c r="BT38" s="3">
        <v>2</v>
      </c>
      <c r="BU38" s="3">
        <v>1</v>
      </c>
      <c r="BV38" s="4">
        <v>100</v>
      </c>
      <c r="BW38" s="4">
        <v>0</v>
      </c>
      <c r="BX38" s="4">
        <v>100</v>
      </c>
      <c r="BY38" s="4">
        <v>0</v>
      </c>
      <c r="BZ38" s="4">
        <v>0</v>
      </c>
      <c r="CA38" s="4">
        <v>40</v>
      </c>
      <c r="CB38" s="4">
        <v>60</v>
      </c>
      <c r="CC38" s="4">
        <v>0</v>
      </c>
      <c r="CD38" s="4">
        <v>0</v>
      </c>
      <c r="CE38" s="4">
        <v>0</v>
      </c>
      <c r="CF38" s="4">
        <v>100</v>
      </c>
      <c r="CG38" s="4">
        <v>0</v>
      </c>
      <c r="CH38" s="4">
        <v>0</v>
      </c>
      <c r="CI38" s="4">
        <v>1</v>
      </c>
      <c r="CJ38" s="5" t="s">
        <v>221</v>
      </c>
      <c r="CK38" s="5" t="s">
        <v>221</v>
      </c>
      <c r="CL38" s="5" t="s">
        <v>221</v>
      </c>
      <c r="CM38" s="5" t="s">
        <v>64</v>
      </c>
      <c r="CN38" s="5" t="s">
        <v>64</v>
      </c>
      <c r="CO38" s="5" t="s">
        <v>64</v>
      </c>
      <c r="CP38" s="5" t="s">
        <v>221</v>
      </c>
      <c r="CQ38" s="5" t="s">
        <v>221</v>
      </c>
      <c r="CR38" s="5" t="s">
        <v>221</v>
      </c>
      <c r="CS38" s="5" t="s">
        <v>64</v>
      </c>
      <c r="CT38" s="5" t="s">
        <v>64</v>
      </c>
      <c r="CU38" s="5" t="s">
        <v>64</v>
      </c>
    </row>
    <row r="39" spans="1:99" x14ac:dyDescent="0.25">
      <c r="A39" s="9" t="s">
        <v>181</v>
      </c>
      <c r="B39" s="1">
        <v>8</v>
      </c>
      <c r="C39" s="1">
        <v>2</v>
      </c>
      <c r="D39" s="1">
        <v>1</v>
      </c>
      <c r="E39" s="1">
        <v>33</v>
      </c>
      <c r="F39" s="1">
        <v>1</v>
      </c>
      <c r="G39" s="1">
        <v>1</v>
      </c>
      <c r="I39" s="1">
        <v>8</v>
      </c>
      <c r="J39" s="1">
        <v>1</v>
      </c>
    </row>
    <row r="40" spans="1:99" x14ac:dyDescent="0.25">
      <c r="A40" s="9" t="s">
        <v>181</v>
      </c>
      <c r="B40" s="1">
        <v>9</v>
      </c>
      <c r="C40" s="1">
        <v>1</v>
      </c>
      <c r="D40" s="1">
        <v>1</v>
      </c>
      <c r="E40" s="1">
        <v>44</v>
      </c>
      <c r="F40" s="1">
        <v>0</v>
      </c>
      <c r="G40" s="1">
        <v>1</v>
      </c>
      <c r="I40" s="1">
        <v>8</v>
      </c>
      <c r="J40" s="1">
        <v>1</v>
      </c>
      <c r="K40" s="2">
        <v>0</v>
      </c>
      <c r="L40" s="2">
        <v>100</v>
      </c>
      <c r="M40" s="2">
        <v>1</v>
      </c>
      <c r="N40" s="2">
        <v>2</v>
      </c>
      <c r="O40" s="2">
        <v>3</v>
      </c>
      <c r="P40" s="2">
        <v>2</v>
      </c>
      <c r="Q40" s="2">
        <v>2</v>
      </c>
      <c r="R40" s="2">
        <v>2</v>
      </c>
      <c r="S40" s="2">
        <v>70</v>
      </c>
      <c r="T40" s="2">
        <v>20</v>
      </c>
      <c r="U40" s="2">
        <v>10</v>
      </c>
      <c r="V40" s="2">
        <v>0</v>
      </c>
      <c r="W40" s="2">
        <v>0</v>
      </c>
      <c r="X40" s="2">
        <v>7</v>
      </c>
      <c r="Y40" s="2">
        <v>1</v>
      </c>
      <c r="Z40" s="2">
        <v>2</v>
      </c>
      <c r="AA40" s="2">
        <v>7</v>
      </c>
      <c r="AB40" s="2">
        <v>1</v>
      </c>
      <c r="AC40" s="2">
        <v>2</v>
      </c>
      <c r="AD40" s="2">
        <v>10</v>
      </c>
      <c r="AE40" s="2">
        <v>10</v>
      </c>
      <c r="AF40" s="2">
        <v>10</v>
      </c>
      <c r="AG40" s="2">
        <v>10</v>
      </c>
      <c r="AH40" s="2">
        <v>10</v>
      </c>
      <c r="AI40" s="2">
        <v>10</v>
      </c>
      <c r="AJ40" s="2">
        <v>10</v>
      </c>
      <c r="AK40" s="2">
        <v>10</v>
      </c>
      <c r="AL40" s="2">
        <v>10</v>
      </c>
      <c r="AM40" s="2">
        <v>10</v>
      </c>
      <c r="AN40" s="2">
        <v>10</v>
      </c>
      <c r="AO40" s="2">
        <v>10</v>
      </c>
      <c r="BB40" s="2">
        <v>3</v>
      </c>
      <c r="BC40" s="2">
        <v>60</v>
      </c>
      <c r="BD40" s="2">
        <v>40</v>
      </c>
      <c r="BE40" s="15"/>
      <c r="BF40" s="15"/>
      <c r="BG40" s="3">
        <v>0.51</v>
      </c>
      <c r="BH40" s="3">
        <v>20</v>
      </c>
      <c r="BI40" s="3">
        <v>11</v>
      </c>
      <c r="BJ40" s="3">
        <v>0.04</v>
      </c>
      <c r="BK40" s="3">
        <f t="shared" si="0"/>
        <v>40</v>
      </c>
      <c r="BO40" s="3">
        <v>3</v>
      </c>
      <c r="BP40" s="41" t="s">
        <v>222</v>
      </c>
      <c r="BT40" s="3">
        <v>3</v>
      </c>
      <c r="BU40" s="41" t="s">
        <v>222</v>
      </c>
      <c r="BV40" s="4">
        <v>100</v>
      </c>
      <c r="BW40" s="4">
        <v>0</v>
      </c>
      <c r="BX40" s="4">
        <v>100</v>
      </c>
      <c r="BY40" s="4">
        <v>0</v>
      </c>
      <c r="BZ40" s="4">
        <v>0</v>
      </c>
      <c r="CA40" s="4">
        <v>50</v>
      </c>
      <c r="CB40" s="4">
        <v>50</v>
      </c>
      <c r="CC40" s="4">
        <v>0</v>
      </c>
      <c r="CD40" s="4">
        <v>0</v>
      </c>
      <c r="CE40" s="4">
        <v>0</v>
      </c>
      <c r="CF40" s="4">
        <v>100</v>
      </c>
      <c r="CG40" s="4">
        <v>0</v>
      </c>
      <c r="CH40" s="4">
        <v>0</v>
      </c>
      <c r="CI40" s="4">
        <v>1</v>
      </c>
      <c r="CJ40" s="4">
        <v>1</v>
      </c>
      <c r="CK40" s="4">
        <v>1</v>
      </c>
      <c r="CL40" s="4">
        <v>1</v>
      </c>
      <c r="CM40" s="5" t="s">
        <v>64</v>
      </c>
      <c r="CN40" s="5" t="s">
        <v>64</v>
      </c>
      <c r="CO40" s="5" t="s">
        <v>64</v>
      </c>
      <c r="CP40" s="4">
        <v>1</v>
      </c>
      <c r="CQ40" s="4">
        <v>1</v>
      </c>
      <c r="CR40" s="4">
        <v>1</v>
      </c>
      <c r="CS40" s="5" t="s">
        <v>64</v>
      </c>
      <c r="CT40" s="5" t="s">
        <v>64</v>
      </c>
      <c r="CU40" s="5" t="s">
        <v>64</v>
      </c>
    </row>
    <row r="41" spans="1:99" x14ac:dyDescent="0.25">
      <c r="A41" s="9" t="s">
        <v>181</v>
      </c>
      <c r="B41" s="1">
        <v>9</v>
      </c>
      <c r="C41" s="1">
        <v>2</v>
      </c>
      <c r="D41" s="1">
        <v>2</v>
      </c>
      <c r="E41" s="1">
        <v>31</v>
      </c>
      <c r="F41" s="1">
        <v>1</v>
      </c>
      <c r="G41" s="1">
        <v>1</v>
      </c>
      <c r="I41" s="1">
        <v>8</v>
      </c>
      <c r="J41" s="1">
        <v>1</v>
      </c>
    </row>
    <row r="42" spans="1:99" x14ac:dyDescent="0.25">
      <c r="A42" s="9" t="s">
        <v>181</v>
      </c>
      <c r="B42" s="1">
        <v>10</v>
      </c>
      <c r="C42" s="1">
        <v>1</v>
      </c>
      <c r="D42" s="1">
        <v>1</v>
      </c>
      <c r="E42" s="1">
        <v>60</v>
      </c>
      <c r="F42" s="1">
        <v>0</v>
      </c>
      <c r="G42" s="1">
        <v>1</v>
      </c>
      <c r="I42" s="1">
        <v>8</v>
      </c>
      <c r="J42" s="1">
        <v>1</v>
      </c>
      <c r="K42" s="2">
        <v>0</v>
      </c>
      <c r="L42" s="2">
        <v>100</v>
      </c>
      <c r="M42" s="2">
        <v>1</v>
      </c>
      <c r="N42" s="2">
        <v>2</v>
      </c>
      <c r="O42" s="2">
        <v>3</v>
      </c>
      <c r="P42" s="2">
        <v>2</v>
      </c>
      <c r="Q42" s="2">
        <v>2</v>
      </c>
      <c r="R42" s="2">
        <v>2</v>
      </c>
      <c r="S42" s="2">
        <v>70</v>
      </c>
      <c r="T42" s="2">
        <v>20</v>
      </c>
      <c r="U42" s="2">
        <v>10</v>
      </c>
      <c r="V42" s="2">
        <v>0</v>
      </c>
      <c r="W42" s="2">
        <v>0</v>
      </c>
      <c r="X42" s="2">
        <v>1</v>
      </c>
      <c r="Y42" s="2">
        <v>3</v>
      </c>
      <c r="Z42" s="2">
        <v>2</v>
      </c>
      <c r="AA42" s="2">
        <v>1</v>
      </c>
      <c r="AB42" s="2">
        <v>3</v>
      </c>
      <c r="AC42" s="2">
        <v>2</v>
      </c>
      <c r="AD42" s="2">
        <v>10</v>
      </c>
      <c r="AE42" s="2">
        <v>10</v>
      </c>
      <c r="AF42" s="2">
        <v>10</v>
      </c>
      <c r="AG42" s="2">
        <v>10</v>
      </c>
      <c r="AH42" s="2">
        <v>10</v>
      </c>
      <c r="AI42" s="2">
        <v>10</v>
      </c>
      <c r="AJ42" s="2">
        <v>10</v>
      </c>
      <c r="AK42" s="2">
        <v>10</v>
      </c>
      <c r="AL42" s="2">
        <v>10</v>
      </c>
      <c r="AM42" s="2">
        <v>10</v>
      </c>
      <c r="AN42" s="2">
        <v>10</v>
      </c>
      <c r="AO42" s="2">
        <v>10</v>
      </c>
      <c r="BB42" s="2">
        <v>3</v>
      </c>
      <c r="BC42" s="2">
        <v>20</v>
      </c>
      <c r="BD42" s="2">
        <v>80</v>
      </c>
      <c r="BE42" s="15"/>
      <c r="BF42" s="15"/>
      <c r="BG42" s="3">
        <v>0.52</v>
      </c>
      <c r="BH42" s="3">
        <v>20</v>
      </c>
      <c r="BI42" s="3">
        <v>20</v>
      </c>
      <c r="BJ42" s="3">
        <v>0.03</v>
      </c>
      <c r="BK42" s="3">
        <f t="shared" si="0"/>
        <v>30</v>
      </c>
      <c r="BO42" s="3">
        <v>2</v>
      </c>
      <c r="BP42" s="3">
        <v>1</v>
      </c>
      <c r="BT42" s="3">
        <v>2</v>
      </c>
      <c r="BU42" s="3">
        <v>1</v>
      </c>
      <c r="BV42" s="4">
        <v>80</v>
      </c>
      <c r="BW42" s="4">
        <v>20</v>
      </c>
      <c r="BX42" s="4">
        <v>80</v>
      </c>
      <c r="BY42" s="4">
        <v>20</v>
      </c>
      <c r="BZ42" s="4">
        <v>0</v>
      </c>
      <c r="CA42" s="4">
        <v>20</v>
      </c>
      <c r="CB42" s="4">
        <v>80</v>
      </c>
      <c r="CC42" s="4">
        <v>0</v>
      </c>
      <c r="CD42" s="4">
        <v>100</v>
      </c>
      <c r="CE42" s="4">
        <v>0</v>
      </c>
      <c r="CF42" s="4">
        <v>100</v>
      </c>
      <c r="CG42" s="4">
        <v>0</v>
      </c>
      <c r="CH42" s="4">
        <v>100</v>
      </c>
      <c r="CI42" s="4">
        <v>1</v>
      </c>
      <c r="CJ42" s="4">
        <v>1</v>
      </c>
      <c r="CK42" s="4">
        <v>1</v>
      </c>
      <c r="CL42" s="4">
        <v>1</v>
      </c>
      <c r="CM42" s="5" t="s">
        <v>64</v>
      </c>
      <c r="CN42" s="5" t="s">
        <v>64</v>
      </c>
      <c r="CO42" s="5" t="s">
        <v>64</v>
      </c>
      <c r="CP42" s="4">
        <v>1</v>
      </c>
      <c r="CQ42" s="4">
        <v>1</v>
      </c>
      <c r="CR42" s="4">
        <v>1</v>
      </c>
      <c r="CS42" s="5" t="s">
        <v>64</v>
      </c>
      <c r="CT42" s="5" t="s">
        <v>64</v>
      </c>
      <c r="CU42" s="5" t="s">
        <v>64</v>
      </c>
    </row>
    <row r="43" spans="1:99" x14ac:dyDescent="0.25">
      <c r="A43" s="9" t="s">
        <v>225</v>
      </c>
      <c r="B43" s="1">
        <v>1</v>
      </c>
      <c r="C43" s="1">
        <v>1</v>
      </c>
      <c r="D43" s="1">
        <v>2</v>
      </c>
      <c r="E43" s="1">
        <v>68</v>
      </c>
      <c r="F43" s="1">
        <v>1</v>
      </c>
      <c r="G43" s="1">
        <v>1</v>
      </c>
      <c r="I43" s="1">
        <v>8</v>
      </c>
      <c r="J43" s="1">
        <v>1</v>
      </c>
      <c r="K43" s="2">
        <v>0</v>
      </c>
      <c r="L43" s="2">
        <v>100</v>
      </c>
      <c r="M43" s="2">
        <v>1</v>
      </c>
      <c r="N43" s="2">
        <v>3</v>
      </c>
      <c r="O43" s="2">
        <v>2</v>
      </c>
      <c r="P43" s="2">
        <v>2</v>
      </c>
      <c r="Q43" s="2">
        <v>2</v>
      </c>
      <c r="R43" s="2">
        <v>2</v>
      </c>
      <c r="S43" s="2">
        <v>80</v>
      </c>
      <c r="T43" s="2">
        <v>0</v>
      </c>
      <c r="U43" s="2">
        <v>20</v>
      </c>
      <c r="V43" s="2">
        <v>0</v>
      </c>
      <c r="W43" s="2">
        <v>0</v>
      </c>
      <c r="X43" s="2">
        <v>1</v>
      </c>
      <c r="Y43" s="2">
        <v>2</v>
      </c>
      <c r="Z43" s="2">
        <v>3</v>
      </c>
      <c r="AA43" s="2">
        <v>4</v>
      </c>
      <c r="AB43" s="2">
        <v>5</v>
      </c>
      <c r="AC43" s="2">
        <v>3</v>
      </c>
      <c r="AJ43" s="2">
        <v>10</v>
      </c>
      <c r="AK43" s="2">
        <v>10</v>
      </c>
      <c r="AL43" s="2">
        <v>10</v>
      </c>
      <c r="AM43" s="2">
        <v>10</v>
      </c>
      <c r="AN43" s="2">
        <v>10</v>
      </c>
      <c r="AO43" s="2">
        <v>10</v>
      </c>
      <c r="BB43" s="2">
        <v>3</v>
      </c>
      <c r="BC43" s="2">
        <v>60</v>
      </c>
      <c r="BD43" s="2">
        <v>40</v>
      </c>
      <c r="BE43" s="15"/>
      <c r="BF43" s="15"/>
      <c r="BG43" s="3">
        <v>1.96</v>
      </c>
      <c r="BH43" s="3">
        <v>30</v>
      </c>
      <c r="BI43" s="3">
        <v>30</v>
      </c>
      <c r="BJ43" s="3">
        <v>0.09</v>
      </c>
      <c r="BK43" s="3">
        <f t="shared" si="0"/>
        <v>90</v>
      </c>
      <c r="BO43" s="3">
        <v>2</v>
      </c>
      <c r="BP43" s="3">
        <v>1</v>
      </c>
      <c r="BT43" s="3">
        <v>2</v>
      </c>
      <c r="BU43" s="3">
        <v>1</v>
      </c>
      <c r="BV43" s="4">
        <v>70</v>
      </c>
      <c r="BW43" s="4">
        <v>30</v>
      </c>
      <c r="BX43" s="4">
        <v>100</v>
      </c>
      <c r="BY43" s="4">
        <v>0</v>
      </c>
      <c r="BZ43" s="4">
        <v>0</v>
      </c>
      <c r="CA43" s="4">
        <v>10</v>
      </c>
      <c r="CB43" s="4">
        <v>90</v>
      </c>
      <c r="CC43" s="4">
        <v>0</v>
      </c>
      <c r="CD43" s="4">
        <v>100</v>
      </c>
      <c r="CE43" s="4">
        <v>0</v>
      </c>
      <c r="CF43" s="4">
        <v>100</v>
      </c>
      <c r="CG43" s="4">
        <v>0</v>
      </c>
      <c r="CH43" s="4">
        <v>100</v>
      </c>
      <c r="CI43" s="4">
        <v>1</v>
      </c>
      <c r="CJ43" s="4">
        <v>1</v>
      </c>
      <c r="CK43" s="4">
        <v>1</v>
      </c>
      <c r="CL43" s="4">
        <v>1.5</v>
      </c>
      <c r="CM43" s="5" t="s">
        <v>64</v>
      </c>
      <c r="CN43" s="5" t="s">
        <v>64</v>
      </c>
      <c r="CO43" s="5" t="s">
        <v>64</v>
      </c>
      <c r="CP43" s="4">
        <v>1</v>
      </c>
      <c r="CQ43" s="4">
        <v>1</v>
      </c>
      <c r="CR43" s="4">
        <v>1.5</v>
      </c>
      <c r="CS43" s="5" t="s">
        <v>64</v>
      </c>
      <c r="CT43" s="5" t="s">
        <v>64</v>
      </c>
      <c r="CU43" s="5" t="s">
        <v>64</v>
      </c>
    </row>
    <row r="44" spans="1:99" x14ac:dyDescent="0.25">
      <c r="A44" s="9" t="s">
        <v>225</v>
      </c>
      <c r="B44" s="1">
        <v>1</v>
      </c>
      <c r="C44" s="1">
        <v>2</v>
      </c>
      <c r="D44" s="1">
        <v>1</v>
      </c>
      <c r="E44" s="1">
        <v>50</v>
      </c>
      <c r="F44" s="1">
        <v>2</v>
      </c>
      <c r="G44" s="1">
        <v>1</v>
      </c>
      <c r="I44" s="1">
        <v>8</v>
      </c>
      <c r="J44" s="1">
        <v>1</v>
      </c>
    </row>
    <row r="45" spans="1:99" x14ac:dyDescent="0.25">
      <c r="A45" s="9" t="s">
        <v>225</v>
      </c>
      <c r="B45" s="1">
        <v>2</v>
      </c>
      <c r="C45" s="1">
        <v>1</v>
      </c>
      <c r="D45" s="1">
        <v>1</v>
      </c>
      <c r="E45" s="1">
        <v>49</v>
      </c>
      <c r="F45" s="1">
        <v>0</v>
      </c>
      <c r="G45" s="1">
        <v>1</v>
      </c>
      <c r="I45" s="1">
        <v>8</v>
      </c>
      <c r="J45" s="1">
        <v>1</v>
      </c>
      <c r="K45" s="2">
        <v>0</v>
      </c>
      <c r="L45" s="2">
        <v>100</v>
      </c>
      <c r="M45" s="2">
        <v>1</v>
      </c>
      <c r="N45" s="2">
        <v>2</v>
      </c>
      <c r="P45" s="2">
        <v>2</v>
      </c>
      <c r="Q45" s="2">
        <v>2</v>
      </c>
      <c r="R45" s="2">
        <v>2</v>
      </c>
      <c r="S45" s="2">
        <v>80</v>
      </c>
      <c r="T45" s="2">
        <v>0</v>
      </c>
      <c r="U45" s="2">
        <v>19</v>
      </c>
      <c r="V45" s="2">
        <v>0</v>
      </c>
      <c r="W45" s="2">
        <v>1</v>
      </c>
      <c r="X45" s="2">
        <v>3</v>
      </c>
      <c r="Y45" s="2">
        <v>4</v>
      </c>
      <c r="Z45" s="2">
        <v>2</v>
      </c>
      <c r="AA45" s="2">
        <v>3</v>
      </c>
      <c r="AB45" s="2">
        <v>2</v>
      </c>
      <c r="AC45" s="2">
        <v>4</v>
      </c>
      <c r="AJ45" s="2">
        <v>10</v>
      </c>
      <c r="AK45" s="2">
        <v>10</v>
      </c>
      <c r="AL45" s="2">
        <v>10</v>
      </c>
      <c r="AM45" s="2">
        <v>10</v>
      </c>
      <c r="AN45" s="2">
        <v>10</v>
      </c>
      <c r="AO45" s="2">
        <v>10</v>
      </c>
      <c r="AV45" s="2">
        <v>4</v>
      </c>
      <c r="AW45" s="2">
        <v>2</v>
      </c>
      <c r="AX45" s="2">
        <v>10</v>
      </c>
      <c r="AY45" s="2">
        <v>4</v>
      </c>
      <c r="AZ45" s="2">
        <v>2</v>
      </c>
      <c r="BA45" s="2">
        <v>10</v>
      </c>
      <c r="BB45" s="2">
        <v>3</v>
      </c>
      <c r="BC45" s="2">
        <v>60</v>
      </c>
      <c r="BD45" s="2">
        <v>40</v>
      </c>
      <c r="BE45" s="15"/>
      <c r="BF45" s="15"/>
      <c r="BG45" s="3">
        <v>1.21</v>
      </c>
      <c r="BH45" s="3">
        <v>30</v>
      </c>
      <c r="BI45" s="3">
        <v>50</v>
      </c>
      <c r="BJ45" s="3">
        <v>0.02</v>
      </c>
      <c r="BK45" s="3">
        <f t="shared" si="0"/>
        <v>20</v>
      </c>
      <c r="BO45" s="3">
        <v>2</v>
      </c>
      <c r="BP45" s="3">
        <v>1</v>
      </c>
      <c r="BT45" s="3">
        <v>2</v>
      </c>
      <c r="BU45" s="3">
        <v>1</v>
      </c>
      <c r="BV45" s="4">
        <v>100</v>
      </c>
      <c r="BW45" s="4">
        <v>0</v>
      </c>
      <c r="BX45" s="4">
        <v>100</v>
      </c>
      <c r="BY45" s="4">
        <v>0</v>
      </c>
      <c r="BZ45" s="4">
        <v>0</v>
      </c>
      <c r="CA45" s="4">
        <v>0</v>
      </c>
      <c r="CB45" s="4">
        <v>100</v>
      </c>
      <c r="CC45" s="4">
        <v>0</v>
      </c>
      <c r="CD45" s="4">
        <v>0</v>
      </c>
      <c r="CE45" s="4">
        <v>0</v>
      </c>
      <c r="CF45" s="4">
        <v>100</v>
      </c>
      <c r="CG45" s="4">
        <v>0</v>
      </c>
      <c r="CH45" s="4">
        <v>0</v>
      </c>
      <c r="CI45" s="4">
        <v>1</v>
      </c>
      <c r="CJ45" s="4">
        <v>2</v>
      </c>
      <c r="CK45" s="4">
        <v>2</v>
      </c>
      <c r="CL45" s="4">
        <v>2</v>
      </c>
      <c r="CM45" s="5" t="s">
        <v>64</v>
      </c>
      <c r="CN45" s="5" t="s">
        <v>64</v>
      </c>
      <c r="CO45" s="5" t="s">
        <v>64</v>
      </c>
      <c r="CP45" s="4">
        <v>2</v>
      </c>
      <c r="CQ45" s="4">
        <v>2</v>
      </c>
      <c r="CR45" s="4">
        <v>2</v>
      </c>
      <c r="CS45" s="5" t="s">
        <v>64</v>
      </c>
      <c r="CT45" s="5" t="s">
        <v>64</v>
      </c>
      <c r="CU45" s="5" t="s">
        <v>64</v>
      </c>
    </row>
    <row r="46" spans="1:99" x14ac:dyDescent="0.25">
      <c r="A46" s="9" t="s">
        <v>225</v>
      </c>
      <c r="B46" s="1">
        <v>2</v>
      </c>
      <c r="C46" s="1">
        <v>2</v>
      </c>
      <c r="D46" s="1">
        <v>2</v>
      </c>
      <c r="E46" s="1">
        <v>42</v>
      </c>
      <c r="F46" s="1">
        <v>1</v>
      </c>
      <c r="G46" s="1">
        <v>1</v>
      </c>
      <c r="I46" s="1">
        <v>8</v>
      </c>
      <c r="J46" s="1">
        <v>1</v>
      </c>
    </row>
    <row r="47" spans="1:99" x14ac:dyDescent="0.25">
      <c r="A47" s="9" t="s">
        <v>225</v>
      </c>
      <c r="B47" s="1">
        <v>3</v>
      </c>
      <c r="C47" s="1">
        <v>1</v>
      </c>
      <c r="D47" s="1">
        <v>1</v>
      </c>
      <c r="E47" s="1">
        <v>60</v>
      </c>
      <c r="F47" s="1">
        <v>0</v>
      </c>
      <c r="G47" s="1">
        <v>2</v>
      </c>
      <c r="H47" s="1">
        <v>5</v>
      </c>
      <c r="J47" s="1">
        <v>1</v>
      </c>
      <c r="K47" s="2">
        <v>0</v>
      </c>
      <c r="L47" s="2">
        <v>100</v>
      </c>
      <c r="M47" s="2">
        <v>1</v>
      </c>
      <c r="N47" s="2">
        <v>3</v>
      </c>
      <c r="P47" s="2">
        <v>2</v>
      </c>
      <c r="Q47" s="2">
        <v>2</v>
      </c>
      <c r="R47" s="2">
        <v>2</v>
      </c>
      <c r="S47" s="2">
        <v>80</v>
      </c>
      <c r="T47" s="2">
        <v>0</v>
      </c>
      <c r="U47" s="2">
        <v>20</v>
      </c>
      <c r="V47" s="2">
        <v>0</v>
      </c>
      <c r="W47" s="2">
        <v>0</v>
      </c>
      <c r="X47" s="2">
        <v>3</v>
      </c>
      <c r="Y47" s="2">
        <v>4</v>
      </c>
      <c r="Z47" s="2">
        <v>2</v>
      </c>
      <c r="AA47" s="2">
        <v>3</v>
      </c>
      <c r="AB47" s="2">
        <v>4</v>
      </c>
      <c r="AC47" s="2">
        <v>2</v>
      </c>
      <c r="AJ47" s="2">
        <v>10</v>
      </c>
      <c r="AK47" s="2">
        <v>10</v>
      </c>
      <c r="AL47" s="2">
        <v>10</v>
      </c>
      <c r="AM47" s="2">
        <v>10</v>
      </c>
      <c r="AN47" s="2">
        <v>10</v>
      </c>
      <c r="AO47" s="2">
        <v>10</v>
      </c>
      <c r="BB47" s="2">
        <v>3</v>
      </c>
      <c r="BC47" s="2">
        <v>70</v>
      </c>
      <c r="BD47" s="2">
        <v>30</v>
      </c>
      <c r="BE47" s="15"/>
      <c r="BF47" s="15"/>
      <c r="BG47" s="3">
        <v>0.92</v>
      </c>
      <c r="BH47" s="3">
        <v>25</v>
      </c>
      <c r="BI47" s="3">
        <v>34</v>
      </c>
      <c r="BJ47" s="3">
        <v>0.03</v>
      </c>
      <c r="BK47" s="3">
        <f t="shared" si="0"/>
        <v>30</v>
      </c>
      <c r="BO47" s="3">
        <v>2</v>
      </c>
      <c r="BP47" s="3">
        <v>1</v>
      </c>
      <c r="BT47" s="3">
        <v>2</v>
      </c>
      <c r="BU47" s="3">
        <v>1</v>
      </c>
      <c r="BV47" s="4">
        <v>60</v>
      </c>
      <c r="BW47" s="4">
        <v>40</v>
      </c>
      <c r="BX47" s="4">
        <v>80</v>
      </c>
      <c r="BY47" s="4">
        <v>20</v>
      </c>
      <c r="BZ47" s="4">
        <v>0</v>
      </c>
      <c r="CA47" s="4">
        <v>0</v>
      </c>
      <c r="CB47" s="4">
        <v>100</v>
      </c>
      <c r="CC47" s="4">
        <v>0</v>
      </c>
      <c r="CD47" s="4">
        <v>100</v>
      </c>
      <c r="CE47" s="4">
        <v>0</v>
      </c>
      <c r="CF47" s="4">
        <v>100</v>
      </c>
      <c r="CG47" s="4">
        <v>20</v>
      </c>
      <c r="CH47" s="4">
        <v>80</v>
      </c>
      <c r="CI47" s="4">
        <v>1</v>
      </c>
      <c r="CJ47" s="4">
        <v>2</v>
      </c>
      <c r="CK47" s="4">
        <v>2</v>
      </c>
      <c r="CL47" s="4">
        <v>1</v>
      </c>
      <c r="CM47" s="5" t="s">
        <v>64</v>
      </c>
      <c r="CN47" s="5" t="s">
        <v>64</v>
      </c>
      <c r="CO47" s="5" t="s">
        <v>64</v>
      </c>
      <c r="CP47" s="4">
        <v>2</v>
      </c>
      <c r="CQ47" s="4">
        <v>2</v>
      </c>
      <c r="CR47" s="4">
        <v>1</v>
      </c>
      <c r="CS47" s="5" t="s">
        <v>64</v>
      </c>
      <c r="CT47" s="5" t="s">
        <v>64</v>
      </c>
      <c r="CU47" s="5" t="s">
        <v>64</v>
      </c>
    </row>
    <row r="48" spans="1:99" x14ac:dyDescent="0.25">
      <c r="A48" s="9" t="s">
        <v>225</v>
      </c>
      <c r="B48" s="1">
        <v>3</v>
      </c>
      <c r="C48" s="1">
        <v>2</v>
      </c>
      <c r="D48" s="1">
        <v>2</v>
      </c>
      <c r="E48" s="1">
        <v>56</v>
      </c>
      <c r="F48" s="1">
        <v>1</v>
      </c>
      <c r="G48" s="1">
        <v>1</v>
      </c>
      <c r="I48" s="1">
        <v>8</v>
      </c>
      <c r="J48" s="1">
        <v>1</v>
      </c>
    </row>
    <row r="49" spans="1:106" x14ac:dyDescent="0.25">
      <c r="A49" s="9" t="s">
        <v>225</v>
      </c>
      <c r="B49" s="1">
        <v>4</v>
      </c>
      <c r="C49" s="1">
        <v>1</v>
      </c>
      <c r="D49" s="1">
        <v>1</v>
      </c>
      <c r="E49" s="1">
        <v>44</v>
      </c>
      <c r="F49" s="1">
        <v>0</v>
      </c>
      <c r="G49" s="1">
        <v>1</v>
      </c>
      <c r="I49" s="1">
        <v>8</v>
      </c>
      <c r="J49" s="1">
        <v>1</v>
      </c>
      <c r="K49" s="2">
        <v>0</v>
      </c>
      <c r="L49" s="2">
        <v>100</v>
      </c>
      <c r="M49" s="2">
        <v>1</v>
      </c>
      <c r="N49" s="2">
        <v>3</v>
      </c>
      <c r="P49" s="2">
        <v>2</v>
      </c>
      <c r="Q49" s="2">
        <v>2</v>
      </c>
      <c r="R49" s="2">
        <v>2</v>
      </c>
      <c r="S49" s="2">
        <v>80</v>
      </c>
      <c r="T49" s="2">
        <v>0</v>
      </c>
      <c r="U49" s="2">
        <v>20</v>
      </c>
      <c r="V49" s="2">
        <v>0</v>
      </c>
      <c r="W49" s="2">
        <v>0</v>
      </c>
      <c r="X49" s="2">
        <v>4</v>
      </c>
      <c r="Y49" s="2">
        <v>2</v>
      </c>
      <c r="Z49" s="2">
        <v>3</v>
      </c>
      <c r="AA49" s="2">
        <v>2</v>
      </c>
      <c r="AB49" s="2">
        <v>4</v>
      </c>
      <c r="AC49" s="2">
        <v>6</v>
      </c>
      <c r="AJ49" s="2">
        <v>10</v>
      </c>
      <c r="AK49" s="2">
        <v>10</v>
      </c>
      <c r="AL49" s="2">
        <v>10</v>
      </c>
      <c r="AM49" s="2">
        <v>10</v>
      </c>
      <c r="AN49" s="2">
        <v>10</v>
      </c>
      <c r="AO49" s="2">
        <v>10</v>
      </c>
      <c r="BB49" s="2">
        <v>3</v>
      </c>
      <c r="BC49" s="2">
        <v>60</v>
      </c>
      <c r="BD49" s="2">
        <v>40</v>
      </c>
      <c r="BE49" s="15"/>
      <c r="BF49" s="15"/>
      <c r="BG49" s="3">
        <v>2.08</v>
      </c>
      <c r="BH49" s="3">
        <v>12</v>
      </c>
      <c r="BI49" s="3">
        <v>15</v>
      </c>
      <c r="BJ49" s="3">
        <v>0.08</v>
      </c>
      <c r="BK49" s="3">
        <f t="shared" si="0"/>
        <v>80</v>
      </c>
      <c r="BO49" s="3">
        <v>2</v>
      </c>
      <c r="BP49" s="3">
        <v>1</v>
      </c>
      <c r="BT49" s="3">
        <v>2</v>
      </c>
      <c r="BU49" s="3">
        <v>1</v>
      </c>
      <c r="BV49" s="4">
        <v>100</v>
      </c>
      <c r="BW49" s="4">
        <v>0</v>
      </c>
      <c r="BX49" s="4">
        <v>100</v>
      </c>
      <c r="BY49" s="4">
        <v>0</v>
      </c>
      <c r="BZ49" s="4">
        <v>0</v>
      </c>
      <c r="CA49" s="4">
        <v>0</v>
      </c>
      <c r="CB49" s="4">
        <v>100</v>
      </c>
      <c r="CC49" s="4">
        <v>0</v>
      </c>
      <c r="CD49" s="4">
        <v>0</v>
      </c>
      <c r="CE49" s="4">
        <v>0</v>
      </c>
      <c r="CF49" s="4">
        <v>100</v>
      </c>
      <c r="CG49" s="4">
        <v>0</v>
      </c>
      <c r="CH49" s="4">
        <v>0</v>
      </c>
      <c r="CI49" s="4">
        <v>1</v>
      </c>
      <c r="CJ49" s="4">
        <v>1</v>
      </c>
      <c r="CK49" s="4">
        <v>1</v>
      </c>
      <c r="CL49" s="4">
        <v>1</v>
      </c>
      <c r="CM49" s="5" t="s">
        <v>64</v>
      </c>
      <c r="CN49" s="5" t="s">
        <v>64</v>
      </c>
      <c r="CO49" s="5" t="s">
        <v>64</v>
      </c>
      <c r="CP49" s="4">
        <v>1</v>
      </c>
      <c r="CQ49" s="4">
        <v>1</v>
      </c>
      <c r="CR49" s="4">
        <v>1</v>
      </c>
      <c r="CS49" s="5" t="s">
        <v>64</v>
      </c>
      <c r="CT49" s="5" t="s">
        <v>64</v>
      </c>
      <c r="CU49" s="5" t="s">
        <v>64</v>
      </c>
      <c r="CV49" s="43" t="s">
        <v>227</v>
      </c>
      <c r="CW49" s="44"/>
      <c r="CX49" s="44"/>
      <c r="CY49" s="44"/>
      <c r="CZ49" s="44"/>
      <c r="DA49" s="44"/>
      <c r="DB49" s="44"/>
    </row>
    <row r="50" spans="1:106" x14ac:dyDescent="0.25">
      <c r="A50" s="9" t="s">
        <v>225</v>
      </c>
      <c r="B50" s="1">
        <v>4</v>
      </c>
      <c r="C50" s="1">
        <v>2</v>
      </c>
      <c r="D50" s="1">
        <v>2</v>
      </c>
      <c r="E50" s="1">
        <v>36</v>
      </c>
      <c r="F50" s="1">
        <v>1</v>
      </c>
      <c r="G50" s="1">
        <v>1</v>
      </c>
      <c r="I50" s="1">
        <v>8</v>
      </c>
      <c r="J50" s="1">
        <v>1</v>
      </c>
    </row>
    <row r="51" spans="1:106" x14ac:dyDescent="0.25">
      <c r="A51" s="9" t="s">
        <v>225</v>
      </c>
      <c r="B51" s="1">
        <v>5</v>
      </c>
      <c r="C51" s="1">
        <v>1</v>
      </c>
      <c r="D51" s="1">
        <v>1</v>
      </c>
      <c r="E51" s="1">
        <v>65</v>
      </c>
      <c r="F51" s="1">
        <v>0</v>
      </c>
      <c r="G51" s="1">
        <v>2</v>
      </c>
      <c r="H51" s="1">
        <v>5</v>
      </c>
      <c r="J51" s="1">
        <v>1</v>
      </c>
      <c r="K51" s="2">
        <v>0</v>
      </c>
      <c r="L51" s="2">
        <v>100</v>
      </c>
      <c r="M51" s="2">
        <v>1</v>
      </c>
      <c r="N51" s="2">
        <v>3</v>
      </c>
      <c r="P51" s="2">
        <v>2</v>
      </c>
      <c r="Q51" s="2">
        <v>2</v>
      </c>
      <c r="R51" s="2">
        <v>2</v>
      </c>
      <c r="S51" s="2">
        <v>80</v>
      </c>
      <c r="T51" s="2">
        <v>0</v>
      </c>
      <c r="U51" s="2">
        <v>19</v>
      </c>
      <c r="V51" s="2">
        <v>0</v>
      </c>
      <c r="W51" s="2">
        <v>1</v>
      </c>
      <c r="X51" s="2">
        <v>3</v>
      </c>
      <c r="Y51" s="2">
        <v>4</v>
      </c>
      <c r="Z51" s="2">
        <v>7</v>
      </c>
      <c r="AA51" s="2">
        <v>3</v>
      </c>
      <c r="AB51" s="2">
        <v>4</v>
      </c>
      <c r="AC51" s="2">
        <v>7</v>
      </c>
      <c r="AJ51" s="2">
        <v>10</v>
      </c>
      <c r="AK51" s="2">
        <v>10</v>
      </c>
      <c r="AL51" s="2">
        <v>10</v>
      </c>
      <c r="AM51" s="2">
        <v>10</v>
      </c>
      <c r="AN51" s="2">
        <v>10</v>
      </c>
      <c r="AO51" s="2">
        <v>10</v>
      </c>
      <c r="AV51" s="2">
        <v>2</v>
      </c>
      <c r="AW51" s="2">
        <v>5</v>
      </c>
      <c r="AX51" s="2">
        <v>8</v>
      </c>
      <c r="AY51" s="2">
        <v>2</v>
      </c>
      <c r="AZ51" s="2">
        <v>5</v>
      </c>
      <c r="BA51" s="2">
        <v>8</v>
      </c>
      <c r="BB51" s="2">
        <v>3</v>
      </c>
      <c r="BC51" s="2">
        <v>40</v>
      </c>
      <c r="BD51" s="2">
        <v>60</v>
      </c>
      <c r="BE51" s="15"/>
      <c r="BF51" s="15"/>
      <c r="BG51" s="3">
        <v>2.96</v>
      </c>
      <c r="BH51" s="3">
        <v>12</v>
      </c>
      <c r="BI51" s="3">
        <v>26</v>
      </c>
      <c r="BJ51" s="3">
        <v>7.0000000000000007E-2</v>
      </c>
      <c r="BK51" s="3">
        <f t="shared" si="0"/>
        <v>70</v>
      </c>
      <c r="BO51" s="3">
        <v>2</v>
      </c>
      <c r="BP51" s="3">
        <v>1</v>
      </c>
      <c r="BT51" s="3">
        <v>2</v>
      </c>
      <c r="BU51" s="3">
        <v>1</v>
      </c>
      <c r="BV51" s="4">
        <v>40</v>
      </c>
      <c r="BW51" s="4">
        <v>60</v>
      </c>
      <c r="BX51" s="4">
        <v>100</v>
      </c>
      <c r="BY51" s="4">
        <v>0</v>
      </c>
      <c r="BZ51" s="4">
        <v>0</v>
      </c>
      <c r="CA51" s="4">
        <v>0</v>
      </c>
      <c r="CB51" s="4">
        <v>100</v>
      </c>
      <c r="CC51" s="4">
        <v>0</v>
      </c>
      <c r="CD51" s="4">
        <v>100</v>
      </c>
      <c r="CE51" s="4">
        <v>0</v>
      </c>
      <c r="CF51" s="4">
        <v>100</v>
      </c>
      <c r="CG51" s="4">
        <v>0</v>
      </c>
      <c r="CH51" s="4">
        <v>0</v>
      </c>
      <c r="CI51" s="4">
        <v>1</v>
      </c>
      <c r="CJ51" s="4">
        <v>2</v>
      </c>
      <c r="CK51" s="4">
        <v>2</v>
      </c>
      <c r="CL51" s="4">
        <v>2</v>
      </c>
      <c r="CM51" s="5" t="s">
        <v>64</v>
      </c>
      <c r="CN51" s="5" t="s">
        <v>64</v>
      </c>
      <c r="CO51" s="5" t="s">
        <v>64</v>
      </c>
      <c r="CP51" s="4">
        <v>2</v>
      </c>
      <c r="CQ51" s="4">
        <v>2</v>
      </c>
      <c r="CR51" s="4">
        <v>2</v>
      </c>
      <c r="CS51" s="5" t="s">
        <v>64</v>
      </c>
      <c r="CT51" s="5" t="s">
        <v>64</v>
      </c>
      <c r="CU51" s="5" t="s">
        <v>64</v>
      </c>
    </row>
    <row r="52" spans="1:106" x14ac:dyDescent="0.25">
      <c r="A52" s="9" t="s">
        <v>225</v>
      </c>
      <c r="B52" s="1">
        <v>5</v>
      </c>
      <c r="C52" s="1">
        <v>2</v>
      </c>
      <c r="D52" s="1">
        <v>2</v>
      </c>
      <c r="E52" s="1">
        <v>51</v>
      </c>
      <c r="F52" s="1">
        <v>1</v>
      </c>
      <c r="G52" s="1">
        <v>1</v>
      </c>
      <c r="I52" s="1">
        <v>8</v>
      </c>
      <c r="J52" s="1">
        <v>1</v>
      </c>
    </row>
    <row r="53" spans="1:106" x14ac:dyDescent="0.25">
      <c r="A53" s="9" t="s">
        <v>225</v>
      </c>
      <c r="B53" s="1">
        <v>5</v>
      </c>
      <c r="C53" s="1">
        <v>3</v>
      </c>
      <c r="D53" s="1">
        <v>1</v>
      </c>
      <c r="E53" s="1">
        <v>37</v>
      </c>
      <c r="F53" s="1">
        <v>2</v>
      </c>
      <c r="G53" s="1">
        <v>1</v>
      </c>
      <c r="I53" s="9" t="s">
        <v>228</v>
      </c>
      <c r="J53" s="1">
        <v>1</v>
      </c>
    </row>
    <row r="54" spans="1:106" x14ac:dyDescent="0.25">
      <c r="A54" s="9" t="s">
        <v>225</v>
      </c>
      <c r="B54" s="1">
        <v>6</v>
      </c>
      <c r="C54" s="1">
        <v>1</v>
      </c>
      <c r="D54" s="1">
        <v>1</v>
      </c>
      <c r="E54" s="1">
        <v>38</v>
      </c>
      <c r="F54" s="1">
        <v>6</v>
      </c>
      <c r="G54" s="1">
        <v>1</v>
      </c>
      <c r="I54" s="1">
        <v>8</v>
      </c>
      <c r="J54" s="1">
        <v>1</v>
      </c>
      <c r="K54" s="2">
        <v>0</v>
      </c>
      <c r="L54" s="2">
        <v>100</v>
      </c>
      <c r="M54" s="2">
        <v>1</v>
      </c>
      <c r="N54" s="2">
        <v>3</v>
      </c>
      <c r="P54" s="2">
        <v>2</v>
      </c>
      <c r="Q54" s="2">
        <v>2</v>
      </c>
      <c r="R54" s="2">
        <v>2</v>
      </c>
      <c r="S54" s="2">
        <v>80</v>
      </c>
      <c r="T54" s="2">
        <v>0</v>
      </c>
      <c r="U54" s="2">
        <v>20</v>
      </c>
      <c r="V54" s="2">
        <v>0</v>
      </c>
      <c r="W54" s="2">
        <v>0</v>
      </c>
      <c r="X54" s="2">
        <v>3</v>
      </c>
      <c r="Y54" s="2">
        <v>4</v>
      </c>
      <c r="Z54" s="2">
        <v>9</v>
      </c>
      <c r="AA54" s="2">
        <v>3</v>
      </c>
      <c r="AB54" s="2">
        <v>4</v>
      </c>
      <c r="AC54" s="2">
        <v>9</v>
      </c>
      <c r="AJ54" s="2">
        <v>10</v>
      </c>
      <c r="AK54" s="2">
        <v>10</v>
      </c>
      <c r="AL54" s="2">
        <v>10</v>
      </c>
      <c r="AM54" s="2">
        <v>10</v>
      </c>
      <c r="AN54" s="2">
        <v>10</v>
      </c>
      <c r="AO54" s="2">
        <v>10</v>
      </c>
      <c r="BB54" s="2">
        <v>3</v>
      </c>
      <c r="BC54" s="2">
        <v>30</v>
      </c>
      <c r="BD54" s="2">
        <v>70</v>
      </c>
      <c r="BE54" s="15"/>
      <c r="BF54" s="15"/>
      <c r="BG54" s="3">
        <v>2.91</v>
      </c>
      <c r="BH54" s="3">
        <v>20</v>
      </c>
      <c r="BI54" s="3">
        <v>40</v>
      </c>
      <c r="BJ54" s="3">
        <v>0.06</v>
      </c>
      <c r="BK54" s="3">
        <f t="shared" si="0"/>
        <v>60</v>
      </c>
      <c r="BO54" s="3">
        <v>3</v>
      </c>
      <c r="BP54" s="3">
        <v>9</v>
      </c>
      <c r="BT54" s="3">
        <v>3</v>
      </c>
      <c r="BU54" s="3">
        <v>9</v>
      </c>
      <c r="BV54" s="4">
        <v>70</v>
      </c>
      <c r="BW54" s="4">
        <v>30</v>
      </c>
      <c r="BX54" s="4">
        <v>70</v>
      </c>
      <c r="BY54" s="4">
        <v>30</v>
      </c>
      <c r="BZ54" s="4">
        <v>0</v>
      </c>
      <c r="CA54" s="4">
        <v>0</v>
      </c>
      <c r="CB54" s="4">
        <v>100</v>
      </c>
      <c r="CC54" s="4">
        <v>0</v>
      </c>
      <c r="CD54" s="4">
        <v>100</v>
      </c>
      <c r="CE54" s="4">
        <v>0</v>
      </c>
      <c r="CF54" s="4">
        <v>100</v>
      </c>
      <c r="CG54" s="4">
        <v>0</v>
      </c>
      <c r="CH54" s="4">
        <v>100</v>
      </c>
      <c r="CI54" s="4">
        <v>1</v>
      </c>
      <c r="CJ54" s="4">
        <v>1.5</v>
      </c>
      <c r="CK54" s="4">
        <v>1.5</v>
      </c>
      <c r="CL54" s="4">
        <v>1.5</v>
      </c>
      <c r="CM54" s="5" t="s">
        <v>64</v>
      </c>
      <c r="CN54" s="5" t="s">
        <v>64</v>
      </c>
      <c r="CO54" s="5" t="s">
        <v>64</v>
      </c>
      <c r="CP54" s="4">
        <v>1.5</v>
      </c>
      <c r="CQ54" s="4">
        <v>1.5</v>
      </c>
      <c r="CR54" s="4">
        <v>1.5</v>
      </c>
      <c r="CS54" s="5" t="s">
        <v>64</v>
      </c>
      <c r="CT54" s="5" t="s">
        <v>64</v>
      </c>
      <c r="CU54" s="5" t="s">
        <v>64</v>
      </c>
    </row>
    <row r="55" spans="1:106" x14ac:dyDescent="0.25">
      <c r="A55" s="9" t="s">
        <v>225</v>
      </c>
      <c r="B55" s="1">
        <v>6</v>
      </c>
      <c r="C55" s="1">
        <v>2</v>
      </c>
      <c r="D55" s="1">
        <v>2</v>
      </c>
      <c r="E55" s="1">
        <v>35</v>
      </c>
      <c r="F55" s="1">
        <v>7</v>
      </c>
      <c r="G55" s="1">
        <v>1</v>
      </c>
      <c r="I55" s="1">
        <v>8</v>
      </c>
      <c r="J55" s="1">
        <v>1</v>
      </c>
    </row>
    <row r="56" spans="1:106" x14ac:dyDescent="0.25">
      <c r="A56" s="9" t="s">
        <v>225</v>
      </c>
      <c r="B56" s="1">
        <v>7</v>
      </c>
      <c r="C56" s="1">
        <v>1</v>
      </c>
      <c r="D56" s="1">
        <v>2</v>
      </c>
      <c r="E56" s="1">
        <v>52</v>
      </c>
      <c r="F56" s="1">
        <v>1</v>
      </c>
      <c r="G56" s="1">
        <v>2</v>
      </c>
      <c r="H56" s="1">
        <v>6</v>
      </c>
      <c r="J56" s="1">
        <v>1</v>
      </c>
      <c r="K56" s="2">
        <v>0</v>
      </c>
      <c r="L56" s="2">
        <v>100</v>
      </c>
      <c r="M56" s="2">
        <v>1</v>
      </c>
      <c r="N56" s="2">
        <v>3</v>
      </c>
      <c r="P56" s="2">
        <v>2</v>
      </c>
      <c r="Q56" s="2">
        <v>2</v>
      </c>
      <c r="R56" s="2">
        <v>2</v>
      </c>
      <c r="S56" s="2">
        <v>80</v>
      </c>
      <c r="T56" s="2">
        <v>0</v>
      </c>
      <c r="U56" s="2">
        <v>20</v>
      </c>
      <c r="V56" s="2">
        <v>0</v>
      </c>
      <c r="W56" s="2">
        <v>0</v>
      </c>
      <c r="X56" s="2">
        <v>10</v>
      </c>
      <c r="Y56" s="2">
        <v>10</v>
      </c>
      <c r="Z56" s="2">
        <v>10</v>
      </c>
      <c r="AA56" s="2">
        <v>3</v>
      </c>
      <c r="AB56" s="2">
        <v>4</v>
      </c>
      <c r="AC56" s="2">
        <v>2</v>
      </c>
      <c r="AJ56" s="2">
        <v>10</v>
      </c>
      <c r="AK56" s="2">
        <v>10</v>
      </c>
      <c r="AL56" s="2">
        <v>10</v>
      </c>
      <c r="AM56" s="2">
        <v>10</v>
      </c>
      <c r="AN56" s="2">
        <v>10</v>
      </c>
      <c r="AO56" s="2">
        <v>10</v>
      </c>
      <c r="BB56" s="2">
        <v>3</v>
      </c>
      <c r="BC56" s="2">
        <v>40</v>
      </c>
      <c r="BD56" s="2">
        <v>60</v>
      </c>
      <c r="BE56" s="15"/>
      <c r="BF56" s="15"/>
      <c r="BG56" s="3">
        <v>2.72</v>
      </c>
      <c r="BH56" s="3">
        <v>25</v>
      </c>
      <c r="BI56" s="3">
        <v>15</v>
      </c>
      <c r="BJ56" s="3">
        <v>0.17</v>
      </c>
      <c r="BK56" s="3">
        <f t="shared" si="0"/>
        <v>170</v>
      </c>
      <c r="BO56" s="3">
        <v>2</v>
      </c>
      <c r="BP56" s="3">
        <v>1</v>
      </c>
      <c r="BT56" s="3">
        <v>2</v>
      </c>
      <c r="BU56" s="3">
        <v>1</v>
      </c>
      <c r="BV56" s="4">
        <v>100</v>
      </c>
      <c r="BW56" s="4">
        <v>0</v>
      </c>
      <c r="BX56" s="4">
        <v>100</v>
      </c>
      <c r="BY56" s="4">
        <v>0</v>
      </c>
      <c r="BZ56" s="4">
        <v>0</v>
      </c>
      <c r="CA56" s="4">
        <v>0</v>
      </c>
      <c r="CB56" s="4">
        <v>100</v>
      </c>
      <c r="CC56" s="4">
        <v>0</v>
      </c>
      <c r="CD56" s="4">
        <v>0</v>
      </c>
      <c r="CE56" s="4">
        <v>0</v>
      </c>
      <c r="CF56" s="4">
        <v>100</v>
      </c>
      <c r="CG56" s="4">
        <v>0</v>
      </c>
      <c r="CH56" s="4">
        <v>0</v>
      </c>
      <c r="CI56" s="4">
        <v>1</v>
      </c>
      <c r="CJ56" s="4">
        <v>1.5</v>
      </c>
      <c r="CK56" s="4">
        <v>1.5</v>
      </c>
      <c r="CL56" s="4">
        <v>1.5</v>
      </c>
      <c r="CM56" s="5" t="s">
        <v>64</v>
      </c>
      <c r="CN56" s="5" t="s">
        <v>64</v>
      </c>
      <c r="CO56" s="5" t="s">
        <v>64</v>
      </c>
      <c r="CP56" s="4">
        <v>2</v>
      </c>
      <c r="CQ56" s="4">
        <v>2</v>
      </c>
      <c r="CR56" s="4">
        <v>2</v>
      </c>
      <c r="CS56" s="5" t="s">
        <v>64</v>
      </c>
      <c r="CT56" s="5" t="s">
        <v>64</v>
      </c>
      <c r="CU56" s="5" t="s">
        <v>64</v>
      </c>
    </row>
    <row r="57" spans="1:106" x14ac:dyDescent="0.25">
      <c r="A57" s="9" t="s">
        <v>225</v>
      </c>
      <c r="B57" s="1">
        <v>8</v>
      </c>
      <c r="C57" s="1">
        <v>1</v>
      </c>
      <c r="D57" s="1">
        <v>1</v>
      </c>
      <c r="E57" s="1">
        <v>52</v>
      </c>
      <c r="F57" s="1">
        <v>0</v>
      </c>
      <c r="G57" s="1">
        <v>1</v>
      </c>
      <c r="I57" s="9" t="s">
        <v>229</v>
      </c>
      <c r="J57" s="1">
        <v>6</v>
      </c>
      <c r="K57" s="2">
        <v>0</v>
      </c>
      <c r="L57" s="2">
        <v>100</v>
      </c>
      <c r="M57" s="2">
        <v>1</v>
      </c>
      <c r="N57" s="2">
        <v>3</v>
      </c>
      <c r="P57" s="2">
        <v>2</v>
      </c>
      <c r="Q57" s="2">
        <v>2</v>
      </c>
      <c r="R57" s="2">
        <v>2</v>
      </c>
      <c r="S57" s="2">
        <v>80</v>
      </c>
      <c r="T57" s="2">
        <v>0</v>
      </c>
      <c r="U57" s="2">
        <v>20</v>
      </c>
      <c r="V57" s="2">
        <v>0</v>
      </c>
      <c r="W57" s="2">
        <v>0</v>
      </c>
      <c r="X57" s="2">
        <v>9</v>
      </c>
      <c r="Y57" s="2">
        <v>3</v>
      </c>
      <c r="Z57" s="2">
        <v>11</v>
      </c>
      <c r="AA57" s="2">
        <v>9</v>
      </c>
      <c r="AB57" s="2">
        <v>3</v>
      </c>
      <c r="AC57" s="2">
        <v>11</v>
      </c>
      <c r="AJ57" s="2">
        <v>10</v>
      </c>
      <c r="AK57" s="2">
        <v>10</v>
      </c>
      <c r="AL57" s="2">
        <v>10</v>
      </c>
      <c r="AM57" s="2">
        <v>10</v>
      </c>
      <c r="AN57" s="2">
        <v>10</v>
      </c>
      <c r="AO57" s="2">
        <v>10</v>
      </c>
      <c r="BB57" s="2">
        <v>3</v>
      </c>
      <c r="BC57" s="2">
        <v>60</v>
      </c>
      <c r="BD57" s="2">
        <v>40</v>
      </c>
      <c r="BE57" s="15"/>
      <c r="BF57" s="15"/>
      <c r="BG57" s="3">
        <v>3.4</v>
      </c>
      <c r="BH57" s="3">
        <v>15</v>
      </c>
      <c r="BI57" s="3">
        <v>16</v>
      </c>
      <c r="BJ57" s="3">
        <v>0.08</v>
      </c>
      <c r="BK57" s="3">
        <f t="shared" si="0"/>
        <v>80</v>
      </c>
      <c r="BO57" s="3">
        <v>2</v>
      </c>
      <c r="BP57" s="3">
        <v>1</v>
      </c>
      <c r="BT57" s="35"/>
      <c r="BU57" s="35"/>
      <c r="BV57" s="4">
        <v>20</v>
      </c>
      <c r="BW57" s="4">
        <v>80</v>
      </c>
      <c r="BX57" s="4">
        <v>100</v>
      </c>
      <c r="BY57" s="4">
        <v>0</v>
      </c>
      <c r="BZ57" s="4">
        <v>0</v>
      </c>
      <c r="CA57" s="4">
        <v>40</v>
      </c>
      <c r="CB57" s="4">
        <v>60</v>
      </c>
      <c r="CC57" s="4">
        <v>0</v>
      </c>
      <c r="CD57" s="4">
        <v>100</v>
      </c>
      <c r="CE57" s="4">
        <v>0</v>
      </c>
      <c r="CF57" s="4">
        <v>100</v>
      </c>
      <c r="CG57" s="4">
        <v>0</v>
      </c>
      <c r="CH57" s="4">
        <v>0</v>
      </c>
      <c r="CI57" s="4">
        <v>1</v>
      </c>
      <c r="CJ57" s="4">
        <v>0.5</v>
      </c>
      <c r="CK57" s="4">
        <v>0.5</v>
      </c>
      <c r="CL57" s="4">
        <v>0.17</v>
      </c>
      <c r="CM57" s="5" t="s">
        <v>64</v>
      </c>
      <c r="CN57" s="5" t="s">
        <v>64</v>
      </c>
      <c r="CO57" s="5" t="s">
        <v>64</v>
      </c>
      <c r="CP57" s="4">
        <v>0.5</v>
      </c>
      <c r="CQ57" s="4">
        <v>0.5</v>
      </c>
      <c r="CR57" s="4">
        <v>0.17</v>
      </c>
      <c r="CS57" s="5" t="s">
        <v>64</v>
      </c>
      <c r="CT57" s="5" t="s">
        <v>64</v>
      </c>
      <c r="CU57" s="5" t="s">
        <v>64</v>
      </c>
      <c r="CV57" s="45" t="s">
        <v>230</v>
      </c>
      <c r="CW57" s="45"/>
      <c r="CX57" s="45"/>
      <c r="CY57" s="45"/>
    </row>
    <row r="58" spans="1:106" x14ac:dyDescent="0.25">
      <c r="A58" s="9" t="s">
        <v>225</v>
      </c>
      <c r="B58" s="1">
        <v>8</v>
      </c>
      <c r="C58" s="1">
        <v>2</v>
      </c>
      <c r="D58" s="1">
        <v>2</v>
      </c>
      <c r="E58" s="1">
        <v>23</v>
      </c>
      <c r="F58" s="1">
        <v>1</v>
      </c>
      <c r="G58" s="1">
        <v>1</v>
      </c>
      <c r="I58" s="1">
        <v>8</v>
      </c>
      <c r="J58" s="1">
        <v>2</v>
      </c>
    </row>
    <row r="59" spans="1:106" x14ac:dyDescent="0.25">
      <c r="A59" s="9" t="s">
        <v>225</v>
      </c>
      <c r="B59" s="1">
        <v>9</v>
      </c>
      <c r="C59" s="1">
        <v>1</v>
      </c>
      <c r="D59" s="1">
        <v>1</v>
      </c>
      <c r="E59" s="1">
        <v>57</v>
      </c>
      <c r="F59" s="1">
        <v>0</v>
      </c>
      <c r="G59" s="1">
        <v>1</v>
      </c>
      <c r="I59" s="1">
        <v>8</v>
      </c>
      <c r="J59" s="1">
        <v>1</v>
      </c>
      <c r="K59" s="2">
        <v>0</v>
      </c>
      <c r="L59" s="2">
        <v>100</v>
      </c>
      <c r="M59" s="2">
        <v>1</v>
      </c>
      <c r="N59" s="2">
        <v>3</v>
      </c>
      <c r="P59" s="2">
        <v>2</v>
      </c>
      <c r="Q59" s="2">
        <v>2</v>
      </c>
      <c r="R59" s="2">
        <v>2</v>
      </c>
      <c r="S59" s="2">
        <v>80</v>
      </c>
      <c r="T59" s="2">
        <v>0</v>
      </c>
      <c r="U59" s="2">
        <v>20</v>
      </c>
      <c r="V59" s="2">
        <v>0</v>
      </c>
      <c r="W59" s="2">
        <v>0</v>
      </c>
      <c r="X59" s="2">
        <v>3</v>
      </c>
      <c r="Y59" s="2">
        <v>4</v>
      </c>
      <c r="Z59" s="2">
        <v>2</v>
      </c>
      <c r="AA59" s="2">
        <v>3</v>
      </c>
      <c r="AB59" s="2">
        <v>4</v>
      </c>
      <c r="AC59" s="2">
        <v>2</v>
      </c>
      <c r="AJ59" s="2">
        <v>10</v>
      </c>
      <c r="AK59" s="2">
        <v>10</v>
      </c>
      <c r="AL59" s="2">
        <v>10</v>
      </c>
      <c r="AM59" s="2">
        <v>10</v>
      </c>
      <c r="AN59" s="2">
        <v>10</v>
      </c>
      <c r="AO59" s="2">
        <v>10</v>
      </c>
      <c r="BB59" s="2">
        <v>3</v>
      </c>
      <c r="BC59" s="2">
        <v>30</v>
      </c>
      <c r="BD59" s="2">
        <v>70</v>
      </c>
      <c r="BE59" s="15"/>
      <c r="BF59" s="15"/>
      <c r="BG59" s="3">
        <v>2.93</v>
      </c>
      <c r="BH59" s="3">
        <v>12</v>
      </c>
      <c r="BI59" s="3">
        <v>13</v>
      </c>
      <c r="BJ59" s="3">
        <v>0.19</v>
      </c>
      <c r="BK59" s="3">
        <f t="shared" si="0"/>
        <v>190</v>
      </c>
      <c r="BO59" s="3">
        <v>2</v>
      </c>
      <c r="BP59" s="3">
        <v>1</v>
      </c>
      <c r="BT59" s="3">
        <v>2</v>
      </c>
      <c r="BU59" s="3">
        <v>1</v>
      </c>
      <c r="BV59" s="4">
        <v>40</v>
      </c>
      <c r="BW59" s="4">
        <v>60</v>
      </c>
      <c r="BX59" s="4">
        <v>70</v>
      </c>
      <c r="BY59" s="4">
        <v>30</v>
      </c>
      <c r="BZ59" s="4">
        <v>0</v>
      </c>
      <c r="CA59" s="4">
        <v>0</v>
      </c>
      <c r="CB59" s="4">
        <v>100</v>
      </c>
      <c r="CC59" s="4">
        <v>0</v>
      </c>
      <c r="CD59" s="4">
        <v>100</v>
      </c>
      <c r="CE59" s="4">
        <v>0</v>
      </c>
      <c r="CF59" s="4">
        <v>100</v>
      </c>
      <c r="CG59" s="4">
        <v>0</v>
      </c>
      <c r="CH59" s="4">
        <v>100</v>
      </c>
      <c r="CI59" s="4">
        <v>1</v>
      </c>
      <c r="CJ59" s="4">
        <v>1</v>
      </c>
      <c r="CK59" s="4">
        <v>1</v>
      </c>
      <c r="CL59" s="4">
        <v>1</v>
      </c>
      <c r="CM59" s="5" t="s">
        <v>64</v>
      </c>
      <c r="CN59" s="5" t="s">
        <v>64</v>
      </c>
      <c r="CO59" s="5" t="s">
        <v>64</v>
      </c>
      <c r="CP59" s="5">
        <v>1</v>
      </c>
      <c r="CQ59" s="4">
        <v>1</v>
      </c>
      <c r="CR59" s="4">
        <v>1</v>
      </c>
      <c r="CS59" s="5" t="s">
        <v>64</v>
      </c>
      <c r="CT59" s="5" t="s">
        <v>64</v>
      </c>
      <c r="CU59" s="5" t="s">
        <v>64</v>
      </c>
    </row>
    <row r="60" spans="1:106" x14ac:dyDescent="0.25">
      <c r="A60" s="9" t="s">
        <v>225</v>
      </c>
      <c r="B60" s="1">
        <v>9</v>
      </c>
      <c r="C60" s="1">
        <v>2</v>
      </c>
      <c r="D60" s="1">
        <v>2</v>
      </c>
      <c r="E60" s="1">
        <v>48</v>
      </c>
      <c r="F60" s="1">
        <v>1</v>
      </c>
      <c r="G60" s="1">
        <v>1</v>
      </c>
      <c r="I60" s="1">
        <v>8</v>
      </c>
      <c r="J60" s="1">
        <v>1</v>
      </c>
    </row>
    <row r="61" spans="1:106" x14ac:dyDescent="0.25">
      <c r="A61" s="9" t="s">
        <v>225</v>
      </c>
      <c r="B61" s="1">
        <v>10</v>
      </c>
      <c r="C61" s="1">
        <v>1</v>
      </c>
      <c r="D61" s="1">
        <v>1</v>
      </c>
      <c r="E61" s="1">
        <v>41</v>
      </c>
      <c r="F61" s="1">
        <v>0</v>
      </c>
      <c r="G61" s="1">
        <v>1</v>
      </c>
      <c r="I61" s="1">
        <v>8</v>
      </c>
      <c r="J61" s="1">
        <v>1</v>
      </c>
      <c r="K61" s="2">
        <v>0</v>
      </c>
      <c r="L61" s="2">
        <v>100</v>
      </c>
      <c r="M61" s="2">
        <v>1</v>
      </c>
      <c r="N61" s="2">
        <v>3</v>
      </c>
      <c r="P61" s="2">
        <v>2</v>
      </c>
      <c r="Q61" s="2">
        <v>2</v>
      </c>
      <c r="R61" s="2">
        <v>2</v>
      </c>
      <c r="S61" s="2">
        <v>80</v>
      </c>
      <c r="T61" s="2">
        <v>0</v>
      </c>
      <c r="U61" s="2">
        <v>20</v>
      </c>
      <c r="V61" s="2">
        <v>0</v>
      </c>
      <c r="W61" s="2">
        <v>0</v>
      </c>
      <c r="X61" s="2">
        <v>2</v>
      </c>
      <c r="Y61" s="2">
        <v>4</v>
      </c>
      <c r="Z61" s="2">
        <v>3</v>
      </c>
      <c r="AA61" s="2">
        <v>4</v>
      </c>
      <c r="AB61" s="2">
        <v>3</v>
      </c>
      <c r="AC61" s="2">
        <v>2</v>
      </c>
      <c r="AJ61" s="2">
        <v>10</v>
      </c>
      <c r="AK61" s="2">
        <v>10</v>
      </c>
      <c r="AL61" s="2">
        <v>10</v>
      </c>
      <c r="AM61" s="2">
        <v>10</v>
      </c>
      <c r="AN61" s="2">
        <v>10</v>
      </c>
      <c r="AO61" s="2">
        <v>10</v>
      </c>
      <c r="BB61" s="2">
        <v>3</v>
      </c>
      <c r="BC61" s="2">
        <v>40</v>
      </c>
      <c r="BD61" s="2">
        <v>60</v>
      </c>
      <c r="BE61" s="15"/>
      <c r="BF61" s="15"/>
      <c r="BG61" s="3">
        <v>2.81</v>
      </c>
      <c r="BH61" s="3">
        <v>10</v>
      </c>
      <c r="BI61" s="35"/>
      <c r="BJ61" s="3">
        <v>0.09</v>
      </c>
      <c r="BK61" s="3">
        <f t="shared" si="0"/>
        <v>90</v>
      </c>
      <c r="BO61" s="3">
        <v>2</v>
      </c>
      <c r="BP61" s="3">
        <v>1</v>
      </c>
      <c r="BT61" s="3">
        <v>2</v>
      </c>
      <c r="BU61" s="3">
        <v>1</v>
      </c>
      <c r="BV61" s="4">
        <v>100</v>
      </c>
      <c r="BW61" s="4">
        <v>0</v>
      </c>
      <c r="BX61" s="4">
        <v>100</v>
      </c>
      <c r="BY61" s="4">
        <v>0</v>
      </c>
      <c r="BZ61" s="4">
        <v>0</v>
      </c>
      <c r="CA61" s="4">
        <v>0</v>
      </c>
      <c r="CB61" s="4">
        <v>100</v>
      </c>
      <c r="CC61" s="4">
        <v>0</v>
      </c>
      <c r="CD61" s="4">
        <v>0</v>
      </c>
      <c r="CE61" s="4">
        <v>0</v>
      </c>
      <c r="CF61" s="4">
        <v>100</v>
      </c>
      <c r="CG61" s="4">
        <v>0</v>
      </c>
      <c r="CH61" s="4">
        <v>0</v>
      </c>
      <c r="CI61" s="4">
        <v>1</v>
      </c>
      <c r="CJ61" s="4">
        <v>1</v>
      </c>
      <c r="CK61" s="4">
        <v>1</v>
      </c>
      <c r="CL61" s="4">
        <v>1</v>
      </c>
      <c r="CM61" s="5" t="s">
        <v>64</v>
      </c>
      <c r="CN61" s="5" t="s">
        <v>64</v>
      </c>
      <c r="CO61" s="5" t="s">
        <v>64</v>
      </c>
      <c r="CP61" s="4">
        <v>1</v>
      </c>
      <c r="CQ61" s="4">
        <v>1</v>
      </c>
      <c r="CR61" s="4">
        <v>1</v>
      </c>
      <c r="CS61" s="5" t="s">
        <v>64</v>
      </c>
      <c r="CT61" s="5" t="s">
        <v>64</v>
      </c>
      <c r="CU61" s="5" t="s">
        <v>64</v>
      </c>
      <c r="CV61" s="45" t="s">
        <v>231</v>
      </c>
      <c r="CW61" s="45"/>
      <c r="CX61" s="45"/>
    </row>
    <row r="62" spans="1:106" x14ac:dyDescent="0.25">
      <c r="A62" s="9" t="s">
        <v>225</v>
      </c>
      <c r="B62" s="1">
        <v>10</v>
      </c>
      <c r="C62" s="1">
        <v>2</v>
      </c>
      <c r="D62" s="1">
        <v>2</v>
      </c>
      <c r="E62" s="1">
        <v>30</v>
      </c>
      <c r="F62" s="1">
        <v>1</v>
      </c>
      <c r="G62" s="1">
        <v>1</v>
      </c>
      <c r="I62" s="1">
        <v>8</v>
      </c>
      <c r="J62" s="1">
        <v>1</v>
      </c>
    </row>
    <row r="63" spans="1:106" x14ac:dyDescent="0.25">
      <c r="A63" s="9" t="s">
        <v>208</v>
      </c>
      <c r="B63" s="1">
        <v>1</v>
      </c>
      <c r="C63" s="1">
        <v>1</v>
      </c>
      <c r="D63" s="1">
        <v>1</v>
      </c>
      <c r="E63" s="1">
        <v>64</v>
      </c>
      <c r="F63" s="1">
        <v>0</v>
      </c>
      <c r="G63" s="1">
        <v>1</v>
      </c>
      <c r="I63" s="1">
        <v>8</v>
      </c>
      <c r="J63" s="1">
        <v>1</v>
      </c>
      <c r="K63" s="2">
        <v>0</v>
      </c>
      <c r="L63" s="2">
        <v>100</v>
      </c>
      <c r="M63" s="2">
        <v>1</v>
      </c>
      <c r="N63" s="2">
        <v>3</v>
      </c>
      <c r="P63" s="2">
        <v>2</v>
      </c>
      <c r="Q63" s="2">
        <v>1</v>
      </c>
      <c r="S63" s="2">
        <v>80</v>
      </c>
      <c r="T63" s="2">
        <v>0</v>
      </c>
      <c r="U63" s="2">
        <v>20</v>
      </c>
      <c r="V63" s="2">
        <v>0</v>
      </c>
      <c r="W63" s="2">
        <v>0</v>
      </c>
      <c r="X63" s="2">
        <v>1</v>
      </c>
      <c r="Y63" s="2">
        <v>2</v>
      </c>
      <c r="Z63" s="2">
        <v>3</v>
      </c>
      <c r="AA63" s="2">
        <v>1</v>
      </c>
      <c r="AB63" s="2">
        <v>3</v>
      </c>
      <c r="AC63" s="2">
        <v>4</v>
      </c>
      <c r="AJ63" s="2">
        <v>10</v>
      </c>
      <c r="AK63" s="2">
        <v>10</v>
      </c>
      <c r="AL63" s="2">
        <v>10</v>
      </c>
      <c r="AM63" s="2">
        <v>10</v>
      </c>
      <c r="AN63" s="2">
        <v>10</v>
      </c>
      <c r="AO63" s="2">
        <v>10</v>
      </c>
      <c r="BB63" s="2">
        <v>3</v>
      </c>
      <c r="BC63" s="2">
        <v>60</v>
      </c>
      <c r="BD63" s="2">
        <v>40</v>
      </c>
      <c r="BE63" s="15"/>
      <c r="BF63" s="15"/>
      <c r="BG63" s="3">
        <v>3.03</v>
      </c>
      <c r="BH63" s="3">
        <v>33</v>
      </c>
      <c r="BI63" s="3">
        <v>100</v>
      </c>
      <c r="BJ63" s="3">
        <v>0.12</v>
      </c>
      <c r="BK63" s="3">
        <f t="shared" si="0"/>
        <v>120</v>
      </c>
      <c r="BO63" s="3">
        <v>2</v>
      </c>
      <c r="BP63" s="3">
        <v>1</v>
      </c>
      <c r="BT63" s="3">
        <v>2</v>
      </c>
      <c r="BU63" s="3">
        <v>1</v>
      </c>
      <c r="BV63" s="4">
        <v>40</v>
      </c>
      <c r="BW63" s="4">
        <v>60</v>
      </c>
      <c r="BX63" s="4">
        <v>100</v>
      </c>
      <c r="BY63" s="4">
        <v>0</v>
      </c>
      <c r="BZ63" s="4">
        <v>0</v>
      </c>
      <c r="CA63" s="4">
        <v>0</v>
      </c>
      <c r="CB63" s="4">
        <v>100</v>
      </c>
      <c r="CC63" s="4">
        <v>0</v>
      </c>
      <c r="CD63" s="4">
        <v>100</v>
      </c>
      <c r="CE63" s="4">
        <v>0</v>
      </c>
      <c r="CF63" s="4">
        <v>100</v>
      </c>
      <c r="CG63" s="4">
        <v>0</v>
      </c>
      <c r="CH63" s="4">
        <v>0</v>
      </c>
      <c r="CI63" s="4">
        <v>1</v>
      </c>
      <c r="CJ63" s="4">
        <v>0.75</v>
      </c>
      <c r="CK63" s="4">
        <v>0.75</v>
      </c>
      <c r="CL63" s="4">
        <v>0.75</v>
      </c>
      <c r="CM63" s="5" t="s">
        <v>64</v>
      </c>
      <c r="CN63" s="5" t="s">
        <v>64</v>
      </c>
      <c r="CO63" s="5" t="s">
        <v>64</v>
      </c>
      <c r="CP63" s="4">
        <v>1</v>
      </c>
      <c r="CQ63" s="4">
        <v>1</v>
      </c>
      <c r="CR63" s="4">
        <v>1</v>
      </c>
      <c r="CS63" s="5" t="s">
        <v>64</v>
      </c>
      <c r="CT63" s="5" t="s">
        <v>64</v>
      </c>
      <c r="CU63" s="5" t="s">
        <v>64</v>
      </c>
    </row>
    <row r="64" spans="1:106" x14ac:dyDescent="0.25">
      <c r="A64" s="9" t="s">
        <v>208</v>
      </c>
      <c r="B64" s="1">
        <v>1</v>
      </c>
      <c r="C64" s="1">
        <v>2</v>
      </c>
      <c r="D64" s="1">
        <v>2</v>
      </c>
      <c r="E64" s="9" t="s">
        <v>232</v>
      </c>
      <c r="F64" s="1">
        <v>1</v>
      </c>
      <c r="G64" s="1">
        <v>1</v>
      </c>
      <c r="I64" s="1">
        <v>8</v>
      </c>
      <c r="J64" s="1">
        <v>1</v>
      </c>
    </row>
    <row r="65" spans="1:106" x14ac:dyDescent="0.25">
      <c r="A65" s="9" t="s">
        <v>208</v>
      </c>
      <c r="B65" s="1">
        <v>2</v>
      </c>
      <c r="C65" s="1">
        <v>1</v>
      </c>
      <c r="D65" s="1">
        <v>1</v>
      </c>
      <c r="E65" s="1">
        <v>75</v>
      </c>
      <c r="F65" s="1">
        <v>0</v>
      </c>
      <c r="G65" s="1">
        <v>1</v>
      </c>
      <c r="I65" s="1">
        <v>8</v>
      </c>
      <c r="J65" s="1">
        <v>1</v>
      </c>
      <c r="K65" s="2">
        <v>0</v>
      </c>
      <c r="L65" s="2">
        <v>100</v>
      </c>
      <c r="M65" s="2">
        <v>1</v>
      </c>
      <c r="N65" s="2">
        <v>3</v>
      </c>
      <c r="P65" s="2">
        <v>2</v>
      </c>
      <c r="Q65" s="2">
        <v>2</v>
      </c>
      <c r="S65" s="2">
        <v>80</v>
      </c>
      <c r="T65" s="2">
        <v>0</v>
      </c>
      <c r="U65" s="2">
        <v>20</v>
      </c>
      <c r="V65" s="2">
        <v>0</v>
      </c>
      <c r="W65" s="2">
        <v>0</v>
      </c>
      <c r="X65" s="2">
        <v>2</v>
      </c>
      <c r="Y65" s="2">
        <v>1</v>
      </c>
      <c r="Z65" s="2">
        <v>3</v>
      </c>
      <c r="AA65" s="2">
        <v>2</v>
      </c>
      <c r="AB65" s="2">
        <v>1</v>
      </c>
      <c r="AC65" s="2">
        <v>3</v>
      </c>
      <c r="AJ65" s="2">
        <v>10</v>
      </c>
      <c r="AK65" s="2">
        <v>10</v>
      </c>
      <c r="AL65" s="2">
        <v>10</v>
      </c>
      <c r="AM65" s="2">
        <v>10</v>
      </c>
      <c r="AN65" s="2">
        <v>10</v>
      </c>
      <c r="AO65" s="2">
        <v>10</v>
      </c>
      <c r="BB65" s="2">
        <v>3</v>
      </c>
      <c r="BC65" s="2">
        <v>50</v>
      </c>
      <c r="BD65" s="2">
        <v>50</v>
      </c>
      <c r="BE65" s="15"/>
      <c r="BF65" s="15"/>
      <c r="BG65" s="3">
        <v>3.12</v>
      </c>
      <c r="BH65" s="3">
        <v>9</v>
      </c>
      <c r="BI65" s="3">
        <v>13</v>
      </c>
      <c r="BJ65" s="3">
        <v>0.09</v>
      </c>
      <c r="BK65" s="3">
        <f t="shared" si="0"/>
        <v>90</v>
      </c>
      <c r="BO65" s="3">
        <v>2</v>
      </c>
      <c r="BP65" s="3">
        <v>1</v>
      </c>
      <c r="BT65" s="3">
        <v>2</v>
      </c>
      <c r="BU65" s="3">
        <v>1</v>
      </c>
      <c r="BV65" s="4">
        <v>100</v>
      </c>
      <c r="BW65" s="4">
        <v>0</v>
      </c>
      <c r="BX65" s="4">
        <v>0</v>
      </c>
      <c r="BY65" s="4">
        <v>100</v>
      </c>
      <c r="BZ65" s="4">
        <v>0</v>
      </c>
      <c r="CA65" s="4">
        <v>0</v>
      </c>
      <c r="CB65" s="4">
        <v>100</v>
      </c>
      <c r="CC65" s="4">
        <v>0</v>
      </c>
      <c r="CD65" s="4">
        <v>0</v>
      </c>
      <c r="CE65" s="4">
        <v>0</v>
      </c>
      <c r="CF65" s="4">
        <v>0</v>
      </c>
      <c r="CG65" s="4">
        <v>0</v>
      </c>
      <c r="CH65" s="4">
        <v>100</v>
      </c>
      <c r="CI65" s="4">
        <v>1</v>
      </c>
      <c r="CJ65" s="4">
        <v>0.5</v>
      </c>
      <c r="CK65" s="4">
        <v>0.5</v>
      </c>
      <c r="CL65" s="4">
        <v>0.5</v>
      </c>
      <c r="CM65" s="5" t="s">
        <v>64</v>
      </c>
      <c r="CN65" s="5" t="s">
        <v>64</v>
      </c>
      <c r="CO65" s="5" t="s">
        <v>64</v>
      </c>
      <c r="CP65" s="4">
        <v>0.75</v>
      </c>
      <c r="CQ65" s="4">
        <v>0.75</v>
      </c>
      <c r="CR65" s="4">
        <v>0.75</v>
      </c>
      <c r="CS65" s="5" t="s">
        <v>64</v>
      </c>
      <c r="CT65" s="5" t="s">
        <v>64</v>
      </c>
      <c r="CU65" s="5" t="s">
        <v>64</v>
      </c>
    </row>
    <row r="66" spans="1:106" x14ac:dyDescent="0.25">
      <c r="A66" s="9" t="s">
        <v>208</v>
      </c>
      <c r="B66" s="1">
        <v>2</v>
      </c>
      <c r="C66" s="1">
        <v>2</v>
      </c>
      <c r="D66" s="1">
        <v>2</v>
      </c>
      <c r="E66" s="1">
        <v>50</v>
      </c>
      <c r="F66" s="1">
        <v>1</v>
      </c>
      <c r="G66" s="1">
        <v>1</v>
      </c>
      <c r="I66" s="1">
        <v>8</v>
      </c>
      <c r="J66" s="1">
        <v>1</v>
      </c>
    </row>
    <row r="67" spans="1:106" x14ac:dyDescent="0.25">
      <c r="A67" s="9" t="s">
        <v>208</v>
      </c>
      <c r="B67" s="1">
        <v>3</v>
      </c>
      <c r="C67" s="1">
        <v>1</v>
      </c>
      <c r="D67" s="1">
        <v>1</v>
      </c>
      <c r="E67" s="1">
        <v>37</v>
      </c>
      <c r="F67" s="1">
        <v>0</v>
      </c>
      <c r="G67" s="1">
        <v>1</v>
      </c>
      <c r="I67" s="1">
        <v>8</v>
      </c>
      <c r="J67" s="1">
        <v>1</v>
      </c>
      <c r="K67" s="2">
        <v>0</v>
      </c>
      <c r="L67" s="2">
        <v>100</v>
      </c>
      <c r="M67" s="2">
        <v>1</v>
      </c>
      <c r="N67" s="2">
        <v>3</v>
      </c>
      <c r="P67" s="2">
        <v>2</v>
      </c>
      <c r="Q67" s="2">
        <v>2</v>
      </c>
      <c r="S67" s="2">
        <v>80</v>
      </c>
      <c r="T67" s="2">
        <v>0</v>
      </c>
      <c r="U67" s="2">
        <v>19</v>
      </c>
      <c r="V67" s="2">
        <v>0</v>
      </c>
      <c r="W67" s="2">
        <v>1</v>
      </c>
      <c r="X67" s="53" t="s">
        <v>233</v>
      </c>
      <c r="Y67" s="53" t="s">
        <v>233</v>
      </c>
      <c r="Z67" s="53" t="s">
        <v>233</v>
      </c>
      <c r="AA67" s="53">
        <v>2</v>
      </c>
      <c r="AB67" s="53">
        <v>6</v>
      </c>
      <c r="AC67" s="53">
        <v>5</v>
      </c>
      <c r="AJ67" s="53" t="s">
        <v>233</v>
      </c>
      <c r="AK67" s="53" t="s">
        <v>233</v>
      </c>
      <c r="AL67" s="53" t="s">
        <v>233</v>
      </c>
      <c r="AM67" s="53" t="s">
        <v>233</v>
      </c>
      <c r="AN67" s="53" t="s">
        <v>233</v>
      </c>
      <c r="AO67" s="53" t="s">
        <v>233</v>
      </c>
      <c r="AV67" s="53" t="s">
        <v>233</v>
      </c>
      <c r="AW67" s="53" t="s">
        <v>233</v>
      </c>
      <c r="AX67" s="53" t="s">
        <v>233</v>
      </c>
      <c r="AY67" s="53" t="s">
        <v>233</v>
      </c>
      <c r="AZ67" s="53" t="s">
        <v>233</v>
      </c>
      <c r="BA67" s="53" t="s">
        <v>233</v>
      </c>
      <c r="BB67" s="2">
        <v>3</v>
      </c>
      <c r="BC67" s="2">
        <v>40</v>
      </c>
      <c r="BD67" s="2">
        <v>60</v>
      </c>
      <c r="BE67" s="15"/>
      <c r="BF67" s="15"/>
      <c r="BG67" s="3">
        <v>1.91</v>
      </c>
      <c r="BH67" s="3">
        <v>15</v>
      </c>
      <c r="BI67" s="3">
        <v>14</v>
      </c>
      <c r="BJ67" s="3">
        <v>0.06</v>
      </c>
      <c r="BK67" s="3">
        <f t="shared" si="0"/>
        <v>60</v>
      </c>
      <c r="BO67" s="3">
        <v>2</v>
      </c>
      <c r="BP67" s="3">
        <v>1</v>
      </c>
      <c r="BT67" s="3">
        <v>2</v>
      </c>
      <c r="BU67" s="3">
        <v>1</v>
      </c>
      <c r="BV67" s="4">
        <v>100</v>
      </c>
      <c r="BW67" s="4">
        <v>0</v>
      </c>
      <c r="BX67" s="4">
        <v>100</v>
      </c>
      <c r="BY67" s="4">
        <v>0</v>
      </c>
      <c r="BZ67" s="4">
        <v>0</v>
      </c>
      <c r="CA67" s="4">
        <v>0</v>
      </c>
      <c r="CB67" s="4">
        <v>100</v>
      </c>
      <c r="CC67" s="4">
        <v>0</v>
      </c>
      <c r="CD67" s="4">
        <v>0</v>
      </c>
      <c r="CE67" s="4">
        <v>0</v>
      </c>
      <c r="CF67" s="4">
        <v>100</v>
      </c>
      <c r="CG67" s="4">
        <v>0</v>
      </c>
      <c r="CH67" s="4">
        <v>0</v>
      </c>
      <c r="CI67" s="4">
        <v>1</v>
      </c>
      <c r="CJ67" s="4">
        <v>0.66</v>
      </c>
      <c r="CK67" s="4">
        <v>0.66</v>
      </c>
      <c r="CL67" s="4">
        <v>0.66</v>
      </c>
      <c r="CM67" s="5" t="s">
        <v>64</v>
      </c>
      <c r="CN67" s="5" t="s">
        <v>64</v>
      </c>
      <c r="CO67" s="5" t="s">
        <v>64</v>
      </c>
      <c r="CP67" s="4">
        <v>0.66</v>
      </c>
      <c r="CQ67" s="4">
        <v>0.66</v>
      </c>
      <c r="CR67" s="4">
        <v>0.66</v>
      </c>
      <c r="CS67" s="5" t="s">
        <v>64</v>
      </c>
      <c r="CT67" s="5" t="s">
        <v>64</v>
      </c>
      <c r="CU67" s="5" t="s">
        <v>64</v>
      </c>
      <c r="CV67" s="46" t="s">
        <v>234</v>
      </c>
      <c r="CW67" s="38"/>
      <c r="CX67" s="38"/>
      <c r="CY67" s="38"/>
      <c r="CZ67" s="38"/>
      <c r="DA67" s="38"/>
      <c r="DB67" s="38"/>
    </row>
    <row r="68" spans="1:106" x14ac:dyDescent="0.25">
      <c r="A68" s="9" t="s">
        <v>208</v>
      </c>
      <c r="B68" s="1">
        <v>4</v>
      </c>
      <c r="C68" s="1">
        <v>1</v>
      </c>
      <c r="D68" s="1">
        <v>2</v>
      </c>
      <c r="E68" s="1">
        <v>40</v>
      </c>
      <c r="F68" s="1">
        <v>1</v>
      </c>
      <c r="G68" s="1">
        <v>1</v>
      </c>
      <c r="I68" s="1">
        <v>8</v>
      </c>
      <c r="J68" s="1">
        <v>1</v>
      </c>
      <c r="K68" s="2">
        <v>0</v>
      </c>
      <c r="L68" s="2">
        <v>100</v>
      </c>
      <c r="M68" s="2">
        <v>1</v>
      </c>
      <c r="N68" s="2">
        <v>3</v>
      </c>
      <c r="P68" s="2">
        <v>2</v>
      </c>
      <c r="Q68" s="2">
        <v>2</v>
      </c>
      <c r="R68" s="2">
        <v>2</v>
      </c>
      <c r="S68" s="2">
        <v>80</v>
      </c>
      <c r="T68" s="2">
        <v>0</v>
      </c>
      <c r="U68" s="2">
        <v>20</v>
      </c>
      <c r="V68" s="2">
        <v>0</v>
      </c>
      <c r="W68" s="2">
        <v>0</v>
      </c>
      <c r="X68" s="2">
        <v>2</v>
      </c>
      <c r="Y68" s="2">
        <v>6</v>
      </c>
      <c r="Z68" s="2">
        <v>1</v>
      </c>
      <c r="AA68" s="2">
        <v>2</v>
      </c>
      <c r="AB68" s="2">
        <v>6</v>
      </c>
      <c r="AC68" s="2">
        <v>1</v>
      </c>
      <c r="AJ68" s="2">
        <v>10</v>
      </c>
      <c r="AK68" s="2">
        <v>10</v>
      </c>
      <c r="AL68" s="2">
        <v>10</v>
      </c>
      <c r="AM68" s="2">
        <v>10</v>
      </c>
      <c r="AN68" s="2">
        <v>10</v>
      </c>
      <c r="AO68" s="2">
        <v>10</v>
      </c>
      <c r="BB68" s="2">
        <v>3</v>
      </c>
      <c r="BC68" s="2">
        <v>40</v>
      </c>
      <c r="BD68" s="2">
        <v>60</v>
      </c>
      <c r="BE68" s="15"/>
      <c r="BF68" s="15"/>
      <c r="BG68" s="3">
        <v>3.2</v>
      </c>
      <c r="BH68" s="3">
        <v>30</v>
      </c>
      <c r="BI68" s="3">
        <v>60</v>
      </c>
      <c r="BJ68" s="3">
        <v>0.06</v>
      </c>
      <c r="BK68" s="3">
        <f t="shared" ref="BK68:BK112" si="2">BJ68*1000</f>
        <v>60</v>
      </c>
      <c r="BO68" s="3">
        <v>2</v>
      </c>
      <c r="BP68" s="3">
        <v>1</v>
      </c>
      <c r="BT68" s="3">
        <v>2</v>
      </c>
      <c r="BU68" s="3">
        <v>1</v>
      </c>
      <c r="BV68" s="4">
        <v>100</v>
      </c>
      <c r="BW68" s="4">
        <v>0</v>
      </c>
      <c r="BX68" s="4">
        <v>100</v>
      </c>
      <c r="BY68" s="4">
        <v>0</v>
      </c>
      <c r="BZ68" s="4">
        <v>0</v>
      </c>
      <c r="CA68" s="4">
        <v>0</v>
      </c>
      <c r="CB68" s="4">
        <v>100</v>
      </c>
      <c r="CC68" s="4">
        <v>0</v>
      </c>
      <c r="CD68" s="4">
        <v>0</v>
      </c>
      <c r="CE68" s="4">
        <v>0</v>
      </c>
      <c r="CF68" s="4">
        <v>100</v>
      </c>
      <c r="CG68" s="4">
        <v>0</v>
      </c>
      <c r="CH68" s="4">
        <v>0</v>
      </c>
      <c r="CI68" s="4">
        <v>1</v>
      </c>
      <c r="CJ68" s="4">
        <v>1</v>
      </c>
      <c r="CK68" s="4">
        <v>1</v>
      </c>
      <c r="CL68" s="4">
        <v>1</v>
      </c>
      <c r="CM68" s="5" t="s">
        <v>64</v>
      </c>
      <c r="CN68" s="5" t="s">
        <v>64</v>
      </c>
      <c r="CO68" s="5" t="s">
        <v>64</v>
      </c>
      <c r="CP68" s="4">
        <v>1</v>
      </c>
      <c r="CQ68" s="4">
        <v>1</v>
      </c>
      <c r="CR68" s="4">
        <v>1</v>
      </c>
      <c r="CS68" s="5" t="s">
        <v>64</v>
      </c>
      <c r="CT68" s="5" t="s">
        <v>64</v>
      </c>
      <c r="CU68" s="5" t="s">
        <v>64</v>
      </c>
    </row>
    <row r="69" spans="1:106" x14ac:dyDescent="0.25">
      <c r="A69" s="9" t="s">
        <v>208</v>
      </c>
      <c r="B69" s="1">
        <v>4</v>
      </c>
      <c r="C69" s="1">
        <v>2</v>
      </c>
      <c r="D69" s="1">
        <v>1</v>
      </c>
      <c r="E69" s="9" t="s">
        <v>232</v>
      </c>
      <c r="F69" s="1">
        <v>2</v>
      </c>
      <c r="G69" s="1">
        <v>1</v>
      </c>
      <c r="I69" s="1">
        <v>8</v>
      </c>
      <c r="J69" s="1">
        <v>1</v>
      </c>
    </row>
    <row r="70" spans="1:106" x14ac:dyDescent="0.25">
      <c r="A70" s="9" t="s">
        <v>208</v>
      </c>
      <c r="B70" s="1">
        <v>4</v>
      </c>
      <c r="C70" s="1">
        <v>3</v>
      </c>
      <c r="D70" s="1">
        <v>1</v>
      </c>
      <c r="E70" s="1">
        <v>54</v>
      </c>
      <c r="F70" s="1">
        <v>0</v>
      </c>
      <c r="G70" s="1">
        <v>1</v>
      </c>
      <c r="I70" s="1">
        <v>8</v>
      </c>
      <c r="J70" s="1">
        <v>1</v>
      </c>
    </row>
    <row r="71" spans="1:106" x14ac:dyDescent="0.25">
      <c r="A71" s="9" t="s">
        <v>208</v>
      </c>
      <c r="B71" s="1">
        <v>5</v>
      </c>
      <c r="C71" s="1">
        <v>1</v>
      </c>
      <c r="D71" s="1">
        <v>1</v>
      </c>
      <c r="E71" s="1">
        <v>37</v>
      </c>
      <c r="F71" s="1">
        <v>0</v>
      </c>
      <c r="G71" s="1">
        <v>1</v>
      </c>
      <c r="I71" s="1">
        <v>8</v>
      </c>
      <c r="J71" s="1">
        <v>2</v>
      </c>
      <c r="K71" s="2">
        <v>0</v>
      </c>
      <c r="L71" s="2">
        <v>100</v>
      </c>
      <c r="M71" s="2">
        <v>1</v>
      </c>
      <c r="N71" s="2">
        <v>3</v>
      </c>
      <c r="P71" s="2">
        <v>2</v>
      </c>
      <c r="Q71" s="2">
        <v>2</v>
      </c>
      <c r="R71" s="2">
        <v>2</v>
      </c>
      <c r="S71" s="2">
        <v>80</v>
      </c>
      <c r="T71" s="2">
        <v>0</v>
      </c>
      <c r="U71" s="2">
        <v>20</v>
      </c>
      <c r="V71" s="2">
        <v>0</v>
      </c>
      <c r="W71" s="2">
        <v>0</v>
      </c>
      <c r="X71" s="2">
        <v>2</v>
      </c>
      <c r="Y71" s="2">
        <v>6</v>
      </c>
      <c r="Z71" s="2">
        <v>7</v>
      </c>
      <c r="AA71" s="2">
        <v>2</v>
      </c>
      <c r="AB71" s="2">
        <v>6</v>
      </c>
      <c r="AC71" s="2">
        <v>7</v>
      </c>
      <c r="AJ71" s="2">
        <v>10</v>
      </c>
      <c r="AK71" s="2">
        <v>10</v>
      </c>
      <c r="AL71" s="2">
        <v>10</v>
      </c>
      <c r="AM71" s="2">
        <v>10</v>
      </c>
      <c r="AN71" s="2">
        <v>10</v>
      </c>
      <c r="AO71" s="2">
        <v>10</v>
      </c>
      <c r="BB71" s="2">
        <v>3</v>
      </c>
      <c r="BC71" s="2">
        <v>30</v>
      </c>
      <c r="BD71" s="2">
        <v>70</v>
      </c>
      <c r="BE71" s="15"/>
      <c r="BF71" s="15"/>
      <c r="BG71" s="3">
        <v>1.36</v>
      </c>
      <c r="BH71" s="3">
        <v>10</v>
      </c>
      <c r="BI71" s="3">
        <v>20</v>
      </c>
      <c r="BJ71" s="3">
        <v>0.08</v>
      </c>
      <c r="BK71" s="3">
        <f t="shared" si="2"/>
        <v>80</v>
      </c>
      <c r="BO71" s="3">
        <v>2</v>
      </c>
      <c r="BP71" s="3">
        <v>1</v>
      </c>
      <c r="BT71" s="3">
        <v>2</v>
      </c>
      <c r="BU71" s="3">
        <v>1</v>
      </c>
      <c r="BV71" s="4">
        <v>100</v>
      </c>
      <c r="BW71" s="4">
        <v>0</v>
      </c>
      <c r="BX71" s="4">
        <v>60</v>
      </c>
      <c r="BY71" s="4">
        <v>40</v>
      </c>
      <c r="BZ71" s="4">
        <v>0</v>
      </c>
      <c r="CA71" s="4">
        <v>0</v>
      </c>
      <c r="CB71" s="4">
        <v>100</v>
      </c>
      <c r="CC71" s="4">
        <v>0</v>
      </c>
      <c r="CD71" s="4">
        <v>0</v>
      </c>
      <c r="CE71" s="4">
        <v>0</v>
      </c>
      <c r="CF71" s="4">
        <v>100</v>
      </c>
      <c r="CG71" s="4">
        <v>0</v>
      </c>
      <c r="CH71" s="4">
        <v>100</v>
      </c>
      <c r="CI71" s="4">
        <v>1</v>
      </c>
      <c r="CJ71" s="4">
        <v>0.5</v>
      </c>
      <c r="CK71" s="4">
        <v>0.5</v>
      </c>
      <c r="CL71" s="4">
        <v>0.5</v>
      </c>
      <c r="CM71" s="5" t="s">
        <v>64</v>
      </c>
      <c r="CN71" s="5" t="s">
        <v>64</v>
      </c>
      <c r="CO71" s="5" t="s">
        <v>64</v>
      </c>
      <c r="CP71" s="4">
        <v>0.5</v>
      </c>
      <c r="CQ71" s="4">
        <v>0.5</v>
      </c>
      <c r="CR71" s="4">
        <v>0.5</v>
      </c>
      <c r="CS71" s="5" t="s">
        <v>64</v>
      </c>
      <c r="CT71" s="5" t="s">
        <v>64</v>
      </c>
      <c r="CU71" s="5" t="s">
        <v>64</v>
      </c>
    </row>
    <row r="72" spans="1:106" x14ac:dyDescent="0.25">
      <c r="A72" s="9" t="s">
        <v>208</v>
      </c>
      <c r="B72" s="1">
        <v>6</v>
      </c>
      <c r="C72" s="1">
        <v>1</v>
      </c>
      <c r="D72" s="1">
        <v>2</v>
      </c>
      <c r="E72" s="1">
        <v>65</v>
      </c>
      <c r="F72" s="1">
        <v>1</v>
      </c>
      <c r="G72" s="1">
        <v>2</v>
      </c>
      <c r="H72" s="1">
        <v>7</v>
      </c>
      <c r="J72" s="1">
        <v>1</v>
      </c>
      <c r="K72" s="2">
        <v>0</v>
      </c>
      <c r="L72" s="2">
        <v>100</v>
      </c>
      <c r="M72" s="2">
        <v>1</v>
      </c>
      <c r="P72" s="2">
        <v>1</v>
      </c>
      <c r="S72" s="2">
        <v>85</v>
      </c>
      <c r="T72" s="2">
        <v>0</v>
      </c>
      <c r="U72" s="2">
        <v>15</v>
      </c>
      <c r="V72" s="2">
        <v>0</v>
      </c>
      <c r="W72" s="2">
        <v>0</v>
      </c>
      <c r="X72" s="2">
        <v>2</v>
      </c>
      <c r="Y72" s="2">
        <v>3</v>
      </c>
      <c r="Z72" s="2">
        <v>6</v>
      </c>
      <c r="AA72" s="2">
        <v>6</v>
      </c>
      <c r="AB72" s="2">
        <v>2</v>
      </c>
      <c r="AC72" s="2">
        <v>4</v>
      </c>
      <c r="AJ72" s="2">
        <v>10</v>
      </c>
      <c r="AK72" s="2">
        <v>10</v>
      </c>
      <c r="AL72" s="2">
        <v>10</v>
      </c>
      <c r="AM72" s="2">
        <v>10</v>
      </c>
      <c r="AN72" s="2">
        <v>10</v>
      </c>
      <c r="AO72" s="2">
        <v>10</v>
      </c>
      <c r="BB72" s="2">
        <v>3</v>
      </c>
      <c r="BC72" s="2">
        <v>40</v>
      </c>
      <c r="BD72" s="2">
        <v>60</v>
      </c>
      <c r="BE72" s="15"/>
      <c r="BF72" s="15"/>
      <c r="BG72" s="3">
        <v>2.06</v>
      </c>
      <c r="BH72" s="3">
        <v>45</v>
      </c>
      <c r="BI72" s="3">
        <v>90</v>
      </c>
      <c r="BJ72" s="3">
        <v>0.12</v>
      </c>
      <c r="BK72" s="3">
        <f t="shared" si="2"/>
        <v>120</v>
      </c>
      <c r="BO72" s="3">
        <v>2</v>
      </c>
      <c r="BP72" s="3">
        <v>9</v>
      </c>
      <c r="BT72" s="3">
        <v>2</v>
      </c>
      <c r="BU72" s="3">
        <v>9</v>
      </c>
      <c r="BV72" s="4">
        <v>100</v>
      </c>
      <c r="BW72" s="4">
        <v>0</v>
      </c>
      <c r="BX72" s="4">
        <v>100</v>
      </c>
      <c r="BY72" s="4">
        <v>0</v>
      </c>
      <c r="BZ72" s="4">
        <v>0</v>
      </c>
      <c r="CA72" s="4">
        <v>0</v>
      </c>
      <c r="CB72" s="4">
        <v>100</v>
      </c>
      <c r="CC72" s="4">
        <v>0</v>
      </c>
      <c r="CD72" s="4">
        <v>0</v>
      </c>
      <c r="CE72" s="4">
        <v>15</v>
      </c>
      <c r="CF72" s="4">
        <v>85</v>
      </c>
      <c r="CG72" s="4">
        <v>0</v>
      </c>
      <c r="CH72" s="4">
        <v>0</v>
      </c>
      <c r="CI72" s="4">
        <v>1</v>
      </c>
      <c r="CJ72" s="4">
        <v>1</v>
      </c>
      <c r="CK72" s="4">
        <v>1</v>
      </c>
      <c r="CL72" s="4">
        <v>1</v>
      </c>
      <c r="CM72" s="5" t="s">
        <v>64</v>
      </c>
      <c r="CN72" s="5" t="s">
        <v>64</v>
      </c>
      <c r="CO72" s="5" t="s">
        <v>64</v>
      </c>
      <c r="CP72" s="4">
        <v>2</v>
      </c>
      <c r="CQ72" s="4">
        <v>2</v>
      </c>
      <c r="CR72" s="4">
        <v>2</v>
      </c>
      <c r="CS72" s="5" t="s">
        <v>64</v>
      </c>
      <c r="CT72" s="5" t="s">
        <v>64</v>
      </c>
      <c r="CU72" s="5" t="s">
        <v>64</v>
      </c>
      <c r="CV72" s="30" t="s">
        <v>236</v>
      </c>
    </row>
    <row r="73" spans="1:106" x14ac:dyDescent="0.25">
      <c r="A73" s="9" t="s">
        <v>208</v>
      </c>
      <c r="B73" s="1">
        <v>7</v>
      </c>
      <c r="C73" s="1">
        <v>1</v>
      </c>
      <c r="D73" s="1">
        <v>1</v>
      </c>
      <c r="E73" s="1">
        <v>75</v>
      </c>
      <c r="F73" s="1">
        <v>0</v>
      </c>
      <c r="G73" s="1">
        <v>1</v>
      </c>
      <c r="I73" s="1">
        <v>8</v>
      </c>
      <c r="J73" s="1">
        <v>1</v>
      </c>
      <c r="K73" s="2">
        <v>0</v>
      </c>
      <c r="L73" s="2">
        <v>100</v>
      </c>
      <c r="M73" s="2">
        <v>1</v>
      </c>
      <c r="N73" s="2">
        <v>3</v>
      </c>
      <c r="P73" s="15" t="s">
        <v>237</v>
      </c>
      <c r="S73" s="2">
        <v>80</v>
      </c>
      <c r="T73" s="2">
        <v>0</v>
      </c>
      <c r="U73" s="2">
        <v>20</v>
      </c>
      <c r="V73" s="2">
        <v>0</v>
      </c>
      <c r="W73" s="2">
        <v>0</v>
      </c>
      <c r="X73" s="2">
        <v>2</v>
      </c>
      <c r="Y73" s="2">
        <v>4</v>
      </c>
      <c r="Z73" s="2">
        <v>6</v>
      </c>
      <c r="AA73" s="2">
        <v>2</v>
      </c>
      <c r="AB73" s="2">
        <v>4</v>
      </c>
      <c r="AC73" s="2">
        <v>6</v>
      </c>
      <c r="AJ73" s="2">
        <v>10</v>
      </c>
      <c r="AK73" s="2">
        <v>10</v>
      </c>
      <c r="AL73" s="2">
        <v>10</v>
      </c>
      <c r="AM73" s="2">
        <v>10</v>
      </c>
      <c r="AN73" s="2">
        <v>10</v>
      </c>
      <c r="AO73" s="2">
        <v>10</v>
      </c>
      <c r="BB73" s="2">
        <v>3</v>
      </c>
      <c r="BC73" s="2">
        <v>35</v>
      </c>
      <c r="BD73" s="2">
        <v>65</v>
      </c>
      <c r="BE73" s="15"/>
      <c r="BF73" s="15"/>
      <c r="BG73" s="3">
        <v>2.64</v>
      </c>
      <c r="BH73" s="3">
        <v>10</v>
      </c>
      <c r="BI73" s="3">
        <v>11</v>
      </c>
      <c r="BJ73" s="3">
        <v>7.0000000000000007E-2</v>
      </c>
      <c r="BK73" s="3">
        <f>BJ73*1000</f>
        <v>70</v>
      </c>
      <c r="BO73" s="3">
        <v>2</v>
      </c>
      <c r="BP73" s="3">
        <v>1</v>
      </c>
      <c r="BT73" s="3">
        <v>2</v>
      </c>
      <c r="BU73" s="3">
        <v>1</v>
      </c>
      <c r="BV73" s="4">
        <v>100</v>
      </c>
      <c r="BW73" s="4">
        <v>0</v>
      </c>
      <c r="BX73" s="4">
        <v>90</v>
      </c>
      <c r="BY73" s="4">
        <v>10</v>
      </c>
      <c r="BZ73" s="4">
        <v>0</v>
      </c>
      <c r="CA73" s="4">
        <v>0</v>
      </c>
      <c r="CB73" s="4">
        <v>100</v>
      </c>
      <c r="CC73" s="4">
        <v>0</v>
      </c>
      <c r="CD73" s="4">
        <v>0</v>
      </c>
      <c r="CE73" s="4">
        <v>10</v>
      </c>
      <c r="CF73" s="4">
        <v>90</v>
      </c>
      <c r="CG73" s="4">
        <v>20</v>
      </c>
      <c r="CH73" s="4">
        <v>80</v>
      </c>
      <c r="CI73" s="4">
        <v>1</v>
      </c>
      <c r="CJ73" s="4">
        <v>1</v>
      </c>
      <c r="CK73" s="4">
        <v>1</v>
      </c>
      <c r="CL73" s="4">
        <v>1</v>
      </c>
      <c r="CM73" s="5" t="s">
        <v>64</v>
      </c>
      <c r="CN73" s="5" t="s">
        <v>64</v>
      </c>
      <c r="CO73" s="5" t="s">
        <v>64</v>
      </c>
      <c r="CP73" s="4">
        <v>2</v>
      </c>
      <c r="CQ73" s="4">
        <v>2</v>
      </c>
      <c r="CR73" s="4">
        <v>2</v>
      </c>
      <c r="CS73" s="5" t="s">
        <v>64</v>
      </c>
      <c r="CT73" s="5" t="s">
        <v>64</v>
      </c>
      <c r="CU73" s="5" t="s">
        <v>64</v>
      </c>
    </row>
    <row r="74" spans="1:106" x14ac:dyDescent="0.25">
      <c r="A74" s="9" t="s">
        <v>208</v>
      </c>
      <c r="B74" s="1">
        <v>7</v>
      </c>
      <c r="C74" s="1">
        <v>2</v>
      </c>
      <c r="D74" s="1">
        <v>2</v>
      </c>
      <c r="E74" s="1">
        <v>50</v>
      </c>
      <c r="F74" s="1">
        <v>1</v>
      </c>
      <c r="G74" s="1">
        <v>1</v>
      </c>
      <c r="I74" s="1">
        <v>8</v>
      </c>
      <c r="J74" s="1">
        <v>1</v>
      </c>
    </row>
    <row r="75" spans="1:106" x14ac:dyDescent="0.25">
      <c r="A75" s="9" t="s">
        <v>208</v>
      </c>
      <c r="B75" s="1">
        <v>8</v>
      </c>
      <c r="C75" s="1">
        <v>1</v>
      </c>
      <c r="D75" s="1">
        <v>2</v>
      </c>
      <c r="E75" s="1">
        <v>51</v>
      </c>
      <c r="F75" s="1">
        <v>1</v>
      </c>
      <c r="G75" s="1">
        <v>2</v>
      </c>
      <c r="H75" s="1">
        <v>7</v>
      </c>
      <c r="J75" s="1">
        <v>1</v>
      </c>
      <c r="K75" s="2">
        <v>0</v>
      </c>
      <c r="L75" s="2">
        <v>100</v>
      </c>
      <c r="M75" s="2">
        <v>1</v>
      </c>
      <c r="N75" s="2">
        <v>3</v>
      </c>
      <c r="P75" s="15" t="s">
        <v>237</v>
      </c>
      <c r="S75" s="2">
        <v>80</v>
      </c>
      <c r="T75" s="2">
        <v>0</v>
      </c>
      <c r="U75" s="2">
        <v>20</v>
      </c>
      <c r="V75" s="2">
        <v>0</v>
      </c>
      <c r="W75" s="2">
        <v>0</v>
      </c>
      <c r="X75" s="2">
        <v>2</v>
      </c>
      <c r="Y75" s="2">
        <v>7</v>
      </c>
      <c r="Z75" s="2">
        <v>10</v>
      </c>
      <c r="AA75" s="2">
        <v>2</v>
      </c>
      <c r="AB75" s="2">
        <v>7</v>
      </c>
      <c r="AC75" s="2">
        <v>10</v>
      </c>
      <c r="AJ75" s="2">
        <v>10</v>
      </c>
      <c r="AK75" s="2">
        <v>10</v>
      </c>
      <c r="AL75" s="2">
        <v>10</v>
      </c>
      <c r="AM75" s="2">
        <v>10</v>
      </c>
      <c r="AN75" s="2">
        <v>10</v>
      </c>
      <c r="AO75" s="2">
        <v>10</v>
      </c>
      <c r="BB75" s="2">
        <v>3</v>
      </c>
      <c r="BC75" s="2">
        <v>60</v>
      </c>
      <c r="BD75" s="2">
        <v>40</v>
      </c>
      <c r="BE75" s="15"/>
      <c r="BF75" s="15"/>
      <c r="BG75" s="3">
        <v>1.44</v>
      </c>
      <c r="BH75" s="3">
        <v>10</v>
      </c>
      <c r="BI75" s="3">
        <v>3</v>
      </c>
      <c r="BJ75" s="3">
        <v>0.14000000000000001</v>
      </c>
      <c r="BK75" s="3">
        <f t="shared" si="2"/>
        <v>140</v>
      </c>
      <c r="BO75" s="29">
        <v>3</v>
      </c>
      <c r="BP75" s="3">
        <v>2</v>
      </c>
      <c r="BT75" s="29" t="s">
        <v>237</v>
      </c>
      <c r="BU75" s="3">
        <v>2</v>
      </c>
      <c r="BV75" s="4">
        <v>100</v>
      </c>
      <c r="BW75" s="4">
        <v>0</v>
      </c>
      <c r="BX75" s="4">
        <v>100</v>
      </c>
      <c r="BY75" s="4">
        <v>0</v>
      </c>
      <c r="BZ75" s="4">
        <v>0</v>
      </c>
      <c r="CA75" s="4">
        <v>0</v>
      </c>
      <c r="CB75" s="4">
        <v>100</v>
      </c>
      <c r="CC75" s="4">
        <v>0</v>
      </c>
      <c r="CD75" s="4">
        <v>0</v>
      </c>
      <c r="CE75" s="4">
        <v>0</v>
      </c>
      <c r="CF75" s="4">
        <v>100</v>
      </c>
      <c r="CG75" s="4">
        <v>0</v>
      </c>
      <c r="CH75" s="4">
        <v>0</v>
      </c>
      <c r="CI75" s="4">
        <v>1</v>
      </c>
      <c r="CJ75" s="4">
        <v>1</v>
      </c>
      <c r="CK75" s="4">
        <v>1</v>
      </c>
      <c r="CL75" s="4">
        <v>1</v>
      </c>
      <c r="CM75" s="5" t="s">
        <v>64</v>
      </c>
      <c r="CN75" s="5" t="s">
        <v>64</v>
      </c>
      <c r="CO75" s="5" t="s">
        <v>64</v>
      </c>
      <c r="CP75" s="4">
        <v>1</v>
      </c>
      <c r="CQ75" s="4">
        <v>1</v>
      </c>
      <c r="CR75" s="4">
        <v>1</v>
      </c>
      <c r="CS75" s="5" t="s">
        <v>64</v>
      </c>
      <c r="CT75" s="5" t="s">
        <v>64</v>
      </c>
      <c r="CU75" s="5" t="s">
        <v>64</v>
      </c>
    </row>
    <row r="76" spans="1:106" x14ac:dyDescent="0.25">
      <c r="A76" s="9" t="s">
        <v>208</v>
      </c>
      <c r="B76" s="1">
        <v>9</v>
      </c>
      <c r="C76" s="1">
        <v>1</v>
      </c>
      <c r="D76" s="1">
        <v>2</v>
      </c>
      <c r="E76" s="1">
        <v>28</v>
      </c>
      <c r="F76" s="1">
        <v>1</v>
      </c>
      <c r="G76" s="1">
        <v>2</v>
      </c>
      <c r="H76" s="1">
        <v>7</v>
      </c>
      <c r="J76" s="1">
        <v>1</v>
      </c>
      <c r="K76" s="2">
        <v>0</v>
      </c>
      <c r="L76" s="2">
        <v>100</v>
      </c>
      <c r="M76" s="2">
        <v>1</v>
      </c>
      <c r="N76" s="2">
        <v>3</v>
      </c>
      <c r="P76" s="15" t="s">
        <v>238</v>
      </c>
      <c r="S76" s="2">
        <v>80</v>
      </c>
      <c r="T76" s="2">
        <v>0</v>
      </c>
      <c r="U76" s="2">
        <v>20</v>
      </c>
      <c r="V76" s="2">
        <v>0</v>
      </c>
      <c r="W76" s="2">
        <v>0</v>
      </c>
      <c r="X76" s="2">
        <v>2</v>
      </c>
      <c r="Y76" s="2">
        <v>6</v>
      </c>
      <c r="Z76" s="2">
        <v>8</v>
      </c>
      <c r="AA76" s="2">
        <v>2</v>
      </c>
      <c r="AB76" s="2">
        <v>6</v>
      </c>
      <c r="AC76" s="2">
        <v>8</v>
      </c>
      <c r="AJ76" s="2">
        <v>10</v>
      </c>
      <c r="AK76" s="2">
        <v>10</v>
      </c>
      <c r="AL76" s="2">
        <v>10</v>
      </c>
      <c r="AM76" s="2">
        <v>10</v>
      </c>
      <c r="AN76" s="2">
        <v>10</v>
      </c>
      <c r="AO76" s="2">
        <v>10</v>
      </c>
      <c r="BB76" s="2">
        <v>3</v>
      </c>
      <c r="BC76" s="2">
        <v>20</v>
      </c>
      <c r="BD76" s="2">
        <v>80</v>
      </c>
      <c r="BE76" s="15"/>
      <c r="BF76" s="15"/>
      <c r="BG76" s="3">
        <v>2.64</v>
      </c>
      <c r="BH76" s="3">
        <v>15</v>
      </c>
      <c r="BI76" s="3">
        <v>15</v>
      </c>
      <c r="BJ76" s="3">
        <v>7.0000000000000007E-2</v>
      </c>
      <c r="BK76" s="3">
        <f t="shared" si="2"/>
        <v>70</v>
      </c>
      <c r="BO76" s="3">
        <v>2</v>
      </c>
      <c r="BP76" s="3">
        <v>1</v>
      </c>
      <c r="BT76" s="3">
        <v>2</v>
      </c>
      <c r="BU76" s="3">
        <v>1</v>
      </c>
      <c r="BV76" s="4">
        <v>100</v>
      </c>
      <c r="BW76" s="4">
        <v>0</v>
      </c>
      <c r="BX76" s="4">
        <v>100</v>
      </c>
      <c r="BY76" s="4">
        <v>0</v>
      </c>
      <c r="BZ76" s="4">
        <v>0</v>
      </c>
      <c r="CA76" s="4">
        <v>10</v>
      </c>
      <c r="CB76" s="4">
        <v>90</v>
      </c>
      <c r="CC76" s="4">
        <v>0</v>
      </c>
      <c r="CD76" s="4">
        <v>0</v>
      </c>
      <c r="CE76" s="4">
        <v>0</v>
      </c>
      <c r="CF76" s="4">
        <v>100</v>
      </c>
      <c r="CG76" s="4">
        <v>0</v>
      </c>
      <c r="CH76" s="4">
        <v>0</v>
      </c>
      <c r="CI76" s="4">
        <v>1</v>
      </c>
      <c r="CJ76" s="4">
        <v>1</v>
      </c>
      <c r="CK76" s="4">
        <v>1</v>
      </c>
      <c r="CL76" s="4">
        <v>1</v>
      </c>
      <c r="CM76" s="5" t="s">
        <v>64</v>
      </c>
      <c r="CN76" s="5" t="s">
        <v>64</v>
      </c>
      <c r="CO76" s="5" t="s">
        <v>64</v>
      </c>
      <c r="CP76" s="4">
        <v>1</v>
      </c>
      <c r="CQ76" s="4">
        <v>1</v>
      </c>
      <c r="CR76" s="4">
        <v>1</v>
      </c>
      <c r="CS76" s="5" t="s">
        <v>64</v>
      </c>
      <c r="CT76" s="5" t="s">
        <v>64</v>
      </c>
      <c r="CU76" s="5" t="s">
        <v>64</v>
      </c>
    </row>
    <row r="77" spans="1:106" x14ac:dyDescent="0.25">
      <c r="A77" s="9" t="s">
        <v>208</v>
      </c>
      <c r="B77" s="1">
        <v>10</v>
      </c>
      <c r="C77" s="1">
        <v>1</v>
      </c>
      <c r="D77" s="1">
        <v>2</v>
      </c>
      <c r="E77" s="1">
        <v>48</v>
      </c>
      <c r="F77" s="1">
        <v>1</v>
      </c>
      <c r="G77" s="1">
        <v>1</v>
      </c>
      <c r="I77" s="1">
        <v>8</v>
      </c>
      <c r="J77" s="1">
        <v>1</v>
      </c>
      <c r="K77" s="2">
        <v>0</v>
      </c>
      <c r="L77" s="2">
        <v>100</v>
      </c>
      <c r="M77" s="2">
        <v>1</v>
      </c>
      <c r="N77" s="2">
        <v>3</v>
      </c>
      <c r="P77" s="2">
        <v>2</v>
      </c>
      <c r="Q77" s="2">
        <v>2</v>
      </c>
      <c r="R77" s="2">
        <v>2</v>
      </c>
      <c r="S77" s="2">
        <v>50</v>
      </c>
      <c r="T77" s="2">
        <v>0</v>
      </c>
      <c r="U77" s="2">
        <v>15</v>
      </c>
      <c r="V77" s="2">
        <v>0</v>
      </c>
      <c r="W77" s="2">
        <v>35</v>
      </c>
      <c r="X77" s="2">
        <v>2</v>
      </c>
      <c r="Y77" s="2">
        <v>3</v>
      </c>
      <c r="Z77" s="2">
        <v>10</v>
      </c>
      <c r="AA77" s="2">
        <v>2</v>
      </c>
      <c r="AB77" s="2">
        <v>3</v>
      </c>
      <c r="AC77" s="2">
        <v>9</v>
      </c>
      <c r="AJ77" s="2">
        <v>10</v>
      </c>
      <c r="AK77" s="2">
        <v>10</v>
      </c>
      <c r="AL77" s="2">
        <v>10</v>
      </c>
      <c r="AM77" s="2">
        <v>10</v>
      </c>
      <c r="AN77" s="2">
        <v>10</v>
      </c>
      <c r="AO77" s="2">
        <v>10</v>
      </c>
      <c r="AV77" s="2">
        <v>2</v>
      </c>
      <c r="AW77" s="2">
        <v>11</v>
      </c>
      <c r="AX77" s="2">
        <v>10</v>
      </c>
      <c r="AY77" s="2">
        <v>2</v>
      </c>
      <c r="AZ77" s="2">
        <v>11</v>
      </c>
      <c r="BA77" s="2">
        <v>10</v>
      </c>
      <c r="BB77" s="2">
        <v>3</v>
      </c>
      <c r="BC77" s="2">
        <v>20</v>
      </c>
      <c r="BD77" s="2">
        <v>80</v>
      </c>
      <c r="BE77" s="15"/>
      <c r="BF77" s="15"/>
      <c r="BG77" s="3">
        <v>3.45</v>
      </c>
      <c r="BH77" s="3">
        <v>30</v>
      </c>
      <c r="BI77" s="3">
        <v>20</v>
      </c>
      <c r="BJ77" s="3">
        <v>0.17</v>
      </c>
      <c r="BK77" s="3">
        <f t="shared" si="2"/>
        <v>170</v>
      </c>
      <c r="BO77" s="3">
        <v>2</v>
      </c>
      <c r="BP77" s="3">
        <v>1</v>
      </c>
      <c r="BT77" s="3">
        <v>2</v>
      </c>
      <c r="BU77" s="3">
        <v>1</v>
      </c>
      <c r="BV77" s="4">
        <v>10</v>
      </c>
      <c r="BW77" s="4">
        <v>0</v>
      </c>
      <c r="BX77" s="4">
        <v>100</v>
      </c>
      <c r="BY77" s="4">
        <v>0</v>
      </c>
      <c r="BZ77" s="4">
        <v>0</v>
      </c>
      <c r="CA77" s="4">
        <v>0</v>
      </c>
      <c r="CB77" s="4">
        <v>100</v>
      </c>
      <c r="CC77" s="4">
        <v>0</v>
      </c>
      <c r="CD77" s="4">
        <v>0</v>
      </c>
      <c r="CE77" s="4">
        <v>0</v>
      </c>
      <c r="CF77" s="4">
        <v>100</v>
      </c>
      <c r="CG77" s="4">
        <v>0</v>
      </c>
      <c r="CH77" s="4">
        <v>0</v>
      </c>
      <c r="CI77" s="4">
        <v>1</v>
      </c>
      <c r="CJ77" s="4">
        <v>1</v>
      </c>
      <c r="CK77" s="4">
        <v>1</v>
      </c>
      <c r="CL77" s="4">
        <v>1</v>
      </c>
      <c r="CM77" s="5" t="s">
        <v>64</v>
      </c>
      <c r="CN77" s="5" t="s">
        <v>64</v>
      </c>
      <c r="CO77" s="5" t="s">
        <v>64</v>
      </c>
      <c r="CP77" s="4">
        <v>2</v>
      </c>
      <c r="CQ77" s="4">
        <v>2</v>
      </c>
      <c r="CR77" s="4">
        <v>2</v>
      </c>
      <c r="CS77" s="5" t="s">
        <v>64</v>
      </c>
      <c r="CT77" s="5" t="s">
        <v>64</v>
      </c>
      <c r="CU77" s="5" t="s">
        <v>64</v>
      </c>
    </row>
    <row r="78" spans="1:106" x14ac:dyDescent="0.25">
      <c r="A78" s="9" t="s">
        <v>208</v>
      </c>
      <c r="B78" s="1">
        <v>11</v>
      </c>
      <c r="C78" s="1">
        <v>1</v>
      </c>
      <c r="D78" s="1">
        <v>2</v>
      </c>
      <c r="E78" s="1">
        <v>60</v>
      </c>
      <c r="F78" s="1">
        <v>1</v>
      </c>
      <c r="G78" s="1">
        <v>1</v>
      </c>
      <c r="I78" s="1">
        <v>8</v>
      </c>
      <c r="J78" s="1">
        <v>1</v>
      </c>
      <c r="K78" s="2">
        <v>0</v>
      </c>
      <c r="L78" s="2">
        <v>100</v>
      </c>
      <c r="M78" s="2">
        <v>1</v>
      </c>
      <c r="N78" s="2">
        <v>3</v>
      </c>
      <c r="P78" s="2">
        <v>2</v>
      </c>
      <c r="Q78" s="2">
        <v>2</v>
      </c>
      <c r="S78" s="2">
        <v>80</v>
      </c>
      <c r="T78" s="2">
        <v>0</v>
      </c>
      <c r="U78" s="2">
        <v>20</v>
      </c>
      <c r="V78" s="2">
        <v>0</v>
      </c>
      <c r="W78" s="2">
        <v>0</v>
      </c>
      <c r="X78" s="2">
        <v>2</v>
      </c>
      <c r="Y78" s="2">
        <v>11</v>
      </c>
      <c r="Z78" s="2">
        <v>6</v>
      </c>
      <c r="AA78" s="2">
        <v>6</v>
      </c>
      <c r="AB78" s="2">
        <v>2</v>
      </c>
      <c r="AC78" s="2">
        <v>11</v>
      </c>
      <c r="AJ78" s="2">
        <v>10</v>
      </c>
      <c r="AK78" s="2">
        <v>10</v>
      </c>
      <c r="AL78" s="2">
        <v>10</v>
      </c>
      <c r="AM78" s="2">
        <v>10</v>
      </c>
      <c r="AN78" s="2">
        <v>10</v>
      </c>
      <c r="AO78" s="2">
        <v>10</v>
      </c>
      <c r="BB78" s="2">
        <v>3</v>
      </c>
      <c r="BC78" s="2">
        <v>80</v>
      </c>
      <c r="BD78" s="2">
        <v>20</v>
      </c>
      <c r="BE78" s="15"/>
      <c r="BF78" s="15"/>
      <c r="BG78" s="3">
        <v>1.8</v>
      </c>
      <c r="BH78" s="3">
        <v>15</v>
      </c>
      <c r="BI78" s="3">
        <v>10</v>
      </c>
      <c r="BJ78" s="3">
        <v>7.0000000000000007E-2</v>
      </c>
      <c r="BK78" s="3">
        <f t="shared" si="2"/>
        <v>70</v>
      </c>
      <c r="BO78" s="3">
        <v>2</v>
      </c>
      <c r="BP78" s="3">
        <v>1</v>
      </c>
      <c r="BT78" s="3">
        <v>2</v>
      </c>
      <c r="BU78" s="3">
        <v>1</v>
      </c>
      <c r="BV78" s="4">
        <v>30</v>
      </c>
      <c r="BW78" s="4">
        <v>70</v>
      </c>
      <c r="BX78" s="4">
        <v>30</v>
      </c>
      <c r="BY78" s="4">
        <v>70</v>
      </c>
      <c r="BZ78" s="4">
        <v>0</v>
      </c>
      <c r="CA78" s="4">
        <v>0</v>
      </c>
      <c r="CB78" s="4">
        <v>100</v>
      </c>
      <c r="CC78" s="4">
        <v>0</v>
      </c>
      <c r="CD78" s="4">
        <v>100</v>
      </c>
      <c r="CE78" s="4">
        <v>0</v>
      </c>
      <c r="CF78" s="4">
        <v>100</v>
      </c>
      <c r="CG78" s="4">
        <v>0</v>
      </c>
      <c r="CH78" s="4">
        <v>100</v>
      </c>
      <c r="CI78" s="4">
        <v>1</v>
      </c>
      <c r="CJ78" s="36">
        <v>1</v>
      </c>
      <c r="CK78" s="36">
        <v>1</v>
      </c>
      <c r="CL78" s="36">
        <v>1</v>
      </c>
      <c r="CM78" s="5" t="s">
        <v>64</v>
      </c>
      <c r="CN78" s="5" t="s">
        <v>64</v>
      </c>
      <c r="CO78" s="5" t="s">
        <v>64</v>
      </c>
      <c r="CP78" s="36">
        <v>4</v>
      </c>
      <c r="CQ78" s="36">
        <v>4</v>
      </c>
      <c r="CR78" s="36">
        <v>4</v>
      </c>
      <c r="CS78" s="5" t="s">
        <v>64</v>
      </c>
      <c r="CT78" s="5" t="s">
        <v>64</v>
      </c>
      <c r="CU78" s="5" t="s">
        <v>64</v>
      </c>
      <c r="CV78" s="38" t="s">
        <v>239</v>
      </c>
    </row>
    <row r="79" spans="1:106" x14ac:dyDescent="0.25">
      <c r="A79" s="9" t="s">
        <v>208</v>
      </c>
      <c r="B79" s="1">
        <v>11</v>
      </c>
      <c r="C79" s="1">
        <v>2</v>
      </c>
      <c r="D79" s="1">
        <v>2</v>
      </c>
      <c r="E79" s="1">
        <v>47</v>
      </c>
      <c r="F79" s="1">
        <v>1</v>
      </c>
      <c r="G79" s="1">
        <v>1</v>
      </c>
      <c r="I79" s="1">
        <v>8</v>
      </c>
      <c r="J79" s="1">
        <v>1</v>
      </c>
    </row>
    <row r="80" spans="1:106" x14ac:dyDescent="0.25">
      <c r="A80" s="9" t="s">
        <v>208</v>
      </c>
      <c r="B80" s="1">
        <v>12</v>
      </c>
      <c r="C80" s="1">
        <v>1</v>
      </c>
      <c r="D80" s="1">
        <v>1</v>
      </c>
      <c r="E80" s="1">
        <v>47</v>
      </c>
      <c r="F80" s="1">
        <v>0</v>
      </c>
      <c r="G80" s="1">
        <v>1</v>
      </c>
      <c r="I80" s="1">
        <v>2</v>
      </c>
      <c r="J80" s="1">
        <v>1</v>
      </c>
      <c r="K80" s="2">
        <v>0</v>
      </c>
      <c r="L80" s="2">
        <v>100</v>
      </c>
      <c r="M80" s="2">
        <v>1</v>
      </c>
      <c r="N80" s="2">
        <v>3</v>
      </c>
      <c r="Q80" s="2">
        <v>2</v>
      </c>
      <c r="R80" s="2">
        <v>2</v>
      </c>
      <c r="S80" s="2">
        <v>80</v>
      </c>
      <c r="T80" s="2">
        <v>0</v>
      </c>
      <c r="U80" s="2">
        <v>20</v>
      </c>
      <c r="V80" s="2">
        <v>0</v>
      </c>
      <c r="W80" s="2">
        <v>0</v>
      </c>
      <c r="X80" s="2">
        <v>10</v>
      </c>
      <c r="Y80" s="2">
        <v>10</v>
      </c>
      <c r="Z80" s="2">
        <v>10</v>
      </c>
      <c r="AA80" s="2">
        <v>2</v>
      </c>
      <c r="AB80" s="2">
        <v>12</v>
      </c>
      <c r="AC80" s="2">
        <v>10</v>
      </c>
      <c r="AJ80" s="2">
        <v>10</v>
      </c>
      <c r="AK80" s="2">
        <v>10</v>
      </c>
      <c r="AL80" s="2">
        <v>10</v>
      </c>
      <c r="AM80" s="2">
        <v>10</v>
      </c>
      <c r="AN80" s="2">
        <v>10</v>
      </c>
      <c r="AO80" s="2">
        <v>10</v>
      </c>
      <c r="BB80" s="2">
        <v>1</v>
      </c>
      <c r="BC80" s="2">
        <v>100</v>
      </c>
      <c r="BE80" s="15"/>
      <c r="BF80" s="15"/>
      <c r="BG80" s="3">
        <v>2.2200000000000002</v>
      </c>
      <c r="BH80" s="3">
        <v>10</v>
      </c>
      <c r="BI80" s="3">
        <v>5</v>
      </c>
      <c r="BJ80" s="3">
        <v>0.03</v>
      </c>
      <c r="BK80" s="3">
        <f t="shared" si="2"/>
        <v>30</v>
      </c>
      <c r="BO80" s="3">
        <v>2</v>
      </c>
      <c r="BP80" s="3">
        <v>1</v>
      </c>
      <c r="BV80" s="4">
        <v>100</v>
      </c>
      <c r="BW80" s="4">
        <v>0</v>
      </c>
      <c r="BX80" s="4">
        <v>0</v>
      </c>
      <c r="BY80" s="4">
        <v>0</v>
      </c>
      <c r="BZ80" s="4">
        <v>0</v>
      </c>
      <c r="CA80" s="4">
        <v>0</v>
      </c>
      <c r="CB80" s="4">
        <v>100</v>
      </c>
      <c r="CC80" s="4">
        <v>0</v>
      </c>
      <c r="CD80" s="4">
        <v>0</v>
      </c>
      <c r="CE80" s="4">
        <v>0</v>
      </c>
      <c r="CF80" s="4">
        <v>0</v>
      </c>
      <c r="CG80" s="4">
        <v>0</v>
      </c>
      <c r="CH80" s="4">
        <v>0</v>
      </c>
      <c r="CP80" s="4">
        <v>1</v>
      </c>
      <c r="CQ80" s="4">
        <v>1</v>
      </c>
      <c r="CR80" s="4">
        <v>1</v>
      </c>
      <c r="CS80" s="5" t="s">
        <v>64</v>
      </c>
      <c r="CT80" s="5" t="s">
        <v>64</v>
      </c>
      <c r="CU80" s="5" t="s">
        <v>64</v>
      </c>
    </row>
    <row r="81" spans="1:99" x14ac:dyDescent="0.25">
      <c r="A81" s="9" t="s">
        <v>208</v>
      </c>
      <c r="B81" s="1">
        <v>12</v>
      </c>
      <c r="C81" s="1">
        <v>2</v>
      </c>
      <c r="D81" s="1">
        <v>2</v>
      </c>
      <c r="E81" s="1">
        <v>37</v>
      </c>
      <c r="F81" s="1">
        <v>1</v>
      </c>
      <c r="G81" s="1">
        <v>2</v>
      </c>
      <c r="H81" s="1">
        <v>7</v>
      </c>
      <c r="J81" s="1">
        <v>1</v>
      </c>
    </row>
    <row r="82" spans="1:99" x14ac:dyDescent="0.25">
      <c r="A82" s="9" t="s">
        <v>208</v>
      </c>
      <c r="B82" s="1">
        <v>13</v>
      </c>
      <c r="C82" s="1">
        <v>1</v>
      </c>
      <c r="D82" s="1">
        <v>1</v>
      </c>
      <c r="E82" s="1">
        <v>38</v>
      </c>
      <c r="F82" s="1">
        <v>0</v>
      </c>
      <c r="G82" s="1">
        <v>1</v>
      </c>
      <c r="I82" s="1">
        <v>8</v>
      </c>
      <c r="J82" s="1">
        <v>1</v>
      </c>
      <c r="K82" s="2">
        <v>0</v>
      </c>
      <c r="L82" s="2">
        <v>100</v>
      </c>
      <c r="M82" s="2">
        <v>1</v>
      </c>
      <c r="N82" s="2">
        <v>3</v>
      </c>
      <c r="P82" s="2">
        <v>2</v>
      </c>
      <c r="Q82" s="2">
        <v>2</v>
      </c>
      <c r="S82" s="2">
        <v>80</v>
      </c>
      <c r="T82" s="2">
        <v>0</v>
      </c>
      <c r="U82" s="2">
        <v>20</v>
      </c>
      <c r="V82" s="2">
        <v>0</v>
      </c>
      <c r="W82" s="2">
        <v>0</v>
      </c>
      <c r="X82" s="2">
        <v>2</v>
      </c>
      <c r="Y82" s="2">
        <v>9</v>
      </c>
      <c r="Z82" s="2">
        <v>6</v>
      </c>
      <c r="AA82" s="2">
        <v>2</v>
      </c>
      <c r="AB82" s="2">
        <v>9</v>
      </c>
      <c r="AC82" s="2">
        <v>6</v>
      </c>
      <c r="AJ82" s="2">
        <v>10</v>
      </c>
      <c r="AK82" s="2">
        <v>10</v>
      </c>
      <c r="AL82" s="2">
        <v>10</v>
      </c>
      <c r="AM82" s="2">
        <v>10</v>
      </c>
      <c r="AN82" s="2">
        <v>10</v>
      </c>
      <c r="AO82" s="2">
        <v>10</v>
      </c>
      <c r="BB82" s="2">
        <v>1</v>
      </c>
      <c r="BC82" s="2">
        <v>100</v>
      </c>
      <c r="BD82" s="2">
        <v>0</v>
      </c>
      <c r="BE82" s="15"/>
      <c r="BF82" s="15"/>
      <c r="BG82" s="3">
        <v>2.64</v>
      </c>
      <c r="BH82" s="3">
        <v>10</v>
      </c>
      <c r="BI82" s="3">
        <v>6</v>
      </c>
      <c r="BJ82" s="3">
        <v>0.04</v>
      </c>
      <c r="BK82" s="3">
        <f t="shared" si="2"/>
        <v>40</v>
      </c>
      <c r="BO82" s="3">
        <v>3</v>
      </c>
      <c r="BP82" s="3">
        <v>9</v>
      </c>
      <c r="BV82" s="4">
        <v>50</v>
      </c>
      <c r="BW82" s="4">
        <v>50</v>
      </c>
      <c r="BX82" s="4">
        <v>0</v>
      </c>
      <c r="BY82" s="4">
        <v>0</v>
      </c>
      <c r="BZ82" s="4">
        <v>0</v>
      </c>
      <c r="CA82" s="4">
        <v>0</v>
      </c>
      <c r="CB82" s="4">
        <v>100</v>
      </c>
      <c r="CC82" s="4">
        <v>0</v>
      </c>
      <c r="CD82" s="4">
        <v>100</v>
      </c>
      <c r="CE82" s="4">
        <v>0</v>
      </c>
      <c r="CF82" s="4">
        <v>0</v>
      </c>
      <c r="CG82" s="4">
        <v>0</v>
      </c>
      <c r="CH82" s="4">
        <v>0</v>
      </c>
      <c r="CI82" s="4">
        <v>1</v>
      </c>
      <c r="CP82" s="4">
        <v>2</v>
      </c>
      <c r="CQ82" s="4">
        <v>2</v>
      </c>
      <c r="CR82" s="4">
        <v>2</v>
      </c>
      <c r="CS82" s="5" t="s">
        <v>64</v>
      </c>
      <c r="CT82" s="5" t="s">
        <v>64</v>
      </c>
      <c r="CU82" s="5" t="s">
        <v>64</v>
      </c>
    </row>
    <row r="83" spans="1:99" x14ac:dyDescent="0.25">
      <c r="A83" s="9" t="s">
        <v>208</v>
      </c>
      <c r="B83" s="1">
        <v>13</v>
      </c>
      <c r="C83" s="1">
        <v>2</v>
      </c>
      <c r="D83" s="1">
        <v>2</v>
      </c>
      <c r="E83" s="1">
        <v>26</v>
      </c>
      <c r="F83" s="1">
        <v>1</v>
      </c>
      <c r="G83" s="1">
        <v>1</v>
      </c>
      <c r="I83" s="1">
        <v>8</v>
      </c>
      <c r="J83" s="1">
        <v>1</v>
      </c>
    </row>
    <row r="84" spans="1:99" x14ac:dyDescent="0.25">
      <c r="A84" s="9" t="s">
        <v>208</v>
      </c>
      <c r="B84" s="1">
        <v>14</v>
      </c>
      <c r="C84" s="1">
        <v>1</v>
      </c>
      <c r="D84" s="1">
        <v>1</v>
      </c>
      <c r="E84" s="1">
        <v>40</v>
      </c>
      <c r="F84" s="1">
        <v>0</v>
      </c>
      <c r="G84" s="1">
        <v>1</v>
      </c>
      <c r="I84" s="1">
        <v>8</v>
      </c>
      <c r="J84" s="1">
        <v>12</v>
      </c>
      <c r="K84" s="2">
        <v>0</v>
      </c>
      <c r="L84" s="2">
        <v>100</v>
      </c>
      <c r="M84" s="2">
        <v>1</v>
      </c>
      <c r="N84" s="2">
        <v>3</v>
      </c>
      <c r="P84" s="2">
        <v>2</v>
      </c>
      <c r="Q84" s="2">
        <v>2</v>
      </c>
      <c r="S84" s="2">
        <v>80</v>
      </c>
      <c r="T84" s="2">
        <v>0</v>
      </c>
      <c r="U84" s="2">
        <v>20</v>
      </c>
      <c r="V84" s="2">
        <v>0</v>
      </c>
      <c r="W84" s="2">
        <v>0</v>
      </c>
      <c r="X84" s="2">
        <v>2</v>
      </c>
      <c r="Y84" s="2">
        <v>6</v>
      </c>
      <c r="Z84" s="2">
        <v>4</v>
      </c>
      <c r="AA84" s="2">
        <v>2</v>
      </c>
      <c r="AB84" s="2">
        <v>6</v>
      </c>
      <c r="AC84" s="2">
        <v>4</v>
      </c>
      <c r="AJ84" s="2">
        <v>10</v>
      </c>
      <c r="AK84" s="2">
        <v>10</v>
      </c>
      <c r="AL84" s="2">
        <v>10</v>
      </c>
      <c r="AM84" s="2">
        <v>10</v>
      </c>
      <c r="AN84" s="2">
        <v>10</v>
      </c>
      <c r="AO84" s="2">
        <v>10</v>
      </c>
      <c r="BB84" s="2">
        <v>3</v>
      </c>
      <c r="BC84" s="2">
        <v>80</v>
      </c>
      <c r="BD84" s="2">
        <v>20</v>
      </c>
      <c r="BE84" s="15"/>
      <c r="BF84" s="15"/>
      <c r="BG84" s="3">
        <v>2.64</v>
      </c>
      <c r="BH84" s="3">
        <v>9</v>
      </c>
      <c r="BI84" s="3">
        <v>6</v>
      </c>
      <c r="BJ84" s="3">
        <v>0.03</v>
      </c>
      <c r="BK84" s="3">
        <f t="shared" si="2"/>
        <v>30</v>
      </c>
      <c r="BO84" s="3">
        <v>2</v>
      </c>
      <c r="BP84" s="3">
        <v>1</v>
      </c>
      <c r="BT84" s="3">
        <v>2</v>
      </c>
      <c r="BU84" s="3">
        <v>1</v>
      </c>
      <c r="BV84" s="4">
        <v>60</v>
      </c>
      <c r="BW84" s="4">
        <v>40</v>
      </c>
      <c r="BX84" s="4">
        <v>100</v>
      </c>
      <c r="BY84" s="4">
        <v>0</v>
      </c>
      <c r="BZ84" s="4">
        <v>0</v>
      </c>
      <c r="CA84" s="4">
        <v>0</v>
      </c>
      <c r="CB84" s="4">
        <v>100</v>
      </c>
      <c r="CC84" s="4">
        <v>0</v>
      </c>
      <c r="CD84" s="4">
        <v>100</v>
      </c>
      <c r="CE84" s="4">
        <v>0</v>
      </c>
      <c r="CF84" s="4">
        <v>100</v>
      </c>
      <c r="CG84" s="4">
        <v>0</v>
      </c>
      <c r="CH84" s="4">
        <v>0</v>
      </c>
      <c r="CI84" s="4">
        <v>1</v>
      </c>
      <c r="CJ84" s="5" t="s">
        <v>240</v>
      </c>
      <c r="CK84" s="5" t="s">
        <v>240</v>
      </c>
      <c r="CL84" s="5" t="s">
        <v>240</v>
      </c>
      <c r="CM84" s="5" t="s">
        <v>64</v>
      </c>
      <c r="CN84" s="5" t="s">
        <v>64</v>
      </c>
      <c r="CO84" s="5" t="s">
        <v>64</v>
      </c>
      <c r="CP84" s="5" t="s">
        <v>240</v>
      </c>
      <c r="CQ84" s="5" t="s">
        <v>240</v>
      </c>
      <c r="CR84" s="5" t="s">
        <v>240</v>
      </c>
      <c r="CS84" s="5" t="s">
        <v>64</v>
      </c>
      <c r="CT84" s="5" t="s">
        <v>64</v>
      </c>
      <c r="CU84" s="5" t="s">
        <v>64</v>
      </c>
    </row>
    <row r="85" spans="1:99" x14ac:dyDescent="0.25">
      <c r="A85" s="9" t="s">
        <v>208</v>
      </c>
      <c r="B85" s="1">
        <v>14</v>
      </c>
      <c r="C85" s="1">
        <v>2</v>
      </c>
      <c r="D85" s="1">
        <v>2</v>
      </c>
      <c r="E85" s="1">
        <v>26</v>
      </c>
      <c r="F85" s="1">
        <v>1</v>
      </c>
      <c r="G85" s="1">
        <v>1</v>
      </c>
      <c r="I85" s="1">
        <v>8</v>
      </c>
      <c r="J85" s="1">
        <v>1</v>
      </c>
    </row>
    <row r="86" spans="1:99" x14ac:dyDescent="0.25">
      <c r="A86" s="9" t="s">
        <v>208</v>
      </c>
      <c r="B86" s="1">
        <v>15</v>
      </c>
      <c r="C86" s="1">
        <v>1</v>
      </c>
      <c r="D86" s="1">
        <v>2</v>
      </c>
      <c r="E86" s="1">
        <v>49</v>
      </c>
      <c r="F86" s="1">
        <v>1</v>
      </c>
      <c r="G86" s="1">
        <v>1</v>
      </c>
      <c r="I86" s="1">
        <v>8</v>
      </c>
      <c r="J86" s="1">
        <v>1</v>
      </c>
      <c r="K86" s="2">
        <v>0</v>
      </c>
      <c r="L86" s="2">
        <v>100</v>
      </c>
      <c r="M86" s="2">
        <v>1</v>
      </c>
      <c r="N86" s="2">
        <v>3</v>
      </c>
      <c r="P86" s="2">
        <v>2</v>
      </c>
      <c r="Q86" s="2">
        <v>2</v>
      </c>
      <c r="S86" s="2">
        <v>80</v>
      </c>
      <c r="T86" s="2">
        <v>0</v>
      </c>
      <c r="U86" s="2">
        <v>20</v>
      </c>
      <c r="V86" s="2">
        <v>0</v>
      </c>
      <c r="W86" s="2">
        <v>0</v>
      </c>
      <c r="X86" s="2">
        <v>2</v>
      </c>
      <c r="Y86" s="2">
        <v>3</v>
      </c>
      <c r="Z86" s="2">
        <v>1</v>
      </c>
      <c r="AA86" s="2">
        <v>2</v>
      </c>
      <c r="AB86" s="2">
        <v>3</v>
      </c>
      <c r="AC86" s="2">
        <v>1</v>
      </c>
      <c r="AJ86" s="2">
        <v>10</v>
      </c>
      <c r="AK86" s="2">
        <v>10</v>
      </c>
      <c r="AL86" s="2">
        <v>10</v>
      </c>
      <c r="AM86" s="2">
        <v>10</v>
      </c>
      <c r="AN86" s="2">
        <v>10</v>
      </c>
      <c r="AO86" s="2">
        <v>10</v>
      </c>
      <c r="BB86" s="2">
        <v>3</v>
      </c>
      <c r="BC86" s="2">
        <v>50</v>
      </c>
      <c r="BD86" s="2">
        <v>50</v>
      </c>
      <c r="BE86" s="15"/>
      <c r="BF86" s="15"/>
      <c r="BG86" s="3">
        <v>3.4</v>
      </c>
      <c r="BH86" s="3">
        <v>12</v>
      </c>
      <c r="BI86" s="3">
        <v>7</v>
      </c>
      <c r="BJ86" s="3">
        <v>7.0000000000000007E-2</v>
      </c>
      <c r="BK86" s="3">
        <f t="shared" si="2"/>
        <v>70</v>
      </c>
      <c r="BO86" s="3">
        <v>2</v>
      </c>
      <c r="BP86" s="29" t="s">
        <v>241</v>
      </c>
      <c r="BT86" s="3">
        <v>2</v>
      </c>
      <c r="BU86" s="29" t="s">
        <v>242</v>
      </c>
      <c r="BV86" s="4">
        <v>80</v>
      </c>
      <c r="BW86" s="4">
        <v>20</v>
      </c>
      <c r="BX86" s="4">
        <v>100</v>
      </c>
      <c r="BY86" s="4">
        <v>0</v>
      </c>
      <c r="BZ86" s="4">
        <v>0</v>
      </c>
      <c r="CA86" s="4">
        <v>20</v>
      </c>
      <c r="CB86" s="4">
        <v>80</v>
      </c>
      <c r="CC86" s="4">
        <v>0</v>
      </c>
      <c r="CD86" s="4">
        <v>100</v>
      </c>
      <c r="CE86" s="4">
        <v>0</v>
      </c>
      <c r="CF86" s="4">
        <v>100</v>
      </c>
      <c r="CG86" s="4">
        <v>0</v>
      </c>
      <c r="CH86" s="4">
        <v>0</v>
      </c>
      <c r="CI86" s="4">
        <v>1</v>
      </c>
      <c r="CJ86" s="4">
        <v>1</v>
      </c>
      <c r="CK86" s="4">
        <v>1</v>
      </c>
      <c r="CL86" s="4">
        <v>1</v>
      </c>
      <c r="CM86" s="5" t="s">
        <v>64</v>
      </c>
      <c r="CN86" s="5" t="s">
        <v>64</v>
      </c>
      <c r="CO86" s="5" t="s">
        <v>64</v>
      </c>
      <c r="CP86" s="4">
        <v>2</v>
      </c>
      <c r="CQ86" s="4">
        <v>2</v>
      </c>
      <c r="CR86" s="4">
        <v>2</v>
      </c>
      <c r="CS86" s="5" t="s">
        <v>64</v>
      </c>
      <c r="CT86" s="5" t="s">
        <v>64</v>
      </c>
      <c r="CU86" s="5" t="s">
        <v>64</v>
      </c>
    </row>
    <row r="87" spans="1:99" x14ac:dyDescent="0.25">
      <c r="A87" s="9" t="s">
        <v>208</v>
      </c>
      <c r="B87" s="1">
        <v>15</v>
      </c>
      <c r="C87" s="1">
        <v>2</v>
      </c>
      <c r="D87" s="1">
        <v>2</v>
      </c>
      <c r="E87" s="1">
        <v>21</v>
      </c>
      <c r="F87" s="1">
        <v>7</v>
      </c>
      <c r="G87" s="1">
        <v>1</v>
      </c>
      <c r="I87" s="1">
        <v>8</v>
      </c>
      <c r="J87" s="1">
        <v>1</v>
      </c>
    </row>
    <row r="88" spans="1:99" x14ac:dyDescent="0.25">
      <c r="A88" s="9" t="s">
        <v>208</v>
      </c>
      <c r="B88" s="1">
        <v>16</v>
      </c>
      <c r="C88" s="1">
        <v>1</v>
      </c>
      <c r="D88" s="1">
        <v>1</v>
      </c>
      <c r="E88" s="1">
        <v>54</v>
      </c>
      <c r="F88" s="1">
        <v>0</v>
      </c>
      <c r="G88" s="1">
        <v>1</v>
      </c>
      <c r="I88" s="1">
        <v>8</v>
      </c>
      <c r="J88" s="1">
        <v>1</v>
      </c>
      <c r="K88" s="2">
        <v>0</v>
      </c>
      <c r="L88" s="2">
        <v>100</v>
      </c>
      <c r="M88" s="2">
        <v>1</v>
      </c>
      <c r="N88" s="2">
        <v>3</v>
      </c>
      <c r="P88" s="2">
        <v>2</v>
      </c>
      <c r="Q88" s="2">
        <v>2</v>
      </c>
      <c r="S88" s="2">
        <v>77</v>
      </c>
      <c r="T88" s="2">
        <v>0</v>
      </c>
      <c r="U88" s="2">
        <v>18</v>
      </c>
      <c r="V88" s="2">
        <v>0</v>
      </c>
      <c r="W88" s="2">
        <v>5</v>
      </c>
      <c r="X88" s="2">
        <v>2</v>
      </c>
      <c r="Y88" s="2">
        <v>3</v>
      </c>
      <c r="Z88" s="2">
        <v>6</v>
      </c>
      <c r="AA88" s="2">
        <v>2</v>
      </c>
      <c r="AB88" s="2">
        <v>3</v>
      </c>
      <c r="AC88" s="2">
        <v>6</v>
      </c>
      <c r="AJ88" s="2">
        <v>10</v>
      </c>
      <c r="AK88" s="2">
        <v>10</v>
      </c>
      <c r="AL88" s="2">
        <v>10</v>
      </c>
      <c r="AM88" s="2">
        <v>10</v>
      </c>
      <c r="AN88" s="2">
        <v>10</v>
      </c>
      <c r="AO88" s="2">
        <v>10</v>
      </c>
      <c r="AV88" s="2">
        <v>10</v>
      </c>
      <c r="AW88" s="2">
        <v>10</v>
      </c>
      <c r="AX88" s="2">
        <v>10</v>
      </c>
      <c r="AY88" s="2">
        <v>10</v>
      </c>
      <c r="AZ88" s="2">
        <v>10</v>
      </c>
      <c r="BA88" s="2">
        <v>10</v>
      </c>
      <c r="BB88" s="2">
        <v>3</v>
      </c>
      <c r="BC88" s="2">
        <v>30</v>
      </c>
      <c r="BD88" s="2">
        <v>70</v>
      </c>
      <c r="BE88" s="15"/>
      <c r="BF88" s="15"/>
      <c r="BG88" s="3">
        <v>2.2999999999999998</v>
      </c>
      <c r="BH88" s="3">
        <v>20</v>
      </c>
      <c r="BI88" s="3">
        <v>15</v>
      </c>
      <c r="BJ88" s="3">
        <v>0.05</v>
      </c>
      <c r="BK88" s="3">
        <f t="shared" si="2"/>
        <v>50</v>
      </c>
      <c r="BO88" s="3">
        <v>3</v>
      </c>
      <c r="BP88" s="3">
        <v>9</v>
      </c>
      <c r="BT88" s="3">
        <v>3</v>
      </c>
      <c r="BU88" s="3">
        <v>9</v>
      </c>
      <c r="BV88" s="4">
        <v>60</v>
      </c>
      <c r="BW88" s="4">
        <v>40</v>
      </c>
      <c r="BX88" s="4">
        <v>90</v>
      </c>
      <c r="BY88" s="4">
        <v>10</v>
      </c>
      <c r="BZ88" s="4">
        <v>0</v>
      </c>
      <c r="CA88" s="4">
        <v>5</v>
      </c>
      <c r="CB88" s="4">
        <v>95</v>
      </c>
      <c r="CC88" s="4">
        <v>0</v>
      </c>
      <c r="CD88" s="4">
        <v>100</v>
      </c>
      <c r="CE88" s="4">
        <v>0</v>
      </c>
      <c r="CF88" s="4">
        <v>100</v>
      </c>
      <c r="CG88" s="4">
        <v>0</v>
      </c>
      <c r="CH88" s="4">
        <v>100</v>
      </c>
      <c r="CI88" s="4">
        <v>1</v>
      </c>
      <c r="CJ88" s="4">
        <v>0.75</v>
      </c>
      <c r="CK88" s="4">
        <v>0.75</v>
      </c>
      <c r="CL88" s="4">
        <v>0.75</v>
      </c>
      <c r="CM88" s="5" t="s">
        <v>64</v>
      </c>
      <c r="CN88" s="5" t="s">
        <v>64</v>
      </c>
      <c r="CO88" s="5" t="s">
        <v>64</v>
      </c>
      <c r="CP88" s="4">
        <v>1.5</v>
      </c>
      <c r="CQ88" s="4">
        <v>1.5</v>
      </c>
      <c r="CR88" s="4">
        <v>1.5</v>
      </c>
      <c r="CS88" s="5" t="s">
        <v>64</v>
      </c>
      <c r="CT88" s="5" t="s">
        <v>64</v>
      </c>
      <c r="CU88" s="5" t="s">
        <v>64</v>
      </c>
    </row>
    <row r="89" spans="1:99" x14ac:dyDescent="0.25">
      <c r="A89" s="9" t="s">
        <v>208</v>
      </c>
      <c r="B89" s="1">
        <v>16</v>
      </c>
      <c r="C89" s="1">
        <v>2</v>
      </c>
      <c r="D89" s="1">
        <v>2</v>
      </c>
      <c r="E89" s="1">
        <v>40</v>
      </c>
      <c r="F89" s="1">
        <v>1</v>
      </c>
      <c r="G89" s="1">
        <v>1</v>
      </c>
      <c r="I89" s="1">
        <v>8</v>
      </c>
      <c r="J89" s="1">
        <v>1</v>
      </c>
    </row>
    <row r="90" spans="1:99" x14ac:dyDescent="0.25">
      <c r="A90" s="9" t="s">
        <v>208</v>
      </c>
      <c r="B90" s="1">
        <v>17</v>
      </c>
      <c r="C90" s="1">
        <v>1</v>
      </c>
      <c r="D90" s="1">
        <v>1</v>
      </c>
      <c r="E90" s="1">
        <v>31</v>
      </c>
      <c r="F90" s="1">
        <v>0</v>
      </c>
      <c r="G90" s="1">
        <v>1</v>
      </c>
      <c r="I90" s="1">
        <v>8</v>
      </c>
      <c r="J90" s="1">
        <v>1</v>
      </c>
      <c r="K90" s="2">
        <v>0</v>
      </c>
      <c r="L90" s="2">
        <v>100</v>
      </c>
      <c r="M90" s="2">
        <v>1</v>
      </c>
      <c r="N90" s="2">
        <v>3</v>
      </c>
      <c r="P90" s="2">
        <v>2</v>
      </c>
      <c r="Q90" s="2">
        <v>2</v>
      </c>
      <c r="S90" s="2">
        <v>80</v>
      </c>
      <c r="T90" s="2">
        <v>0</v>
      </c>
      <c r="U90" s="2">
        <v>20</v>
      </c>
      <c r="V90" s="2">
        <v>0</v>
      </c>
      <c r="W90" s="2">
        <v>0</v>
      </c>
      <c r="X90" s="2">
        <v>10</v>
      </c>
      <c r="Y90" s="2">
        <v>10</v>
      </c>
      <c r="Z90" s="2">
        <v>10</v>
      </c>
      <c r="AA90" s="2">
        <v>10</v>
      </c>
      <c r="AB90" s="2">
        <v>10</v>
      </c>
      <c r="AC90" s="2">
        <v>10</v>
      </c>
      <c r="AJ90" s="2">
        <v>10</v>
      </c>
      <c r="AK90" s="2">
        <v>10</v>
      </c>
      <c r="AL90" s="2">
        <v>10</v>
      </c>
      <c r="AM90" s="2">
        <v>10</v>
      </c>
      <c r="AN90" s="2">
        <v>10</v>
      </c>
      <c r="AO90" s="2">
        <v>10</v>
      </c>
      <c r="BB90" s="2">
        <v>3</v>
      </c>
      <c r="BC90" s="2">
        <v>50</v>
      </c>
      <c r="BD90" s="2">
        <v>50</v>
      </c>
      <c r="BE90" s="15"/>
      <c r="BF90" s="15"/>
      <c r="BG90" s="3">
        <v>3.89</v>
      </c>
      <c r="BH90" s="3">
        <v>12</v>
      </c>
      <c r="BI90" s="3">
        <v>6</v>
      </c>
      <c r="BJ90" s="3">
        <v>0.05</v>
      </c>
      <c r="BK90" s="3">
        <f t="shared" si="2"/>
        <v>50</v>
      </c>
      <c r="BO90" s="3">
        <v>2</v>
      </c>
      <c r="BP90" s="3">
        <v>1</v>
      </c>
      <c r="BT90" s="3">
        <v>2</v>
      </c>
      <c r="BU90" s="3">
        <v>1</v>
      </c>
      <c r="BV90" s="4">
        <v>80</v>
      </c>
      <c r="BW90" s="4">
        <v>20</v>
      </c>
      <c r="BX90" s="4">
        <v>100</v>
      </c>
      <c r="BY90" s="4">
        <v>0</v>
      </c>
      <c r="BZ90" s="4">
        <v>0</v>
      </c>
      <c r="CA90" s="4">
        <v>20</v>
      </c>
      <c r="CB90" s="4">
        <v>80</v>
      </c>
      <c r="CC90" s="4">
        <v>0</v>
      </c>
      <c r="CD90" s="4">
        <v>100</v>
      </c>
      <c r="CE90" s="4">
        <v>0</v>
      </c>
      <c r="CF90" s="4">
        <v>100</v>
      </c>
      <c r="CG90" s="4">
        <v>0</v>
      </c>
      <c r="CH90" s="4">
        <v>100</v>
      </c>
      <c r="CI90" s="4">
        <v>1</v>
      </c>
      <c r="CJ90" s="4">
        <v>0.75</v>
      </c>
      <c r="CK90" s="4">
        <v>0.75</v>
      </c>
      <c r="CL90" s="4">
        <v>0.75</v>
      </c>
      <c r="CM90" s="5" t="s">
        <v>64</v>
      </c>
      <c r="CN90" s="5" t="s">
        <v>64</v>
      </c>
      <c r="CO90" s="5" t="s">
        <v>64</v>
      </c>
      <c r="CP90" s="4">
        <v>0.75</v>
      </c>
      <c r="CQ90" s="4">
        <v>0.75</v>
      </c>
      <c r="CR90" s="4">
        <v>0.75</v>
      </c>
      <c r="CS90" s="5" t="s">
        <v>64</v>
      </c>
      <c r="CT90" s="5" t="s">
        <v>64</v>
      </c>
      <c r="CU90" s="5" t="s">
        <v>64</v>
      </c>
    </row>
    <row r="91" spans="1:99" x14ac:dyDescent="0.25">
      <c r="A91" s="9" t="s">
        <v>208</v>
      </c>
      <c r="B91" s="1">
        <v>17</v>
      </c>
      <c r="C91" s="1">
        <v>2</v>
      </c>
      <c r="D91" s="1">
        <v>2</v>
      </c>
      <c r="E91" s="1">
        <v>29</v>
      </c>
      <c r="F91" s="1">
        <v>1</v>
      </c>
      <c r="G91" s="1">
        <v>1</v>
      </c>
      <c r="I91" s="1">
        <v>8</v>
      </c>
      <c r="J91" s="1">
        <v>1</v>
      </c>
    </row>
    <row r="92" spans="1:99" x14ac:dyDescent="0.25">
      <c r="A92" s="9" t="s">
        <v>208</v>
      </c>
      <c r="B92" s="1">
        <v>18</v>
      </c>
      <c r="C92" s="1">
        <v>2</v>
      </c>
      <c r="D92" s="1">
        <v>1</v>
      </c>
      <c r="E92" s="1">
        <v>50</v>
      </c>
      <c r="F92" s="1">
        <v>1</v>
      </c>
      <c r="G92" s="1">
        <v>1</v>
      </c>
      <c r="I92" s="1">
        <v>8</v>
      </c>
      <c r="J92" s="1">
        <v>1</v>
      </c>
      <c r="K92" s="2">
        <v>0</v>
      </c>
      <c r="L92" s="2">
        <v>100</v>
      </c>
      <c r="M92" s="2">
        <v>1</v>
      </c>
      <c r="N92" s="2">
        <v>3</v>
      </c>
      <c r="P92" s="2">
        <v>2</v>
      </c>
      <c r="Q92" s="2">
        <v>2</v>
      </c>
      <c r="S92" s="2">
        <v>80</v>
      </c>
      <c r="T92" s="2">
        <v>0</v>
      </c>
      <c r="U92" s="2">
        <v>20</v>
      </c>
      <c r="V92" s="2">
        <v>0</v>
      </c>
      <c r="W92" s="2">
        <v>0</v>
      </c>
      <c r="X92" s="2">
        <v>10</v>
      </c>
      <c r="Y92" s="2">
        <v>10</v>
      </c>
      <c r="Z92" s="2">
        <v>10</v>
      </c>
      <c r="AA92" s="2">
        <v>2</v>
      </c>
      <c r="AB92" s="2">
        <v>6</v>
      </c>
      <c r="AC92" s="2">
        <v>10</v>
      </c>
      <c r="AJ92" s="2">
        <v>10</v>
      </c>
      <c r="AK92" s="2">
        <v>10</v>
      </c>
      <c r="AL92" s="2">
        <v>10</v>
      </c>
      <c r="AM92" s="2">
        <v>10</v>
      </c>
      <c r="AN92" s="2">
        <v>10</v>
      </c>
      <c r="AO92" s="2">
        <v>10</v>
      </c>
      <c r="BB92" s="2">
        <v>3</v>
      </c>
      <c r="BC92" s="2">
        <v>50</v>
      </c>
      <c r="BD92" s="2">
        <v>50</v>
      </c>
      <c r="BE92" s="15"/>
      <c r="BF92" s="15"/>
      <c r="BG92" s="3">
        <v>1.95</v>
      </c>
      <c r="BH92" s="3">
        <v>9</v>
      </c>
      <c r="BI92" s="3">
        <v>15</v>
      </c>
      <c r="BJ92" s="3">
        <v>7.0000000000000007E-2</v>
      </c>
      <c r="BK92" s="3">
        <v>70</v>
      </c>
      <c r="BO92" s="3">
        <v>2</v>
      </c>
      <c r="BP92" s="3">
        <v>1</v>
      </c>
      <c r="BT92" s="3">
        <v>2</v>
      </c>
      <c r="BU92" s="3">
        <v>1</v>
      </c>
      <c r="BV92" s="4">
        <v>60</v>
      </c>
      <c r="BW92" s="4">
        <v>40</v>
      </c>
      <c r="BX92" s="4">
        <v>100</v>
      </c>
      <c r="BY92" s="4">
        <v>0</v>
      </c>
      <c r="BZ92" s="4">
        <v>0</v>
      </c>
      <c r="CA92" s="4">
        <v>20</v>
      </c>
      <c r="CB92" s="4">
        <v>80</v>
      </c>
      <c r="CC92" s="4">
        <v>0</v>
      </c>
      <c r="CD92" s="4">
        <v>100</v>
      </c>
      <c r="CE92" s="4">
        <v>0</v>
      </c>
      <c r="CF92" s="4">
        <v>100</v>
      </c>
      <c r="CG92" s="4">
        <v>0</v>
      </c>
      <c r="CH92" s="4">
        <v>0</v>
      </c>
      <c r="CI92" s="4">
        <v>1</v>
      </c>
      <c r="CJ92" s="4">
        <v>1</v>
      </c>
      <c r="CK92" s="4">
        <v>1</v>
      </c>
      <c r="CL92" s="4">
        <v>1</v>
      </c>
      <c r="CM92" s="5" t="s">
        <v>64</v>
      </c>
      <c r="CN92" s="5" t="s">
        <v>64</v>
      </c>
      <c r="CO92" s="5" t="s">
        <v>64</v>
      </c>
      <c r="CP92" s="4">
        <v>1</v>
      </c>
      <c r="CQ92" s="4">
        <v>1</v>
      </c>
      <c r="CR92" s="4">
        <v>1</v>
      </c>
      <c r="CS92" s="5" t="s">
        <v>64</v>
      </c>
      <c r="CT92" s="5" t="s">
        <v>64</v>
      </c>
      <c r="CU92" s="5" t="s">
        <v>64</v>
      </c>
    </row>
    <row r="93" spans="1:99" x14ac:dyDescent="0.25">
      <c r="A93" s="9" t="s">
        <v>208</v>
      </c>
      <c r="B93" s="1">
        <v>18</v>
      </c>
      <c r="C93" s="1">
        <v>2</v>
      </c>
      <c r="D93" s="1">
        <v>2</v>
      </c>
      <c r="E93" s="1">
        <v>55</v>
      </c>
      <c r="F93" s="1">
        <v>1</v>
      </c>
      <c r="G93" s="1">
        <v>1</v>
      </c>
      <c r="I93" s="1">
        <v>8</v>
      </c>
      <c r="J93" s="1">
        <v>1</v>
      </c>
    </row>
    <row r="94" spans="1:99" x14ac:dyDescent="0.25">
      <c r="A94" s="9" t="s">
        <v>208</v>
      </c>
      <c r="B94" s="1">
        <v>19</v>
      </c>
      <c r="C94" s="1">
        <v>1</v>
      </c>
      <c r="D94" s="1">
        <v>1</v>
      </c>
      <c r="E94" s="1">
        <v>47</v>
      </c>
      <c r="F94" s="1">
        <v>0</v>
      </c>
      <c r="G94" s="1">
        <v>1</v>
      </c>
      <c r="I94" s="1">
        <v>8</v>
      </c>
      <c r="J94" s="1">
        <v>1</v>
      </c>
      <c r="K94" s="2">
        <v>0</v>
      </c>
      <c r="L94" s="2">
        <v>100</v>
      </c>
      <c r="M94" s="2">
        <v>1</v>
      </c>
      <c r="N94" s="2">
        <v>3</v>
      </c>
      <c r="P94" s="2">
        <v>2</v>
      </c>
      <c r="S94" s="2">
        <v>50</v>
      </c>
      <c r="T94" s="2">
        <v>0</v>
      </c>
      <c r="U94" s="2">
        <v>15</v>
      </c>
      <c r="V94" s="2">
        <v>0</v>
      </c>
      <c r="W94" s="2">
        <v>35</v>
      </c>
      <c r="X94" s="2">
        <v>2</v>
      </c>
      <c r="Y94" s="2">
        <v>6</v>
      </c>
      <c r="Z94" s="2">
        <v>10</v>
      </c>
      <c r="AA94" s="2">
        <v>2</v>
      </c>
      <c r="AB94" s="2">
        <v>6</v>
      </c>
      <c r="AC94" s="2">
        <v>10</v>
      </c>
      <c r="AJ94" s="2">
        <v>10</v>
      </c>
      <c r="AK94" s="2">
        <v>10</v>
      </c>
      <c r="AL94" s="2">
        <v>10</v>
      </c>
      <c r="AM94" s="2">
        <v>10</v>
      </c>
      <c r="AN94" s="2">
        <v>10</v>
      </c>
      <c r="AO94" s="2">
        <v>10</v>
      </c>
      <c r="AV94" s="2">
        <v>2</v>
      </c>
      <c r="AW94" s="2">
        <v>10</v>
      </c>
      <c r="AX94" s="2">
        <v>10</v>
      </c>
      <c r="AY94" s="2">
        <v>2</v>
      </c>
      <c r="AZ94" s="2">
        <v>10</v>
      </c>
      <c r="BA94" s="2">
        <v>10</v>
      </c>
      <c r="BB94" s="2">
        <v>3</v>
      </c>
      <c r="BC94" s="2">
        <v>20</v>
      </c>
      <c r="BD94" s="2">
        <v>80</v>
      </c>
      <c r="BE94" s="15"/>
      <c r="BF94" s="15"/>
      <c r="BG94" s="3">
        <v>2.19</v>
      </c>
      <c r="BH94" s="3">
        <v>10</v>
      </c>
      <c r="BI94" s="3">
        <v>15</v>
      </c>
      <c r="BJ94" s="3">
        <v>0.04</v>
      </c>
      <c r="BK94" s="3">
        <f t="shared" si="2"/>
        <v>40</v>
      </c>
      <c r="BO94" s="3">
        <v>2</v>
      </c>
      <c r="BP94" s="3">
        <v>1</v>
      </c>
      <c r="BT94" s="3">
        <v>2</v>
      </c>
      <c r="BU94" s="3">
        <v>1</v>
      </c>
      <c r="BV94" s="4">
        <v>40</v>
      </c>
      <c r="BW94" s="4">
        <v>60</v>
      </c>
      <c r="BX94" s="4">
        <v>100</v>
      </c>
      <c r="BY94" s="4">
        <v>0</v>
      </c>
      <c r="BZ94" s="4">
        <v>0</v>
      </c>
      <c r="CA94" s="4">
        <v>0</v>
      </c>
      <c r="CB94" s="4">
        <v>100</v>
      </c>
      <c r="CC94" s="4">
        <v>0</v>
      </c>
      <c r="CD94" s="4">
        <v>0</v>
      </c>
      <c r="CE94" s="4">
        <v>0</v>
      </c>
      <c r="CF94" s="4">
        <v>100</v>
      </c>
      <c r="CG94" s="4">
        <v>0</v>
      </c>
      <c r="CH94" s="4">
        <v>0</v>
      </c>
      <c r="CI94" s="4">
        <v>1</v>
      </c>
      <c r="CJ94" s="4">
        <v>1</v>
      </c>
      <c r="CK94" s="4">
        <v>1</v>
      </c>
      <c r="CL94" s="4">
        <v>1</v>
      </c>
      <c r="CM94" s="5" t="s">
        <v>64</v>
      </c>
      <c r="CN94" s="5" t="s">
        <v>64</v>
      </c>
      <c r="CO94" s="5" t="s">
        <v>64</v>
      </c>
      <c r="CP94" s="4">
        <v>1</v>
      </c>
      <c r="CQ94" s="4">
        <v>1</v>
      </c>
      <c r="CR94" s="4">
        <v>1</v>
      </c>
      <c r="CS94" s="5" t="s">
        <v>64</v>
      </c>
      <c r="CT94" s="5" t="s">
        <v>64</v>
      </c>
      <c r="CU94" s="5" t="s">
        <v>64</v>
      </c>
    </row>
    <row r="95" spans="1:99" x14ac:dyDescent="0.25">
      <c r="A95" s="9" t="s">
        <v>208</v>
      </c>
      <c r="B95" s="1">
        <v>19</v>
      </c>
      <c r="C95" s="1">
        <v>2</v>
      </c>
      <c r="D95" s="1">
        <v>2</v>
      </c>
      <c r="E95" s="1">
        <v>36</v>
      </c>
      <c r="F95" s="1">
        <v>1</v>
      </c>
      <c r="G95" s="1">
        <v>1</v>
      </c>
      <c r="I95" s="1">
        <v>8</v>
      </c>
      <c r="J95" s="1">
        <v>1</v>
      </c>
    </row>
    <row r="96" spans="1:99" x14ac:dyDescent="0.25">
      <c r="A96" s="9" t="s">
        <v>208</v>
      </c>
      <c r="B96" s="1">
        <v>20</v>
      </c>
      <c r="C96" s="1">
        <v>1</v>
      </c>
      <c r="D96" s="1">
        <v>1</v>
      </c>
      <c r="E96" s="1">
        <v>22</v>
      </c>
      <c r="F96" s="1">
        <v>0</v>
      </c>
      <c r="G96" s="1">
        <v>1</v>
      </c>
      <c r="I96" s="1">
        <v>8</v>
      </c>
      <c r="J96" s="1">
        <v>5</v>
      </c>
      <c r="K96" s="2">
        <v>0</v>
      </c>
      <c r="L96" s="2">
        <v>100</v>
      </c>
      <c r="M96" s="2">
        <v>1</v>
      </c>
      <c r="N96" s="2">
        <v>3</v>
      </c>
      <c r="P96" s="2">
        <v>2</v>
      </c>
      <c r="Q96" s="2">
        <v>2</v>
      </c>
      <c r="S96" s="2">
        <v>80</v>
      </c>
      <c r="T96" s="2">
        <v>0</v>
      </c>
      <c r="U96" s="2">
        <v>15</v>
      </c>
      <c r="V96" s="2">
        <v>0</v>
      </c>
      <c r="W96" s="2">
        <v>5</v>
      </c>
      <c r="X96" s="2">
        <v>2</v>
      </c>
      <c r="Y96" s="2">
        <v>6</v>
      </c>
      <c r="Z96" s="2">
        <v>10</v>
      </c>
      <c r="AA96" s="2">
        <v>2</v>
      </c>
      <c r="AB96" s="2">
        <v>6</v>
      </c>
      <c r="AC96" s="2">
        <v>10</v>
      </c>
      <c r="AJ96" s="2">
        <v>10</v>
      </c>
      <c r="AK96" s="2">
        <v>10</v>
      </c>
      <c r="AL96" s="2">
        <v>10</v>
      </c>
      <c r="AM96" s="2">
        <v>10</v>
      </c>
      <c r="AN96" s="2">
        <v>10</v>
      </c>
      <c r="AO96" s="2">
        <v>10</v>
      </c>
      <c r="AV96" s="2">
        <v>2</v>
      </c>
      <c r="AW96" s="2">
        <v>10</v>
      </c>
      <c r="AX96" s="2">
        <v>10</v>
      </c>
      <c r="AY96" s="2">
        <v>2</v>
      </c>
      <c r="AZ96" s="2">
        <v>10</v>
      </c>
      <c r="BA96" s="2">
        <v>10</v>
      </c>
      <c r="BB96" s="2">
        <v>3</v>
      </c>
      <c r="BC96" s="2">
        <v>30</v>
      </c>
      <c r="BD96" s="2">
        <v>70</v>
      </c>
      <c r="BE96" s="15"/>
      <c r="BF96" s="15"/>
      <c r="BG96" s="3">
        <v>1.27</v>
      </c>
      <c r="BH96" s="3">
        <v>20</v>
      </c>
      <c r="BI96" s="47" t="s">
        <v>233</v>
      </c>
      <c r="BJ96" s="3">
        <v>0.06</v>
      </c>
      <c r="BK96" s="3">
        <f t="shared" si="2"/>
        <v>60</v>
      </c>
      <c r="BO96" s="3">
        <v>3</v>
      </c>
      <c r="BP96" s="3">
        <v>9</v>
      </c>
      <c r="BT96" s="3">
        <v>3</v>
      </c>
      <c r="BU96" s="3">
        <v>9</v>
      </c>
      <c r="BV96" s="4">
        <v>60</v>
      </c>
      <c r="BW96" s="4">
        <v>40</v>
      </c>
      <c r="BX96" s="4">
        <v>90</v>
      </c>
      <c r="BY96" s="4">
        <v>10</v>
      </c>
      <c r="BZ96" s="4">
        <v>0</v>
      </c>
      <c r="CA96" s="4">
        <v>0</v>
      </c>
      <c r="CB96" s="4">
        <v>100</v>
      </c>
      <c r="CC96" s="4">
        <v>0</v>
      </c>
      <c r="CD96" s="4">
        <v>100</v>
      </c>
      <c r="CE96" s="4">
        <v>0</v>
      </c>
      <c r="CF96" s="4">
        <v>100</v>
      </c>
      <c r="CG96" s="4">
        <v>0</v>
      </c>
      <c r="CH96" s="4">
        <v>100</v>
      </c>
      <c r="CI96" s="4">
        <v>1</v>
      </c>
      <c r="CJ96" s="4">
        <v>0.75</v>
      </c>
      <c r="CK96" s="4">
        <v>0.75</v>
      </c>
      <c r="CL96" s="4">
        <v>0.75</v>
      </c>
      <c r="CM96" s="5" t="s">
        <v>64</v>
      </c>
      <c r="CN96" s="5" t="s">
        <v>64</v>
      </c>
      <c r="CO96" s="5" t="s">
        <v>64</v>
      </c>
      <c r="CP96" s="4">
        <v>1</v>
      </c>
      <c r="CQ96" s="4">
        <v>1</v>
      </c>
      <c r="CR96" s="4">
        <v>1</v>
      </c>
      <c r="CS96" s="5" t="s">
        <v>64</v>
      </c>
      <c r="CT96" s="5" t="s">
        <v>64</v>
      </c>
      <c r="CU96" s="5" t="s">
        <v>64</v>
      </c>
    </row>
    <row r="97" spans="1:121" x14ac:dyDescent="0.25">
      <c r="A97" s="9" t="s">
        <v>208</v>
      </c>
      <c r="B97" s="1">
        <v>20</v>
      </c>
      <c r="C97" s="1">
        <v>2</v>
      </c>
      <c r="D97" s="1">
        <v>2</v>
      </c>
      <c r="E97" s="1">
        <v>18</v>
      </c>
      <c r="F97" s="1">
        <v>1</v>
      </c>
      <c r="G97" s="1">
        <v>1</v>
      </c>
      <c r="I97" s="1">
        <v>8</v>
      </c>
      <c r="J97" s="1">
        <v>1</v>
      </c>
    </row>
    <row r="98" spans="1:121" x14ac:dyDescent="0.25">
      <c r="A98" s="9" t="s">
        <v>210</v>
      </c>
      <c r="B98" s="1">
        <v>1</v>
      </c>
      <c r="C98" s="1">
        <v>1</v>
      </c>
      <c r="D98" s="1">
        <v>1</v>
      </c>
      <c r="E98" s="1">
        <v>59</v>
      </c>
      <c r="F98" s="1">
        <v>0</v>
      </c>
      <c r="G98" s="1">
        <v>1</v>
      </c>
      <c r="I98" s="1">
        <v>2</v>
      </c>
      <c r="J98" s="1">
        <v>4</v>
      </c>
      <c r="K98" s="2">
        <v>100</v>
      </c>
      <c r="L98" s="2">
        <v>0</v>
      </c>
      <c r="M98" s="2">
        <v>1</v>
      </c>
      <c r="P98" s="2">
        <v>1</v>
      </c>
      <c r="S98" s="2">
        <v>100</v>
      </c>
      <c r="T98" s="2">
        <v>0</v>
      </c>
      <c r="U98" s="2">
        <v>0</v>
      </c>
      <c r="V98" s="2">
        <v>0</v>
      </c>
      <c r="W98" s="2">
        <v>0</v>
      </c>
      <c r="X98" s="2">
        <v>10</v>
      </c>
      <c r="Y98" s="2">
        <v>10</v>
      </c>
      <c r="Z98" s="2">
        <v>10</v>
      </c>
      <c r="AA98" s="2">
        <v>10</v>
      </c>
      <c r="AB98" s="2">
        <v>10</v>
      </c>
      <c r="AC98" s="2">
        <v>10</v>
      </c>
      <c r="BE98" s="15"/>
      <c r="BF98" s="15"/>
      <c r="BG98" s="3">
        <v>3.54</v>
      </c>
      <c r="BH98" s="3">
        <v>12</v>
      </c>
      <c r="BI98" s="3">
        <v>18</v>
      </c>
      <c r="BJ98" s="3">
        <v>0.06</v>
      </c>
      <c r="BK98" s="3">
        <f t="shared" si="2"/>
        <v>60</v>
      </c>
      <c r="BQ98" s="3">
        <v>1</v>
      </c>
      <c r="BR98" s="3">
        <v>0</v>
      </c>
      <c r="BS98" s="3">
        <v>60000</v>
      </c>
      <c r="BZ98" s="4">
        <f>K98</f>
        <v>100</v>
      </c>
      <c r="CI98" s="4">
        <v>1</v>
      </c>
      <c r="CJ98" s="4">
        <v>0</v>
      </c>
      <c r="CM98" s="5" t="s">
        <v>164</v>
      </c>
    </row>
    <row r="99" spans="1:121" x14ac:dyDescent="0.25">
      <c r="A99" s="9" t="s">
        <v>210</v>
      </c>
      <c r="B99" s="1">
        <v>2</v>
      </c>
      <c r="C99" s="1">
        <v>1</v>
      </c>
      <c r="D99" s="1">
        <v>1</v>
      </c>
      <c r="E99" s="1">
        <v>64</v>
      </c>
      <c r="F99" s="1">
        <v>0</v>
      </c>
      <c r="G99" s="1">
        <v>1</v>
      </c>
      <c r="I99" s="9" t="s">
        <v>244</v>
      </c>
      <c r="J99" s="1">
        <v>1</v>
      </c>
      <c r="K99" s="2">
        <v>40</v>
      </c>
      <c r="L99" s="2">
        <v>60</v>
      </c>
      <c r="M99" s="2">
        <v>1</v>
      </c>
      <c r="N99" s="2">
        <v>3</v>
      </c>
      <c r="P99" s="2">
        <v>1</v>
      </c>
      <c r="S99" s="2">
        <v>90</v>
      </c>
      <c r="T99" s="2">
        <v>0</v>
      </c>
      <c r="U99" s="2">
        <v>10</v>
      </c>
      <c r="V99" s="2">
        <v>0</v>
      </c>
      <c r="W99" s="2">
        <v>0</v>
      </c>
      <c r="X99" s="2">
        <v>1</v>
      </c>
      <c r="Y99" s="2">
        <v>2</v>
      </c>
      <c r="Z99" s="2">
        <v>3</v>
      </c>
      <c r="AA99" s="2">
        <v>1</v>
      </c>
      <c r="AB99" s="2">
        <v>2</v>
      </c>
      <c r="AC99" s="2">
        <v>3</v>
      </c>
      <c r="AJ99" s="2">
        <v>10</v>
      </c>
      <c r="AK99" s="2">
        <v>10</v>
      </c>
      <c r="AL99" s="2">
        <v>10</v>
      </c>
      <c r="AM99" s="2">
        <v>10</v>
      </c>
      <c r="AN99" s="2">
        <v>10</v>
      </c>
      <c r="AO99" s="2">
        <v>10</v>
      </c>
      <c r="BB99" s="2">
        <v>1</v>
      </c>
      <c r="BC99" s="2">
        <v>100</v>
      </c>
      <c r="BD99" s="2">
        <v>0</v>
      </c>
      <c r="BE99" s="15"/>
      <c r="BF99" s="15"/>
      <c r="BG99" s="3">
        <v>2.33</v>
      </c>
      <c r="BH99" s="3">
        <v>60</v>
      </c>
      <c r="BI99" s="3">
        <v>40</v>
      </c>
      <c r="BJ99" s="3">
        <v>0.11</v>
      </c>
      <c r="BK99" s="3">
        <f t="shared" si="2"/>
        <v>110</v>
      </c>
      <c r="BO99" s="3">
        <v>1</v>
      </c>
      <c r="BP99" s="3">
        <v>2</v>
      </c>
      <c r="BQ99" s="3">
        <v>1</v>
      </c>
      <c r="BR99" s="3">
        <v>0</v>
      </c>
      <c r="BV99" s="4">
        <v>100</v>
      </c>
      <c r="BW99" s="4">
        <v>0</v>
      </c>
      <c r="BX99" s="4">
        <v>0</v>
      </c>
      <c r="BY99" s="4">
        <v>0</v>
      </c>
      <c r="BZ99" s="4">
        <f>K99</f>
        <v>40</v>
      </c>
      <c r="CA99" s="4">
        <v>50</v>
      </c>
      <c r="CB99" s="4">
        <v>50</v>
      </c>
      <c r="CC99" s="4">
        <v>0</v>
      </c>
      <c r="CD99" s="4">
        <v>0</v>
      </c>
      <c r="CE99" s="4">
        <v>0</v>
      </c>
      <c r="CF99" s="4">
        <v>0</v>
      </c>
      <c r="CG99" s="4">
        <v>0</v>
      </c>
      <c r="CH99" s="4">
        <v>0</v>
      </c>
      <c r="CI99" s="4">
        <v>1</v>
      </c>
      <c r="CJ99" s="4">
        <v>0</v>
      </c>
      <c r="CK99" s="4">
        <v>0</v>
      </c>
      <c r="CL99" s="4">
        <v>0</v>
      </c>
      <c r="CP99" s="4">
        <v>1.5</v>
      </c>
      <c r="CQ99" s="4">
        <v>1.5</v>
      </c>
      <c r="CR99" s="4">
        <v>1.5</v>
      </c>
      <c r="CS99" s="5" t="s">
        <v>64</v>
      </c>
      <c r="CT99" s="5" t="s">
        <v>64</v>
      </c>
      <c r="CU99" s="5" t="s">
        <v>64</v>
      </c>
      <c r="CV99" s="43" t="s">
        <v>245</v>
      </c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</row>
    <row r="100" spans="1:121" x14ac:dyDescent="0.25">
      <c r="A100" s="9" t="s">
        <v>210</v>
      </c>
      <c r="B100" s="1">
        <v>2</v>
      </c>
      <c r="C100" s="1">
        <v>2</v>
      </c>
      <c r="D100" s="1">
        <v>2</v>
      </c>
      <c r="E100" s="1">
        <v>55</v>
      </c>
      <c r="F100" s="1">
        <v>1</v>
      </c>
      <c r="G100" s="1">
        <v>1</v>
      </c>
      <c r="I100" s="1">
        <v>8</v>
      </c>
      <c r="J100" s="1">
        <v>1</v>
      </c>
    </row>
    <row r="101" spans="1:121" x14ac:dyDescent="0.25">
      <c r="A101" s="9" t="s">
        <v>210</v>
      </c>
      <c r="B101" s="1">
        <v>2</v>
      </c>
      <c r="C101" s="1">
        <v>3</v>
      </c>
      <c r="D101" s="1">
        <v>2</v>
      </c>
      <c r="E101" s="1">
        <v>40</v>
      </c>
      <c r="F101" s="1">
        <v>1</v>
      </c>
      <c r="G101" s="1">
        <v>1</v>
      </c>
      <c r="I101" s="1">
        <v>8</v>
      </c>
      <c r="J101" s="1">
        <v>1</v>
      </c>
    </row>
    <row r="102" spans="1:121" x14ac:dyDescent="0.25">
      <c r="A102" s="9" t="s">
        <v>210</v>
      </c>
      <c r="B102" s="1">
        <v>3</v>
      </c>
      <c r="C102" s="1">
        <v>1</v>
      </c>
      <c r="D102" s="1">
        <v>2</v>
      </c>
      <c r="E102" s="1">
        <v>50</v>
      </c>
      <c r="F102" s="1">
        <v>1</v>
      </c>
      <c r="G102" s="1">
        <v>1</v>
      </c>
      <c r="I102" s="1">
        <v>2</v>
      </c>
      <c r="J102" s="1">
        <v>1</v>
      </c>
      <c r="K102" s="2">
        <v>100</v>
      </c>
      <c r="L102" s="2">
        <v>0</v>
      </c>
      <c r="M102" s="2">
        <v>1</v>
      </c>
      <c r="P102" s="2">
        <v>1</v>
      </c>
      <c r="S102" s="2">
        <v>100</v>
      </c>
      <c r="T102" s="2">
        <v>0</v>
      </c>
      <c r="U102" s="2">
        <v>0</v>
      </c>
      <c r="V102" s="2">
        <v>0</v>
      </c>
      <c r="W102" s="2">
        <v>0</v>
      </c>
      <c r="X102" s="2">
        <v>1</v>
      </c>
      <c r="Y102" s="2">
        <v>2</v>
      </c>
      <c r="Z102" s="2">
        <v>10</v>
      </c>
      <c r="AA102" s="2">
        <v>1</v>
      </c>
      <c r="AB102" s="2">
        <v>2</v>
      </c>
      <c r="AC102" s="2">
        <v>10</v>
      </c>
      <c r="BE102" s="15"/>
      <c r="BF102" s="15"/>
      <c r="BG102" s="3">
        <v>2.0499999999999998</v>
      </c>
      <c r="BH102" s="3">
        <v>3</v>
      </c>
      <c r="BI102" s="3">
        <v>20</v>
      </c>
      <c r="BJ102" s="3">
        <v>0.08</v>
      </c>
      <c r="BK102" s="3">
        <f t="shared" si="2"/>
        <v>80</v>
      </c>
      <c r="BQ102" s="3">
        <v>1</v>
      </c>
      <c r="BR102" s="3">
        <v>0</v>
      </c>
      <c r="BS102" s="3">
        <f>3000*12</f>
        <v>36000</v>
      </c>
      <c r="BZ102" s="4">
        <v>100</v>
      </c>
      <c r="CI102" s="4">
        <v>1</v>
      </c>
      <c r="CV102" s="44" t="s">
        <v>246</v>
      </c>
      <c r="CW102" s="44"/>
      <c r="CX102" s="44"/>
      <c r="CY102" s="44"/>
      <c r="CZ102" s="44"/>
    </row>
    <row r="103" spans="1:121" x14ac:dyDescent="0.25">
      <c r="A103" s="9" t="s">
        <v>210</v>
      </c>
      <c r="B103" s="1">
        <v>4</v>
      </c>
      <c r="C103" s="1">
        <v>1</v>
      </c>
      <c r="D103" s="1">
        <v>1</v>
      </c>
      <c r="E103" s="1">
        <v>46</v>
      </c>
      <c r="F103" s="1">
        <v>0</v>
      </c>
      <c r="G103" s="1">
        <v>1</v>
      </c>
      <c r="I103" s="9" t="s">
        <v>229</v>
      </c>
      <c r="J103" s="1">
        <v>5</v>
      </c>
      <c r="K103" s="2">
        <v>90</v>
      </c>
      <c r="L103" s="2">
        <v>10</v>
      </c>
      <c r="M103" s="2">
        <v>1</v>
      </c>
      <c r="N103" s="2">
        <v>3</v>
      </c>
      <c r="P103" s="2">
        <v>1</v>
      </c>
      <c r="S103" s="2">
        <v>90</v>
      </c>
      <c r="T103" s="2">
        <v>0</v>
      </c>
      <c r="U103" s="2">
        <v>10</v>
      </c>
      <c r="V103" s="2">
        <v>0</v>
      </c>
      <c r="W103" s="2">
        <v>0</v>
      </c>
      <c r="X103" s="2">
        <v>10</v>
      </c>
      <c r="Y103" s="2">
        <v>10</v>
      </c>
      <c r="Z103" s="2">
        <v>10</v>
      </c>
      <c r="AA103" s="2">
        <v>10</v>
      </c>
      <c r="AB103" s="2">
        <v>10</v>
      </c>
      <c r="AC103" s="2">
        <v>10</v>
      </c>
      <c r="AJ103" s="2">
        <v>10</v>
      </c>
      <c r="AK103" s="2">
        <v>10</v>
      </c>
      <c r="AL103" s="2">
        <v>10</v>
      </c>
      <c r="AM103" s="2">
        <v>10</v>
      </c>
      <c r="AN103" s="2">
        <v>10</v>
      </c>
      <c r="AO103" s="2">
        <v>10</v>
      </c>
      <c r="BB103" s="2">
        <v>1</v>
      </c>
      <c r="BC103" s="2">
        <v>100</v>
      </c>
      <c r="BD103" s="2">
        <v>0</v>
      </c>
      <c r="BE103" s="15"/>
      <c r="BF103" s="15"/>
      <c r="BG103" s="3">
        <v>2.35</v>
      </c>
      <c r="BH103" s="3">
        <v>30</v>
      </c>
      <c r="BI103" s="3">
        <v>45</v>
      </c>
      <c r="BJ103" s="3">
        <v>0.11</v>
      </c>
      <c r="BK103" s="3">
        <f t="shared" si="2"/>
        <v>110</v>
      </c>
      <c r="BO103" s="3">
        <v>2</v>
      </c>
      <c r="BP103" s="29" t="s">
        <v>237</v>
      </c>
      <c r="BQ103" s="3">
        <v>1</v>
      </c>
      <c r="BR103" s="3">
        <v>0</v>
      </c>
      <c r="BS103" s="3">
        <f>8000*12</f>
        <v>96000</v>
      </c>
      <c r="BV103" s="4">
        <v>100</v>
      </c>
      <c r="BW103" s="4">
        <v>0</v>
      </c>
      <c r="BX103" s="4">
        <v>0</v>
      </c>
      <c r="BY103" s="4">
        <v>0</v>
      </c>
      <c r="BZ103" s="4">
        <v>90</v>
      </c>
      <c r="CA103" s="4">
        <v>50</v>
      </c>
      <c r="CB103" s="4">
        <v>50</v>
      </c>
      <c r="CC103" s="4">
        <v>0</v>
      </c>
      <c r="CD103" s="4">
        <v>0</v>
      </c>
      <c r="CE103" s="4">
        <v>0</v>
      </c>
      <c r="CF103" s="4">
        <v>0</v>
      </c>
      <c r="CG103" s="4">
        <v>0</v>
      </c>
      <c r="CH103" s="4">
        <v>0</v>
      </c>
      <c r="CI103" s="4">
        <v>1</v>
      </c>
      <c r="CM103" s="5"/>
      <c r="CN103" s="5"/>
      <c r="CO103" s="5"/>
      <c r="CP103" s="4">
        <v>2</v>
      </c>
      <c r="CQ103" s="4">
        <v>2</v>
      </c>
      <c r="CR103" s="4">
        <v>2</v>
      </c>
      <c r="CS103" s="5" t="s">
        <v>64</v>
      </c>
      <c r="CT103" s="5" t="s">
        <v>64</v>
      </c>
      <c r="CU103" s="5" t="s">
        <v>64</v>
      </c>
    </row>
    <row r="104" spans="1:121" x14ac:dyDescent="0.25">
      <c r="A104" s="9" t="s">
        <v>210</v>
      </c>
      <c r="B104" s="1">
        <v>4</v>
      </c>
      <c r="C104" s="1">
        <v>2</v>
      </c>
      <c r="D104" s="1">
        <v>2</v>
      </c>
      <c r="F104" s="1">
        <v>6</v>
      </c>
    </row>
    <row r="105" spans="1:121" x14ac:dyDescent="0.25">
      <c r="A105" s="9" t="s">
        <v>210</v>
      </c>
      <c r="B105" s="1">
        <v>5</v>
      </c>
      <c r="C105" s="1">
        <v>1</v>
      </c>
      <c r="D105" s="1">
        <v>1</v>
      </c>
      <c r="E105" s="1">
        <f>2011-1976</f>
        <v>35</v>
      </c>
      <c r="F105" s="1">
        <v>5</v>
      </c>
      <c r="G105" s="1">
        <v>1</v>
      </c>
      <c r="I105" s="9" t="s">
        <v>244</v>
      </c>
      <c r="J105" s="1">
        <v>12</v>
      </c>
      <c r="K105" s="2">
        <v>20</v>
      </c>
      <c r="L105" s="2">
        <v>80</v>
      </c>
      <c r="M105" s="2">
        <v>1</v>
      </c>
      <c r="N105" s="2">
        <v>3</v>
      </c>
      <c r="P105" s="48" t="s">
        <v>247</v>
      </c>
      <c r="S105" s="2">
        <v>90</v>
      </c>
      <c r="T105" s="2">
        <v>0</v>
      </c>
      <c r="U105" s="2">
        <v>10</v>
      </c>
      <c r="V105" s="2">
        <v>0</v>
      </c>
      <c r="W105" s="2">
        <v>0</v>
      </c>
      <c r="X105" s="2">
        <v>1</v>
      </c>
      <c r="Y105" s="2">
        <v>2</v>
      </c>
      <c r="Z105" s="2">
        <v>10</v>
      </c>
      <c r="AA105" s="2">
        <v>10</v>
      </c>
      <c r="AB105" s="2">
        <v>10</v>
      </c>
      <c r="AC105" s="2">
        <v>10</v>
      </c>
      <c r="AJ105" s="2">
        <v>10</v>
      </c>
      <c r="AK105" s="2">
        <v>10</v>
      </c>
      <c r="AL105" s="2">
        <v>10</v>
      </c>
      <c r="AM105" s="2">
        <v>10</v>
      </c>
      <c r="AN105" s="2">
        <v>10</v>
      </c>
      <c r="AO105" s="2">
        <v>10</v>
      </c>
      <c r="BB105" s="2">
        <v>1</v>
      </c>
      <c r="BC105" s="2">
        <v>100</v>
      </c>
      <c r="BD105" s="2">
        <v>0</v>
      </c>
      <c r="BE105" s="15"/>
      <c r="BF105" s="15"/>
      <c r="BG105" s="3">
        <v>2.56</v>
      </c>
      <c r="BH105" s="3">
        <v>10</v>
      </c>
      <c r="BI105" s="3">
        <v>25</v>
      </c>
      <c r="BJ105" s="3">
        <v>0.13</v>
      </c>
      <c r="BK105" s="3">
        <f t="shared" si="2"/>
        <v>130</v>
      </c>
      <c r="BO105" s="3">
        <v>1</v>
      </c>
      <c r="BP105" s="3">
        <v>8</v>
      </c>
      <c r="BV105" s="4">
        <v>100</v>
      </c>
      <c r="BW105" s="4">
        <v>0</v>
      </c>
      <c r="BX105" s="4">
        <v>0</v>
      </c>
      <c r="BY105" s="4">
        <v>0</v>
      </c>
      <c r="BZ105" s="4">
        <v>20</v>
      </c>
      <c r="CA105" s="4">
        <v>50</v>
      </c>
      <c r="CB105" s="4">
        <v>50</v>
      </c>
      <c r="CI105" s="4">
        <v>1</v>
      </c>
      <c r="CM105" s="5"/>
      <c r="CN105" s="5"/>
      <c r="CO105" s="5"/>
      <c r="CP105" s="4">
        <v>2</v>
      </c>
      <c r="CQ105" s="4">
        <v>2</v>
      </c>
      <c r="CR105" s="4">
        <v>2</v>
      </c>
      <c r="CS105" s="5" t="s">
        <v>164</v>
      </c>
      <c r="CT105" s="5" t="s">
        <v>164</v>
      </c>
      <c r="CU105" s="5" t="s">
        <v>164</v>
      </c>
      <c r="CV105" s="43" t="s">
        <v>248</v>
      </c>
      <c r="CW105" s="44"/>
      <c r="CX105" s="44"/>
      <c r="CY105" s="44"/>
      <c r="CZ105" s="44"/>
    </row>
    <row r="106" spans="1:121" x14ac:dyDescent="0.25">
      <c r="A106" s="9" t="s">
        <v>210</v>
      </c>
      <c r="B106" s="1">
        <v>6</v>
      </c>
      <c r="C106" s="1">
        <v>1</v>
      </c>
      <c r="D106" s="1">
        <v>1</v>
      </c>
      <c r="E106" s="1">
        <v>71</v>
      </c>
      <c r="F106" s="1">
        <v>0</v>
      </c>
      <c r="G106" s="1">
        <v>1</v>
      </c>
      <c r="I106" s="9" t="s">
        <v>249</v>
      </c>
      <c r="J106" s="1">
        <v>12</v>
      </c>
      <c r="K106" s="2">
        <v>30</v>
      </c>
      <c r="L106" s="2">
        <v>70</v>
      </c>
      <c r="M106" s="2">
        <v>1</v>
      </c>
      <c r="N106" s="2">
        <v>3</v>
      </c>
      <c r="P106" s="15" t="s">
        <v>237</v>
      </c>
      <c r="Q106" s="15" t="s">
        <v>250</v>
      </c>
      <c r="S106" s="2">
        <v>90</v>
      </c>
      <c r="T106" s="2">
        <v>0</v>
      </c>
      <c r="U106" s="2">
        <v>10</v>
      </c>
      <c r="V106" s="2">
        <v>0</v>
      </c>
      <c r="W106" s="2">
        <v>0</v>
      </c>
      <c r="X106" s="2">
        <v>1</v>
      </c>
      <c r="Y106" s="2">
        <v>2</v>
      </c>
      <c r="Z106" s="2">
        <v>10</v>
      </c>
      <c r="AA106" s="2">
        <v>1</v>
      </c>
      <c r="AB106" s="2">
        <v>2</v>
      </c>
      <c r="AC106" s="2">
        <v>10</v>
      </c>
      <c r="AJ106" s="2">
        <v>10</v>
      </c>
      <c r="AK106" s="2">
        <v>10</v>
      </c>
      <c r="AL106" s="2">
        <v>10</v>
      </c>
      <c r="AM106" s="2">
        <v>10</v>
      </c>
      <c r="AN106" s="2">
        <v>10</v>
      </c>
      <c r="AO106" s="2">
        <v>10</v>
      </c>
      <c r="BB106" s="2">
        <v>1</v>
      </c>
      <c r="BC106" s="2">
        <v>100</v>
      </c>
      <c r="BD106" s="2">
        <v>0</v>
      </c>
      <c r="BE106" s="15"/>
      <c r="BF106" s="15"/>
      <c r="BG106" s="3">
        <v>2.0099999999999998</v>
      </c>
      <c r="BH106" s="3">
        <v>10</v>
      </c>
      <c r="BI106" s="3">
        <v>15</v>
      </c>
      <c r="BJ106" s="3">
        <v>0.1</v>
      </c>
      <c r="BK106" s="3">
        <f t="shared" si="2"/>
        <v>100</v>
      </c>
      <c r="BO106" s="3">
        <v>3</v>
      </c>
      <c r="BP106" s="3">
        <v>2</v>
      </c>
      <c r="BQ106" s="3">
        <v>1</v>
      </c>
      <c r="BR106" s="3">
        <v>0</v>
      </c>
      <c r="BS106" s="3">
        <f>8000*12</f>
        <v>96000</v>
      </c>
      <c r="BV106" s="4">
        <v>100</v>
      </c>
      <c r="BW106" s="4">
        <v>0</v>
      </c>
      <c r="BX106" s="4">
        <v>0</v>
      </c>
      <c r="BY106" s="4">
        <v>0</v>
      </c>
      <c r="BZ106" s="4">
        <v>30</v>
      </c>
      <c r="CA106" s="4">
        <v>50</v>
      </c>
      <c r="CB106" s="4">
        <v>50</v>
      </c>
      <c r="CC106" s="4">
        <v>0</v>
      </c>
      <c r="CD106" s="4">
        <v>0</v>
      </c>
      <c r="CE106" s="4">
        <v>0</v>
      </c>
      <c r="CF106" s="4">
        <v>0</v>
      </c>
      <c r="CG106" s="4">
        <v>0</v>
      </c>
      <c r="CH106" s="4">
        <v>0</v>
      </c>
      <c r="CI106" s="4">
        <v>1</v>
      </c>
      <c r="CP106" s="4">
        <v>1</v>
      </c>
      <c r="CQ106" s="4">
        <v>1</v>
      </c>
      <c r="CR106" s="4">
        <v>1</v>
      </c>
      <c r="CS106" s="5" t="s">
        <v>164</v>
      </c>
      <c r="CT106" s="5" t="s">
        <v>164</v>
      </c>
      <c r="CU106" s="5" t="s">
        <v>164</v>
      </c>
    </row>
    <row r="107" spans="1:121" x14ac:dyDescent="0.25">
      <c r="A107" s="9" t="s">
        <v>210</v>
      </c>
      <c r="B107" s="1">
        <v>7</v>
      </c>
      <c r="C107" s="1">
        <v>1</v>
      </c>
      <c r="D107" s="1">
        <v>2</v>
      </c>
      <c r="E107" s="1">
        <v>45</v>
      </c>
      <c r="F107" s="1">
        <v>1</v>
      </c>
      <c r="G107" s="1">
        <v>1</v>
      </c>
      <c r="I107" s="1">
        <v>2</v>
      </c>
      <c r="J107" s="1">
        <v>3</v>
      </c>
      <c r="K107" s="2">
        <v>0</v>
      </c>
      <c r="L107" s="2">
        <v>100</v>
      </c>
      <c r="M107" s="2">
        <v>1</v>
      </c>
      <c r="N107" s="2">
        <v>3</v>
      </c>
      <c r="P107" s="15" t="s">
        <v>237</v>
      </c>
      <c r="Q107" s="15" t="s">
        <v>250</v>
      </c>
      <c r="S107" s="2">
        <v>90</v>
      </c>
      <c r="T107" s="2">
        <v>0</v>
      </c>
      <c r="U107" s="2">
        <v>10</v>
      </c>
      <c r="V107" s="2">
        <v>0</v>
      </c>
      <c r="W107" s="2">
        <v>0</v>
      </c>
      <c r="X107" s="2">
        <v>10</v>
      </c>
      <c r="Y107" s="2">
        <v>10</v>
      </c>
      <c r="Z107" s="2">
        <v>10</v>
      </c>
      <c r="AA107" s="2">
        <v>10</v>
      </c>
      <c r="AB107" s="2">
        <v>10</v>
      </c>
      <c r="AC107" s="2">
        <v>10</v>
      </c>
      <c r="AJ107" s="2">
        <v>10</v>
      </c>
      <c r="AK107" s="2">
        <v>10</v>
      </c>
      <c r="AL107" s="2">
        <v>10</v>
      </c>
      <c r="AM107" s="2">
        <v>10</v>
      </c>
      <c r="AN107" s="2">
        <v>10</v>
      </c>
      <c r="AO107" s="2">
        <v>10</v>
      </c>
      <c r="BB107" s="2">
        <v>1</v>
      </c>
      <c r="BC107" s="2">
        <v>100</v>
      </c>
      <c r="BD107" s="2">
        <v>0</v>
      </c>
      <c r="BE107" s="15"/>
      <c r="BF107" s="15"/>
      <c r="BG107" s="3">
        <v>0.59</v>
      </c>
      <c r="BH107" s="3">
        <v>10</v>
      </c>
      <c r="BI107" s="3">
        <v>7</v>
      </c>
      <c r="BJ107" s="3">
        <v>6.5000000000000002E-2</v>
      </c>
      <c r="BK107" s="3">
        <f t="shared" si="2"/>
        <v>65</v>
      </c>
      <c r="BO107" s="3">
        <v>2</v>
      </c>
      <c r="BP107" s="3">
        <v>2</v>
      </c>
      <c r="BV107" s="4">
        <v>100</v>
      </c>
      <c r="BW107" s="4">
        <v>0</v>
      </c>
      <c r="BX107" s="4">
        <v>0</v>
      </c>
      <c r="BY107" s="4">
        <v>0</v>
      </c>
      <c r="BZ107" s="4">
        <v>0</v>
      </c>
      <c r="CA107" s="4">
        <v>50</v>
      </c>
      <c r="CB107" s="4">
        <v>50</v>
      </c>
      <c r="CC107" s="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1</v>
      </c>
      <c r="CP107" s="4">
        <v>2</v>
      </c>
      <c r="CS107" s="5" t="s">
        <v>64</v>
      </c>
      <c r="CV107" s="44" t="s">
        <v>251</v>
      </c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</row>
    <row r="108" spans="1:121" x14ac:dyDescent="0.25">
      <c r="A108" s="9" t="s">
        <v>210</v>
      </c>
      <c r="B108" s="1">
        <v>8</v>
      </c>
      <c r="C108" s="1">
        <v>1</v>
      </c>
      <c r="D108" s="1">
        <v>2</v>
      </c>
      <c r="E108" s="1">
        <v>26</v>
      </c>
      <c r="F108" s="1">
        <v>1</v>
      </c>
      <c r="G108" s="1">
        <v>1</v>
      </c>
      <c r="I108" s="1">
        <v>8</v>
      </c>
      <c r="J108" s="1">
        <v>1</v>
      </c>
      <c r="K108" s="2">
        <v>60</v>
      </c>
      <c r="L108" s="2">
        <v>40</v>
      </c>
      <c r="M108" s="2">
        <v>1</v>
      </c>
      <c r="N108" s="2">
        <v>3</v>
      </c>
      <c r="P108" s="15" t="s">
        <v>237</v>
      </c>
      <c r="Q108" s="15" t="s">
        <v>250</v>
      </c>
      <c r="S108" s="2">
        <v>90</v>
      </c>
      <c r="T108" s="2">
        <v>0</v>
      </c>
      <c r="U108" s="2">
        <v>10</v>
      </c>
      <c r="V108" s="2">
        <v>0</v>
      </c>
      <c r="W108" s="2">
        <v>0</v>
      </c>
      <c r="X108" s="2">
        <v>10</v>
      </c>
      <c r="Y108" s="2">
        <v>10</v>
      </c>
      <c r="Z108" s="2">
        <v>10</v>
      </c>
      <c r="AA108" s="2">
        <v>1</v>
      </c>
      <c r="AB108" s="2">
        <v>3</v>
      </c>
      <c r="AC108" s="2">
        <v>2</v>
      </c>
      <c r="AJ108" s="2">
        <v>10</v>
      </c>
      <c r="AK108" s="2">
        <v>10</v>
      </c>
      <c r="AL108" s="2">
        <v>10</v>
      </c>
      <c r="AM108" s="2">
        <v>10</v>
      </c>
      <c r="AN108" s="2">
        <v>10</v>
      </c>
      <c r="AO108" s="2">
        <v>10</v>
      </c>
      <c r="BB108" s="2">
        <v>1</v>
      </c>
      <c r="BC108" s="2">
        <v>100</v>
      </c>
      <c r="BD108" s="2">
        <v>0</v>
      </c>
      <c r="BE108" s="15"/>
      <c r="BF108" s="15"/>
      <c r="BG108" s="3">
        <v>0.78</v>
      </c>
      <c r="BH108" s="3">
        <v>15</v>
      </c>
      <c r="BI108" s="3">
        <v>8</v>
      </c>
      <c r="BJ108" s="3">
        <v>0.1</v>
      </c>
      <c r="BK108" s="3">
        <f t="shared" si="2"/>
        <v>100</v>
      </c>
      <c r="BO108" s="3">
        <v>1</v>
      </c>
      <c r="BP108" s="3">
        <v>1</v>
      </c>
      <c r="BQ108" s="3">
        <v>1</v>
      </c>
      <c r="BR108" s="3">
        <v>1</v>
      </c>
      <c r="BS108" s="3">
        <f>75*365</f>
        <v>27375</v>
      </c>
      <c r="BV108" s="4">
        <v>100</v>
      </c>
      <c r="BW108" s="4">
        <v>0</v>
      </c>
      <c r="BX108" s="4">
        <v>0</v>
      </c>
      <c r="BY108" s="4">
        <v>0</v>
      </c>
      <c r="BZ108" s="4">
        <v>60</v>
      </c>
      <c r="CA108" s="4">
        <v>50</v>
      </c>
      <c r="CB108" s="4">
        <v>50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1</v>
      </c>
      <c r="CP108" s="4">
        <v>1</v>
      </c>
      <c r="CQ108" s="4">
        <v>1</v>
      </c>
      <c r="CR108" s="4">
        <v>1</v>
      </c>
      <c r="CS108" s="5" t="s">
        <v>64</v>
      </c>
      <c r="CT108" s="5" t="s">
        <v>64</v>
      </c>
      <c r="CU108" s="5" t="s">
        <v>64</v>
      </c>
    </row>
    <row r="109" spans="1:121" x14ac:dyDescent="0.25">
      <c r="A109" s="9" t="s">
        <v>210</v>
      </c>
      <c r="B109" s="1">
        <v>9</v>
      </c>
      <c r="C109" s="1">
        <v>1</v>
      </c>
      <c r="D109" s="1">
        <v>2</v>
      </c>
      <c r="E109" s="1">
        <v>58</v>
      </c>
      <c r="F109" s="1">
        <v>1</v>
      </c>
      <c r="G109" s="1">
        <v>1</v>
      </c>
      <c r="I109" s="1">
        <v>8</v>
      </c>
      <c r="J109" s="1">
        <v>5</v>
      </c>
      <c r="K109" s="2">
        <v>100</v>
      </c>
      <c r="L109" s="2">
        <v>0</v>
      </c>
      <c r="M109" s="2">
        <v>1</v>
      </c>
      <c r="N109" s="2">
        <v>3</v>
      </c>
      <c r="P109" s="2">
        <v>3</v>
      </c>
      <c r="Q109" s="2">
        <v>2</v>
      </c>
      <c r="S109" s="53">
        <v>0</v>
      </c>
      <c r="T109" s="53">
        <v>0</v>
      </c>
      <c r="U109" s="53">
        <v>0</v>
      </c>
      <c r="V109" s="53">
        <v>0</v>
      </c>
      <c r="W109" s="53">
        <v>0</v>
      </c>
      <c r="X109" s="2">
        <v>10</v>
      </c>
      <c r="Y109" s="2">
        <v>10</v>
      </c>
      <c r="Z109" s="2">
        <v>10</v>
      </c>
      <c r="AA109" s="2">
        <v>1</v>
      </c>
      <c r="AB109" s="2">
        <v>2</v>
      </c>
      <c r="AC109" s="2">
        <v>10</v>
      </c>
      <c r="AJ109" s="2">
        <v>10</v>
      </c>
      <c r="AK109" s="2">
        <v>10</v>
      </c>
      <c r="AL109" s="2">
        <v>10</v>
      </c>
      <c r="AM109" s="2">
        <v>10</v>
      </c>
      <c r="AN109" s="2">
        <v>10</v>
      </c>
      <c r="AO109" s="2">
        <v>10</v>
      </c>
      <c r="BE109" s="15"/>
      <c r="BF109" s="15"/>
      <c r="BG109" s="3">
        <v>2.06</v>
      </c>
      <c r="BH109" s="3">
        <v>12</v>
      </c>
      <c r="BI109" s="3">
        <v>10</v>
      </c>
      <c r="BJ109" s="3">
        <v>0.14000000000000001</v>
      </c>
      <c r="BK109" s="3">
        <f t="shared" si="2"/>
        <v>140</v>
      </c>
      <c r="BQ109" s="3">
        <v>1</v>
      </c>
      <c r="BR109" s="3">
        <v>0</v>
      </c>
      <c r="BS109" s="3">
        <f>1500*12</f>
        <v>18000</v>
      </c>
      <c r="BZ109" s="4">
        <v>100</v>
      </c>
      <c r="CI109" s="4">
        <v>1</v>
      </c>
      <c r="CV109" s="44" t="s">
        <v>252</v>
      </c>
      <c r="CW109" s="44"/>
      <c r="CX109" s="44"/>
      <c r="CY109" s="44"/>
      <c r="CZ109" s="44"/>
    </row>
    <row r="110" spans="1:121" x14ac:dyDescent="0.25">
      <c r="A110" s="9" t="s">
        <v>210</v>
      </c>
      <c r="B110" s="1">
        <v>10</v>
      </c>
      <c r="C110" s="1">
        <v>1</v>
      </c>
      <c r="D110" s="1">
        <v>1</v>
      </c>
      <c r="E110" s="1">
        <v>42</v>
      </c>
      <c r="F110" s="1">
        <v>0</v>
      </c>
      <c r="G110" s="1">
        <v>1</v>
      </c>
      <c r="I110" s="9" t="s">
        <v>244</v>
      </c>
      <c r="J110" s="1">
        <v>5</v>
      </c>
      <c r="K110" s="2">
        <v>100</v>
      </c>
      <c r="L110" s="2">
        <v>0</v>
      </c>
      <c r="M110" s="2">
        <v>1</v>
      </c>
      <c r="P110" s="2">
        <v>1</v>
      </c>
      <c r="Q110" s="2">
        <v>2</v>
      </c>
      <c r="S110" s="53">
        <v>0</v>
      </c>
      <c r="T110" s="53">
        <v>0</v>
      </c>
      <c r="U110" s="53">
        <v>0</v>
      </c>
      <c r="V110" s="53">
        <v>0</v>
      </c>
      <c r="W110" s="53">
        <v>0</v>
      </c>
      <c r="X110" s="2">
        <v>1</v>
      </c>
      <c r="Y110" s="2">
        <v>2</v>
      </c>
      <c r="Z110" s="2">
        <v>10</v>
      </c>
      <c r="AA110" s="2">
        <v>1</v>
      </c>
      <c r="AB110" s="2">
        <v>2</v>
      </c>
      <c r="AC110" s="2">
        <v>10</v>
      </c>
      <c r="BE110" s="15"/>
      <c r="BF110" s="15"/>
      <c r="BG110" s="3">
        <v>0.25</v>
      </c>
      <c r="BH110" s="3">
        <v>18</v>
      </c>
      <c r="BJ110" s="3">
        <v>0.04</v>
      </c>
      <c r="BK110" s="3">
        <f t="shared" si="2"/>
        <v>40</v>
      </c>
      <c r="BQ110" s="3">
        <v>1</v>
      </c>
      <c r="BR110" s="3">
        <v>0</v>
      </c>
      <c r="BS110" s="3">
        <f>1500*12</f>
        <v>18000</v>
      </c>
      <c r="BZ110" s="4">
        <v>100</v>
      </c>
      <c r="CI110" s="4">
        <v>1</v>
      </c>
      <c r="CV110" s="44" t="s">
        <v>253</v>
      </c>
      <c r="CW110" s="44"/>
      <c r="CX110" s="44"/>
    </row>
    <row r="111" spans="1:121" x14ac:dyDescent="0.25">
      <c r="A111" s="9" t="s">
        <v>210</v>
      </c>
      <c r="B111" s="1">
        <v>11</v>
      </c>
      <c r="C111" s="1">
        <v>1</v>
      </c>
      <c r="D111" s="1">
        <v>1</v>
      </c>
      <c r="E111" s="1">
        <v>30</v>
      </c>
      <c r="F111" s="1">
        <v>0</v>
      </c>
      <c r="G111" s="1">
        <v>1</v>
      </c>
      <c r="I111" s="9" t="s">
        <v>244</v>
      </c>
      <c r="J111" s="1">
        <v>4</v>
      </c>
      <c r="K111" s="2">
        <v>0</v>
      </c>
      <c r="L111" s="2">
        <v>100</v>
      </c>
      <c r="M111" s="2">
        <v>1</v>
      </c>
      <c r="N111" s="2">
        <v>3</v>
      </c>
      <c r="P111" s="2">
        <v>1</v>
      </c>
      <c r="Q111" s="2">
        <v>2</v>
      </c>
      <c r="S111" s="2">
        <v>90</v>
      </c>
      <c r="T111" s="2">
        <v>0</v>
      </c>
      <c r="U111" s="2">
        <v>10</v>
      </c>
      <c r="V111" s="2">
        <v>0</v>
      </c>
      <c r="W111" s="2">
        <v>0</v>
      </c>
      <c r="X111" s="2">
        <v>1</v>
      </c>
      <c r="Y111" s="2">
        <v>10</v>
      </c>
      <c r="Z111" s="2">
        <v>10</v>
      </c>
      <c r="AA111" s="2">
        <v>1</v>
      </c>
      <c r="AB111" s="2">
        <v>10</v>
      </c>
      <c r="AC111" s="2">
        <v>10</v>
      </c>
      <c r="AJ111" s="2">
        <v>10</v>
      </c>
      <c r="AK111" s="2">
        <v>10</v>
      </c>
      <c r="AL111" s="2">
        <v>10</v>
      </c>
      <c r="AM111" s="2">
        <v>10</v>
      </c>
      <c r="AN111" s="2">
        <v>10</v>
      </c>
      <c r="AO111" s="2">
        <v>10</v>
      </c>
      <c r="BB111" s="2">
        <v>3</v>
      </c>
      <c r="BC111" s="2">
        <v>70</v>
      </c>
      <c r="BD111" s="2">
        <v>30</v>
      </c>
      <c r="BE111" s="2">
        <v>3</v>
      </c>
      <c r="BF111" s="15" t="s">
        <v>243</v>
      </c>
      <c r="BG111" s="3">
        <v>0.71</v>
      </c>
      <c r="BH111" s="3">
        <v>20</v>
      </c>
      <c r="BI111" s="3">
        <v>15</v>
      </c>
      <c r="BJ111" s="3">
        <v>7.0000000000000007E-2</v>
      </c>
      <c r="BK111" s="3">
        <f t="shared" si="2"/>
        <v>70</v>
      </c>
      <c r="BO111" s="3">
        <v>2</v>
      </c>
      <c r="BP111" s="3">
        <v>1</v>
      </c>
      <c r="BV111" s="4">
        <v>100</v>
      </c>
      <c r="BW111" s="4">
        <v>0</v>
      </c>
      <c r="BX111" s="4">
        <v>0</v>
      </c>
      <c r="BY111" s="4">
        <v>100</v>
      </c>
      <c r="BZ111" s="4">
        <v>0</v>
      </c>
      <c r="CA111" s="4">
        <v>0</v>
      </c>
      <c r="CB111" s="4">
        <v>100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100</v>
      </c>
      <c r="CI111" s="4">
        <v>1</v>
      </c>
      <c r="CJ111" s="4">
        <v>0.5</v>
      </c>
      <c r="CK111" s="4">
        <v>0.5</v>
      </c>
      <c r="CL111" s="4">
        <v>0.5</v>
      </c>
      <c r="CM111" s="5" t="s">
        <v>164</v>
      </c>
      <c r="CN111" s="5" t="s">
        <v>164</v>
      </c>
      <c r="CO111" s="5" t="s">
        <v>164</v>
      </c>
      <c r="CP111" s="4">
        <v>0.5</v>
      </c>
      <c r="CQ111" s="4">
        <v>0.5</v>
      </c>
      <c r="CR111" s="4">
        <v>0.5</v>
      </c>
      <c r="CS111" s="5" t="s">
        <v>164</v>
      </c>
      <c r="CT111" s="5" t="s">
        <v>164</v>
      </c>
      <c r="CU111" s="5" t="s">
        <v>164</v>
      </c>
    </row>
    <row r="112" spans="1:121" x14ac:dyDescent="0.25">
      <c r="A112" s="9" t="s">
        <v>210</v>
      </c>
      <c r="B112" s="1">
        <v>12</v>
      </c>
      <c r="C112" s="1">
        <v>1</v>
      </c>
      <c r="D112" s="1">
        <v>1</v>
      </c>
      <c r="E112" s="1">
        <v>40</v>
      </c>
      <c r="F112" s="1">
        <v>6</v>
      </c>
      <c r="G112" s="1">
        <v>1</v>
      </c>
      <c r="I112" s="1">
        <v>8</v>
      </c>
      <c r="J112" s="1">
        <v>5</v>
      </c>
      <c r="K112" s="2">
        <v>0</v>
      </c>
      <c r="L112" s="2">
        <v>100</v>
      </c>
      <c r="M112" s="2">
        <v>1</v>
      </c>
      <c r="N112" s="2">
        <v>3</v>
      </c>
      <c r="P112" s="2">
        <v>2</v>
      </c>
      <c r="Q112" s="2">
        <v>1</v>
      </c>
      <c r="S112" s="2">
        <v>60</v>
      </c>
      <c r="T112" s="2">
        <v>0</v>
      </c>
      <c r="U112" s="2">
        <v>10</v>
      </c>
      <c r="V112" s="2">
        <v>0</v>
      </c>
      <c r="W112" s="2">
        <v>30</v>
      </c>
      <c r="X112" s="2">
        <v>2</v>
      </c>
      <c r="Y112" s="2">
        <v>1</v>
      </c>
      <c r="Z112" s="2">
        <v>10</v>
      </c>
      <c r="AA112" s="2">
        <v>2</v>
      </c>
      <c r="AB112" s="2">
        <v>1</v>
      </c>
      <c r="AC112" s="2">
        <v>10</v>
      </c>
      <c r="AJ112" s="2">
        <v>10</v>
      </c>
      <c r="AK112" s="2">
        <v>10</v>
      </c>
      <c r="AL112" s="2">
        <v>10</v>
      </c>
      <c r="AM112" s="2">
        <v>10</v>
      </c>
      <c r="AN112" s="2">
        <v>10</v>
      </c>
      <c r="AO112" s="2">
        <v>10</v>
      </c>
      <c r="AV112" s="2">
        <v>2</v>
      </c>
      <c r="AW112" s="2">
        <v>5</v>
      </c>
      <c r="AX112" s="2">
        <v>10</v>
      </c>
      <c r="AY112" s="2">
        <v>2</v>
      </c>
      <c r="AZ112" s="2">
        <v>5</v>
      </c>
      <c r="BA112" s="2">
        <v>10</v>
      </c>
      <c r="BB112" s="2">
        <v>3</v>
      </c>
      <c r="BC112" s="2">
        <v>100</v>
      </c>
      <c r="BD112" s="2">
        <v>0</v>
      </c>
      <c r="BE112" s="2">
        <v>3</v>
      </c>
      <c r="BF112" s="15" t="s">
        <v>243</v>
      </c>
      <c r="BG112" s="3">
        <v>0.73</v>
      </c>
      <c r="BH112" s="3">
        <v>45</v>
      </c>
      <c r="BI112" s="3">
        <v>20</v>
      </c>
      <c r="BJ112" s="3">
        <v>0.04</v>
      </c>
      <c r="BK112" s="3">
        <f t="shared" si="2"/>
        <v>40</v>
      </c>
      <c r="BO112" s="3">
        <v>1</v>
      </c>
      <c r="BP112" s="3">
        <v>0</v>
      </c>
      <c r="BT112" s="3">
        <v>1</v>
      </c>
      <c r="BU112" s="3">
        <v>0</v>
      </c>
      <c r="BV112" s="4">
        <v>70</v>
      </c>
      <c r="BW112" s="4">
        <v>30</v>
      </c>
      <c r="BX112" s="4">
        <v>0</v>
      </c>
      <c r="BY112" s="4">
        <v>100</v>
      </c>
      <c r="BZ112" s="4">
        <v>0</v>
      </c>
      <c r="CA112" s="4">
        <v>50</v>
      </c>
      <c r="CB112" s="4">
        <v>50</v>
      </c>
      <c r="CC112" s="4">
        <v>50</v>
      </c>
      <c r="CD112" s="4">
        <v>50</v>
      </c>
      <c r="CE112" s="4">
        <v>0</v>
      </c>
      <c r="CF112" s="4">
        <v>0</v>
      </c>
      <c r="CG112" s="4">
        <v>0</v>
      </c>
      <c r="CH112" s="4">
        <v>100</v>
      </c>
      <c r="CI112" s="4">
        <v>1</v>
      </c>
      <c r="CJ112" s="4">
        <v>0.5</v>
      </c>
      <c r="CK112" s="4">
        <v>0.5</v>
      </c>
      <c r="CL112" s="4">
        <v>0.5</v>
      </c>
      <c r="CM112" s="5" t="s">
        <v>164</v>
      </c>
      <c r="CN112" s="5" t="s">
        <v>164</v>
      </c>
      <c r="CO112" s="5" t="s">
        <v>164</v>
      </c>
      <c r="CP112" s="4">
        <v>0.75</v>
      </c>
      <c r="CQ112" s="4">
        <v>0.75</v>
      </c>
      <c r="CR112" s="4">
        <v>0.75</v>
      </c>
      <c r="CS112" s="5" t="s">
        <v>164</v>
      </c>
      <c r="CT112" s="5" t="s">
        <v>164</v>
      </c>
      <c r="CU112" s="5" t="s">
        <v>164</v>
      </c>
    </row>
    <row r="113" spans="1:102" x14ac:dyDescent="0.25">
      <c r="A113" s="9" t="s">
        <v>210</v>
      </c>
      <c r="B113" s="1">
        <v>12</v>
      </c>
      <c r="C113" s="1">
        <v>2</v>
      </c>
      <c r="D113" s="1">
        <v>2</v>
      </c>
      <c r="E113" s="1">
        <v>45</v>
      </c>
      <c r="F113" s="1">
        <v>1</v>
      </c>
      <c r="G113" s="1">
        <v>1</v>
      </c>
      <c r="I113" s="1">
        <v>8</v>
      </c>
      <c r="J113" s="1">
        <v>1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</row>
    <row r="114" spans="1:102" x14ac:dyDescent="0.25">
      <c r="A114" s="9" t="s">
        <v>210</v>
      </c>
      <c r="B114" s="1">
        <v>13</v>
      </c>
      <c r="C114" s="1">
        <v>1</v>
      </c>
      <c r="D114" s="1">
        <v>2</v>
      </c>
      <c r="E114" s="1">
        <v>22</v>
      </c>
      <c r="F114" s="1">
        <v>2</v>
      </c>
      <c r="G114" s="1">
        <v>2</v>
      </c>
      <c r="H114" s="1">
        <v>3</v>
      </c>
      <c r="J114" s="1">
        <v>4</v>
      </c>
      <c r="K114" s="2">
        <v>70</v>
      </c>
      <c r="L114" s="2">
        <v>30</v>
      </c>
      <c r="M114" s="2">
        <v>1</v>
      </c>
      <c r="N114" s="2">
        <v>3</v>
      </c>
      <c r="P114" s="2">
        <v>1</v>
      </c>
      <c r="Q114" s="2">
        <v>2</v>
      </c>
      <c r="S114" s="2">
        <v>90</v>
      </c>
      <c r="T114" s="2">
        <v>0</v>
      </c>
      <c r="U114" s="2">
        <v>10</v>
      </c>
      <c r="V114" s="2">
        <v>0</v>
      </c>
      <c r="W114" s="2">
        <v>0</v>
      </c>
      <c r="X114" s="2">
        <v>10</v>
      </c>
      <c r="Y114" s="2">
        <v>10</v>
      </c>
      <c r="Z114" s="2">
        <v>10</v>
      </c>
      <c r="AA114" s="2">
        <v>10</v>
      </c>
      <c r="AB114" s="2">
        <v>10</v>
      </c>
      <c r="AC114" s="2">
        <v>10</v>
      </c>
      <c r="AJ114" s="2">
        <v>10</v>
      </c>
      <c r="AK114" s="2">
        <v>10</v>
      </c>
      <c r="AL114" s="2">
        <v>10</v>
      </c>
      <c r="AM114" s="2">
        <v>10</v>
      </c>
      <c r="AN114" s="2">
        <v>10</v>
      </c>
      <c r="AO114" s="2">
        <v>10</v>
      </c>
      <c r="BB114" s="2">
        <v>1</v>
      </c>
      <c r="BC114" s="2">
        <v>100</v>
      </c>
      <c r="BD114" s="2">
        <v>0</v>
      </c>
      <c r="BE114" s="2">
        <v>3</v>
      </c>
      <c r="BF114" s="15" t="s">
        <v>243</v>
      </c>
      <c r="BG114" s="3">
        <v>3.06</v>
      </c>
      <c r="BH114" s="3">
        <v>10</v>
      </c>
      <c r="BI114" s="54" t="s">
        <v>233</v>
      </c>
      <c r="BJ114" s="3">
        <v>0.1</v>
      </c>
      <c r="BK114" s="3">
        <f>BJ114*1000</f>
        <v>100</v>
      </c>
      <c r="BO114" s="3">
        <v>1</v>
      </c>
      <c r="BP114" s="3">
        <v>2</v>
      </c>
      <c r="BQ114" s="3">
        <v>1</v>
      </c>
      <c r="BR114" s="3">
        <v>0</v>
      </c>
      <c r="BS114" s="29">
        <f>3000*12</f>
        <v>36000</v>
      </c>
      <c r="BV114" s="4">
        <v>100</v>
      </c>
      <c r="BW114" s="4">
        <v>0</v>
      </c>
      <c r="BX114" s="4">
        <v>0</v>
      </c>
      <c r="BY114" s="4">
        <v>0</v>
      </c>
      <c r="BZ114" s="4">
        <v>70</v>
      </c>
      <c r="CA114" s="4">
        <v>50</v>
      </c>
      <c r="CB114" s="4">
        <v>50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1</v>
      </c>
      <c r="CP114" s="49">
        <v>1</v>
      </c>
      <c r="CS114" s="51" t="s">
        <v>164</v>
      </c>
      <c r="CT114" s="50"/>
      <c r="CV114" s="45" t="s">
        <v>254</v>
      </c>
      <c r="CW114" s="45"/>
      <c r="CX114" s="45"/>
    </row>
    <row r="115" spans="1:102" x14ac:dyDescent="0.25">
      <c r="A115" s="9" t="s">
        <v>210</v>
      </c>
      <c r="B115" s="1">
        <v>13</v>
      </c>
      <c r="C115" s="1">
        <v>2</v>
      </c>
      <c r="D115" s="1">
        <v>2</v>
      </c>
      <c r="E115" s="1">
        <v>55</v>
      </c>
      <c r="F115" s="1">
        <v>1</v>
      </c>
      <c r="G115" s="1">
        <v>1</v>
      </c>
      <c r="I115" s="9" t="s">
        <v>229</v>
      </c>
      <c r="J115" s="1">
        <v>1</v>
      </c>
    </row>
    <row r="116" spans="1:102" x14ac:dyDescent="0.25">
      <c r="A116" s="9" t="s">
        <v>210</v>
      </c>
      <c r="B116" s="1">
        <v>14</v>
      </c>
      <c r="C116" s="1">
        <v>1</v>
      </c>
      <c r="D116" s="1">
        <v>1</v>
      </c>
      <c r="E116" s="1">
        <v>69</v>
      </c>
      <c r="F116" s="1">
        <v>0</v>
      </c>
      <c r="G116" s="1">
        <v>2</v>
      </c>
      <c r="H116" s="9" t="s">
        <v>255</v>
      </c>
      <c r="J116" s="1">
        <v>7</v>
      </c>
      <c r="K116" s="2">
        <v>50</v>
      </c>
      <c r="L116" s="2">
        <v>50</v>
      </c>
      <c r="M116" s="2">
        <v>1</v>
      </c>
      <c r="N116" s="2">
        <v>3</v>
      </c>
      <c r="P116" s="15" t="s">
        <v>237</v>
      </c>
      <c r="S116" s="2">
        <v>90</v>
      </c>
      <c r="T116" s="2">
        <v>0</v>
      </c>
      <c r="U116" s="2">
        <v>10</v>
      </c>
      <c r="V116" s="2">
        <v>0</v>
      </c>
      <c r="W116" s="2">
        <v>0</v>
      </c>
      <c r="X116" s="2">
        <v>1</v>
      </c>
      <c r="Y116" s="2">
        <v>2</v>
      </c>
      <c r="Z116" s="2">
        <v>10</v>
      </c>
      <c r="AA116" s="2">
        <v>1</v>
      </c>
      <c r="AB116" s="2">
        <v>2</v>
      </c>
      <c r="AC116" s="2">
        <v>10</v>
      </c>
      <c r="AJ116" s="2">
        <v>10</v>
      </c>
      <c r="AK116" s="2">
        <v>10</v>
      </c>
      <c r="AL116" s="2">
        <v>10</v>
      </c>
      <c r="AM116" s="2">
        <v>10</v>
      </c>
      <c r="AN116" s="2">
        <v>10</v>
      </c>
      <c r="AO116" s="2">
        <v>10</v>
      </c>
      <c r="BB116" s="2">
        <v>1</v>
      </c>
      <c r="BC116" s="2">
        <v>100</v>
      </c>
      <c r="BD116" s="2">
        <v>0</v>
      </c>
      <c r="BE116" s="2">
        <v>3</v>
      </c>
      <c r="BF116" s="15" t="s">
        <v>243</v>
      </c>
      <c r="BG116" s="3">
        <v>1</v>
      </c>
      <c r="BH116" s="3">
        <v>13</v>
      </c>
      <c r="BI116" s="3">
        <v>11</v>
      </c>
      <c r="BJ116" s="3">
        <v>0.05</v>
      </c>
      <c r="BK116" s="3">
        <f t="shared" ref="BK116:BK178" si="3">BJ116*1000</f>
        <v>50</v>
      </c>
      <c r="BO116" s="3">
        <v>1</v>
      </c>
      <c r="BP116" s="3">
        <v>2</v>
      </c>
      <c r="BQ116" s="3">
        <v>2</v>
      </c>
      <c r="BR116" s="3">
        <v>1</v>
      </c>
      <c r="BS116" s="3">
        <f>3000*12</f>
        <v>36000</v>
      </c>
      <c r="BV116" s="4">
        <v>100</v>
      </c>
      <c r="BW116" s="4">
        <v>0</v>
      </c>
      <c r="BX116" s="4">
        <v>0</v>
      </c>
      <c r="BY116" s="4">
        <v>0</v>
      </c>
      <c r="BZ116" s="4">
        <v>50</v>
      </c>
      <c r="CA116" s="4">
        <v>0</v>
      </c>
      <c r="CB116" s="4">
        <v>100</v>
      </c>
      <c r="CC116" s="4">
        <v>0</v>
      </c>
      <c r="CD116" s="4">
        <v>0</v>
      </c>
      <c r="CE116" s="4">
        <v>0</v>
      </c>
      <c r="CF116" s="4">
        <v>0</v>
      </c>
      <c r="CG116" s="4">
        <v>0</v>
      </c>
      <c r="CH116" s="4">
        <v>0</v>
      </c>
      <c r="CI116" s="4">
        <v>2</v>
      </c>
      <c r="CP116" s="4">
        <v>1.5</v>
      </c>
      <c r="CQ116" s="4">
        <v>1.5</v>
      </c>
      <c r="CS116" s="5" t="s">
        <v>164</v>
      </c>
      <c r="CT116" s="5" t="s">
        <v>164</v>
      </c>
      <c r="CU116" s="5" t="s">
        <v>164</v>
      </c>
    </row>
    <row r="117" spans="1:102" x14ac:dyDescent="0.25">
      <c r="A117" s="9" t="s">
        <v>210</v>
      </c>
      <c r="B117" s="1">
        <v>14</v>
      </c>
      <c r="C117" s="1">
        <v>2</v>
      </c>
      <c r="D117" s="1">
        <v>2</v>
      </c>
      <c r="E117" s="1">
        <v>21</v>
      </c>
      <c r="F117" s="1">
        <v>2</v>
      </c>
      <c r="G117" s="1">
        <v>2</v>
      </c>
      <c r="H117" s="1">
        <v>2</v>
      </c>
      <c r="J117" s="1">
        <v>7</v>
      </c>
    </row>
    <row r="118" spans="1:102" x14ac:dyDescent="0.25">
      <c r="A118" s="9" t="s">
        <v>210</v>
      </c>
      <c r="B118" s="1">
        <v>15</v>
      </c>
      <c r="C118" s="1">
        <v>1</v>
      </c>
      <c r="D118" s="1">
        <v>2</v>
      </c>
      <c r="E118" s="9" t="s">
        <v>256</v>
      </c>
      <c r="F118" s="1">
        <v>1</v>
      </c>
      <c r="G118" s="1">
        <v>1</v>
      </c>
      <c r="I118" s="1">
        <v>8</v>
      </c>
      <c r="J118" s="1">
        <v>1</v>
      </c>
      <c r="K118" s="2">
        <v>0</v>
      </c>
      <c r="L118" s="2">
        <v>100</v>
      </c>
      <c r="M118" s="2">
        <v>1</v>
      </c>
      <c r="N118" s="2">
        <v>3</v>
      </c>
      <c r="P118" s="2">
        <v>3</v>
      </c>
      <c r="Q118" s="2">
        <v>1</v>
      </c>
      <c r="S118" s="2">
        <v>90</v>
      </c>
      <c r="T118" s="2">
        <v>0</v>
      </c>
      <c r="U118" s="2">
        <v>10</v>
      </c>
      <c r="V118" s="2">
        <v>0</v>
      </c>
      <c r="W118" s="2">
        <v>0</v>
      </c>
      <c r="X118" s="2">
        <v>1</v>
      </c>
      <c r="Y118" s="2">
        <v>2</v>
      </c>
      <c r="Z118" s="2">
        <v>10</v>
      </c>
      <c r="AA118" s="2">
        <v>1</v>
      </c>
      <c r="AB118" s="2">
        <v>2</v>
      </c>
      <c r="AC118" s="2">
        <v>7</v>
      </c>
      <c r="AJ118" s="2">
        <v>10</v>
      </c>
      <c r="AK118" s="2">
        <v>10</v>
      </c>
      <c r="AL118" s="2">
        <v>10</v>
      </c>
      <c r="AM118" s="2">
        <v>10</v>
      </c>
      <c r="AN118" s="2">
        <v>10</v>
      </c>
      <c r="AO118" s="2">
        <v>10</v>
      </c>
      <c r="BB118" s="2">
        <v>1</v>
      </c>
      <c r="BC118" s="2">
        <v>100</v>
      </c>
      <c r="BD118" s="2">
        <v>0</v>
      </c>
      <c r="BE118" s="2">
        <v>3</v>
      </c>
      <c r="BF118" s="15" t="s">
        <v>243</v>
      </c>
      <c r="BG118" s="3">
        <v>2.48</v>
      </c>
      <c r="BH118" s="3">
        <v>35</v>
      </c>
      <c r="BI118" s="3">
        <v>35</v>
      </c>
      <c r="BJ118" s="3">
        <v>0.12</v>
      </c>
      <c r="BK118" s="3">
        <f t="shared" si="3"/>
        <v>120</v>
      </c>
      <c r="BO118" s="3">
        <v>2</v>
      </c>
      <c r="BP118" s="29" t="s">
        <v>257</v>
      </c>
      <c r="BV118" s="4">
        <v>100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100</v>
      </c>
      <c r="CC118" s="4">
        <v>0</v>
      </c>
      <c r="CD118" s="4">
        <v>0</v>
      </c>
      <c r="CE118" s="4">
        <v>0</v>
      </c>
      <c r="CF118" s="4">
        <v>0</v>
      </c>
      <c r="CG118" s="4">
        <v>0</v>
      </c>
      <c r="CH118" s="4">
        <v>0</v>
      </c>
      <c r="CI118" s="55" t="s">
        <v>258</v>
      </c>
      <c r="CJ118" s="52"/>
      <c r="CP118" s="4">
        <v>1</v>
      </c>
      <c r="CQ118" s="4">
        <v>1</v>
      </c>
      <c r="CR118" s="4">
        <v>0.1</v>
      </c>
      <c r="CS118" s="5" t="s">
        <v>64</v>
      </c>
      <c r="CT118" s="5" t="s">
        <v>64</v>
      </c>
      <c r="CU118" s="5" t="s">
        <v>64</v>
      </c>
    </row>
    <row r="119" spans="1:102" x14ac:dyDescent="0.25">
      <c r="A119" s="9" t="s">
        <v>210</v>
      </c>
      <c r="B119" s="1">
        <v>15</v>
      </c>
      <c r="C119" s="1">
        <v>2</v>
      </c>
      <c r="D119" s="1">
        <v>2</v>
      </c>
      <c r="E119" s="1">
        <v>32</v>
      </c>
      <c r="F119" s="1">
        <v>2</v>
      </c>
      <c r="G119" s="1">
        <v>1</v>
      </c>
      <c r="I119" s="1">
        <v>8</v>
      </c>
      <c r="J119" s="1">
        <v>1</v>
      </c>
    </row>
    <row r="120" spans="1:102" x14ac:dyDescent="0.25">
      <c r="A120" s="9" t="s">
        <v>210</v>
      </c>
      <c r="B120" s="1">
        <v>16</v>
      </c>
      <c r="C120" s="1">
        <v>1</v>
      </c>
      <c r="D120" s="1">
        <v>2</v>
      </c>
      <c r="E120" s="1">
        <v>30</v>
      </c>
      <c r="F120" s="1">
        <v>1</v>
      </c>
      <c r="G120" s="1">
        <v>1</v>
      </c>
      <c r="I120" s="1">
        <v>8</v>
      </c>
      <c r="J120" s="1">
        <v>1</v>
      </c>
      <c r="K120" s="2">
        <v>50</v>
      </c>
      <c r="L120" s="2">
        <v>50</v>
      </c>
      <c r="M120" s="2">
        <v>1</v>
      </c>
      <c r="N120" s="2">
        <v>3</v>
      </c>
      <c r="P120" s="2">
        <v>1</v>
      </c>
      <c r="Q120" s="2">
        <v>2</v>
      </c>
      <c r="S120" s="2">
        <v>90</v>
      </c>
      <c r="T120" s="2">
        <v>0</v>
      </c>
      <c r="U120" s="2">
        <v>10</v>
      </c>
      <c r="V120" s="2">
        <v>0</v>
      </c>
      <c r="W120" s="2">
        <v>0</v>
      </c>
      <c r="X120" s="2">
        <v>10</v>
      </c>
      <c r="Y120" s="2">
        <v>10</v>
      </c>
      <c r="Z120" s="2">
        <v>10</v>
      </c>
      <c r="AA120" s="2">
        <v>10</v>
      </c>
      <c r="AB120" s="2">
        <v>10</v>
      </c>
      <c r="AC120" s="2">
        <v>10</v>
      </c>
      <c r="AJ120" s="2">
        <v>10</v>
      </c>
      <c r="AK120" s="2">
        <v>10</v>
      </c>
      <c r="AL120" s="2">
        <v>10</v>
      </c>
      <c r="AM120" s="2">
        <v>10</v>
      </c>
      <c r="AN120" s="2">
        <v>10</v>
      </c>
      <c r="AO120" s="2">
        <v>10</v>
      </c>
      <c r="BB120" s="2">
        <v>1</v>
      </c>
      <c r="BC120" s="2">
        <v>100</v>
      </c>
      <c r="BD120" s="2">
        <v>0</v>
      </c>
      <c r="BE120" s="2">
        <v>3</v>
      </c>
      <c r="BF120" s="15" t="s">
        <v>243</v>
      </c>
      <c r="BG120" s="3">
        <v>2.19</v>
      </c>
      <c r="BH120" s="3">
        <v>10</v>
      </c>
      <c r="BI120" s="3">
        <v>12</v>
      </c>
      <c r="BJ120" s="3">
        <v>0.02</v>
      </c>
      <c r="BK120" s="3">
        <f t="shared" si="3"/>
        <v>20</v>
      </c>
      <c r="BO120" s="3">
        <v>1</v>
      </c>
      <c r="BP120" s="3">
        <v>6</v>
      </c>
      <c r="BQ120" s="3">
        <v>1</v>
      </c>
      <c r="BR120" s="3">
        <v>0</v>
      </c>
      <c r="BS120" s="3">
        <f>1500*12</f>
        <v>18000</v>
      </c>
      <c r="BV120" s="4">
        <v>60</v>
      </c>
      <c r="BW120" s="4">
        <v>40</v>
      </c>
      <c r="BX120" s="4">
        <v>0</v>
      </c>
      <c r="BY120" s="4">
        <v>0</v>
      </c>
      <c r="BZ120" s="4">
        <v>50</v>
      </c>
      <c r="CA120" s="4">
        <v>50</v>
      </c>
      <c r="CB120" s="4">
        <v>50</v>
      </c>
      <c r="CC120" s="4">
        <v>50</v>
      </c>
      <c r="CD120" s="4">
        <v>50</v>
      </c>
      <c r="CE120" s="4">
        <v>0</v>
      </c>
      <c r="CF120" s="4">
        <v>0</v>
      </c>
      <c r="CG120" s="4">
        <v>0</v>
      </c>
      <c r="CH120" s="4">
        <v>0</v>
      </c>
      <c r="CI120" s="4">
        <v>1</v>
      </c>
      <c r="CP120" s="4">
        <v>1</v>
      </c>
      <c r="CS120" s="5" t="s">
        <v>164</v>
      </c>
    </row>
    <row r="121" spans="1:102" x14ac:dyDescent="0.25">
      <c r="A121" s="9" t="s">
        <v>210</v>
      </c>
      <c r="B121" s="1">
        <v>17</v>
      </c>
      <c r="C121" s="1">
        <v>1</v>
      </c>
      <c r="D121" s="1">
        <v>1</v>
      </c>
      <c r="E121" s="1">
        <v>63</v>
      </c>
      <c r="F121" s="1">
        <v>0</v>
      </c>
      <c r="G121" s="1">
        <v>2</v>
      </c>
      <c r="H121" s="1">
        <v>5</v>
      </c>
      <c r="J121" s="1">
        <v>1</v>
      </c>
      <c r="K121" s="2">
        <v>20</v>
      </c>
      <c r="L121" s="2">
        <v>80</v>
      </c>
      <c r="M121" s="2">
        <v>1</v>
      </c>
      <c r="N121" s="2">
        <v>3</v>
      </c>
      <c r="P121" s="2">
        <v>1</v>
      </c>
      <c r="Q121" s="2">
        <v>2</v>
      </c>
      <c r="S121" s="2">
        <v>90</v>
      </c>
      <c r="T121" s="2">
        <v>0</v>
      </c>
      <c r="U121" s="2">
        <v>10</v>
      </c>
      <c r="V121" s="2">
        <v>0</v>
      </c>
      <c r="W121" s="2">
        <v>0</v>
      </c>
      <c r="X121" s="2">
        <v>1</v>
      </c>
      <c r="Y121" s="2">
        <v>2</v>
      </c>
      <c r="Z121" s="2">
        <v>10</v>
      </c>
      <c r="AA121" s="2">
        <v>1</v>
      </c>
      <c r="AB121" s="2">
        <v>2</v>
      </c>
      <c r="AC121" s="2">
        <v>10</v>
      </c>
      <c r="AJ121" s="2">
        <v>10</v>
      </c>
      <c r="AK121" s="2">
        <v>10</v>
      </c>
      <c r="AL121" s="2">
        <v>10</v>
      </c>
      <c r="AM121" s="2">
        <v>10</v>
      </c>
      <c r="AN121" s="2">
        <v>10</v>
      </c>
      <c r="AO121" s="2">
        <v>10</v>
      </c>
      <c r="BB121" s="2">
        <v>1</v>
      </c>
      <c r="BC121" s="2">
        <v>100</v>
      </c>
      <c r="BD121" s="2">
        <v>0</v>
      </c>
      <c r="BE121" s="2">
        <v>3</v>
      </c>
      <c r="BF121" s="15" t="s">
        <v>243</v>
      </c>
      <c r="BG121" s="3">
        <v>0.82</v>
      </c>
      <c r="BH121" s="3">
        <v>12</v>
      </c>
      <c r="BI121" s="3">
        <v>15</v>
      </c>
      <c r="BJ121" s="3">
        <v>0.08</v>
      </c>
      <c r="BK121" s="3">
        <f t="shared" si="3"/>
        <v>80</v>
      </c>
      <c r="BO121" s="3">
        <v>1</v>
      </c>
      <c r="BP121" s="3">
        <v>2</v>
      </c>
      <c r="BQ121" s="3">
        <v>1</v>
      </c>
      <c r="BR121" s="3">
        <v>0</v>
      </c>
      <c r="BS121" s="3">
        <f>500*12</f>
        <v>6000</v>
      </c>
      <c r="BV121" s="4">
        <v>100</v>
      </c>
      <c r="BW121" s="4">
        <v>0</v>
      </c>
      <c r="BX121" s="4">
        <v>0</v>
      </c>
      <c r="BY121" s="4">
        <v>0</v>
      </c>
      <c r="BZ121" s="4">
        <v>20</v>
      </c>
      <c r="CA121" s="4">
        <v>50</v>
      </c>
      <c r="CB121" s="4">
        <v>50</v>
      </c>
      <c r="CC121" s="4">
        <v>0</v>
      </c>
      <c r="CD121" s="4">
        <v>0</v>
      </c>
      <c r="CE121" s="4">
        <v>0</v>
      </c>
      <c r="CF121" s="4">
        <v>0</v>
      </c>
      <c r="CG121" s="4">
        <v>0</v>
      </c>
      <c r="CH121" s="4">
        <v>0</v>
      </c>
      <c r="CI121" s="4">
        <v>1</v>
      </c>
      <c r="CP121" s="4">
        <v>1.5</v>
      </c>
      <c r="CQ121" s="4">
        <v>1.5</v>
      </c>
      <c r="CS121" s="5" t="s">
        <v>164</v>
      </c>
      <c r="CT121" s="5" t="s">
        <v>164</v>
      </c>
    </row>
    <row r="122" spans="1:102" x14ac:dyDescent="0.25">
      <c r="A122" s="9" t="s">
        <v>210</v>
      </c>
      <c r="B122" s="1">
        <v>17</v>
      </c>
      <c r="C122" s="1">
        <v>2</v>
      </c>
      <c r="D122" s="1">
        <v>2</v>
      </c>
      <c r="E122" s="1">
        <v>55</v>
      </c>
      <c r="F122" s="1">
        <v>1</v>
      </c>
      <c r="G122" s="1">
        <v>2</v>
      </c>
      <c r="H122" s="1">
        <v>5</v>
      </c>
      <c r="J122" s="1">
        <v>1</v>
      </c>
    </row>
    <row r="123" spans="1:102" x14ac:dyDescent="0.25">
      <c r="A123" s="9" t="s">
        <v>210</v>
      </c>
      <c r="B123" s="1">
        <v>17</v>
      </c>
      <c r="C123" s="1">
        <v>3</v>
      </c>
      <c r="D123" s="1">
        <v>2</v>
      </c>
      <c r="E123" s="1">
        <v>16</v>
      </c>
      <c r="F123" s="1">
        <v>8</v>
      </c>
      <c r="G123" s="1">
        <v>2</v>
      </c>
      <c r="H123" s="1">
        <v>2</v>
      </c>
      <c r="J123" s="1">
        <v>5</v>
      </c>
    </row>
    <row r="124" spans="1:102" x14ac:dyDescent="0.25">
      <c r="A124" s="9" t="s">
        <v>210</v>
      </c>
      <c r="B124" s="1">
        <v>18</v>
      </c>
      <c r="C124" s="1">
        <v>1</v>
      </c>
      <c r="D124" s="1">
        <v>1</v>
      </c>
      <c r="E124" s="1">
        <v>45</v>
      </c>
      <c r="F124" s="1">
        <v>0</v>
      </c>
      <c r="G124" s="1">
        <v>1</v>
      </c>
      <c r="I124" s="9" t="s">
        <v>259</v>
      </c>
      <c r="J124" s="1">
        <v>5</v>
      </c>
      <c r="K124" s="2">
        <v>40</v>
      </c>
      <c r="L124" s="2">
        <v>60</v>
      </c>
      <c r="M124" s="2">
        <v>1</v>
      </c>
      <c r="N124" s="2">
        <v>3</v>
      </c>
      <c r="P124" s="2">
        <v>1</v>
      </c>
      <c r="Q124" s="2">
        <v>2</v>
      </c>
      <c r="S124" s="2">
        <v>90</v>
      </c>
      <c r="T124" s="2">
        <v>0</v>
      </c>
      <c r="U124" s="2">
        <v>10</v>
      </c>
      <c r="V124" s="2">
        <v>0</v>
      </c>
      <c r="W124" s="2">
        <v>0</v>
      </c>
      <c r="X124" s="2">
        <v>1</v>
      </c>
      <c r="Y124" s="2">
        <v>10</v>
      </c>
      <c r="Z124" s="2">
        <v>10</v>
      </c>
      <c r="AA124" s="2">
        <v>1</v>
      </c>
      <c r="AB124" s="2">
        <v>10</v>
      </c>
      <c r="AC124" s="2">
        <v>10</v>
      </c>
      <c r="AJ124" s="2">
        <v>10</v>
      </c>
      <c r="AK124" s="2">
        <v>10</v>
      </c>
      <c r="AL124" s="2">
        <v>10</v>
      </c>
      <c r="AM124" s="2">
        <v>10</v>
      </c>
      <c r="AN124" s="2">
        <v>10</v>
      </c>
      <c r="AO124" s="2">
        <v>10</v>
      </c>
      <c r="BB124" s="2">
        <v>1</v>
      </c>
      <c r="BC124" s="2">
        <v>100</v>
      </c>
      <c r="BD124" s="2">
        <v>0</v>
      </c>
      <c r="BE124" s="2">
        <v>3</v>
      </c>
      <c r="BF124" s="15" t="s">
        <v>243</v>
      </c>
      <c r="BG124" s="3">
        <v>2.67</v>
      </c>
      <c r="BH124" s="3">
        <v>10</v>
      </c>
      <c r="BI124" s="3">
        <v>26</v>
      </c>
      <c r="BJ124" s="3">
        <v>0.05</v>
      </c>
      <c r="BK124" s="3">
        <f t="shared" si="3"/>
        <v>50</v>
      </c>
      <c r="BO124" s="3">
        <v>1</v>
      </c>
      <c r="BP124" s="3">
        <v>2</v>
      </c>
      <c r="BQ124" s="3">
        <v>1</v>
      </c>
      <c r="BR124" s="3">
        <v>0</v>
      </c>
      <c r="BS124" s="3">
        <f>3000*12</f>
        <v>36000</v>
      </c>
      <c r="BV124" s="4">
        <v>100</v>
      </c>
      <c r="BW124" s="4">
        <v>0</v>
      </c>
      <c r="BX124" s="4">
        <v>0</v>
      </c>
      <c r="BY124" s="4">
        <v>0</v>
      </c>
      <c r="BZ124" s="4">
        <v>40</v>
      </c>
      <c r="CA124" s="4">
        <v>100</v>
      </c>
      <c r="CB124" s="4">
        <v>0</v>
      </c>
      <c r="CC124" s="4">
        <v>0</v>
      </c>
      <c r="CD124" s="4">
        <v>0</v>
      </c>
      <c r="CE124" s="4">
        <v>0</v>
      </c>
      <c r="CF124" s="4">
        <v>0</v>
      </c>
      <c r="CG124" s="4">
        <v>0</v>
      </c>
      <c r="CH124" s="4">
        <v>0</v>
      </c>
      <c r="CI124" s="4">
        <v>1</v>
      </c>
      <c r="CP124" s="4">
        <v>0.5</v>
      </c>
      <c r="CS124" s="5" t="s">
        <v>64</v>
      </c>
    </row>
    <row r="125" spans="1:102" x14ac:dyDescent="0.25">
      <c r="A125" s="9" t="s">
        <v>210</v>
      </c>
      <c r="B125" s="1">
        <v>18</v>
      </c>
      <c r="C125" s="1">
        <v>2</v>
      </c>
      <c r="D125" s="1">
        <v>2</v>
      </c>
      <c r="E125" s="1">
        <v>46</v>
      </c>
      <c r="F125" s="1">
        <v>1</v>
      </c>
      <c r="G125" s="1">
        <v>1</v>
      </c>
      <c r="I125" s="9" t="s">
        <v>259</v>
      </c>
      <c r="J125" s="1">
        <v>1</v>
      </c>
    </row>
    <row r="126" spans="1:102" x14ac:dyDescent="0.25">
      <c r="A126" s="9" t="s">
        <v>210</v>
      </c>
      <c r="B126" s="1">
        <v>19</v>
      </c>
      <c r="C126" s="1">
        <v>1</v>
      </c>
      <c r="D126" s="1">
        <v>1</v>
      </c>
      <c r="E126" s="1">
        <v>70</v>
      </c>
      <c r="F126" s="1">
        <v>0</v>
      </c>
      <c r="G126" s="1">
        <v>1</v>
      </c>
      <c r="I126" s="1">
        <v>8</v>
      </c>
      <c r="J126" s="1">
        <v>12</v>
      </c>
      <c r="K126" s="2">
        <v>0</v>
      </c>
      <c r="L126" s="2">
        <v>100</v>
      </c>
      <c r="M126" s="2">
        <v>1</v>
      </c>
      <c r="N126" s="2">
        <v>3</v>
      </c>
      <c r="P126" s="2">
        <v>1</v>
      </c>
      <c r="Q126" s="2">
        <v>2</v>
      </c>
      <c r="S126" s="2">
        <v>90</v>
      </c>
      <c r="T126" s="2">
        <v>0</v>
      </c>
      <c r="U126" s="2">
        <v>10</v>
      </c>
      <c r="V126" s="2">
        <v>0</v>
      </c>
      <c r="W126" s="2">
        <v>0</v>
      </c>
      <c r="X126" s="2">
        <v>1</v>
      </c>
      <c r="Y126" s="2">
        <v>2</v>
      </c>
      <c r="Z126" s="2">
        <v>10</v>
      </c>
      <c r="AA126" s="2">
        <v>1</v>
      </c>
      <c r="AB126" s="2">
        <v>2</v>
      </c>
      <c r="AC126" s="2">
        <v>10</v>
      </c>
      <c r="AJ126" s="2">
        <v>10</v>
      </c>
      <c r="AK126" s="2">
        <v>10</v>
      </c>
      <c r="AL126" s="2">
        <v>10</v>
      </c>
      <c r="AM126" s="2">
        <v>10</v>
      </c>
      <c r="AN126" s="2">
        <v>10</v>
      </c>
      <c r="AO126" s="2">
        <v>10</v>
      </c>
      <c r="BB126" s="2">
        <v>1</v>
      </c>
      <c r="BC126" s="2">
        <v>100</v>
      </c>
      <c r="BD126" s="2">
        <v>0</v>
      </c>
      <c r="BE126" s="2">
        <v>3</v>
      </c>
      <c r="BF126" s="15" t="s">
        <v>243</v>
      </c>
      <c r="BG126" s="3">
        <v>3.22</v>
      </c>
      <c r="BH126" s="3">
        <v>10</v>
      </c>
      <c r="BI126" s="3">
        <v>30</v>
      </c>
      <c r="BJ126" s="3">
        <v>0.06</v>
      </c>
      <c r="BK126" s="3">
        <f t="shared" si="3"/>
        <v>60</v>
      </c>
      <c r="BO126" s="3">
        <v>1</v>
      </c>
      <c r="BP126" s="3">
        <v>2</v>
      </c>
      <c r="BV126" s="4">
        <v>100</v>
      </c>
      <c r="BW126" s="4">
        <v>0</v>
      </c>
      <c r="BX126" s="4">
        <v>0</v>
      </c>
      <c r="BY126" s="4">
        <v>0</v>
      </c>
      <c r="BZ126" s="4">
        <v>0</v>
      </c>
      <c r="CA126" s="4">
        <v>0</v>
      </c>
      <c r="CB126" s="4">
        <v>100</v>
      </c>
      <c r="CC126" s="4">
        <v>0</v>
      </c>
      <c r="CD126" s="4">
        <v>0</v>
      </c>
      <c r="CE126" s="4">
        <v>0</v>
      </c>
      <c r="CF126" s="4">
        <v>0</v>
      </c>
      <c r="CG126" s="4">
        <v>0</v>
      </c>
      <c r="CH126" s="4">
        <v>0</v>
      </c>
      <c r="CI126" s="4">
        <v>1</v>
      </c>
      <c r="CP126" s="4">
        <v>2</v>
      </c>
      <c r="CQ126" s="4">
        <v>2</v>
      </c>
      <c r="CS126" s="5" t="s">
        <v>164</v>
      </c>
      <c r="CT126" s="5" t="s">
        <v>164</v>
      </c>
    </row>
    <row r="127" spans="1:102" x14ac:dyDescent="0.25">
      <c r="A127" s="9" t="s">
        <v>210</v>
      </c>
      <c r="B127" s="1">
        <v>19</v>
      </c>
      <c r="C127" s="1">
        <v>2</v>
      </c>
      <c r="D127" s="1">
        <v>2</v>
      </c>
      <c r="E127" s="1">
        <v>65</v>
      </c>
      <c r="F127" s="1">
        <v>1</v>
      </c>
      <c r="G127" s="1">
        <v>1</v>
      </c>
      <c r="I127" s="1">
        <v>8</v>
      </c>
      <c r="J127" s="1">
        <v>1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</row>
    <row r="128" spans="1:102" x14ac:dyDescent="0.25">
      <c r="A128" s="9" t="s">
        <v>210</v>
      </c>
      <c r="B128" s="1">
        <v>20</v>
      </c>
      <c r="C128" s="1">
        <v>1</v>
      </c>
      <c r="D128" s="1">
        <v>2</v>
      </c>
      <c r="E128" s="1">
        <v>65</v>
      </c>
      <c r="F128" s="1">
        <v>1</v>
      </c>
      <c r="G128" s="1">
        <v>2</v>
      </c>
      <c r="H128" s="1">
        <v>5</v>
      </c>
      <c r="J128" s="1">
        <v>1</v>
      </c>
      <c r="K128" s="2">
        <v>30</v>
      </c>
      <c r="L128" s="2">
        <v>70</v>
      </c>
      <c r="M128" s="2">
        <v>1</v>
      </c>
      <c r="N128" s="2">
        <v>3</v>
      </c>
      <c r="P128" s="2">
        <v>1</v>
      </c>
      <c r="Q128" s="2">
        <v>2</v>
      </c>
      <c r="S128" s="2">
        <v>90</v>
      </c>
      <c r="T128" s="2">
        <v>0</v>
      </c>
      <c r="U128" s="2">
        <v>10</v>
      </c>
      <c r="V128" s="2">
        <v>0</v>
      </c>
      <c r="W128" s="2">
        <v>0</v>
      </c>
      <c r="X128" s="2">
        <v>1</v>
      </c>
      <c r="Y128" s="2">
        <v>7</v>
      </c>
      <c r="Z128" s="2">
        <v>10</v>
      </c>
      <c r="AA128" s="2">
        <v>1</v>
      </c>
      <c r="AB128" s="2">
        <v>7</v>
      </c>
      <c r="AC128" s="2">
        <v>10</v>
      </c>
      <c r="AJ128" s="2">
        <v>10</v>
      </c>
      <c r="AK128" s="2">
        <v>10</v>
      </c>
      <c r="AL128" s="2">
        <v>10</v>
      </c>
      <c r="AM128" s="2">
        <v>10</v>
      </c>
      <c r="AN128" s="2">
        <v>10</v>
      </c>
      <c r="AO128" s="2">
        <v>10</v>
      </c>
      <c r="BB128" s="2">
        <v>1</v>
      </c>
      <c r="BC128" s="2">
        <v>100</v>
      </c>
      <c r="BD128" s="2">
        <v>0</v>
      </c>
      <c r="BE128" s="2">
        <v>3</v>
      </c>
      <c r="BF128" s="15" t="s">
        <v>243</v>
      </c>
      <c r="BG128" s="3">
        <v>1.63</v>
      </c>
      <c r="BH128" s="3">
        <v>20</v>
      </c>
      <c r="BI128" s="3">
        <v>22</v>
      </c>
      <c r="BJ128" s="3">
        <v>0.05</v>
      </c>
      <c r="BK128" s="3">
        <f t="shared" si="3"/>
        <v>50</v>
      </c>
      <c r="BO128" s="29" t="s">
        <v>257</v>
      </c>
      <c r="BP128" s="3">
        <v>9</v>
      </c>
      <c r="BQ128" s="3">
        <v>2</v>
      </c>
      <c r="BR128" s="3">
        <v>1</v>
      </c>
      <c r="BS128" s="29">
        <f>100*365</f>
        <v>36500</v>
      </c>
      <c r="BV128" s="4">
        <v>30</v>
      </c>
      <c r="BW128" s="4">
        <v>70</v>
      </c>
      <c r="BX128" s="4">
        <v>0</v>
      </c>
      <c r="BY128" s="4">
        <v>0</v>
      </c>
      <c r="BZ128" s="4">
        <v>30</v>
      </c>
      <c r="CA128" s="4">
        <v>0</v>
      </c>
      <c r="CB128" s="4">
        <v>100</v>
      </c>
      <c r="CC128" s="4">
        <v>100</v>
      </c>
      <c r="CD128" s="4">
        <v>0</v>
      </c>
      <c r="CE128" s="4">
        <v>0</v>
      </c>
      <c r="CF128" s="4">
        <v>0</v>
      </c>
      <c r="CG128" s="4">
        <v>0</v>
      </c>
      <c r="CH128" s="4">
        <v>0</v>
      </c>
      <c r="CI128" s="4">
        <v>1</v>
      </c>
      <c r="CP128" s="4">
        <v>2</v>
      </c>
      <c r="CQ128" s="4">
        <v>2</v>
      </c>
      <c r="CS128" s="5" t="s">
        <v>164</v>
      </c>
      <c r="CT128" s="5" t="s">
        <v>164</v>
      </c>
    </row>
    <row r="129" spans="1:110" x14ac:dyDescent="0.25">
      <c r="A129" s="9" t="s">
        <v>210</v>
      </c>
      <c r="B129" s="1">
        <v>20</v>
      </c>
      <c r="C129" s="1">
        <v>2</v>
      </c>
      <c r="D129" s="1">
        <v>1</v>
      </c>
      <c r="E129" s="1">
        <v>37</v>
      </c>
      <c r="F129" s="1">
        <v>2</v>
      </c>
      <c r="G129" s="1">
        <v>1</v>
      </c>
      <c r="I129" s="1">
        <v>5</v>
      </c>
      <c r="J129" s="1">
        <v>7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</row>
    <row r="130" spans="1:110" x14ac:dyDescent="0.25">
      <c r="A130" s="9" t="s">
        <v>211</v>
      </c>
      <c r="B130" s="1">
        <v>1</v>
      </c>
      <c r="C130" s="1">
        <v>1</v>
      </c>
      <c r="D130" s="1">
        <v>1</v>
      </c>
      <c r="E130" s="1">
        <v>74</v>
      </c>
      <c r="F130" s="1">
        <v>0</v>
      </c>
      <c r="G130" s="1">
        <v>2</v>
      </c>
      <c r="H130" s="9" t="s">
        <v>261</v>
      </c>
      <c r="J130" s="1">
        <v>1</v>
      </c>
      <c r="K130" s="2">
        <v>0</v>
      </c>
      <c r="L130" s="2">
        <v>100</v>
      </c>
      <c r="M130" s="2">
        <v>1</v>
      </c>
      <c r="N130" s="2">
        <v>3</v>
      </c>
      <c r="P130" s="2">
        <v>2</v>
      </c>
      <c r="Q130" s="2">
        <v>3</v>
      </c>
      <c r="S130" s="2">
        <v>80</v>
      </c>
      <c r="T130" s="2">
        <v>0</v>
      </c>
      <c r="U130" s="2">
        <v>20</v>
      </c>
      <c r="V130" s="2">
        <v>0</v>
      </c>
      <c r="W130" s="2">
        <v>0</v>
      </c>
      <c r="X130" s="2">
        <v>1</v>
      </c>
      <c r="Y130" s="2">
        <v>2</v>
      </c>
      <c r="Z130" s="2">
        <v>3</v>
      </c>
      <c r="AA130" s="2">
        <v>1</v>
      </c>
      <c r="AB130" s="2">
        <v>2</v>
      </c>
      <c r="AC130" s="2">
        <v>3</v>
      </c>
      <c r="AJ130" s="2">
        <v>10</v>
      </c>
      <c r="AK130" s="2">
        <v>10</v>
      </c>
      <c r="AL130" s="2">
        <v>10</v>
      </c>
      <c r="AM130" s="2">
        <v>10</v>
      </c>
      <c r="AN130" s="2">
        <v>10</v>
      </c>
      <c r="AO130" s="2">
        <v>10</v>
      </c>
      <c r="BB130" s="2">
        <v>3</v>
      </c>
      <c r="BC130" s="2">
        <v>90</v>
      </c>
      <c r="BD130" s="2">
        <v>10</v>
      </c>
      <c r="BE130" s="2">
        <v>4</v>
      </c>
      <c r="BF130" s="15" t="s">
        <v>243</v>
      </c>
      <c r="BG130" s="3">
        <v>3.26</v>
      </c>
      <c r="BH130" s="3">
        <v>27</v>
      </c>
      <c r="BI130" s="3">
        <v>10</v>
      </c>
      <c r="BJ130" s="3">
        <v>0.05</v>
      </c>
      <c r="BK130" s="3">
        <f t="shared" si="3"/>
        <v>50</v>
      </c>
      <c r="BO130" s="3">
        <v>1</v>
      </c>
      <c r="BP130" s="3">
        <v>2</v>
      </c>
      <c r="BT130" s="3">
        <v>1</v>
      </c>
      <c r="BU130" s="3">
        <v>2</v>
      </c>
      <c r="BV130" s="4">
        <v>100</v>
      </c>
      <c r="BW130" s="4">
        <v>0</v>
      </c>
      <c r="BX130" s="4">
        <v>0</v>
      </c>
      <c r="BY130" s="4">
        <v>100</v>
      </c>
      <c r="BZ130" s="4">
        <v>0</v>
      </c>
      <c r="CA130" s="4">
        <v>50</v>
      </c>
      <c r="CB130" s="4">
        <v>50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100</v>
      </c>
      <c r="CI130" s="4">
        <v>1</v>
      </c>
      <c r="CJ130" s="5">
        <v>0.66</v>
      </c>
      <c r="CK130" s="4">
        <v>0.66</v>
      </c>
      <c r="CL130" s="4">
        <v>0.66</v>
      </c>
      <c r="CM130" s="5" t="s">
        <v>164</v>
      </c>
      <c r="CN130" s="5" t="s">
        <v>164</v>
      </c>
      <c r="CO130" s="5" t="s">
        <v>164</v>
      </c>
      <c r="CP130" s="4">
        <v>1</v>
      </c>
      <c r="CQ130" s="4">
        <v>1</v>
      </c>
      <c r="CR130" s="4">
        <v>1</v>
      </c>
      <c r="CS130" s="5" t="s">
        <v>164</v>
      </c>
      <c r="CT130" s="5" t="s">
        <v>164</v>
      </c>
      <c r="CU130" s="5" t="s">
        <v>164</v>
      </c>
    </row>
    <row r="131" spans="1:110" x14ac:dyDescent="0.25">
      <c r="A131" s="9" t="s">
        <v>211</v>
      </c>
      <c r="B131" s="1">
        <v>1</v>
      </c>
      <c r="C131" s="1">
        <v>2</v>
      </c>
      <c r="D131" s="1">
        <v>2</v>
      </c>
      <c r="E131" s="1">
        <v>64</v>
      </c>
      <c r="F131" s="1">
        <v>1</v>
      </c>
      <c r="G131" s="1">
        <v>1</v>
      </c>
      <c r="I131" s="1">
        <v>8</v>
      </c>
      <c r="J131" s="1">
        <v>1</v>
      </c>
    </row>
    <row r="132" spans="1:110" x14ac:dyDescent="0.25">
      <c r="A132" s="9" t="s">
        <v>211</v>
      </c>
      <c r="B132" s="1">
        <v>2</v>
      </c>
      <c r="C132" s="1">
        <v>1</v>
      </c>
      <c r="D132" s="1">
        <v>2</v>
      </c>
      <c r="E132" s="1">
        <v>60</v>
      </c>
      <c r="F132" s="1">
        <v>1</v>
      </c>
      <c r="G132" s="1">
        <v>2</v>
      </c>
      <c r="H132" s="1">
        <v>5</v>
      </c>
      <c r="J132" s="1">
        <v>1</v>
      </c>
      <c r="K132" s="2">
        <v>0</v>
      </c>
      <c r="L132" s="2">
        <v>100</v>
      </c>
      <c r="M132" s="2">
        <v>1</v>
      </c>
      <c r="N132" s="2">
        <v>3</v>
      </c>
      <c r="P132" s="2">
        <v>1</v>
      </c>
      <c r="Q132" s="2">
        <v>2</v>
      </c>
      <c r="S132" s="2">
        <v>85</v>
      </c>
      <c r="T132" s="2">
        <v>0</v>
      </c>
      <c r="U132" s="2">
        <v>15</v>
      </c>
      <c r="V132" s="2">
        <v>0</v>
      </c>
      <c r="W132" s="2">
        <v>0</v>
      </c>
      <c r="X132" s="2">
        <v>1</v>
      </c>
      <c r="Y132" s="2">
        <v>2</v>
      </c>
      <c r="Z132" s="2">
        <v>3</v>
      </c>
      <c r="AA132" s="2">
        <v>1</v>
      </c>
      <c r="AB132" s="2">
        <v>2</v>
      </c>
      <c r="AC132" s="2">
        <v>3</v>
      </c>
      <c r="AJ132" s="2">
        <v>10</v>
      </c>
      <c r="AK132" s="2">
        <v>10</v>
      </c>
      <c r="AL132" s="2">
        <v>10</v>
      </c>
      <c r="AM132" s="2">
        <v>10</v>
      </c>
      <c r="AN132" s="2">
        <v>10</v>
      </c>
      <c r="AO132" s="2">
        <v>10</v>
      </c>
      <c r="BB132" s="2">
        <v>1</v>
      </c>
      <c r="BC132" s="2">
        <v>100</v>
      </c>
      <c r="BD132" s="2">
        <v>0</v>
      </c>
      <c r="BE132" s="72">
        <v>3</v>
      </c>
      <c r="BF132" s="15" t="s">
        <v>243</v>
      </c>
      <c r="BG132" s="3">
        <v>5.0199999999999996</v>
      </c>
      <c r="BH132" s="3">
        <v>13</v>
      </c>
      <c r="BI132" s="3">
        <v>15</v>
      </c>
      <c r="BJ132" s="3">
        <v>0.14000000000000001</v>
      </c>
      <c r="BK132" s="3">
        <f t="shared" si="3"/>
        <v>140</v>
      </c>
      <c r="BO132" s="3">
        <v>1</v>
      </c>
      <c r="BP132" s="3">
        <v>8</v>
      </c>
      <c r="BV132" s="4">
        <v>100</v>
      </c>
      <c r="BW132" s="4">
        <v>0</v>
      </c>
      <c r="BX132" s="4">
        <v>0</v>
      </c>
      <c r="BY132" s="4">
        <v>0</v>
      </c>
      <c r="BZ132" s="4">
        <v>0</v>
      </c>
      <c r="CA132" s="4">
        <v>50</v>
      </c>
      <c r="CB132" s="4">
        <v>50</v>
      </c>
      <c r="CC132" s="4">
        <v>0</v>
      </c>
      <c r="CD132" s="4">
        <v>0</v>
      </c>
      <c r="CE132" s="4">
        <v>0</v>
      </c>
      <c r="CF132" s="4">
        <v>0</v>
      </c>
      <c r="CG132" s="4">
        <v>0</v>
      </c>
      <c r="CH132" s="4">
        <v>0</v>
      </c>
      <c r="CI132" s="4">
        <v>1</v>
      </c>
      <c r="CP132" s="4">
        <v>1.5</v>
      </c>
      <c r="CQ132" s="4">
        <v>1.5</v>
      </c>
      <c r="CR132" s="4">
        <v>1.5</v>
      </c>
      <c r="CS132" s="5" t="s">
        <v>164</v>
      </c>
      <c r="CT132" s="5" t="s">
        <v>164</v>
      </c>
      <c r="CU132" s="5" t="s">
        <v>164</v>
      </c>
      <c r="CV132" s="44" t="s">
        <v>266</v>
      </c>
      <c r="CW132" s="44"/>
      <c r="CX132" s="44"/>
      <c r="CY132" s="44"/>
      <c r="CZ132" s="44"/>
    </row>
    <row r="133" spans="1:110" x14ac:dyDescent="0.25">
      <c r="A133" s="9" t="s">
        <v>211</v>
      </c>
      <c r="B133" s="1">
        <v>2</v>
      </c>
      <c r="C133" s="1">
        <v>2</v>
      </c>
      <c r="D133" s="1">
        <v>2</v>
      </c>
      <c r="E133" s="1">
        <v>85</v>
      </c>
      <c r="F133" s="1">
        <v>1</v>
      </c>
      <c r="G133" s="1">
        <v>2</v>
      </c>
      <c r="H133" s="1">
        <v>5</v>
      </c>
      <c r="J133" s="1">
        <v>1</v>
      </c>
    </row>
    <row r="134" spans="1:110" x14ac:dyDescent="0.25">
      <c r="A134" s="9" t="s">
        <v>211</v>
      </c>
      <c r="B134" s="1">
        <v>3</v>
      </c>
      <c r="C134" s="1">
        <v>1</v>
      </c>
      <c r="D134" s="1">
        <v>1</v>
      </c>
      <c r="E134" s="1">
        <v>63</v>
      </c>
      <c r="F134" s="1">
        <v>0</v>
      </c>
      <c r="G134" s="1">
        <v>2</v>
      </c>
      <c r="H134" s="1">
        <v>5</v>
      </c>
      <c r="J134" s="1">
        <v>1</v>
      </c>
      <c r="K134" s="2">
        <v>0</v>
      </c>
      <c r="L134" s="2">
        <v>100</v>
      </c>
      <c r="M134" s="2">
        <v>1</v>
      </c>
      <c r="N134" s="2">
        <v>3</v>
      </c>
      <c r="P134" s="2">
        <v>2</v>
      </c>
      <c r="Q134" s="2">
        <v>1</v>
      </c>
      <c r="S134" s="2">
        <v>70</v>
      </c>
      <c r="T134" s="2">
        <v>0</v>
      </c>
      <c r="U134" s="2">
        <v>10</v>
      </c>
      <c r="V134" s="2">
        <v>20</v>
      </c>
      <c r="W134" s="2">
        <v>0</v>
      </c>
      <c r="X134" s="2">
        <v>1</v>
      </c>
      <c r="Y134" s="2">
        <v>3</v>
      </c>
      <c r="Z134" s="2">
        <v>2</v>
      </c>
      <c r="AA134" s="2">
        <v>1</v>
      </c>
      <c r="AB134" s="2">
        <v>3</v>
      </c>
      <c r="AC134" s="2">
        <v>2</v>
      </c>
      <c r="AJ134" s="2">
        <v>10</v>
      </c>
      <c r="AK134" s="2">
        <v>10</v>
      </c>
      <c r="AL134" s="2">
        <v>10</v>
      </c>
      <c r="AM134" s="2">
        <v>10</v>
      </c>
      <c r="AN134" s="2">
        <v>10</v>
      </c>
      <c r="AO134" s="2">
        <v>10</v>
      </c>
      <c r="AP134" s="2">
        <v>2</v>
      </c>
      <c r="AQ134" s="2">
        <v>1</v>
      </c>
      <c r="AR134" s="2">
        <v>3</v>
      </c>
      <c r="AS134" s="2">
        <v>2</v>
      </c>
      <c r="AT134" s="2">
        <v>1</v>
      </c>
      <c r="AU134" s="2">
        <v>3</v>
      </c>
      <c r="BB134" s="2">
        <v>1</v>
      </c>
      <c r="BC134" s="2">
        <v>100</v>
      </c>
      <c r="BD134" s="2">
        <v>0</v>
      </c>
      <c r="BE134" s="2">
        <v>2</v>
      </c>
      <c r="BF134" s="15" t="s">
        <v>243</v>
      </c>
      <c r="BG134" s="3">
        <v>3.21</v>
      </c>
      <c r="BH134" s="3">
        <v>36</v>
      </c>
      <c r="BI134" s="3">
        <v>50</v>
      </c>
      <c r="BJ134" s="3">
        <v>0.14000000000000001</v>
      </c>
      <c r="BK134" s="3">
        <f t="shared" si="3"/>
        <v>140</v>
      </c>
      <c r="BO134" s="3">
        <v>1</v>
      </c>
      <c r="BP134" s="3">
        <v>3</v>
      </c>
      <c r="BV134" s="4">
        <v>100</v>
      </c>
      <c r="BW134" s="4">
        <v>0</v>
      </c>
      <c r="BX134" s="4">
        <v>0</v>
      </c>
      <c r="BY134" s="4">
        <v>0</v>
      </c>
      <c r="BZ134" s="4">
        <v>0</v>
      </c>
      <c r="CA134" s="4">
        <v>50</v>
      </c>
      <c r="CB134" s="4">
        <v>50</v>
      </c>
      <c r="CC134" s="4">
        <v>0</v>
      </c>
      <c r="CD134" s="4">
        <v>0</v>
      </c>
      <c r="CE134" s="4">
        <v>0</v>
      </c>
      <c r="CF134" s="4">
        <v>0</v>
      </c>
      <c r="CG134" s="4">
        <v>0</v>
      </c>
      <c r="CH134" s="4">
        <v>0</v>
      </c>
      <c r="CI134" s="4">
        <v>1</v>
      </c>
      <c r="CP134" s="4">
        <v>0.5</v>
      </c>
      <c r="CQ134" s="4">
        <v>0.5</v>
      </c>
      <c r="CR134" s="4">
        <v>0.5</v>
      </c>
      <c r="CS134" s="5" t="s">
        <v>164</v>
      </c>
      <c r="CT134" s="5" t="s">
        <v>164</v>
      </c>
      <c r="CU134" s="5" t="s">
        <v>164</v>
      </c>
    </row>
    <row r="135" spans="1:110" x14ac:dyDescent="0.25">
      <c r="A135" s="9" t="s">
        <v>211</v>
      </c>
      <c r="B135" s="1">
        <v>3</v>
      </c>
      <c r="C135" s="1">
        <v>2</v>
      </c>
      <c r="D135" s="1">
        <v>1</v>
      </c>
      <c r="E135" s="1">
        <v>31</v>
      </c>
      <c r="F135" s="1">
        <v>2</v>
      </c>
      <c r="G135" s="1">
        <v>1</v>
      </c>
      <c r="I135" s="1">
        <v>8</v>
      </c>
      <c r="J135" s="1">
        <v>12</v>
      </c>
      <c r="BZ135" s="5" t="s">
        <v>260</v>
      </c>
    </row>
    <row r="136" spans="1:110" x14ac:dyDescent="0.25">
      <c r="A136" s="9" t="s">
        <v>211</v>
      </c>
      <c r="B136" s="1">
        <v>4</v>
      </c>
      <c r="C136" s="1">
        <v>1</v>
      </c>
      <c r="D136" s="1">
        <v>1</v>
      </c>
      <c r="E136" s="1">
        <v>46</v>
      </c>
      <c r="F136" s="1">
        <v>0</v>
      </c>
      <c r="G136" s="1">
        <v>1</v>
      </c>
      <c r="I136" s="1">
        <v>8</v>
      </c>
      <c r="J136" s="1">
        <v>5</v>
      </c>
      <c r="K136" s="2">
        <v>0</v>
      </c>
      <c r="L136" s="2">
        <v>100</v>
      </c>
      <c r="M136" s="2">
        <v>1</v>
      </c>
      <c r="N136" s="2">
        <v>3</v>
      </c>
      <c r="P136" s="2">
        <v>2</v>
      </c>
      <c r="Q136" s="2">
        <v>1</v>
      </c>
      <c r="S136" s="2">
        <v>90</v>
      </c>
      <c r="T136" s="2">
        <v>0</v>
      </c>
      <c r="U136" s="2">
        <v>10</v>
      </c>
      <c r="V136" s="2">
        <v>0</v>
      </c>
      <c r="W136" s="2">
        <v>0</v>
      </c>
      <c r="X136" s="2">
        <v>2</v>
      </c>
      <c r="Y136" s="2">
        <v>1</v>
      </c>
      <c r="Z136" s="2">
        <v>3</v>
      </c>
      <c r="AA136" s="2">
        <v>2</v>
      </c>
      <c r="AB136" s="2">
        <v>1</v>
      </c>
      <c r="AC136" s="2">
        <v>3</v>
      </c>
      <c r="AJ136" s="2">
        <v>10</v>
      </c>
      <c r="AK136" s="2">
        <v>10</v>
      </c>
      <c r="AL136" s="2">
        <v>10</v>
      </c>
      <c r="AM136" s="2">
        <v>10</v>
      </c>
      <c r="AN136" s="2">
        <v>10</v>
      </c>
      <c r="AO136" s="2">
        <v>10</v>
      </c>
      <c r="BB136" s="2">
        <v>1</v>
      </c>
      <c r="BC136" s="2">
        <v>100</v>
      </c>
      <c r="BD136" s="2">
        <v>0</v>
      </c>
      <c r="BE136" s="72">
        <v>3</v>
      </c>
      <c r="BF136" s="15" t="s">
        <v>243</v>
      </c>
      <c r="BG136" s="3">
        <v>2.97</v>
      </c>
      <c r="BH136" s="3">
        <v>8</v>
      </c>
      <c r="BI136" s="3">
        <v>15</v>
      </c>
      <c r="BJ136" s="3">
        <v>0.18</v>
      </c>
      <c r="BK136" s="3">
        <f t="shared" si="3"/>
        <v>180</v>
      </c>
      <c r="BO136" s="3">
        <v>1</v>
      </c>
      <c r="BP136" s="3">
        <v>6</v>
      </c>
      <c r="BV136" s="4">
        <v>100</v>
      </c>
      <c r="BW136" s="4">
        <v>0</v>
      </c>
      <c r="BX136" s="4">
        <v>0</v>
      </c>
      <c r="BY136" s="4">
        <v>0</v>
      </c>
      <c r="BZ136" s="4">
        <v>0</v>
      </c>
      <c r="CA136" s="4">
        <v>50</v>
      </c>
      <c r="CB136" s="4">
        <v>50</v>
      </c>
      <c r="CC136" s="4">
        <v>0</v>
      </c>
      <c r="CD136" s="4">
        <v>0</v>
      </c>
      <c r="CE136" s="4">
        <v>0</v>
      </c>
      <c r="CF136" s="4">
        <v>0</v>
      </c>
      <c r="CG136" s="4">
        <v>0</v>
      </c>
      <c r="CH136" s="4">
        <v>0</v>
      </c>
      <c r="CI136" s="4">
        <v>1</v>
      </c>
      <c r="CP136" s="4">
        <v>1.25</v>
      </c>
      <c r="CQ136" s="4">
        <v>1.25</v>
      </c>
      <c r="CR136" s="4">
        <v>1.25</v>
      </c>
      <c r="CS136" s="5" t="s">
        <v>164</v>
      </c>
      <c r="CT136" s="5" t="s">
        <v>164</v>
      </c>
      <c r="CU136" s="5" t="s">
        <v>164</v>
      </c>
      <c r="CV136" s="43" t="s">
        <v>267</v>
      </c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</row>
    <row r="137" spans="1:110" x14ac:dyDescent="0.25">
      <c r="A137" s="9" t="s">
        <v>211</v>
      </c>
      <c r="B137" s="1">
        <v>5</v>
      </c>
      <c r="C137" s="1">
        <v>1</v>
      </c>
      <c r="D137" s="1">
        <v>2</v>
      </c>
      <c r="E137" s="1">
        <v>41</v>
      </c>
      <c r="F137" s="1">
        <v>1</v>
      </c>
      <c r="G137" s="1">
        <v>1</v>
      </c>
      <c r="I137" s="1">
        <v>8</v>
      </c>
      <c r="J137" s="1">
        <v>4</v>
      </c>
      <c r="K137" s="2">
        <v>0</v>
      </c>
      <c r="L137" s="2">
        <v>100</v>
      </c>
      <c r="M137" s="2">
        <v>1</v>
      </c>
      <c r="N137" s="2">
        <v>3</v>
      </c>
      <c r="P137" s="2">
        <v>2</v>
      </c>
      <c r="Q137" s="2">
        <v>1</v>
      </c>
      <c r="S137" s="2">
        <v>90</v>
      </c>
      <c r="T137" s="2">
        <v>0</v>
      </c>
      <c r="U137" s="2">
        <v>10</v>
      </c>
      <c r="V137" s="2">
        <v>0</v>
      </c>
      <c r="W137" s="2">
        <v>0</v>
      </c>
      <c r="X137" s="2">
        <v>1</v>
      </c>
      <c r="Y137" s="2">
        <v>3</v>
      </c>
      <c r="Z137" s="2">
        <v>2</v>
      </c>
      <c r="AA137" s="2">
        <v>1</v>
      </c>
      <c r="AB137" s="2">
        <v>3</v>
      </c>
      <c r="AC137" s="2">
        <v>2</v>
      </c>
      <c r="AJ137" s="2">
        <v>10</v>
      </c>
      <c r="AK137" s="2">
        <v>10</v>
      </c>
      <c r="AL137" s="2">
        <v>10</v>
      </c>
      <c r="AM137" s="2">
        <v>10</v>
      </c>
      <c r="AN137" s="2">
        <v>10</v>
      </c>
      <c r="AO137" s="2">
        <v>10</v>
      </c>
      <c r="BB137" s="2">
        <v>1</v>
      </c>
      <c r="BC137" s="2">
        <v>100</v>
      </c>
      <c r="BD137" s="2">
        <v>0</v>
      </c>
      <c r="BE137" s="15" t="s">
        <v>271</v>
      </c>
      <c r="BF137" s="15" t="s">
        <v>243</v>
      </c>
      <c r="BG137" s="3">
        <v>0.94</v>
      </c>
      <c r="BH137" s="3">
        <v>10</v>
      </c>
      <c r="BI137" s="3">
        <v>10</v>
      </c>
      <c r="BJ137" s="3">
        <v>0.13</v>
      </c>
      <c r="BK137" s="3">
        <f t="shared" si="3"/>
        <v>130</v>
      </c>
      <c r="BO137" s="3">
        <v>1</v>
      </c>
      <c r="BP137" s="3">
        <v>8</v>
      </c>
      <c r="BV137" s="4">
        <v>100</v>
      </c>
      <c r="BW137" s="4">
        <v>0</v>
      </c>
      <c r="BX137" s="4">
        <v>0</v>
      </c>
      <c r="BY137" s="4">
        <v>0</v>
      </c>
      <c r="BZ137" s="4">
        <v>0</v>
      </c>
      <c r="CA137" s="4">
        <v>50</v>
      </c>
      <c r="CB137" s="4">
        <v>50</v>
      </c>
      <c r="CC137" s="4">
        <v>0</v>
      </c>
      <c r="CD137" s="4">
        <v>0</v>
      </c>
      <c r="CE137" s="4">
        <v>0</v>
      </c>
      <c r="CF137" s="4">
        <v>0</v>
      </c>
      <c r="CG137" s="4">
        <v>0</v>
      </c>
      <c r="CH137" s="4">
        <v>0</v>
      </c>
      <c r="CI137" s="4">
        <v>1</v>
      </c>
      <c r="CP137" s="4">
        <v>1</v>
      </c>
      <c r="CQ137" s="4">
        <v>1</v>
      </c>
      <c r="CR137" s="4">
        <v>1</v>
      </c>
      <c r="CS137" s="5" t="s">
        <v>164</v>
      </c>
      <c r="CT137" s="5" t="s">
        <v>164</v>
      </c>
      <c r="CU137" s="5" t="s">
        <v>164</v>
      </c>
    </row>
    <row r="138" spans="1:110" x14ac:dyDescent="0.25">
      <c r="A138" s="9" t="s">
        <v>211</v>
      </c>
      <c r="B138" s="1">
        <v>6</v>
      </c>
      <c r="C138" s="1">
        <v>1</v>
      </c>
      <c r="D138" s="1">
        <v>1</v>
      </c>
      <c r="E138" s="1">
        <v>36</v>
      </c>
      <c r="F138" s="1">
        <v>0</v>
      </c>
      <c r="G138" s="1">
        <v>1</v>
      </c>
      <c r="I138" s="1">
        <v>8</v>
      </c>
      <c r="J138" s="1">
        <v>5</v>
      </c>
      <c r="K138" s="2">
        <v>0</v>
      </c>
      <c r="L138" s="2">
        <v>100</v>
      </c>
      <c r="M138" s="2">
        <v>1</v>
      </c>
      <c r="N138" s="2">
        <v>3</v>
      </c>
      <c r="P138" s="2">
        <v>1</v>
      </c>
      <c r="Q138" s="2">
        <v>2</v>
      </c>
      <c r="S138" s="2">
        <v>90</v>
      </c>
      <c r="T138" s="2">
        <v>0</v>
      </c>
      <c r="U138" s="2">
        <v>10</v>
      </c>
      <c r="V138" s="2">
        <v>0</v>
      </c>
      <c r="W138" s="2">
        <v>0</v>
      </c>
      <c r="X138" s="2">
        <v>2</v>
      </c>
      <c r="Y138" s="2">
        <v>1</v>
      </c>
      <c r="Z138" s="2">
        <v>3</v>
      </c>
      <c r="AA138" s="2">
        <v>2</v>
      </c>
      <c r="AB138" s="2">
        <v>1</v>
      </c>
      <c r="AC138" s="2">
        <v>3</v>
      </c>
      <c r="AJ138" s="2">
        <v>10</v>
      </c>
      <c r="AK138" s="2">
        <v>10</v>
      </c>
      <c r="AL138" s="2">
        <v>10</v>
      </c>
      <c r="AM138" s="2">
        <v>10</v>
      </c>
      <c r="AN138" s="2">
        <v>10</v>
      </c>
      <c r="AO138" s="2">
        <v>10</v>
      </c>
      <c r="BB138" s="2">
        <v>1</v>
      </c>
      <c r="BC138" s="2">
        <v>80</v>
      </c>
      <c r="BD138" s="2">
        <v>21</v>
      </c>
      <c r="BE138" s="74" t="s">
        <v>273</v>
      </c>
      <c r="BF138" s="15" t="s">
        <v>243</v>
      </c>
      <c r="BG138" s="3">
        <v>1.86</v>
      </c>
      <c r="BH138" s="3">
        <v>12</v>
      </c>
      <c r="BI138" s="3">
        <v>12</v>
      </c>
      <c r="BJ138" s="3">
        <v>0.04</v>
      </c>
      <c r="BK138" s="3">
        <f t="shared" si="3"/>
        <v>40</v>
      </c>
      <c r="BO138" s="3">
        <v>1</v>
      </c>
      <c r="BP138" s="3">
        <v>6</v>
      </c>
      <c r="BV138" s="4">
        <v>100</v>
      </c>
      <c r="BW138" s="4">
        <v>0</v>
      </c>
      <c r="BX138" s="4">
        <v>0</v>
      </c>
      <c r="BY138" s="4">
        <v>100</v>
      </c>
      <c r="BZ138" s="4">
        <v>0</v>
      </c>
      <c r="CA138" s="4">
        <v>50</v>
      </c>
      <c r="CB138" s="4">
        <v>50</v>
      </c>
      <c r="CC138" s="4">
        <v>0</v>
      </c>
      <c r="CD138" s="4">
        <v>0</v>
      </c>
      <c r="CE138" s="4">
        <v>0</v>
      </c>
      <c r="CF138" s="4">
        <v>0</v>
      </c>
      <c r="CG138" s="4">
        <v>0</v>
      </c>
      <c r="CH138" s="4">
        <v>0</v>
      </c>
      <c r="CI138" s="4">
        <v>1</v>
      </c>
      <c r="CJ138" s="4">
        <v>0.5</v>
      </c>
      <c r="CK138" s="4">
        <v>0.5</v>
      </c>
      <c r="CL138" s="4">
        <v>0.5</v>
      </c>
      <c r="CM138" s="5" t="s">
        <v>164</v>
      </c>
      <c r="CN138" s="5" t="s">
        <v>164</v>
      </c>
      <c r="CO138" s="5" t="s">
        <v>164</v>
      </c>
      <c r="CP138" s="4">
        <v>1.5</v>
      </c>
      <c r="CQ138" s="4">
        <v>1.5</v>
      </c>
      <c r="CR138" s="4">
        <v>1.5</v>
      </c>
      <c r="CS138" s="5" t="s">
        <v>164</v>
      </c>
      <c r="CT138" s="5" t="s">
        <v>164</v>
      </c>
      <c r="CU138" s="5" t="s">
        <v>164</v>
      </c>
      <c r="CV138" s="43" t="s">
        <v>269</v>
      </c>
      <c r="CW138" s="44"/>
      <c r="CX138" s="44"/>
      <c r="CY138" s="44"/>
      <c r="CZ138" s="44"/>
      <c r="DA138" s="44"/>
      <c r="DB138" s="44"/>
      <c r="DC138" s="44"/>
    </row>
    <row r="139" spans="1:110" x14ac:dyDescent="0.25">
      <c r="A139" s="9" t="s">
        <v>211</v>
      </c>
      <c r="B139" s="1">
        <v>7</v>
      </c>
      <c r="C139" s="1">
        <v>1</v>
      </c>
      <c r="D139" s="1">
        <v>1</v>
      </c>
      <c r="E139" s="1">
        <v>25</v>
      </c>
      <c r="F139" s="1">
        <v>0</v>
      </c>
      <c r="G139" s="1">
        <v>1</v>
      </c>
      <c r="I139" s="1">
        <v>8</v>
      </c>
      <c r="J139" s="1">
        <v>7</v>
      </c>
      <c r="K139" s="2">
        <v>0</v>
      </c>
      <c r="L139" s="2">
        <v>100</v>
      </c>
      <c r="M139" s="2">
        <v>1</v>
      </c>
      <c r="N139" s="2">
        <v>3</v>
      </c>
      <c r="P139" s="2">
        <v>2</v>
      </c>
      <c r="Q139" s="2">
        <v>3</v>
      </c>
      <c r="S139" s="2">
        <v>90</v>
      </c>
      <c r="T139" s="2">
        <v>0</v>
      </c>
      <c r="U139" s="2">
        <v>10</v>
      </c>
      <c r="V139" s="2">
        <v>0</v>
      </c>
      <c r="W139" s="2">
        <v>0</v>
      </c>
      <c r="X139" s="2">
        <v>10</v>
      </c>
      <c r="Y139" s="2">
        <v>10</v>
      </c>
      <c r="Z139" s="2">
        <v>10</v>
      </c>
      <c r="AA139" s="2">
        <v>10</v>
      </c>
      <c r="AB139" s="2">
        <v>10</v>
      </c>
      <c r="AC139" s="2">
        <v>10</v>
      </c>
      <c r="AJ139" s="2">
        <v>10</v>
      </c>
      <c r="AK139" s="2">
        <v>10</v>
      </c>
      <c r="AL139" s="2">
        <v>10</v>
      </c>
      <c r="AM139" s="2">
        <v>10</v>
      </c>
      <c r="AN139" s="2">
        <v>10</v>
      </c>
      <c r="AO139" s="2">
        <v>10</v>
      </c>
      <c r="BB139" s="2">
        <v>1</v>
      </c>
      <c r="BC139" s="2">
        <v>100</v>
      </c>
      <c r="BD139" s="2">
        <v>0</v>
      </c>
      <c r="BE139" s="2">
        <v>2</v>
      </c>
      <c r="BF139" s="15" t="s">
        <v>243</v>
      </c>
      <c r="BG139" s="3">
        <v>2.11</v>
      </c>
      <c r="BH139" s="3">
        <v>2</v>
      </c>
      <c r="BI139" s="3">
        <v>1</v>
      </c>
      <c r="BJ139" s="3">
        <v>0.14000000000000001</v>
      </c>
      <c r="BK139" s="3">
        <f t="shared" si="3"/>
        <v>140</v>
      </c>
      <c r="BO139" s="3">
        <v>1</v>
      </c>
      <c r="BP139" s="3">
        <v>0</v>
      </c>
      <c r="BV139" s="4">
        <v>0</v>
      </c>
      <c r="BW139" s="4">
        <v>0</v>
      </c>
      <c r="BX139" s="4">
        <v>100</v>
      </c>
      <c r="BY139" s="4">
        <v>0</v>
      </c>
      <c r="BZ139" s="4">
        <v>0</v>
      </c>
      <c r="CA139" s="4">
        <v>0</v>
      </c>
      <c r="CB139" s="4">
        <v>0</v>
      </c>
      <c r="CC139" s="4">
        <v>50</v>
      </c>
      <c r="CD139" s="4">
        <v>50</v>
      </c>
      <c r="CE139" s="4">
        <v>0</v>
      </c>
      <c r="CF139" s="4">
        <v>0</v>
      </c>
      <c r="CG139" s="4">
        <v>0</v>
      </c>
      <c r="CH139" s="4">
        <v>0</v>
      </c>
      <c r="CI139" s="4">
        <v>1</v>
      </c>
      <c r="CP139" s="4">
        <v>0.25</v>
      </c>
      <c r="CQ139" s="4">
        <v>0.25</v>
      </c>
      <c r="CR139" s="4">
        <v>0.25</v>
      </c>
      <c r="CS139" s="5" t="s">
        <v>64</v>
      </c>
      <c r="CT139" s="5" t="s">
        <v>64</v>
      </c>
      <c r="CU139" s="5" t="s">
        <v>64</v>
      </c>
    </row>
    <row r="140" spans="1:110" x14ac:dyDescent="0.25">
      <c r="A140" s="9" t="s">
        <v>211</v>
      </c>
      <c r="B140" s="1">
        <v>8</v>
      </c>
      <c r="C140" s="1">
        <v>1</v>
      </c>
      <c r="D140" s="1">
        <v>1</v>
      </c>
      <c r="E140" s="1">
        <v>69</v>
      </c>
      <c r="F140" s="1">
        <v>0</v>
      </c>
      <c r="G140" s="1">
        <v>1</v>
      </c>
      <c r="I140" s="1">
        <v>8</v>
      </c>
      <c r="J140" s="1">
        <v>1</v>
      </c>
      <c r="K140" s="2">
        <v>0</v>
      </c>
      <c r="L140" s="2">
        <v>100</v>
      </c>
      <c r="M140" s="2">
        <v>1</v>
      </c>
      <c r="N140" s="2">
        <v>3</v>
      </c>
      <c r="P140" s="2">
        <v>1</v>
      </c>
      <c r="Q140" s="2">
        <v>2</v>
      </c>
      <c r="S140" s="2">
        <v>90</v>
      </c>
      <c r="T140" s="2">
        <v>0</v>
      </c>
      <c r="U140" s="2">
        <v>10</v>
      </c>
      <c r="V140" s="2">
        <v>0</v>
      </c>
      <c r="W140" s="2">
        <v>0</v>
      </c>
      <c r="X140" s="2">
        <v>1</v>
      </c>
      <c r="Y140" s="2">
        <v>3</v>
      </c>
      <c r="Z140" s="2">
        <v>2</v>
      </c>
      <c r="AA140" s="2">
        <v>1</v>
      </c>
      <c r="AB140" s="2">
        <v>3</v>
      </c>
      <c r="AC140" s="2">
        <v>2</v>
      </c>
      <c r="AJ140" s="2">
        <v>10</v>
      </c>
      <c r="AK140" s="2">
        <v>10</v>
      </c>
      <c r="AL140" s="2">
        <v>10</v>
      </c>
      <c r="AM140" s="2">
        <v>10</v>
      </c>
      <c r="AN140" s="2">
        <v>10</v>
      </c>
      <c r="AO140" s="2">
        <v>10</v>
      </c>
      <c r="BB140" s="2">
        <v>3</v>
      </c>
      <c r="BC140" s="2">
        <v>85</v>
      </c>
      <c r="BD140" s="2">
        <v>15</v>
      </c>
      <c r="BE140" s="72">
        <v>3</v>
      </c>
      <c r="BF140" s="15" t="s">
        <v>243</v>
      </c>
      <c r="BG140" s="3">
        <v>3.2</v>
      </c>
      <c r="BH140" s="3">
        <v>18</v>
      </c>
      <c r="BI140" s="3">
        <v>20</v>
      </c>
      <c r="BJ140" s="3">
        <v>0.1</v>
      </c>
      <c r="BK140" s="3">
        <f t="shared" si="3"/>
        <v>100</v>
      </c>
      <c r="BO140" s="3">
        <v>1</v>
      </c>
      <c r="BP140" s="3">
        <v>2</v>
      </c>
      <c r="BT140" s="3">
        <v>1</v>
      </c>
      <c r="BU140" s="3">
        <v>2</v>
      </c>
      <c r="BV140" s="4">
        <v>100</v>
      </c>
      <c r="BW140" s="4">
        <v>0</v>
      </c>
      <c r="BX140" s="4">
        <v>0</v>
      </c>
      <c r="BY140" s="4">
        <v>100</v>
      </c>
      <c r="BZ140" s="4">
        <v>0</v>
      </c>
      <c r="CA140" s="4">
        <v>50</v>
      </c>
      <c r="CB140" s="4">
        <v>50</v>
      </c>
      <c r="CC140" s="4">
        <v>0</v>
      </c>
      <c r="CD140" s="4">
        <v>0</v>
      </c>
      <c r="CE140" s="4">
        <v>0</v>
      </c>
      <c r="CF140" s="4">
        <v>0</v>
      </c>
      <c r="CG140" s="4">
        <v>0</v>
      </c>
      <c r="CH140" s="4">
        <v>100</v>
      </c>
      <c r="CI140" s="4">
        <v>1</v>
      </c>
      <c r="CJ140" s="4">
        <v>0.5</v>
      </c>
      <c r="CK140" s="4">
        <v>0.5</v>
      </c>
      <c r="CL140" s="4">
        <v>0.5</v>
      </c>
      <c r="CM140" s="5" t="s">
        <v>164</v>
      </c>
      <c r="CN140" s="5" t="s">
        <v>164</v>
      </c>
      <c r="CO140" s="5" t="s">
        <v>164</v>
      </c>
      <c r="CP140" s="4">
        <v>1</v>
      </c>
      <c r="CQ140" s="4">
        <v>1</v>
      </c>
      <c r="CR140" s="4">
        <v>1</v>
      </c>
      <c r="CS140" s="5" t="s">
        <v>164</v>
      </c>
      <c r="CT140" s="5" t="s">
        <v>164</v>
      </c>
      <c r="CU140" s="5" t="s">
        <v>164</v>
      </c>
      <c r="CV140" s="43" t="s">
        <v>270</v>
      </c>
      <c r="CW140" s="44"/>
      <c r="CX140" s="44"/>
      <c r="CY140" s="44"/>
      <c r="CZ140" s="44"/>
    </row>
    <row r="141" spans="1:110" x14ac:dyDescent="0.25">
      <c r="A141" s="9" t="s">
        <v>211</v>
      </c>
      <c r="B141" s="1">
        <v>8</v>
      </c>
      <c r="C141" s="1">
        <v>2</v>
      </c>
      <c r="D141" s="1">
        <v>2</v>
      </c>
      <c r="E141" s="1">
        <v>60</v>
      </c>
      <c r="F141" s="1">
        <v>1</v>
      </c>
      <c r="G141" s="1">
        <v>1</v>
      </c>
      <c r="I141" s="1">
        <v>8</v>
      </c>
      <c r="J141" s="1">
        <v>1</v>
      </c>
    </row>
    <row r="142" spans="1:110" x14ac:dyDescent="0.25">
      <c r="A142" s="9" t="s">
        <v>211</v>
      </c>
      <c r="B142" s="1">
        <v>9</v>
      </c>
      <c r="C142" s="1">
        <v>1</v>
      </c>
      <c r="D142" s="1">
        <v>2</v>
      </c>
      <c r="E142" s="1">
        <v>42</v>
      </c>
      <c r="F142" s="1">
        <v>1</v>
      </c>
      <c r="G142" s="1">
        <v>1</v>
      </c>
      <c r="I142" s="1">
        <v>2</v>
      </c>
      <c r="J142" s="1">
        <v>3</v>
      </c>
      <c r="K142" s="2">
        <v>100</v>
      </c>
      <c r="L142" s="2">
        <v>0</v>
      </c>
      <c r="M142" s="2">
        <v>1</v>
      </c>
      <c r="N142" s="2">
        <v>3</v>
      </c>
      <c r="P142" s="2">
        <v>1</v>
      </c>
      <c r="Q142" s="2">
        <v>2</v>
      </c>
      <c r="S142" s="2">
        <v>90</v>
      </c>
      <c r="T142" s="2">
        <v>0</v>
      </c>
      <c r="U142" s="2">
        <v>10</v>
      </c>
      <c r="V142" s="2">
        <v>0</v>
      </c>
      <c r="W142" s="2">
        <v>0</v>
      </c>
      <c r="X142" s="2">
        <v>10</v>
      </c>
      <c r="Y142" s="2">
        <v>10</v>
      </c>
      <c r="Z142" s="2">
        <v>10</v>
      </c>
      <c r="AA142" s="2">
        <v>2</v>
      </c>
      <c r="AB142" s="2">
        <v>1</v>
      </c>
      <c r="AC142" s="2">
        <v>10</v>
      </c>
      <c r="AJ142" s="2">
        <v>10</v>
      </c>
      <c r="AK142" s="2">
        <v>10</v>
      </c>
      <c r="AL142" s="2">
        <v>10</v>
      </c>
      <c r="AM142" s="2">
        <v>10</v>
      </c>
      <c r="AN142" s="2">
        <v>10</v>
      </c>
      <c r="AO142" s="2">
        <v>10</v>
      </c>
      <c r="BG142" s="3">
        <v>1.36</v>
      </c>
      <c r="BH142" s="3">
        <v>6</v>
      </c>
      <c r="BI142" s="3">
        <v>3</v>
      </c>
      <c r="BJ142" s="3">
        <v>7.0000000000000007E-2</v>
      </c>
      <c r="BK142" s="3">
        <f t="shared" si="3"/>
        <v>70</v>
      </c>
      <c r="BQ142" s="3">
        <v>2</v>
      </c>
      <c r="BR142" s="3">
        <v>1</v>
      </c>
      <c r="BS142" s="3">
        <f>1500*12</f>
        <v>18000</v>
      </c>
      <c r="CI142" s="4">
        <v>2</v>
      </c>
    </row>
    <row r="143" spans="1:110" x14ac:dyDescent="0.25">
      <c r="A143" s="9" t="s">
        <v>211</v>
      </c>
      <c r="B143" s="1">
        <v>10</v>
      </c>
      <c r="C143" s="1">
        <v>1</v>
      </c>
      <c r="D143" s="1">
        <v>1</v>
      </c>
      <c r="E143" s="1">
        <v>63</v>
      </c>
      <c r="F143" s="1">
        <v>0</v>
      </c>
      <c r="G143" s="1">
        <v>2</v>
      </c>
      <c r="H143" s="1">
        <v>7</v>
      </c>
      <c r="J143" s="1">
        <v>11</v>
      </c>
      <c r="K143" s="2">
        <v>0</v>
      </c>
      <c r="L143" s="2">
        <v>100</v>
      </c>
      <c r="M143" s="2">
        <v>1</v>
      </c>
      <c r="N143" s="2">
        <v>3</v>
      </c>
      <c r="P143" s="2">
        <v>2</v>
      </c>
      <c r="S143" s="2">
        <v>90</v>
      </c>
      <c r="T143" s="2">
        <v>0</v>
      </c>
      <c r="U143" s="2">
        <v>10</v>
      </c>
      <c r="V143" s="2">
        <v>0</v>
      </c>
      <c r="W143" s="2">
        <v>0</v>
      </c>
      <c r="X143" s="2">
        <v>1</v>
      </c>
      <c r="Y143" s="2">
        <v>3</v>
      </c>
      <c r="Z143" s="2">
        <v>2</v>
      </c>
      <c r="AA143" s="2">
        <v>1</v>
      </c>
      <c r="AB143" s="2">
        <v>3</v>
      </c>
      <c r="AC143" s="2">
        <v>5</v>
      </c>
      <c r="AJ143" s="2">
        <v>10</v>
      </c>
      <c r="AK143" s="2">
        <v>10</v>
      </c>
      <c r="AL143" s="2">
        <v>10</v>
      </c>
      <c r="AM143" s="2">
        <v>10</v>
      </c>
      <c r="AN143" s="2">
        <v>10</v>
      </c>
      <c r="AO143" s="2">
        <v>10</v>
      </c>
      <c r="BB143" s="2">
        <v>1</v>
      </c>
      <c r="BC143" s="2">
        <v>90</v>
      </c>
      <c r="BD143" s="2">
        <v>10</v>
      </c>
      <c r="BE143" s="2">
        <v>2</v>
      </c>
      <c r="BF143" s="15" t="s">
        <v>243</v>
      </c>
      <c r="BG143" s="3">
        <v>1.59</v>
      </c>
      <c r="BH143" s="3">
        <v>10</v>
      </c>
      <c r="BI143" s="3">
        <v>12</v>
      </c>
      <c r="BJ143" s="3">
        <v>0.05</v>
      </c>
      <c r="BK143" s="3">
        <f t="shared" si="3"/>
        <v>50</v>
      </c>
      <c r="BO143" s="3">
        <v>1</v>
      </c>
      <c r="BP143" s="3">
        <v>2</v>
      </c>
      <c r="BV143" s="4">
        <v>100</v>
      </c>
      <c r="BW143" s="4">
        <v>0</v>
      </c>
      <c r="BX143" s="4">
        <v>0</v>
      </c>
      <c r="BY143" s="4">
        <v>100</v>
      </c>
      <c r="BZ143" s="4">
        <v>0</v>
      </c>
      <c r="CA143" s="4">
        <v>50</v>
      </c>
      <c r="CB143" s="4">
        <v>50</v>
      </c>
      <c r="CC143" s="4">
        <v>0</v>
      </c>
      <c r="CD143" s="4">
        <v>0</v>
      </c>
      <c r="CE143" s="4">
        <v>0</v>
      </c>
      <c r="CF143" s="4">
        <v>0</v>
      </c>
      <c r="CG143" s="4">
        <v>0</v>
      </c>
      <c r="CH143" s="4">
        <v>100</v>
      </c>
      <c r="CI143" s="4">
        <v>1</v>
      </c>
      <c r="CJ143" s="4">
        <v>0.66</v>
      </c>
      <c r="CK143" s="4">
        <v>0.66</v>
      </c>
      <c r="CL143" s="4">
        <v>0.66</v>
      </c>
      <c r="CM143" s="5" t="s">
        <v>164</v>
      </c>
      <c r="CN143" s="5" t="s">
        <v>164</v>
      </c>
      <c r="CO143" s="5" t="s">
        <v>164</v>
      </c>
      <c r="CP143" s="4">
        <v>1</v>
      </c>
      <c r="CQ143" s="4">
        <v>1</v>
      </c>
      <c r="CR143" s="4">
        <v>1</v>
      </c>
      <c r="CS143" s="5" t="s">
        <v>164</v>
      </c>
      <c r="CT143" s="5" t="s">
        <v>164</v>
      </c>
      <c r="CU143" s="5" t="s">
        <v>164</v>
      </c>
    </row>
    <row r="144" spans="1:110" x14ac:dyDescent="0.25">
      <c r="A144" s="9" t="s">
        <v>211</v>
      </c>
      <c r="B144" s="1">
        <v>11</v>
      </c>
      <c r="C144" s="1">
        <v>1</v>
      </c>
      <c r="D144" s="1">
        <v>1</v>
      </c>
      <c r="E144" s="1">
        <v>48</v>
      </c>
      <c r="F144" s="1">
        <v>0</v>
      </c>
      <c r="G144" s="1">
        <v>1</v>
      </c>
      <c r="I144" s="9" t="s">
        <v>244</v>
      </c>
      <c r="J144" s="1">
        <v>1</v>
      </c>
      <c r="K144" s="2">
        <v>60</v>
      </c>
      <c r="L144" s="2">
        <v>40</v>
      </c>
      <c r="M144" s="2">
        <v>1</v>
      </c>
      <c r="N144" s="2">
        <v>3</v>
      </c>
      <c r="P144" s="2">
        <v>1</v>
      </c>
      <c r="Q144" s="2">
        <v>2</v>
      </c>
      <c r="S144" s="2">
        <v>90</v>
      </c>
      <c r="T144" s="2">
        <v>0</v>
      </c>
      <c r="U144" s="2">
        <v>10</v>
      </c>
      <c r="V144" s="2">
        <v>0</v>
      </c>
      <c r="W144" s="2">
        <v>0</v>
      </c>
      <c r="X144" s="2">
        <v>2</v>
      </c>
      <c r="Y144" s="2">
        <v>1</v>
      </c>
      <c r="Z144" s="2">
        <v>10</v>
      </c>
      <c r="AA144" s="2">
        <v>2</v>
      </c>
      <c r="AB144" s="2">
        <v>1</v>
      </c>
      <c r="AC144" s="2">
        <v>10</v>
      </c>
      <c r="AJ144" s="2">
        <v>10</v>
      </c>
      <c r="AK144" s="2">
        <v>10</v>
      </c>
      <c r="AL144" s="2">
        <v>10</v>
      </c>
      <c r="AM144" s="2">
        <v>10</v>
      </c>
      <c r="AN144" s="2">
        <v>10</v>
      </c>
      <c r="AO144" s="2">
        <v>10</v>
      </c>
      <c r="BB144" s="2">
        <v>1</v>
      </c>
      <c r="BC144" s="2">
        <v>100</v>
      </c>
      <c r="BD144" s="2">
        <v>0</v>
      </c>
      <c r="BE144" s="15" t="s">
        <v>272</v>
      </c>
      <c r="BF144" s="15" t="s">
        <v>243</v>
      </c>
      <c r="BG144" s="3">
        <v>3.04</v>
      </c>
      <c r="BH144" s="3">
        <v>6</v>
      </c>
      <c r="BI144" s="3">
        <v>14</v>
      </c>
      <c r="BJ144" s="3">
        <v>0.06</v>
      </c>
      <c r="BK144" s="3">
        <f t="shared" si="3"/>
        <v>60</v>
      </c>
      <c r="BO144" s="3">
        <v>1</v>
      </c>
      <c r="BP144" s="3">
        <v>0</v>
      </c>
      <c r="BQ144" s="3">
        <v>1</v>
      </c>
      <c r="BR144" s="3">
        <v>0</v>
      </c>
      <c r="BS144" s="3">
        <f>7500*12</f>
        <v>90000</v>
      </c>
      <c r="BV144" s="4">
        <v>100</v>
      </c>
      <c r="BW144" s="4">
        <v>0</v>
      </c>
      <c r="BX144" s="4">
        <v>0</v>
      </c>
      <c r="BY144" s="4">
        <v>0</v>
      </c>
      <c r="BZ144" s="4">
        <v>60</v>
      </c>
      <c r="CA144" s="4">
        <v>50</v>
      </c>
      <c r="CB144" s="4">
        <v>50</v>
      </c>
      <c r="CC144" s="4">
        <v>0</v>
      </c>
      <c r="CD144" s="4">
        <v>0</v>
      </c>
      <c r="CE144" s="4">
        <v>0</v>
      </c>
      <c r="CF144" s="4">
        <v>0</v>
      </c>
      <c r="CG144" s="4">
        <v>0</v>
      </c>
      <c r="CH144" s="4">
        <v>0</v>
      </c>
      <c r="CI144" s="4">
        <v>1</v>
      </c>
      <c r="CP144" s="4">
        <v>2</v>
      </c>
      <c r="CQ144" s="4">
        <v>2</v>
      </c>
      <c r="CR144" s="4">
        <v>2</v>
      </c>
      <c r="CS144" s="5" t="s">
        <v>164</v>
      </c>
      <c r="CT144" s="5" t="s">
        <v>164</v>
      </c>
      <c r="CU144" s="5" t="s">
        <v>164</v>
      </c>
    </row>
    <row r="145" spans="1:108" x14ac:dyDescent="0.25">
      <c r="A145" s="9" t="s">
        <v>211</v>
      </c>
      <c r="B145" s="1">
        <v>12</v>
      </c>
      <c r="C145" s="1">
        <v>1</v>
      </c>
      <c r="D145" s="1">
        <v>1</v>
      </c>
      <c r="E145" s="1">
        <v>26</v>
      </c>
      <c r="F145" s="1">
        <v>6</v>
      </c>
      <c r="G145" s="1">
        <v>1</v>
      </c>
      <c r="I145" s="9" t="s">
        <v>262</v>
      </c>
      <c r="J145" s="1">
        <v>5</v>
      </c>
      <c r="K145" s="2">
        <v>0</v>
      </c>
      <c r="L145" s="2">
        <v>100</v>
      </c>
      <c r="M145" s="2">
        <v>1</v>
      </c>
      <c r="N145" s="2">
        <v>3</v>
      </c>
      <c r="P145" s="2">
        <v>2</v>
      </c>
      <c r="Q145" s="2">
        <v>1</v>
      </c>
      <c r="S145" s="2">
        <v>90</v>
      </c>
      <c r="T145" s="2">
        <v>0</v>
      </c>
      <c r="U145" s="2">
        <v>10</v>
      </c>
      <c r="V145" s="2">
        <v>0</v>
      </c>
      <c r="W145" s="2">
        <v>0</v>
      </c>
      <c r="X145" s="2">
        <v>1</v>
      </c>
      <c r="Y145" s="2">
        <v>2</v>
      </c>
      <c r="Z145" s="2">
        <v>10</v>
      </c>
      <c r="AA145" s="2">
        <v>1</v>
      </c>
      <c r="AB145" s="2">
        <v>2</v>
      </c>
      <c r="AC145" s="2">
        <v>10</v>
      </c>
      <c r="AJ145" s="2">
        <v>10</v>
      </c>
      <c r="AK145" s="2">
        <v>10</v>
      </c>
      <c r="AL145" s="2">
        <v>10</v>
      </c>
      <c r="AM145" s="2">
        <v>10</v>
      </c>
      <c r="AN145" s="2">
        <v>10</v>
      </c>
      <c r="AO145" s="2">
        <v>10</v>
      </c>
      <c r="BB145" s="2">
        <v>1</v>
      </c>
      <c r="BC145" s="2">
        <v>100</v>
      </c>
      <c r="BD145" s="77">
        <v>0</v>
      </c>
      <c r="BE145" s="78" t="s">
        <v>278</v>
      </c>
      <c r="BF145" s="15" t="s">
        <v>243</v>
      </c>
      <c r="BG145" s="3">
        <v>4</v>
      </c>
      <c r="BH145" s="3">
        <v>12</v>
      </c>
      <c r="BI145" s="3">
        <v>20</v>
      </c>
      <c r="BJ145" s="3">
        <v>0.23</v>
      </c>
      <c r="BK145" s="3">
        <f t="shared" si="3"/>
        <v>230</v>
      </c>
      <c r="BO145" s="29" t="s">
        <v>263</v>
      </c>
      <c r="BP145" s="3">
        <v>6</v>
      </c>
      <c r="BV145" s="4">
        <v>100</v>
      </c>
      <c r="BW145" s="4">
        <v>0</v>
      </c>
      <c r="BX145" s="4">
        <v>0</v>
      </c>
      <c r="BY145" s="4">
        <v>0</v>
      </c>
      <c r="BZ145" s="4">
        <v>0</v>
      </c>
      <c r="CA145" s="4">
        <v>50</v>
      </c>
      <c r="CB145" s="4">
        <v>50</v>
      </c>
      <c r="CC145" s="4">
        <v>0</v>
      </c>
      <c r="CD145" s="4">
        <v>0</v>
      </c>
      <c r="CE145" s="4">
        <v>0</v>
      </c>
      <c r="CF145" s="4">
        <v>0</v>
      </c>
      <c r="CG145" s="4">
        <v>0</v>
      </c>
      <c r="CH145" s="4">
        <v>0</v>
      </c>
      <c r="CI145" s="4">
        <v>1</v>
      </c>
      <c r="CP145" s="4">
        <v>0.5</v>
      </c>
      <c r="CQ145" s="4">
        <v>0.5</v>
      </c>
      <c r="CR145" s="4">
        <v>0.5</v>
      </c>
      <c r="CS145" s="5" t="s">
        <v>164</v>
      </c>
      <c r="CT145" s="5" t="s">
        <v>164</v>
      </c>
      <c r="CU145" s="5" t="s">
        <v>164</v>
      </c>
      <c r="CV145" s="43" t="s">
        <v>274</v>
      </c>
      <c r="CW145" s="44"/>
      <c r="CX145" s="44"/>
      <c r="CY145" s="44"/>
    </row>
    <row r="146" spans="1:108" x14ac:dyDescent="0.25">
      <c r="A146" s="9" t="s">
        <v>211</v>
      </c>
      <c r="B146" s="1">
        <v>13</v>
      </c>
      <c r="C146" s="1">
        <v>1</v>
      </c>
      <c r="D146" s="1">
        <v>2</v>
      </c>
      <c r="E146" s="1">
        <v>40</v>
      </c>
      <c r="F146" s="1">
        <v>1</v>
      </c>
      <c r="G146" s="1">
        <v>1</v>
      </c>
      <c r="I146" s="1">
        <v>8</v>
      </c>
      <c r="J146" s="1">
        <v>1</v>
      </c>
      <c r="K146" s="2">
        <v>0</v>
      </c>
      <c r="L146" s="2">
        <v>100</v>
      </c>
      <c r="M146" s="2">
        <v>1</v>
      </c>
      <c r="N146" s="2">
        <v>3</v>
      </c>
      <c r="P146" s="2">
        <v>2</v>
      </c>
      <c r="S146" s="2">
        <v>90</v>
      </c>
      <c r="T146" s="2">
        <v>0</v>
      </c>
      <c r="U146" s="2">
        <v>10</v>
      </c>
      <c r="V146" s="2">
        <v>0</v>
      </c>
      <c r="W146" s="2">
        <v>0</v>
      </c>
      <c r="X146" s="2">
        <v>10</v>
      </c>
      <c r="Y146" s="2">
        <v>10</v>
      </c>
      <c r="Z146" s="2">
        <v>10</v>
      </c>
      <c r="AA146" s="2">
        <v>1</v>
      </c>
      <c r="AB146" s="2">
        <v>2</v>
      </c>
      <c r="AC146" s="2">
        <v>3</v>
      </c>
      <c r="AJ146" s="2">
        <v>10</v>
      </c>
      <c r="AK146" s="2">
        <v>10</v>
      </c>
      <c r="AL146" s="2">
        <v>10</v>
      </c>
      <c r="AM146" s="2">
        <v>10</v>
      </c>
      <c r="AN146" s="2">
        <v>10</v>
      </c>
      <c r="AO146" s="2">
        <v>10</v>
      </c>
      <c r="BB146" s="2">
        <v>1</v>
      </c>
      <c r="BC146" s="2">
        <v>100</v>
      </c>
      <c r="BD146" s="2">
        <v>0</v>
      </c>
      <c r="BE146" s="74" t="s">
        <v>273</v>
      </c>
      <c r="BF146" s="15" t="s">
        <v>243</v>
      </c>
      <c r="BG146" s="3">
        <v>2.48</v>
      </c>
      <c r="BH146" s="3">
        <v>16</v>
      </c>
      <c r="BI146" s="3">
        <v>30</v>
      </c>
      <c r="BJ146" s="3">
        <v>0.31</v>
      </c>
      <c r="BK146" s="3">
        <f t="shared" si="3"/>
        <v>310</v>
      </c>
      <c r="BO146" s="3">
        <v>2</v>
      </c>
      <c r="BP146" s="3">
        <v>1</v>
      </c>
      <c r="BV146" s="4">
        <v>100</v>
      </c>
      <c r="BW146" s="4">
        <v>0</v>
      </c>
      <c r="BX146" s="4">
        <v>0</v>
      </c>
      <c r="BY146" s="4">
        <v>0</v>
      </c>
      <c r="BZ146" s="4">
        <v>0</v>
      </c>
      <c r="CA146" s="4">
        <v>50</v>
      </c>
      <c r="CB146" s="4">
        <v>50</v>
      </c>
      <c r="CC146" s="4">
        <v>0</v>
      </c>
      <c r="CD146" s="4">
        <v>0</v>
      </c>
      <c r="CE146" s="4">
        <v>0</v>
      </c>
      <c r="CF146" s="4">
        <v>0</v>
      </c>
      <c r="CG146" s="4">
        <v>0</v>
      </c>
      <c r="CH146" s="4">
        <v>0</v>
      </c>
      <c r="CI146" s="4">
        <v>1</v>
      </c>
      <c r="CP146" s="4">
        <v>0.5</v>
      </c>
      <c r="CQ146" s="4">
        <v>0.5</v>
      </c>
      <c r="CR146" s="4">
        <v>0.5</v>
      </c>
      <c r="CS146" s="5" t="s">
        <v>164</v>
      </c>
      <c r="CT146" s="5" t="s">
        <v>164</v>
      </c>
      <c r="CU146" s="5" t="s">
        <v>164</v>
      </c>
      <c r="CV146" s="75" t="s">
        <v>275</v>
      </c>
      <c r="CW146" s="76"/>
      <c r="CX146" s="76"/>
      <c r="CY146" s="76"/>
      <c r="CZ146" s="76"/>
      <c r="DA146" s="76"/>
      <c r="DB146" s="76"/>
      <c r="DC146" s="44"/>
      <c r="DD146" s="44"/>
    </row>
    <row r="147" spans="1:108" x14ac:dyDescent="0.25">
      <c r="A147" s="9" t="s">
        <v>211</v>
      </c>
      <c r="B147" s="1">
        <v>14</v>
      </c>
      <c r="C147" s="1">
        <v>1</v>
      </c>
      <c r="D147" s="1">
        <v>2</v>
      </c>
      <c r="E147" s="1">
        <v>36</v>
      </c>
      <c r="F147" s="1">
        <v>1</v>
      </c>
      <c r="G147" s="1">
        <v>1</v>
      </c>
      <c r="I147" s="1">
        <v>8</v>
      </c>
      <c r="J147" s="1">
        <v>3</v>
      </c>
      <c r="K147" s="2">
        <v>0</v>
      </c>
      <c r="L147" s="2">
        <v>100</v>
      </c>
      <c r="M147" s="2">
        <v>1</v>
      </c>
      <c r="N147" s="2">
        <v>3</v>
      </c>
      <c r="P147" s="2">
        <v>2</v>
      </c>
      <c r="Q147" s="2">
        <v>1</v>
      </c>
      <c r="S147" s="2">
        <v>90</v>
      </c>
      <c r="T147" s="2">
        <v>0</v>
      </c>
      <c r="U147" s="2">
        <v>10</v>
      </c>
      <c r="V147" s="2">
        <v>0</v>
      </c>
      <c r="W147" s="2">
        <v>0</v>
      </c>
      <c r="X147" s="2">
        <v>1</v>
      </c>
      <c r="Y147" s="2">
        <v>3</v>
      </c>
      <c r="Z147" s="2">
        <v>2</v>
      </c>
      <c r="AA147" s="2">
        <v>1</v>
      </c>
      <c r="AB147" s="2">
        <v>3</v>
      </c>
      <c r="AC147" s="2">
        <v>2</v>
      </c>
      <c r="AJ147" s="2">
        <v>1</v>
      </c>
      <c r="AK147" s="2">
        <v>3</v>
      </c>
      <c r="AL147" s="2">
        <v>2</v>
      </c>
      <c r="AM147" s="2">
        <v>1</v>
      </c>
      <c r="AN147" s="2">
        <v>3</v>
      </c>
      <c r="AO147" s="2">
        <v>2</v>
      </c>
      <c r="BB147" s="2">
        <v>1</v>
      </c>
      <c r="BC147" s="2">
        <v>100</v>
      </c>
      <c r="BD147" s="2">
        <v>0</v>
      </c>
      <c r="BE147" s="72">
        <v>3</v>
      </c>
      <c r="BF147" s="15" t="s">
        <v>243</v>
      </c>
      <c r="BG147" s="3">
        <v>0.32</v>
      </c>
      <c r="BH147" s="3">
        <v>12</v>
      </c>
      <c r="BI147" s="3">
        <v>14</v>
      </c>
      <c r="BJ147" s="3">
        <v>0.05</v>
      </c>
      <c r="BK147" s="3">
        <f t="shared" si="3"/>
        <v>50</v>
      </c>
      <c r="BO147" s="3">
        <v>1</v>
      </c>
      <c r="BP147" s="3">
        <v>2</v>
      </c>
      <c r="BV147" s="4">
        <v>100</v>
      </c>
      <c r="BW147" s="4">
        <v>0</v>
      </c>
      <c r="BX147" s="4">
        <v>0</v>
      </c>
      <c r="BY147" s="4">
        <v>0</v>
      </c>
      <c r="BZ147" s="4">
        <v>0</v>
      </c>
      <c r="CA147" s="4">
        <v>50</v>
      </c>
      <c r="CB147" s="4">
        <v>50</v>
      </c>
      <c r="CC147" s="4">
        <v>0</v>
      </c>
      <c r="CD147" s="4">
        <v>0</v>
      </c>
      <c r="CE147" s="4">
        <v>0</v>
      </c>
      <c r="CF147" s="4">
        <v>0</v>
      </c>
      <c r="CG147" s="4">
        <v>0</v>
      </c>
      <c r="CH147" s="4">
        <v>0</v>
      </c>
      <c r="CI147" s="4">
        <v>1</v>
      </c>
      <c r="CP147" s="4">
        <v>1</v>
      </c>
      <c r="CQ147" s="4">
        <v>1</v>
      </c>
      <c r="CR147" s="4">
        <v>1</v>
      </c>
      <c r="CS147" s="5" t="s">
        <v>64</v>
      </c>
      <c r="CT147" s="5" t="s">
        <v>64</v>
      </c>
      <c r="CU147" s="5" t="s">
        <v>64</v>
      </c>
      <c r="CV147" s="43" t="s">
        <v>276</v>
      </c>
      <c r="CW147" s="44"/>
      <c r="CX147" s="44"/>
      <c r="CY147" s="44"/>
    </row>
    <row r="148" spans="1:108" x14ac:dyDescent="0.25">
      <c r="A148" s="9" t="s">
        <v>211</v>
      </c>
      <c r="B148" s="1">
        <v>15</v>
      </c>
      <c r="C148" s="1">
        <v>1</v>
      </c>
      <c r="D148" s="1">
        <v>2</v>
      </c>
      <c r="E148" s="1">
        <v>48</v>
      </c>
      <c r="F148" s="1">
        <v>1</v>
      </c>
      <c r="G148" s="1">
        <v>1</v>
      </c>
      <c r="I148" s="1">
        <v>5</v>
      </c>
      <c r="J148" s="1">
        <v>1</v>
      </c>
      <c r="K148" s="2">
        <v>80</v>
      </c>
      <c r="L148" s="2">
        <v>20</v>
      </c>
      <c r="M148" s="2">
        <v>1</v>
      </c>
      <c r="N148" s="2">
        <v>3</v>
      </c>
      <c r="P148" s="2">
        <v>2</v>
      </c>
      <c r="Q148" s="2">
        <v>3</v>
      </c>
      <c r="S148" s="2">
        <v>90</v>
      </c>
      <c r="T148" s="2">
        <v>0</v>
      </c>
      <c r="U148" s="2">
        <v>10</v>
      </c>
      <c r="V148" s="2">
        <v>0</v>
      </c>
      <c r="W148" s="2">
        <v>0</v>
      </c>
      <c r="X148" s="2">
        <v>1</v>
      </c>
      <c r="Y148" s="2">
        <v>3</v>
      </c>
      <c r="Z148" s="2">
        <v>2</v>
      </c>
      <c r="AA148" s="2">
        <v>1</v>
      </c>
      <c r="AB148" s="2">
        <v>3</v>
      </c>
      <c r="AC148" s="2">
        <v>2</v>
      </c>
      <c r="AJ148" s="2">
        <v>2</v>
      </c>
      <c r="AK148" s="2">
        <v>10</v>
      </c>
      <c r="AL148" s="2">
        <v>10</v>
      </c>
      <c r="AM148" s="2">
        <v>2</v>
      </c>
      <c r="AN148" s="2">
        <v>10</v>
      </c>
      <c r="AO148" s="2">
        <v>10</v>
      </c>
      <c r="BB148" s="2">
        <v>1</v>
      </c>
      <c r="BC148" s="2">
        <v>100</v>
      </c>
      <c r="BD148" s="2">
        <v>0</v>
      </c>
      <c r="BE148" s="2">
        <v>6</v>
      </c>
      <c r="BF148" s="15" t="s">
        <v>243</v>
      </c>
      <c r="BG148" s="3">
        <v>0.95</v>
      </c>
      <c r="BH148" s="3">
        <v>10</v>
      </c>
      <c r="BI148" s="3">
        <v>8</v>
      </c>
      <c r="BJ148" s="3">
        <v>0.09</v>
      </c>
      <c r="BK148" s="3">
        <f t="shared" si="3"/>
        <v>90</v>
      </c>
      <c r="BO148" s="3">
        <v>1</v>
      </c>
      <c r="BP148" s="3">
        <v>2</v>
      </c>
      <c r="BQ148" s="3">
        <v>1</v>
      </c>
      <c r="BR148" s="3">
        <v>0</v>
      </c>
      <c r="BS148" s="3">
        <f>2000*12</f>
        <v>24000</v>
      </c>
      <c r="BV148" s="4">
        <v>100</v>
      </c>
      <c r="BW148" s="4">
        <v>0</v>
      </c>
      <c r="BX148" s="4">
        <v>0</v>
      </c>
      <c r="BY148" s="4">
        <v>0</v>
      </c>
      <c r="BZ148" s="4">
        <v>80</v>
      </c>
      <c r="CA148" s="4">
        <v>50</v>
      </c>
      <c r="CB148" s="4">
        <v>50</v>
      </c>
      <c r="CC148" s="4">
        <v>0</v>
      </c>
      <c r="CD148" s="4">
        <v>0</v>
      </c>
      <c r="CE148" s="4">
        <v>0</v>
      </c>
      <c r="CF148" s="4">
        <v>0</v>
      </c>
      <c r="CG148" s="4">
        <v>0</v>
      </c>
      <c r="CH148" s="4">
        <v>0</v>
      </c>
      <c r="CI148" s="4">
        <v>1</v>
      </c>
      <c r="CP148" s="4">
        <v>0.5</v>
      </c>
      <c r="CQ148" s="4">
        <v>0.5</v>
      </c>
      <c r="CR148" s="4">
        <v>0.5</v>
      </c>
      <c r="CS148" s="5" t="s">
        <v>64</v>
      </c>
      <c r="CT148" s="5" t="s">
        <v>64</v>
      </c>
      <c r="CU148" s="5" t="s">
        <v>64</v>
      </c>
    </row>
    <row r="149" spans="1:108" x14ac:dyDescent="0.25">
      <c r="A149" s="9" t="s">
        <v>211</v>
      </c>
      <c r="B149" s="1">
        <v>15</v>
      </c>
      <c r="C149" s="1">
        <v>2</v>
      </c>
      <c r="D149" s="1">
        <v>1</v>
      </c>
      <c r="E149" s="1">
        <v>52</v>
      </c>
      <c r="F149" s="1">
        <v>0</v>
      </c>
      <c r="G149" s="1">
        <v>1</v>
      </c>
      <c r="I149" s="1">
        <v>5</v>
      </c>
      <c r="J149" s="1">
        <v>10</v>
      </c>
      <c r="BK149" s="3">
        <f t="shared" si="3"/>
        <v>0</v>
      </c>
    </row>
    <row r="150" spans="1:108" x14ac:dyDescent="0.25">
      <c r="A150" s="9" t="s">
        <v>211</v>
      </c>
      <c r="B150" s="1">
        <v>16</v>
      </c>
      <c r="C150" s="1">
        <v>1</v>
      </c>
      <c r="D150" s="1">
        <v>2</v>
      </c>
      <c r="E150" s="1">
        <v>54</v>
      </c>
      <c r="F150" s="1">
        <v>1</v>
      </c>
      <c r="G150" s="1">
        <v>1</v>
      </c>
      <c r="I150" s="1">
        <v>8</v>
      </c>
      <c r="J150" s="1">
        <v>1</v>
      </c>
      <c r="K150" s="2">
        <v>0</v>
      </c>
      <c r="L150" s="2">
        <v>100</v>
      </c>
      <c r="M150" s="2">
        <v>1</v>
      </c>
      <c r="N150" s="2">
        <v>3</v>
      </c>
      <c r="P150" s="2">
        <v>2</v>
      </c>
      <c r="Q150" s="2">
        <v>3</v>
      </c>
      <c r="S150" s="2">
        <v>90</v>
      </c>
      <c r="T150" s="2">
        <v>0</v>
      </c>
      <c r="U150" s="2">
        <v>10</v>
      </c>
      <c r="V150" s="2">
        <v>0</v>
      </c>
      <c r="W150" s="2">
        <v>0</v>
      </c>
      <c r="X150" s="2">
        <v>2</v>
      </c>
      <c r="Y150" s="2">
        <v>1</v>
      </c>
      <c r="AA150" s="2">
        <v>2</v>
      </c>
      <c r="AB150" s="2">
        <v>1</v>
      </c>
      <c r="AJ150" s="2">
        <v>10</v>
      </c>
      <c r="AK150" s="2">
        <v>10</v>
      </c>
      <c r="AL150" s="2">
        <v>10</v>
      </c>
      <c r="AM150" s="2">
        <v>10</v>
      </c>
      <c r="AN150" s="2">
        <v>10</v>
      </c>
      <c r="AO150" s="2">
        <v>10</v>
      </c>
      <c r="BB150" s="2">
        <v>1</v>
      </c>
      <c r="BC150" s="2">
        <v>100</v>
      </c>
      <c r="BD150" s="2">
        <v>0</v>
      </c>
      <c r="BE150" s="2">
        <v>5</v>
      </c>
      <c r="BF150" s="15" t="s">
        <v>243</v>
      </c>
      <c r="BG150" s="3">
        <v>0.38</v>
      </c>
      <c r="BH150" s="3">
        <v>30</v>
      </c>
      <c r="BI150" s="3">
        <v>15</v>
      </c>
      <c r="BJ150" s="3">
        <v>0.08</v>
      </c>
      <c r="BK150" s="3">
        <f t="shared" si="3"/>
        <v>80</v>
      </c>
      <c r="BO150" s="3">
        <v>1</v>
      </c>
      <c r="BP150" s="3">
        <v>2</v>
      </c>
      <c r="BV150" s="4">
        <v>100</v>
      </c>
      <c r="BW150" s="4">
        <v>0</v>
      </c>
      <c r="BX150" s="4">
        <v>0</v>
      </c>
      <c r="BY150" s="4">
        <v>0</v>
      </c>
      <c r="BZ150" s="4">
        <v>0</v>
      </c>
      <c r="CA150" s="4">
        <v>50</v>
      </c>
      <c r="CB150" s="4">
        <v>50</v>
      </c>
      <c r="CC150" s="4">
        <v>0</v>
      </c>
      <c r="CD150" s="4">
        <v>0</v>
      </c>
      <c r="CE150" s="4">
        <v>0</v>
      </c>
      <c r="CF150" s="4">
        <v>0</v>
      </c>
      <c r="CG150" s="4">
        <v>0</v>
      </c>
      <c r="CH150" s="4">
        <v>0</v>
      </c>
      <c r="CI150" s="4">
        <v>2</v>
      </c>
      <c r="CP150" s="4">
        <v>2</v>
      </c>
      <c r="CQ150" s="4">
        <v>2</v>
      </c>
      <c r="CR150" s="4">
        <v>2</v>
      </c>
      <c r="CS150" s="5" t="s">
        <v>164</v>
      </c>
      <c r="CT150" s="5" t="s">
        <v>164</v>
      </c>
      <c r="CU150" s="5" t="s">
        <v>164</v>
      </c>
    </row>
    <row r="151" spans="1:108" x14ac:dyDescent="0.25">
      <c r="A151" s="9" t="s">
        <v>211</v>
      </c>
      <c r="B151" s="1">
        <v>17</v>
      </c>
      <c r="C151" s="1">
        <v>1</v>
      </c>
      <c r="D151" s="1">
        <v>1</v>
      </c>
      <c r="E151" s="1">
        <v>54</v>
      </c>
      <c r="F151" s="1">
        <v>0</v>
      </c>
      <c r="G151" s="1">
        <v>1</v>
      </c>
      <c r="I151" s="1">
        <v>8</v>
      </c>
      <c r="J151" s="1">
        <v>1</v>
      </c>
      <c r="K151" s="2">
        <v>0</v>
      </c>
      <c r="L151" s="2">
        <v>100</v>
      </c>
      <c r="M151" s="2">
        <v>1</v>
      </c>
      <c r="N151" s="2">
        <v>3</v>
      </c>
      <c r="P151" s="2">
        <v>2</v>
      </c>
      <c r="S151" s="2">
        <v>90</v>
      </c>
      <c r="T151" s="2">
        <v>0</v>
      </c>
      <c r="U151" s="2">
        <v>10</v>
      </c>
      <c r="V151" s="2">
        <v>0</v>
      </c>
      <c r="W151" s="2">
        <v>0</v>
      </c>
      <c r="X151" s="2">
        <v>1</v>
      </c>
      <c r="Y151" s="2">
        <v>2</v>
      </c>
      <c r="Z151" s="2">
        <v>10</v>
      </c>
      <c r="AA151" s="2">
        <v>1</v>
      </c>
      <c r="AB151" s="2">
        <v>2</v>
      </c>
      <c r="AC151" s="2">
        <v>10</v>
      </c>
      <c r="AJ151" s="2">
        <v>2</v>
      </c>
      <c r="AK151" s="2">
        <v>10</v>
      </c>
      <c r="AL151" s="2">
        <v>10</v>
      </c>
      <c r="AM151" s="2">
        <v>2</v>
      </c>
      <c r="AN151" s="2">
        <v>10</v>
      </c>
      <c r="AO151" s="2">
        <v>10</v>
      </c>
      <c r="BB151" s="2">
        <v>1</v>
      </c>
      <c r="BC151" s="2">
        <v>100</v>
      </c>
      <c r="BD151" s="2">
        <v>0</v>
      </c>
      <c r="BE151" s="2">
        <v>2</v>
      </c>
      <c r="BF151" s="15" t="s">
        <v>243</v>
      </c>
      <c r="BG151" s="3">
        <v>5.9</v>
      </c>
      <c r="BH151" s="3">
        <v>9</v>
      </c>
      <c r="BI151" s="3">
        <v>7</v>
      </c>
      <c r="BJ151" s="3">
        <v>0.06</v>
      </c>
      <c r="BK151" s="3">
        <f t="shared" si="3"/>
        <v>60</v>
      </c>
      <c r="BO151" s="3">
        <v>1</v>
      </c>
      <c r="BP151" s="3">
        <v>2</v>
      </c>
      <c r="BV151" s="4">
        <v>100</v>
      </c>
      <c r="BW151" s="4">
        <v>0</v>
      </c>
      <c r="BX151" s="4">
        <v>0</v>
      </c>
      <c r="BY151" s="4">
        <v>0</v>
      </c>
      <c r="BZ151" s="4">
        <v>0</v>
      </c>
      <c r="CA151" s="4">
        <v>50</v>
      </c>
      <c r="CB151" s="4">
        <v>50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1</v>
      </c>
      <c r="CP151" s="4">
        <v>1</v>
      </c>
      <c r="CQ151" s="4">
        <v>1</v>
      </c>
      <c r="CR151" s="4">
        <v>1</v>
      </c>
      <c r="CS151" s="5" t="s">
        <v>164</v>
      </c>
      <c r="CT151" s="5" t="s">
        <v>164</v>
      </c>
      <c r="CU151" s="5" t="s">
        <v>164</v>
      </c>
    </row>
    <row r="152" spans="1:108" x14ac:dyDescent="0.25">
      <c r="A152" s="9" t="s">
        <v>211</v>
      </c>
      <c r="B152" s="1">
        <v>18</v>
      </c>
      <c r="C152" s="1">
        <v>1</v>
      </c>
      <c r="D152" s="1">
        <v>2</v>
      </c>
      <c r="E152" s="1">
        <v>25</v>
      </c>
      <c r="F152" s="1">
        <v>1</v>
      </c>
      <c r="G152" s="1">
        <v>1</v>
      </c>
      <c r="I152" s="1">
        <v>8</v>
      </c>
      <c r="J152" s="1">
        <v>1</v>
      </c>
      <c r="K152" s="2">
        <v>0</v>
      </c>
      <c r="L152" s="2">
        <v>100</v>
      </c>
      <c r="M152" s="2">
        <v>1</v>
      </c>
      <c r="N152" s="2">
        <v>3</v>
      </c>
      <c r="Q152" s="2">
        <v>2</v>
      </c>
      <c r="S152" s="2">
        <v>90</v>
      </c>
      <c r="T152" s="2">
        <v>0</v>
      </c>
      <c r="U152" s="2">
        <v>10</v>
      </c>
      <c r="V152" s="2">
        <v>0</v>
      </c>
      <c r="W152" s="2">
        <v>0</v>
      </c>
      <c r="X152" s="2">
        <v>10</v>
      </c>
      <c r="Y152" s="2">
        <v>10</v>
      </c>
      <c r="Z152" s="2">
        <v>10</v>
      </c>
      <c r="AA152" s="2">
        <v>2</v>
      </c>
      <c r="AB152" s="2">
        <v>3</v>
      </c>
      <c r="AC152" s="2">
        <v>10</v>
      </c>
      <c r="AJ152" s="2">
        <v>10</v>
      </c>
      <c r="AK152" s="2">
        <v>10</v>
      </c>
      <c r="AL152" s="2">
        <v>10</v>
      </c>
      <c r="AM152" s="2">
        <v>10</v>
      </c>
      <c r="AN152" s="2">
        <v>10</v>
      </c>
      <c r="AO152" s="2">
        <v>10</v>
      </c>
      <c r="BB152" s="2">
        <v>1</v>
      </c>
      <c r="BC152" s="2">
        <v>100</v>
      </c>
      <c r="BD152" s="2">
        <v>0</v>
      </c>
      <c r="BE152" s="2">
        <v>6</v>
      </c>
      <c r="BF152" s="15" t="s">
        <v>243</v>
      </c>
      <c r="BG152" s="3">
        <v>2.74</v>
      </c>
      <c r="BH152" s="3">
        <v>12</v>
      </c>
      <c r="BI152" s="3">
        <v>17</v>
      </c>
      <c r="BJ152" s="3">
        <v>0.04</v>
      </c>
      <c r="BK152" s="3">
        <f t="shared" si="3"/>
        <v>40</v>
      </c>
      <c r="BO152" s="3">
        <v>1</v>
      </c>
      <c r="BP152" s="3">
        <v>0</v>
      </c>
      <c r="BV152" s="4">
        <v>100</v>
      </c>
      <c r="BW152" s="4">
        <v>0</v>
      </c>
      <c r="BX152" s="4">
        <v>0</v>
      </c>
      <c r="BY152" s="4">
        <v>0</v>
      </c>
      <c r="BZ152" s="4">
        <v>0</v>
      </c>
      <c r="CA152" s="4">
        <v>50</v>
      </c>
      <c r="CB152" s="4">
        <v>50</v>
      </c>
      <c r="CC152" s="4">
        <v>0</v>
      </c>
      <c r="CD152" s="4">
        <v>0</v>
      </c>
      <c r="CE152" s="4">
        <v>0</v>
      </c>
      <c r="CF152" s="4">
        <v>0</v>
      </c>
      <c r="CG152" s="4">
        <v>0</v>
      </c>
      <c r="CH152" s="4">
        <v>0</v>
      </c>
      <c r="CI152" s="4">
        <v>1</v>
      </c>
      <c r="CP152" s="4">
        <v>1</v>
      </c>
      <c r="CQ152" s="4">
        <v>1</v>
      </c>
      <c r="CR152" s="4">
        <v>1</v>
      </c>
      <c r="CS152" s="5" t="s">
        <v>164</v>
      </c>
      <c r="CT152" s="5" t="s">
        <v>164</v>
      </c>
      <c r="CU152" s="5" t="s">
        <v>164</v>
      </c>
    </row>
    <row r="153" spans="1:108" x14ac:dyDescent="0.25">
      <c r="A153" s="9" t="s">
        <v>211</v>
      </c>
      <c r="B153" s="1">
        <v>19</v>
      </c>
      <c r="C153" s="1">
        <v>1</v>
      </c>
      <c r="D153" s="1">
        <v>1</v>
      </c>
      <c r="E153" s="1">
        <v>53</v>
      </c>
      <c r="F153" s="1">
        <v>0</v>
      </c>
      <c r="G153" s="1">
        <v>1</v>
      </c>
      <c r="I153" s="1">
        <v>8</v>
      </c>
      <c r="J153" s="1">
        <v>1</v>
      </c>
      <c r="K153" s="2">
        <v>0</v>
      </c>
      <c r="L153" s="2">
        <v>100</v>
      </c>
      <c r="M153" s="2">
        <v>1</v>
      </c>
      <c r="N153" s="2">
        <v>3</v>
      </c>
      <c r="P153" s="2">
        <v>2</v>
      </c>
      <c r="S153" s="2">
        <v>90</v>
      </c>
      <c r="T153" s="2">
        <v>0</v>
      </c>
      <c r="U153" s="2">
        <v>10</v>
      </c>
      <c r="V153" s="2">
        <v>0</v>
      </c>
      <c r="W153" s="2">
        <v>0</v>
      </c>
      <c r="X153" s="2">
        <v>2</v>
      </c>
      <c r="Y153" s="2">
        <v>1</v>
      </c>
      <c r="Z153" s="2">
        <v>10</v>
      </c>
      <c r="AA153" s="2">
        <v>2</v>
      </c>
      <c r="AB153" s="2">
        <v>1</v>
      </c>
      <c r="AC153" s="2">
        <v>10</v>
      </c>
      <c r="AJ153" s="2">
        <v>10</v>
      </c>
      <c r="AK153" s="2">
        <v>10</v>
      </c>
      <c r="AL153" s="2">
        <v>10</v>
      </c>
      <c r="AM153" s="2">
        <v>10</v>
      </c>
      <c r="AN153" s="2">
        <v>10</v>
      </c>
      <c r="AO153" s="2">
        <v>10</v>
      </c>
      <c r="BB153" s="2">
        <v>1</v>
      </c>
      <c r="BC153" s="2">
        <v>100</v>
      </c>
      <c r="BD153" s="2">
        <v>0</v>
      </c>
      <c r="BE153" s="2">
        <v>2</v>
      </c>
      <c r="BF153" s="15" t="s">
        <v>243</v>
      </c>
      <c r="BG153" s="3">
        <v>1.77</v>
      </c>
      <c r="BH153" s="3">
        <v>22</v>
      </c>
      <c r="BI153" s="3">
        <v>15</v>
      </c>
      <c r="BJ153" s="3">
        <v>0.08</v>
      </c>
      <c r="BK153" s="3">
        <f t="shared" si="3"/>
        <v>80</v>
      </c>
      <c r="BO153" s="3">
        <v>1</v>
      </c>
      <c r="BP153" s="3">
        <v>2</v>
      </c>
      <c r="BV153" s="4">
        <v>100</v>
      </c>
      <c r="BW153" s="4">
        <v>0</v>
      </c>
      <c r="BX153" s="4">
        <v>0</v>
      </c>
      <c r="BY153" s="4">
        <v>0</v>
      </c>
      <c r="BZ153" s="4">
        <v>0</v>
      </c>
      <c r="CA153" s="4">
        <v>50</v>
      </c>
      <c r="CB153" s="4">
        <v>50</v>
      </c>
      <c r="CC153" s="4">
        <v>0</v>
      </c>
      <c r="CD153" s="4">
        <v>0</v>
      </c>
      <c r="CE153" s="4">
        <v>0</v>
      </c>
      <c r="CF153" s="4">
        <v>0</v>
      </c>
      <c r="CG153" s="4">
        <v>0</v>
      </c>
      <c r="CH153" s="4">
        <v>0</v>
      </c>
      <c r="CI153" s="4">
        <v>1</v>
      </c>
      <c r="CP153" s="4">
        <v>1</v>
      </c>
      <c r="CQ153" s="4">
        <v>1</v>
      </c>
      <c r="CR153" s="4">
        <v>1</v>
      </c>
      <c r="CS153" s="5" t="s">
        <v>164</v>
      </c>
      <c r="CT153" s="5" t="s">
        <v>164</v>
      </c>
      <c r="CU153" s="5" t="s">
        <v>164</v>
      </c>
    </row>
    <row r="154" spans="1:108" x14ac:dyDescent="0.25">
      <c r="A154" s="9" t="s">
        <v>211</v>
      </c>
      <c r="B154" s="1">
        <v>20</v>
      </c>
      <c r="C154" s="1">
        <v>1</v>
      </c>
      <c r="D154" s="1">
        <v>1</v>
      </c>
      <c r="E154" s="1">
        <v>60</v>
      </c>
      <c r="F154" s="1">
        <v>0</v>
      </c>
      <c r="G154" s="1">
        <v>1</v>
      </c>
      <c r="I154" s="1">
        <v>8</v>
      </c>
      <c r="J154" s="1">
        <v>3</v>
      </c>
      <c r="K154" s="2">
        <v>0</v>
      </c>
      <c r="L154" s="2">
        <v>100</v>
      </c>
      <c r="M154" s="2">
        <v>1</v>
      </c>
      <c r="N154" s="2">
        <v>3</v>
      </c>
      <c r="P154" s="2">
        <v>2</v>
      </c>
      <c r="S154" s="2">
        <v>90</v>
      </c>
      <c r="T154" s="2">
        <v>0</v>
      </c>
      <c r="U154" s="2">
        <v>10</v>
      </c>
      <c r="V154" s="2">
        <v>0</v>
      </c>
      <c r="W154" s="2">
        <v>0</v>
      </c>
      <c r="X154" s="2">
        <v>1</v>
      </c>
      <c r="Y154" s="2">
        <v>2</v>
      </c>
      <c r="Z154" s="2">
        <v>3</v>
      </c>
      <c r="AA154" s="2">
        <v>1</v>
      </c>
      <c r="AB154" s="2">
        <v>2</v>
      </c>
      <c r="AC154" s="2">
        <v>3</v>
      </c>
      <c r="AJ154" s="2">
        <v>10</v>
      </c>
      <c r="AK154" s="2">
        <v>10</v>
      </c>
      <c r="AL154" s="2">
        <v>10</v>
      </c>
      <c r="AM154" s="2">
        <v>10</v>
      </c>
      <c r="AN154" s="2">
        <v>10</v>
      </c>
      <c r="AO154" s="2">
        <v>10</v>
      </c>
      <c r="BB154" s="2">
        <v>1</v>
      </c>
      <c r="BC154" s="2">
        <v>90</v>
      </c>
      <c r="BD154" s="2">
        <v>10</v>
      </c>
      <c r="BE154" s="15" t="s">
        <v>279</v>
      </c>
      <c r="BF154" s="15" t="s">
        <v>243</v>
      </c>
      <c r="BG154" s="3">
        <v>1.7</v>
      </c>
      <c r="BH154" s="3">
        <v>9</v>
      </c>
      <c r="BI154" s="3">
        <v>4</v>
      </c>
      <c r="BJ154" s="3">
        <v>0.1</v>
      </c>
      <c r="BK154" s="3">
        <f t="shared" si="3"/>
        <v>100</v>
      </c>
      <c r="BO154" s="3">
        <v>1</v>
      </c>
      <c r="BP154" s="3">
        <v>2</v>
      </c>
      <c r="BT154" s="3">
        <v>1</v>
      </c>
      <c r="BU154" s="3">
        <v>2</v>
      </c>
      <c r="BV154" s="4">
        <v>100</v>
      </c>
      <c r="BW154" s="4">
        <v>0</v>
      </c>
      <c r="BX154" s="4">
        <v>0</v>
      </c>
      <c r="BY154" s="4">
        <v>100</v>
      </c>
      <c r="BZ154" s="4">
        <v>0</v>
      </c>
      <c r="CA154" s="4">
        <v>50</v>
      </c>
      <c r="CB154" s="4">
        <v>50</v>
      </c>
      <c r="CC154" s="4">
        <v>0</v>
      </c>
      <c r="CD154" s="4">
        <v>0</v>
      </c>
      <c r="CE154" s="4">
        <v>0</v>
      </c>
      <c r="CF154" s="4">
        <v>0</v>
      </c>
      <c r="CG154" s="4">
        <v>0</v>
      </c>
      <c r="CH154" s="4">
        <v>100</v>
      </c>
      <c r="CI154" s="4">
        <v>1</v>
      </c>
      <c r="CP154" s="4">
        <v>1</v>
      </c>
      <c r="CQ154" s="4">
        <v>1</v>
      </c>
      <c r="CR154" s="4">
        <v>1</v>
      </c>
      <c r="CS154" s="5" t="s">
        <v>164</v>
      </c>
      <c r="CT154" s="5" t="s">
        <v>164</v>
      </c>
      <c r="CU154" s="5" t="s">
        <v>264</v>
      </c>
    </row>
    <row r="155" spans="1:108" x14ac:dyDescent="0.25">
      <c r="BK155" s="3">
        <f t="shared" si="3"/>
        <v>0</v>
      </c>
    </row>
    <row r="156" spans="1:108" x14ac:dyDescent="0.25">
      <c r="BK156" s="3">
        <f t="shared" si="3"/>
        <v>0</v>
      </c>
    </row>
    <row r="157" spans="1:108" x14ac:dyDescent="0.25">
      <c r="BK157" s="3">
        <f t="shared" si="3"/>
        <v>0</v>
      </c>
    </row>
    <row r="158" spans="1:108" x14ac:dyDescent="0.25">
      <c r="BK158" s="3">
        <f t="shared" si="3"/>
        <v>0</v>
      </c>
    </row>
    <row r="159" spans="1:108" x14ac:dyDescent="0.25">
      <c r="BK159" s="3">
        <f t="shared" si="3"/>
        <v>0</v>
      </c>
    </row>
    <row r="160" spans="1:108" x14ac:dyDescent="0.25">
      <c r="BK160" s="3">
        <f t="shared" si="3"/>
        <v>0</v>
      </c>
    </row>
    <row r="161" spans="63:63" x14ac:dyDescent="0.25">
      <c r="BK161" s="3">
        <f t="shared" si="3"/>
        <v>0</v>
      </c>
    </row>
    <row r="162" spans="63:63" x14ac:dyDescent="0.25">
      <c r="BK162" s="3">
        <f t="shared" si="3"/>
        <v>0</v>
      </c>
    </row>
    <row r="163" spans="63:63" x14ac:dyDescent="0.25">
      <c r="BK163" s="3">
        <f t="shared" si="3"/>
        <v>0</v>
      </c>
    </row>
    <row r="164" spans="63:63" x14ac:dyDescent="0.25">
      <c r="BK164" s="3">
        <f t="shared" si="3"/>
        <v>0</v>
      </c>
    </row>
    <row r="165" spans="63:63" x14ac:dyDescent="0.25">
      <c r="BK165" s="3">
        <f t="shared" si="3"/>
        <v>0</v>
      </c>
    </row>
    <row r="166" spans="63:63" x14ac:dyDescent="0.25">
      <c r="BK166" s="3">
        <f t="shared" si="3"/>
        <v>0</v>
      </c>
    </row>
    <row r="167" spans="63:63" x14ac:dyDescent="0.25">
      <c r="BK167" s="3">
        <f t="shared" si="3"/>
        <v>0</v>
      </c>
    </row>
    <row r="168" spans="63:63" x14ac:dyDescent="0.25">
      <c r="BK168" s="3">
        <f t="shared" si="3"/>
        <v>0</v>
      </c>
    </row>
    <row r="169" spans="63:63" x14ac:dyDescent="0.25">
      <c r="BK169" s="3">
        <f t="shared" si="3"/>
        <v>0</v>
      </c>
    </row>
    <row r="170" spans="63:63" x14ac:dyDescent="0.25">
      <c r="BK170" s="3">
        <f t="shared" si="3"/>
        <v>0</v>
      </c>
    </row>
    <row r="171" spans="63:63" x14ac:dyDescent="0.25">
      <c r="BK171" s="3">
        <f t="shared" si="3"/>
        <v>0</v>
      </c>
    </row>
    <row r="172" spans="63:63" x14ac:dyDescent="0.25">
      <c r="BK172" s="3">
        <f t="shared" si="3"/>
        <v>0</v>
      </c>
    </row>
    <row r="173" spans="63:63" x14ac:dyDescent="0.25">
      <c r="BK173" s="3">
        <f t="shared" si="3"/>
        <v>0</v>
      </c>
    </row>
    <row r="174" spans="63:63" x14ac:dyDescent="0.25">
      <c r="BK174" s="3">
        <f t="shared" si="3"/>
        <v>0</v>
      </c>
    </row>
    <row r="175" spans="63:63" x14ac:dyDescent="0.25">
      <c r="BK175" s="3">
        <f t="shared" si="3"/>
        <v>0</v>
      </c>
    </row>
    <row r="176" spans="63:63" x14ac:dyDescent="0.25">
      <c r="BK176" s="3">
        <f t="shared" si="3"/>
        <v>0</v>
      </c>
    </row>
    <row r="177" spans="63:63" x14ac:dyDescent="0.25">
      <c r="BK177" s="3">
        <f t="shared" si="3"/>
        <v>0</v>
      </c>
    </row>
    <row r="178" spans="63:63" x14ac:dyDescent="0.25">
      <c r="BK178" s="3">
        <f t="shared" si="3"/>
        <v>0</v>
      </c>
    </row>
    <row r="179" spans="63:63" x14ac:dyDescent="0.25">
      <c r="BK179" s="3">
        <f t="shared" ref="BK179:BK242" si="4">BJ179*1000</f>
        <v>0</v>
      </c>
    </row>
    <row r="180" spans="63:63" x14ac:dyDescent="0.25">
      <c r="BK180" s="3">
        <f t="shared" si="4"/>
        <v>0</v>
      </c>
    </row>
    <row r="181" spans="63:63" x14ac:dyDescent="0.25">
      <c r="BK181" s="3">
        <f t="shared" si="4"/>
        <v>0</v>
      </c>
    </row>
    <row r="182" spans="63:63" x14ac:dyDescent="0.25">
      <c r="BK182" s="3">
        <f t="shared" si="4"/>
        <v>0</v>
      </c>
    </row>
    <row r="183" spans="63:63" x14ac:dyDescent="0.25">
      <c r="BK183" s="3">
        <f t="shared" si="4"/>
        <v>0</v>
      </c>
    </row>
    <row r="184" spans="63:63" x14ac:dyDescent="0.25">
      <c r="BK184" s="3">
        <f t="shared" si="4"/>
        <v>0</v>
      </c>
    </row>
    <row r="185" spans="63:63" x14ac:dyDescent="0.25">
      <c r="BK185" s="3">
        <f t="shared" si="4"/>
        <v>0</v>
      </c>
    </row>
    <row r="186" spans="63:63" x14ac:dyDescent="0.25">
      <c r="BK186" s="3">
        <f t="shared" si="4"/>
        <v>0</v>
      </c>
    </row>
    <row r="187" spans="63:63" x14ac:dyDescent="0.25">
      <c r="BK187" s="3">
        <f t="shared" si="4"/>
        <v>0</v>
      </c>
    </row>
    <row r="188" spans="63:63" x14ac:dyDescent="0.25">
      <c r="BK188" s="3">
        <f t="shared" si="4"/>
        <v>0</v>
      </c>
    </row>
    <row r="189" spans="63:63" x14ac:dyDescent="0.25">
      <c r="BK189" s="3">
        <f t="shared" si="4"/>
        <v>0</v>
      </c>
    </row>
    <row r="190" spans="63:63" x14ac:dyDescent="0.25">
      <c r="BK190" s="3">
        <f t="shared" si="4"/>
        <v>0</v>
      </c>
    </row>
    <row r="191" spans="63:63" x14ac:dyDescent="0.25">
      <c r="BK191" s="3">
        <f t="shared" si="4"/>
        <v>0</v>
      </c>
    </row>
    <row r="192" spans="63:63" x14ac:dyDescent="0.25">
      <c r="BK192" s="3">
        <f t="shared" si="4"/>
        <v>0</v>
      </c>
    </row>
    <row r="193" spans="63:63" x14ac:dyDescent="0.25">
      <c r="BK193" s="3">
        <f t="shared" si="4"/>
        <v>0</v>
      </c>
    </row>
    <row r="194" spans="63:63" x14ac:dyDescent="0.25">
      <c r="BK194" s="3">
        <f t="shared" si="4"/>
        <v>0</v>
      </c>
    </row>
    <row r="195" spans="63:63" x14ac:dyDescent="0.25">
      <c r="BK195" s="3">
        <f t="shared" si="4"/>
        <v>0</v>
      </c>
    </row>
    <row r="196" spans="63:63" x14ac:dyDescent="0.25">
      <c r="BK196" s="3">
        <f t="shared" si="4"/>
        <v>0</v>
      </c>
    </row>
    <row r="197" spans="63:63" x14ac:dyDescent="0.25">
      <c r="BK197" s="3">
        <f t="shared" si="4"/>
        <v>0</v>
      </c>
    </row>
    <row r="198" spans="63:63" x14ac:dyDescent="0.25">
      <c r="BK198" s="3">
        <f t="shared" si="4"/>
        <v>0</v>
      </c>
    </row>
    <row r="199" spans="63:63" x14ac:dyDescent="0.25">
      <c r="BK199" s="3">
        <f t="shared" si="4"/>
        <v>0</v>
      </c>
    </row>
    <row r="200" spans="63:63" x14ac:dyDescent="0.25">
      <c r="BK200" s="3">
        <f t="shared" si="4"/>
        <v>0</v>
      </c>
    </row>
    <row r="201" spans="63:63" x14ac:dyDescent="0.25">
      <c r="BK201" s="3">
        <f t="shared" si="4"/>
        <v>0</v>
      </c>
    </row>
    <row r="202" spans="63:63" x14ac:dyDescent="0.25">
      <c r="BK202" s="3">
        <f t="shared" si="4"/>
        <v>0</v>
      </c>
    </row>
    <row r="203" spans="63:63" x14ac:dyDescent="0.25">
      <c r="BK203" s="3">
        <f t="shared" si="4"/>
        <v>0</v>
      </c>
    </row>
    <row r="204" spans="63:63" x14ac:dyDescent="0.25">
      <c r="BK204" s="3">
        <f t="shared" si="4"/>
        <v>0</v>
      </c>
    </row>
    <row r="205" spans="63:63" x14ac:dyDescent="0.25">
      <c r="BK205" s="3">
        <f t="shared" si="4"/>
        <v>0</v>
      </c>
    </row>
    <row r="206" spans="63:63" x14ac:dyDescent="0.25">
      <c r="BK206" s="3">
        <f t="shared" si="4"/>
        <v>0</v>
      </c>
    </row>
    <row r="207" spans="63:63" x14ac:dyDescent="0.25">
      <c r="BK207" s="3">
        <f t="shared" si="4"/>
        <v>0</v>
      </c>
    </row>
    <row r="208" spans="63:63" x14ac:dyDescent="0.25">
      <c r="BK208" s="3">
        <f t="shared" si="4"/>
        <v>0</v>
      </c>
    </row>
    <row r="209" spans="63:63" x14ac:dyDescent="0.25">
      <c r="BK209" s="3">
        <f t="shared" si="4"/>
        <v>0</v>
      </c>
    </row>
    <row r="210" spans="63:63" x14ac:dyDescent="0.25">
      <c r="BK210" s="3">
        <f t="shared" si="4"/>
        <v>0</v>
      </c>
    </row>
    <row r="211" spans="63:63" x14ac:dyDescent="0.25">
      <c r="BK211" s="3">
        <f t="shared" si="4"/>
        <v>0</v>
      </c>
    </row>
    <row r="212" spans="63:63" x14ac:dyDescent="0.25">
      <c r="BK212" s="3">
        <f t="shared" si="4"/>
        <v>0</v>
      </c>
    </row>
    <row r="213" spans="63:63" x14ac:dyDescent="0.25">
      <c r="BK213" s="3">
        <f t="shared" si="4"/>
        <v>0</v>
      </c>
    </row>
    <row r="214" spans="63:63" x14ac:dyDescent="0.25">
      <c r="BK214" s="3">
        <f t="shared" si="4"/>
        <v>0</v>
      </c>
    </row>
    <row r="215" spans="63:63" x14ac:dyDescent="0.25">
      <c r="BK215" s="3">
        <f t="shared" si="4"/>
        <v>0</v>
      </c>
    </row>
    <row r="216" spans="63:63" x14ac:dyDescent="0.25">
      <c r="BK216" s="3">
        <f t="shared" si="4"/>
        <v>0</v>
      </c>
    </row>
    <row r="217" spans="63:63" x14ac:dyDescent="0.25">
      <c r="BK217" s="3">
        <f t="shared" si="4"/>
        <v>0</v>
      </c>
    </row>
    <row r="218" spans="63:63" x14ac:dyDescent="0.25">
      <c r="BK218" s="3">
        <f t="shared" si="4"/>
        <v>0</v>
      </c>
    </row>
    <row r="219" spans="63:63" x14ac:dyDescent="0.25">
      <c r="BK219" s="3">
        <f t="shared" si="4"/>
        <v>0</v>
      </c>
    </row>
    <row r="220" spans="63:63" x14ac:dyDescent="0.25">
      <c r="BK220" s="3">
        <f t="shared" si="4"/>
        <v>0</v>
      </c>
    </row>
    <row r="221" spans="63:63" x14ac:dyDescent="0.25">
      <c r="BK221" s="3">
        <f t="shared" si="4"/>
        <v>0</v>
      </c>
    </row>
    <row r="222" spans="63:63" x14ac:dyDescent="0.25">
      <c r="BK222" s="3">
        <f t="shared" si="4"/>
        <v>0</v>
      </c>
    </row>
    <row r="223" spans="63:63" x14ac:dyDescent="0.25">
      <c r="BK223" s="3">
        <f t="shared" si="4"/>
        <v>0</v>
      </c>
    </row>
    <row r="224" spans="63:63" x14ac:dyDescent="0.25">
      <c r="BK224" s="3">
        <f t="shared" si="4"/>
        <v>0</v>
      </c>
    </row>
    <row r="225" spans="63:63" x14ac:dyDescent="0.25">
      <c r="BK225" s="3">
        <f t="shared" si="4"/>
        <v>0</v>
      </c>
    </row>
    <row r="226" spans="63:63" x14ac:dyDescent="0.25">
      <c r="BK226" s="3">
        <f t="shared" si="4"/>
        <v>0</v>
      </c>
    </row>
    <row r="227" spans="63:63" x14ac:dyDescent="0.25">
      <c r="BK227" s="3">
        <f t="shared" si="4"/>
        <v>0</v>
      </c>
    </row>
    <row r="228" spans="63:63" x14ac:dyDescent="0.25">
      <c r="BK228" s="3">
        <f t="shared" si="4"/>
        <v>0</v>
      </c>
    </row>
    <row r="229" spans="63:63" x14ac:dyDescent="0.25">
      <c r="BK229" s="3">
        <f t="shared" si="4"/>
        <v>0</v>
      </c>
    </row>
    <row r="230" spans="63:63" x14ac:dyDescent="0.25">
      <c r="BK230" s="3">
        <f t="shared" si="4"/>
        <v>0</v>
      </c>
    </row>
    <row r="231" spans="63:63" x14ac:dyDescent="0.25">
      <c r="BK231" s="3">
        <f t="shared" si="4"/>
        <v>0</v>
      </c>
    </row>
    <row r="232" spans="63:63" x14ac:dyDescent="0.25">
      <c r="BK232" s="3">
        <f t="shared" si="4"/>
        <v>0</v>
      </c>
    </row>
    <row r="233" spans="63:63" x14ac:dyDescent="0.25">
      <c r="BK233" s="3">
        <f t="shared" si="4"/>
        <v>0</v>
      </c>
    </row>
    <row r="234" spans="63:63" x14ac:dyDescent="0.25">
      <c r="BK234" s="3">
        <f t="shared" si="4"/>
        <v>0</v>
      </c>
    </row>
    <row r="235" spans="63:63" x14ac:dyDescent="0.25">
      <c r="BK235" s="3">
        <f t="shared" si="4"/>
        <v>0</v>
      </c>
    </row>
    <row r="236" spans="63:63" x14ac:dyDescent="0.25">
      <c r="BK236" s="3">
        <f t="shared" si="4"/>
        <v>0</v>
      </c>
    </row>
    <row r="237" spans="63:63" x14ac:dyDescent="0.25">
      <c r="BK237" s="3">
        <f t="shared" si="4"/>
        <v>0</v>
      </c>
    </row>
    <row r="238" spans="63:63" x14ac:dyDescent="0.25">
      <c r="BK238" s="3">
        <f t="shared" si="4"/>
        <v>0</v>
      </c>
    </row>
    <row r="239" spans="63:63" x14ac:dyDescent="0.25">
      <c r="BK239" s="3">
        <f t="shared" si="4"/>
        <v>0</v>
      </c>
    </row>
    <row r="240" spans="63:63" x14ac:dyDescent="0.25">
      <c r="BK240" s="3">
        <f t="shared" si="4"/>
        <v>0</v>
      </c>
    </row>
    <row r="241" spans="63:63" x14ac:dyDescent="0.25">
      <c r="BK241" s="3">
        <f t="shared" si="4"/>
        <v>0</v>
      </c>
    </row>
    <row r="242" spans="63:63" x14ac:dyDescent="0.25">
      <c r="BK242" s="3">
        <f t="shared" si="4"/>
        <v>0</v>
      </c>
    </row>
    <row r="243" spans="63:63" x14ac:dyDescent="0.25">
      <c r="BK243" s="3">
        <f t="shared" ref="BK243:BK306" si="5">BJ243*1000</f>
        <v>0</v>
      </c>
    </row>
    <row r="244" spans="63:63" x14ac:dyDescent="0.25">
      <c r="BK244" s="3">
        <f t="shared" si="5"/>
        <v>0</v>
      </c>
    </row>
    <row r="245" spans="63:63" x14ac:dyDescent="0.25">
      <c r="BK245" s="3">
        <f t="shared" si="5"/>
        <v>0</v>
      </c>
    </row>
    <row r="246" spans="63:63" x14ac:dyDescent="0.25">
      <c r="BK246" s="3">
        <f t="shared" si="5"/>
        <v>0</v>
      </c>
    </row>
    <row r="247" spans="63:63" x14ac:dyDescent="0.25">
      <c r="BK247" s="3">
        <f t="shared" si="5"/>
        <v>0</v>
      </c>
    </row>
    <row r="248" spans="63:63" x14ac:dyDescent="0.25">
      <c r="BK248" s="3">
        <f t="shared" si="5"/>
        <v>0</v>
      </c>
    </row>
    <row r="249" spans="63:63" x14ac:dyDescent="0.25">
      <c r="BK249" s="3">
        <f t="shared" si="5"/>
        <v>0</v>
      </c>
    </row>
    <row r="250" spans="63:63" x14ac:dyDescent="0.25">
      <c r="BK250" s="3">
        <f t="shared" si="5"/>
        <v>0</v>
      </c>
    </row>
    <row r="251" spans="63:63" x14ac:dyDescent="0.25">
      <c r="BK251" s="3">
        <f t="shared" si="5"/>
        <v>0</v>
      </c>
    </row>
    <row r="252" spans="63:63" x14ac:dyDescent="0.25">
      <c r="BK252" s="3">
        <f t="shared" si="5"/>
        <v>0</v>
      </c>
    </row>
    <row r="253" spans="63:63" x14ac:dyDescent="0.25">
      <c r="BK253" s="3">
        <f t="shared" si="5"/>
        <v>0</v>
      </c>
    </row>
    <row r="254" spans="63:63" x14ac:dyDescent="0.25">
      <c r="BK254" s="3">
        <f t="shared" si="5"/>
        <v>0</v>
      </c>
    </row>
    <row r="255" spans="63:63" x14ac:dyDescent="0.25">
      <c r="BK255" s="3">
        <f t="shared" si="5"/>
        <v>0</v>
      </c>
    </row>
    <row r="256" spans="63:63" x14ac:dyDescent="0.25">
      <c r="BK256" s="3">
        <f t="shared" si="5"/>
        <v>0</v>
      </c>
    </row>
    <row r="257" spans="63:63" x14ac:dyDescent="0.25">
      <c r="BK257" s="3">
        <f t="shared" si="5"/>
        <v>0</v>
      </c>
    </row>
    <row r="258" spans="63:63" x14ac:dyDescent="0.25">
      <c r="BK258" s="3">
        <f t="shared" si="5"/>
        <v>0</v>
      </c>
    </row>
    <row r="259" spans="63:63" x14ac:dyDescent="0.25">
      <c r="BK259" s="3">
        <f t="shared" si="5"/>
        <v>0</v>
      </c>
    </row>
    <row r="260" spans="63:63" x14ac:dyDescent="0.25">
      <c r="BK260" s="3">
        <f t="shared" si="5"/>
        <v>0</v>
      </c>
    </row>
    <row r="261" spans="63:63" x14ac:dyDescent="0.25">
      <c r="BK261" s="3">
        <f t="shared" si="5"/>
        <v>0</v>
      </c>
    </row>
    <row r="262" spans="63:63" x14ac:dyDescent="0.25">
      <c r="BK262" s="3">
        <f t="shared" si="5"/>
        <v>0</v>
      </c>
    </row>
    <row r="263" spans="63:63" x14ac:dyDescent="0.25">
      <c r="BK263" s="3">
        <f t="shared" si="5"/>
        <v>0</v>
      </c>
    </row>
    <row r="264" spans="63:63" x14ac:dyDescent="0.25">
      <c r="BK264" s="3">
        <f t="shared" si="5"/>
        <v>0</v>
      </c>
    </row>
    <row r="265" spans="63:63" x14ac:dyDescent="0.25">
      <c r="BK265" s="3">
        <f t="shared" si="5"/>
        <v>0</v>
      </c>
    </row>
    <row r="266" spans="63:63" x14ac:dyDescent="0.25">
      <c r="BK266" s="3">
        <f t="shared" si="5"/>
        <v>0</v>
      </c>
    </row>
    <row r="267" spans="63:63" x14ac:dyDescent="0.25">
      <c r="BK267" s="3">
        <f t="shared" si="5"/>
        <v>0</v>
      </c>
    </row>
    <row r="268" spans="63:63" x14ac:dyDescent="0.25">
      <c r="BK268" s="3">
        <f t="shared" si="5"/>
        <v>0</v>
      </c>
    </row>
    <row r="269" spans="63:63" x14ac:dyDescent="0.25">
      <c r="BK269" s="3">
        <f t="shared" si="5"/>
        <v>0</v>
      </c>
    </row>
    <row r="270" spans="63:63" x14ac:dyDescent="0.25">
      <c r="BK270" s="3">
        <f t="shared" si="5"/>
        <v>0</v>
      </c>
    </row>
    <row r="271" spans="63:63" x14ac:dyDescent="0.25">
      <c r="BK271" s="3">
        <f t="shared" si="5"/>
        <v>0</v>
      </c>
    </row>
    <row r="272" spans="63:63" x14ac:dyDescent="0.25">
      <c r="BK272" s="3">
        <f t="shared" si="5"/>
        <v>0</v>
      </c>
    </row>
    <row r="273" spans="63:63" x14ac:dyDescent="0.25">
      <c r="BK273" s="3">
        <f t="shared" si="5"/>
        <v>0</v>
      </c>
    </row>
    <row r="274" spans="63:63" x14ac:dyDescent="0.25">
      <c r="BK274" s="3">
        <f t="shared" si="5"/>
        <v>0</v>
      </c>
    </row>
    <row r="275" spans="63:63" x14ac:dyDescent="0.25">
      <c r="BK275" s="3">
        <f t="shared" si="5"/>
        <v>0</v>
      </c>
    </row>
    <row r="276" spans="63:63" x14ac:dyDescent="0.25">
      <c r="BK276" s="3">
        <f t="shared" si="5"/>
        <v>0</v>
      </c>
    </row>
    <row r="277" spans="63:63" x14ac:dyDescent="0.25">
      <c r="BK277" s="3">
        <f t="shared" si="5"/>
        <v>0</v>
      </c>
    </row>
    <row r="278" spans="63:63" x14ac:dyDescent="0.25">
      <c r="BK278" s="3">
        <f t="shared" si="5"/>
        <v>0</v>
      </c>
    </row>
    <row r="279" spans="63:63" x14ac:dyDescent="0.25">
      <c r="BK279" s="3">
        <f t="shared" si="5"/>
        <v>0</v>
      </c>
    </row>
    <row r="280" spans="63:63" x14ac:dyDescent="0.25">
      <c r="BK280" s="3">
        <f t="shared" si="5"/>
        <v>0</v>
      </c>
    </row>
    <row r="281" spans="63:63" x14ac:dyDescent="0.25">
      <c r="BK281" s="3">
        <f t="shared" si="5"/>
        <v>0</v>
      </c>
    </row>
    <row r="282" spans="63:63" x14ac:dyDescent="0.25">
      <c r="BK282" s="3">
        <f t="shared" si="5"/>
        <v>0</v>
      </c>
    </row>
    <row r="283" spans="63:63" x14ac:dyDescent="0.25">
      <c r="BK283" s="3">
        <f t="shared" si="5"/>
        <v>0</v>
      </c>
    </row>
    <row r="284" spans="63:63" x14ac:dyDescent="0.25">
      <c r="BK284" s="3">
        <f t="shared" si="5"/>
        <v>0</v>
      </c>
    </row>
    <row r="285" spans="63:63" x14ac:dyDescent="0.25">
      <c r="BK285" s="3">
        <f t="shared" si="5"/>
        <v>0</v>
      </c>
    </row>
    <row r="286" spans="63:63" x14ac:dyDescent="0.25">
      <c r="BK286" s="3">
        <f t="shared" si="5"/>
        <v>0</v>
      </c>
    </row>
    <row r="287" spans="63:63" x14ac:dyDescent="0.25">
      <c r="BK287" s="3">
        <f t="shared" si="5"/>
        <v>0</v>
      </c>
    </row>
    <row r="288" spans="63:63" x14ac:dyDescent="0.25">
      <c r="BK288" s="3">
        <f t="shared" si="5"/>
        <v>0</v>
      </c>
    </row>
    <row r="289" spans="63:63" x14ac:dyDescent="0.25">
      <c r="BK289" s="3">
        <f t="shared" si="5"/>
        <v>0</v>
      </c>
    </row>
    <row r="290" spans="63:63" x14ac:dyDescent="0.25">
      <c r="BK290" s="3">
        <f t="shared" si="5"/>
        <v>0</v>
      </c>
    </row>
    <row r="291" spans="63:63" x14ac:dyDescent="0.25">
      <c r="BK291" s="3">
        <f t="shared" si="5"/>
        <v>0</v>
      </c>
    </row>
    <row r="292" spans="63:63" x14ac:dyDescent="0.25">
      <c r="BK292" s="3">
        <f t="shared" si="5"/>
        <v>0</v>
      </c>
    </row>
    <row r="293" spans="63:63" x14ac:dyDescent="0.25">
      <c r="BK293" s="3">
        <f t="shared" si="5"/>
        <v>0</v>
      </c>
    </row>
    <row r="294" spans="63:63" x14ac:dyDescent="0.25">
      <c r="BK294" s="3">
        <f t="shared" si="5"/>
        <v>0</v>
      </c>
    </row>
    <row r="295" spans="63:63" x14ac:dyDescent="0.25">
      <c r="BK295" s="3">
        <f t="shared" si="5"/>
        <v>0</v>
      </c>
    </row>
    <row r="296" spans="63:63" x14ac:dyDescent="0.25">
      <c r="BK296" s="3">
        <f t="shared" si="5"/>
        <v>0</v>
      </c>
    </row>
    <row r="297" spans="63:63" x14ac:dyDescent="0.25">
      <c r="BK297" s="3">
        <f t="shared" si="5"/>
        <v>0</v>
      </c>
    </row>
    <row r="298" spans="63:63" x14ac:dyDescent="0.25">
      <c r="BK298" s="3">
        <f t="shared" si="5"/>
        <v>0</v>
      </c>
    </row>
    <row r="299" spans="63:63" x14ac:dyDescent="0.25">
      <c r="BK299" s="3">
        <f t="shared" si="5"/>
        <v>0</v>
      </c>
    </row>
    <row r="300" spans="63:63" x14ac:dyDescent="0.25">
      <c r="BK300" s="3">
        <f t="shared" si="5"/>
        <v>0</v>
      </c>
    </row>
    <row r="301" spans="63:63" x14ac:dyDescent="0.25">
      <c r="BK301" s="3">
        <f t="shared" si="5"/>
        <v>0</v>
      </c>
    </row>
    <row r="302" spans="63:63" x14ac:dyDescent="0.25">
      <c r="BK302" s="3">
        <f t="shared" si="5"/>
        <v>0</v>
      </c>
    </row>
    <row r="303" spans="63:63" x14ac:dyDescent="0.25">
      <c r="BK303" s="3">
        <f t="shared" si="5"/>
        <v>0</v>
      </c>
    </row>
    <row r="304" spans="63:63" x14ac:dyDescent="0.25">
      <c r="BK304" s="3">
        <f t="shared" si="5"/>
        <v>0</v>
      </c>
    </row>
    <row r="305" spans="63:63" x14ac:dyDescent="0.25">
      <c r="BK305" s="3">
        <f t="shared" si="5"/>
        <v>0</v>
      </c>
    </row>
    <row r="306" spans="63:63" x14ac:dyDescent="0.25">
      <c r="BK306" s="3">
        <f t="shared" si="5"/>
        <v>0</v>
      </c>
    </row>
    <row r="307" spans="63:63" x14ac:dyDescent="0.25">
      <c r="BK307" s="3">
        <f t="shared" ref="BK307:BK322" si="6">BJ307*1000</f>
        <v>0</v>
      </c>
    </row>
    <row r="308" spans="63:63" x14ac:dyDescent="0.25">
      <c r="BK308" s="3">
        <f t="shared" si="6"/>
        <v>0</v>
      </c>
    </row>
    <row r="309" spans="63:63" x14ac:dyDescent="0.25">
      <c r="BK309" s="3">
        <f t="shared" si="6"/>
        <v>0</v>
      </c>
    </row>
    <row r="310" spans="63:63" x14ac:dyDescent="0.25">
      <c r="BK310" s="3">
        <f t="shared" si="6"/>
        <v>0</v>
      </c>
    </row>
    <row r="311" spans="63:63" x14ac:dyDescent="0.25">
      <c r="BK311" s="3">
        <f t="shared" si="6"/>
        <v>0</v>
      </c>
    </row>
    <row r="312" spans="63:63" x14ac:dyDescent="0.25">
      <c r="BK312" s="3">
        <f t="shared" si="6"/>
        <v>0</v>
      </c>
    </row>
    <row r="313" spans="63:63" x14ac:dyDescent="0.25">
      <c r="BK313" s="3">
        <f t="shared" si="6"/>
        <v>0</v>
      </c>
    </row>
    <row r="314" spans="63:63" x14ac:dyDescent="0.25">
      <c r="BK314" s="3">
        <f t="shared" si="6"/>
        <v>0</v>
      </c>
    </row>
    <row r="315" spans="63:63" x14ac:dyDescent="0.25">
      <c r="BK315" s="3">
        <f t="shared" si="6"/>
        <v>0</v>
      </c>
    </row>
    <row r="316" spans="63:63" x14ac:dyDescent="0.25">
      <c r="BK316" s="3">
        <f t="shared" si="6"/>
        <v>0</v>
      </c>
    </row>
    <row r="317" spans="63:63" x14ac:dyDescent="0.25">
      <c r="BK317" s="3">
        <f t="shared" si="6"/>
        <v>0</v>
      </c>
    </row>
    <row r="318" spans="63:63" x14ac:dyDescent="0.25">
      <c r="BK318" s="3">
        <f t="shared" si="6"/>
        <v>0</v>
      </c>
    </row>
    <row r="319" spans="63:63" x14ac:dyDescent="0.25">
      <c r="BK319" s="3">
        <f t="shared" si="6"/>
        <v>0</v>
      </c>
    </row>
    <row r="320" spans="63:63" x14ac:dyDescent="0.25">
      <c r="BK320" s="3">
        <f t="shared" si="6"/>
        <v>0</v>
      </c>
    </row>
    <row r="321" spans="63:63" x14ac:dyDescent="0.25">
      <c r="BK321" s="3">
        <f t="shared" si="6"/>
        <v>0</v>
      </c>
    </row>
    <row r="322" spans="63:63" x14ac:dyDescent="0.25">
      <c r="BK322" s="3">
        <f t="shared" si="6"/>
        <v>0</v>
      </c>
    </row>
  </sheetData>
  <mergeCells count="8">
    <mergeCell ref="BG1:BU1"/>
    <mergeCell ref="BV1:CU1"/>
    <mergeCell ref="A1:J1"/>
    <mergeCell ref="K1:L1"/>
    <mergeCell ref="M1:O1"/>
    <mergeCell ref="P1:R1"/>
    <mergeCell ref="S1:W1"/>
    <mergeCell ref="X1:AX1"/>
  </mergeCell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topLeftCell="I1" workbookViewId="0">
      <selection activeCell="R19" sqref="R19"/>
    </sheetView>
  </sheetViews>
  <sheetFormatPr defaultColWidth="10.875" defaultRowHeight="15.75" x14ac:dyDescent="0.25"/>
  <cols>
    <col min="1" max="1" width="46.5" style="17" customWidth="1"/>
    <col min="2" max="3" width="10.875" style="17"/>
    <col min="4" max="4" width="29.5" style="17" customWidth="1"/>
    <col min="5" max="5" width="10.875" style="17"/>
    <col min="6" max="6" width="41.375" style="17" customWidth="1"/>
    <col min="7" max="7" width="10.875" style="17"/>
    <col min="8" max="8" width="25.625" style="17" bestFit="1" customWidth="1"/>
    <col min="9" max="9" width="10.875" style="17"/>
    <col min="10" max="10" width="9.875" style="17" bestFit="1" customWidth="1"/>
    <col min="11" max="11" width="10.875" style="17"/>
    <col min="12" max="12" width="17.625" style="17" customWidth="1"/>
    <col min="13" max="13" width="10.875" style="17"/>
    <col min="14" max="14" width="13.5" style="17" customWidth="1"/>
    <col min="15" max="15" width="10.875" style="17"/>
    <col min="16" max="16" width="37" style="17" customWidth="1"/>
    <col min="17" max="17" width="10.875" style="17"/>
    <col min="18" max="18" width="40.125" style="17" customWidth="1"/>
    <col min="19" max="19" width="10.875" style="17"/>
    <col min="20" max="20" width="21" style="17" customWidth="1"/>
    <col min="21" max="16384" width="10.875" style="17"/>
  </cols>
  <sheetData>
    <row r="1" spans="1:20" ht="14.1" customHeight="1" x14ac:dyDescent="0.25">
      <c r="A1" s="16" t="s">
        <v>119</v>
      </c>
      <c r="D1" s="18" t="s">
        <v>120</v>
      </c>
      <c r="F1" s="18" t="s">
        <v>121</v>
      </c>
      <c r="H1" s="18" t="s">
        <v>122</v>
      </c>
      <c r="J1" s="18" t="s">
        <v>101</v>
      </c>
      <c r="L1" s="18" t="s">
        <v>106</v>
      </c>
      <c r="N1" s="18" t="s">
        <v>110</v>
      </c>
      <c r="P1" s="18" t="s">
        <v>114</v>
      </c>
      <c r="R1" s="18" t="s">
        <v>119</v>
      </c>
      <c r="T1" s="19" t="s">
        <v>117</v>
      </c>
    </row>
    <row r="2" spans="1:20" ht="14.1" customHeight="1" x14ac:dyDescent="0.25">
      <c r="A2" s="20" t="s">
        <v>65</v>
      </c>
      <c r="D2" s="21" t="s">
        <v>74</v>
      </c>
      <c r="F2" s="21" t="s">
        <v>81</v>
      </c>
      <c r="H2" s="21" t="s">
        <v>91</v>
      </c>
      <c r="J2" s="21" t="s">
        <v>102</v>
      </c>
      <c r="L2" s="21" t="s">
        <v>107</v>
      </c>
      <c r="N2" s="21" t="s">
        <v>111</v>
      </c>
      <c r="P2" s="21" t="s">
        <v>115</v>
      </c>
      <c r="R2" s="21" t="s">
        <v>65</v>
      </c>
      <c r="T2" s="17" t="s">
        <v>118</v>
      </c>
    </row>
    <row r="3" spans="1:20" ht="14.1" customHeight="1" x14ac:dyDescent="0.25">
      <c r="A3" s="20" t="s">
        <v>66</v>
      </c>
      <c r="D3" s="21" t="s">
        <v>75</v>
      </c>
      <c r="F3" s="21" t="s">
        <v>82</v>
      </c>
      <c r="H3" s="21" t="s">
        <v>92</v>
      </c>
      <c r="J3" s="21" t="s">
        <v>103</v>
      </c>
      <c r="L3" s="21" t="s">
        <v>108</v>
      </c>
      <c r="N3" s="21" t="s">
        <v>112</v>
      </c>
      <c r="P3" s="21" t="s">
        <v>116</v>
      </c>
      <c r="R3" s="21" t="s">
        <v>66</v>
      </c>
      <c r="T3" s="17" t="s">
        <v>179</v>
      </c>
    </row>
    <row r="4" spans="1:20" ht="14.1" customHeight="1" x14ac:dyDescent="0.25">
      <c r="A4" s="20" t="s">
        <v>67</v>
      </c>
      <c r="D4" s="21" t="s">
        <v>76</v>
      </c>
      <c r="F4" s="21" t="s">
        <v>83</v>
      </c>
      <c r="H4" s="21" t="s">
        <v>93</v>
      </c>
      <c r="J4" s="21" t="s">
        <v>104</v>
      </c>
      <c r="L4" s="21" t="s">
        <v>109</v>
      </c>
      <c r="N4" s="21" t="s">
        <v>113</v>
      </c>
      <c r="P4" s="21" t="s">
        <v>160</v>
      </c>
      <c r="R4" s="21" t="s">
        <v>67</v>
      </c>
      <c r="S4" s="21"/>
      <c r="T4" s="21"/>
    </row>
    <row r="5" spans="1:20" ht="14.1" customHeight="1" x14ac:dyDescent="0.25">
      <c r="A5" s="20" t="s">
        <v>68</v>
      </c>
      <c r="D5" s="21" t="s">
        <v>77</v>
      </c>
      <c r="F5" s="21" t="s">
        <v>84</v>
      </c>
      <c r="H5" s="21" t="s">
        <v>94</v>
      </c>
      <c r="J5" s="21" t="s">
        <v>105</v>
      </c>
      <c r="L5" s="21" t="s">
        <v>265</v>
      </c>
      <c r="N5" s="71"/>
      <c r="O5" s="71"/>
      <c r="P5" s="21" t="s">
        <v>161</v>
      </c>
      <c r="R5" s="21" t="s">
        <v>68</v>
      </c>
      <c r="S5" s="22"/>
      <c r="T5" s="22"/>
    </row>
    <row r="6" spans="1:20" ht="14.1" customHeight="1" x14ac:dyDescent="0.25">
      <c r="A6" s="20" t="s">
        <v>69</v>
      </c>
      <c r="D6" s="21" t="s">
        <v>78</v>
      </c>
      <c r="F6" s="21" t="s">
        <v>85</v>
      </c>
      <c r="H6" s="21" t="s">
        <v>95</v>
      </c>
      <c r="L6" s="73" t="s">
        <v>268</v>
      </c>
      <c r="M6" s="73"/>
      <c r="P6" s="21" t="s">
        <v>166</v>
      </c>
      <c r="R6" s="21" t="s">
        <v>69</v>
      </c>
    </row>
    <row r="7" spans="1:20" ht="14.1" customHeight="1" x14ac:dyDescent="0.25">
      <c r="A7" s="20" t="s">
        <v>70</v>
      </c>
      <c r="D7" s="21" t="s">
        <v>79</v>
      </c>
      <c r="F7" s="21" t="s">
        <v>86</v>
      </c>
      <c r="H7" s="21" t="s">
        <v>96</v>
      </c>
      <c r="L7" s="73" t="s">
        <v>277</v>
      </c>
      <c r="M7" s="73"/>
      <c r="R7" s="21" t="s">
        <v>70</v>
      </c>
    </row>
    <row r="8" spans="1:20" ht="14.1" customHeight="1" x14ac:dyDescent="0.25">
      <c r="A8" s="20" t="s">
        <v>71</v>
      </c>
      <c r="D8" s="21" t="s">
        <v>80</v>
      </c>
      <c r="F8" s="21" t="s">
        <v>87</v>
      </c>
      <c r="H8" s="21" t="s">
        <v>97</v>
      </c>
      <c r="R8" s="21" t="s">
        <v>71</v>
      </c>
    </row>
    <row r="9" spans="1:20" ht="14.1" customHeight="1" x14ac:dyDescent="0.25">
      <c r="A9" s="20" t="s">
        <v>72</v>
      </c>
      <c r="F9" s="21" t="s">
        <v>88</v>
      </c>
      <c r="H9" s="21" t="s">
        <v>98</v>
      </c>
      <c r="R9" s="21" t="s">
        <v>72</v>
      </c>
    </row>
    <row r="10" spans="1:20" ht="14.1" customHeight="1" x14ac:dyDescent="0.25">
      <c r="A10" s="17" t="s">
        <v>73</v>
      </c>
      <c r="F10" s="21" t="s">
        <v>89</v>
      </c>
      <c r="H10" s="21" t="s">
        <v>99</v>
      </c>
      <c r="R10" s="21" t="s">
        <v>73</v>
      </c>
    </row>
    <row r="11" spans="1:20" ht="14.1" customHeight="1" x14ac:dyDescent="0.25">
      <c r="F11" s="21" t="s">
        <v>90</v>
      </c>
      <c r="H11" s="21" t="s">
        <v>100</v>
      </c>
      <c r="R11" s="21" t="s">
        <v>235</v>
      </c>
    </row>
    <row r="12" spans="1:20" ht="14.1" customHeight="1" x14ac:dyDescent="0.25">
      <c r="H12" s="21" t="s">
        <v>176</v>
      </c>
    </row>
    <row r="13" spans="1:20" ht="14.1" customHeight="1" x14ac:dyDescent="0.25"/>
    <row r="17" spans="1:1" x14ac:dyDescent="0.25">
      <c r="A17" s="23"/>
    </row>
    <row r="18" spans="1:1" x14ac:dyDescent="0.25">
      <c r="A18" s="24" t="s">
        <v>207</v>
      </c>
    </row>
    <row r="19" spans="1:1" x14ac:dyDescent="0.25">
      <c r="A19" s="24" t="s">
        <v>181</v>
      </c>
    </row>
    <row r="20" spans="1:1" x14ac:dyDescent="0.25">
      <c r="A20" s="24" t="s">
        <v>209</v>
      </c>
    </row>
    <row r="21" spans="1:1" x14ac:dyDescent="0.25">
      <c r="A21" s="24" t="s">
        <v>208</v>
      </c>
    </row>
    <row r="22" spans="1:1" x14ac:dyDescent="0.25">
      <c r="A22" s="24" t="s">
        <v>210</v>
      </c>
    </row>
    <row r="23" spans="1:1" x14ac:dyDescent="0.25">
      <c r="A23" s="24" t="s">
        <v>211</v>
      </c>
    </row>
    <row r="24" spans="1:1" x14ac:dyDescent="0.25">
      <c r="A24" s="9" t="s">
        <v>60</v>
      </c>
    </row>
    <row r="25" spans="1:1" x14ac:dyDescent="0.25">
      <c r="A25" s="24"/>
    </row>
    <row r="26" spans="1:1" x14ac:dyDescent="0.25">
      <c r="A26" s="24"/>
    </row>
    <row r="27" spans="1:1" x14ac:dyDescent="0.25">
      <c r="A27" s="24"/>
    </row>
    <row r="28" spans="1:1" x14ac:dyDescent="0.25">
      <c r="A28" s="24"/>
    </row>
  </sheetData>
  <mergeCells count="3">
    <mergeCell ref="N5:O5"/>
    <mergeCell ref="L6:M6"/>
    <mergeCell ref="L7:M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P1" sqref="P1"/>
    </sheetView>
  </sheetViews>
  <sheetFormatPr defaultColWidth="11" defaultRowHeight="15.75" x14ac:dyDescent="0.25"/>
  <sheetData>
    <row r="1" spans="1:2" x14ac:dyDescent="0.25">
      <c r="A1" s="32">
        <v>1</v>
      </c>
      <c r="B1" t="s">
        <v>180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A20" sqref="A20:B20"/>
    </sheetView>
  </sheetViews>
  <sheetFormatPr defaultColWidth="11" defaultRowHeight="15.75" x14ac:dyDescent="0.25"/>
  <cols>
    <col min="2" max="2" width="12" bestFit="1" customWidth="1"/>
  </cols>
  <sheetData>
    <row r="1" spans="1:18" x14ac:dyDescent="0.25">
      <c r="A1" s="33" t="s">
        <v>182</v>
      </c>
      <c r="B1" s="33" t="s">
        <v>183</v>
      </c>
      <c r="E1" t="s">
        <v>181</v>
      </c>
      <c r="H1" t="s">
        <v>225</v>
      </c>
      <c r="K1" t="s">
        <v>208</v>
      </c>
      <c r="N1" t="s">
        <v>280</v>
      </c>
      <c r="Q1" t="s">
        <v>281</v>
      </c>
    </row>
    <row r="2" spans="1:18" x14ac:dyDescent="0.25">
      <c r="A2" t="s">
        <v>123</v>
      </c>
      <c r="B2">
        <v>1</v>
      </c>
      <c r="E2" s="33" t="s">
        <v>182</v>
      </c>
      <c r="F2" s="33" t="s">
        <v>183</v>
      </c>
      <c r="H2" s="33" t="s">
        <v>182</v>
      </c>
      <c r="I2" s="33" t="s">
        <v>183</v>
      </c>
      <c r="K2" s="33" t="s">
        <v>182</v>
      </c>
      <c r="L2" s="33" t="s">
        <v>183</v>
      </c>
      <c r="N2" s="33" t="s">
        <v>182</v>
      </c>
      <c r="O2" s="33" t="s">
        <v>183</v>
      </c>
      <c r="Q2" s="33" t="s">
        <v>182</v>
      </c>
      <c r="R2" s="33" t="s">
        <v>183</v>
      </c>
    </row>
    <row r="3" spans="1:18" x14ac:dyDescent="0.25">
      <c r="A3" t="s">
        <v>124</v>
      </c>
      <c r="B3">
        <v>2</v>
      </c>
      <c r="E3" t="s">
        <v>185</v>
      </c>
      <c r="F3">
        <v>1</v>
      </c>
      <c r="Q3" t="s">
        <v>283</v>
      </c>
      <c r="R3">
        <v>1</v>
      </c>
    </row>
    <row r="4" spans="1:18" x14ac:dyDescent="0.25">
      <c r="A4" t="s">
        <v>125</v>
      </c>
      <c r="B4">
        <v>3</v>
      </c>
      <c r="E4" t="s">
        <v>186</v>
      </c>
      <c r="F4">
        <v>2</v>
      </c>
      <c r="Q4" t="s">
        <v>282</v>
      </c>
      <c r="R4">
        <v>2</v>
      </c>
    </row>
    <row r="5" spans="1:18" x14ac:dyDescent="0.25">
      <c r="A5" t="s">
        <v>126</v>
      </c>
      <c r="B5">
        <v>4</v>
      </c>
      <c r="E5" t="s">
        <v>187</v>
      </c>
      <c r="F5">
        <v>3</v>
      </c>
      <c r="Q5" t="s">
        <v>205</v>
      </c>
      <c r="R5">
        <v>3</v>
      </c>
    </row>
    <row r="6" spans="1:18" x14ac:dyDescent="0.25">
      <c r="A6" t="s">
        <v>184</v>
      </c>
      <c r="B6">
        <v>5</v>
      </c>
      <c r="E6" t="s">
        <v>188</v>
      </c>
      <c r="F6">
        <v>4</v>
      </c>
    </row>
    <row r="7" spans="1:18" x14ac:dyDescent="0.25">
      <c r="A7" t="s">
        <v>127</v>
      </c>
      <c r="B7">
        <v>6</v>
      </c>
      <c r="E7" t="s">
        <v>189</v>
      </c>
      <c r="F7">
        <v>5</v>
      </c>
    </row>
    <row r="8" spans="1:18" x14ac:dyDescent="0.25">
      <c r="A8" t="s">
        <v>128</v>
      </c>
      <c r="B8">
        <v>7</v>
      </c>
      <c r="E8" t="s">
        <v>190</v>
      </c>
      <c r="F8">
        <v>6</v>
      </c>
    </row>
    <row r="9" spans="1:18" x14ac:dyDescent="0.25">
      <c r="A9" t="s">
        <v>165</v>
      </c>
      <c r="B9">
        <v>8</v>
      </c>
      <c r="E9" t="s">
        <v>191</v>
      </c>
      <c r="F9">
        <v>7</v>
      </c>
    </row>
    <row r="10" spans="1:18" x14ac:dyDescent="0.25">
      <c r="A10" t="s">
        <v>185</v>
      </c>
      <c r="B10">
        <v>9</v>
      </c>
      <c r="E10" t="s">
        <v>192</v>
      </c>
      <c r="F10">
        <v>8</v>
      </c>
    </row>
    <row r="11" spans="1:18" x14ac:dyDescent="0.25">
      <c r="A11" t="s">
        <v>186</v>
      </c>
      <c r="B11">
        <v>10</v>
      </c>
      <c r="E11" t="s">
        <v>193</v>
      </c>
      <c r="F11">
        <v>9</v>
      </c>
    </row>
    <row r="12" spans="1:18" x14ac:dyDescent="0.25">
      <c r="A12" t="s">
        <v>187</v>
      </c>
      <c r="B12">
        <v>11</v>
      </c>
      <c r="E12" t="s">
        <v>223</v>
      </c>
      <c r="F12">
        <v>10</v>
      </c>
    </row>
    <row r="13" spans="1:18" x14ac:dyDescent="0.25">
      <c r="A13" t="s">
        <v>188</v>
      </c>
      <c r="B13">
        <v>12</v>
      </c>
      <c r="E13" t="s">
        <v>224</v>
      </c>
      <c r="F13">
        <v>11</v>
      </c>
    </row>
    <row r="14" spans="1:18" x14ac:dyDescent="0.25">
      <c r="A14" t="s">
        <v>189</v>
      </c>
      <c r="B14">
        <v>13</v>
      </c>
    </row>
    <row r="15" spans="1:18" x14ac:dyDescent="0.25">
      <c r="A15" t="s">
        <v>190</v>
      </c>
      <c r="B15">
        <v>14</v>
      </c>
    </row>
    <row r="16" spans="1:18" x14ac:dyDescent="0.25">
      <c r="A16" t="s">
        <v>191</v>
      </c>
      <c r="B16">
        <v>15</v>
      </c>
    </row>
    <row r="17" spans="1:2" x14ac:dyDescent="0.25">
      <c r="A17" t="s">
        <v>192</v>
      </c>
      <c r="B17">
        <v>16</v>
      </c>
    </row>
    <row r="18" spans="1:2" x14ac:dyDescent="0.25">
      <c r="A18" t="s">
        <v>193</v>
      </c>
      <c r="B18">
        <v>17</v>
      </c>
    </row>
    <row r="19" spans="1:2" x14ac:dyDescent="0.25">
      <c r="A19" t="s">
        <v>194</v>
      </c>
      <c r="B19">
        <v>18</v>
      </c>
    </row>
    <row r="20" spans="1:2" x14ac:dyDescent="0.25">
      <c r="A20" t="s">
        <v>195</v>
      </c>
      <c r="B20">
        <v>19</v>
      </c>
    </row>
    <row r="21" spans="1:2" x14ac:dyDescent="0.25">
      <c r="A21" t="s">
        <v>196</v>
      </c>
      <c r="B21">
        <v>20</v>
      </c>
    </row>
    <row r="22" spans="1:2" x14ac:dyDescent="0.25">
      <c r="A22" t="s">
        <v>197</v>
      </c>
      <c r="B22">
        <v>21</v>
      </c>
    </row>
    <row r="23" spans="1:2" x14ac:dyDescent="0.25">
      <c r="A23" t="s">
        <v>198</v>
      </c>
      <c r="B23">
        <v>22</v>
      </c>
    </row>
    <row r="24" spans="1:2" x14ac:dyDescent="0.25">
      <c r="A24" t="s">
        <v>199</v>
      </c>
      <c r="B24">
        <v>23</v>
      </c>
    </row>
    <row r="25" spans="1:2" x14ac:dyDescent="0.25">
      <c r="A25" t="s">
        <v>200</v>
      </c>
      <c r="B25">
        <v>24</v>
      </c>
    </row>
    <row r="26" spans="1:2" x14ac:dyDescent="0.25">
      <c r="A26" t="s">
        <v>201</v>
      </c>
      <c r="B26">
        <v>25</v>
      </c>
    </row>
    <row r="27" spans="1:2" x14ac:dyDescent="0.25">
      <c r="A27" t="s">
        <v>202</v>
      </c>
      <c r="B27">
        <v>26</v>
      </c>
    </row>
    <row r="28" spans="1:2" x14ac:dyDescent="0.25">
      <c r="A28" t="s">
        <v>203</v>
      </c>
      <c r="B28">
        <v>27</v>
      </c>
    </row>
    <row r="29" spans="1:2" x14ac:dyDescent="0.25">
      <c r="A29" t="s">
        <v>204</v>
      </c>
      <c r="B29">
        <v>28</v>
      </c>
    </row>
    <row r="30" spans="1:2" x14ac:dyDescent="0.25">
      <c r="A30" t="s">
        <v>205</v>
      </c>
      <c r="B30">
        <v>29</v>
      </c>
    </row>
    <row r="31" spans="1:2" x14ac:dyDescent="0.25">
      <c r="A31" t="s">
        <v>206</v>
      </c>
      <c r="B31">
        <v>30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CODES</vt:lpstr>
      <vt:lpstr>NOTES</vt:lpstr>
      <vt:lpstr>Tree species codes</vt:lpstr>
    </vt:vector>
  </TitlesOfParts>
  <Company>Colorado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Tredennick</dc:creator>
  <cp:lastModifiedBy>User</cp:lastModifiedBy>
  <cp:lastPrinted>2012-09-15T20:16:25Z</cp:lastPrinted>
  <dcterms:created xsi:type="dcterms:W3CDTF">2012-01-09T15:51:06Z</dcterms:created>
  <dcterms:modified xsi:type="dcterms:W3CDTF">2012-11-28T03:22:57Z</dcterms:modified>
</cp:coreProperties>
</file>