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mark.phillips/Developer/example-nft-tool-assets/vebanny-layers/"/>
    </mc:Choice>
  </mc:AlternateContent>
  <xr:revisionPtr revIDLastSave="0" documentId="13_ncr:1_{5C132635-5E06-B741-A563-47F15574257A}" xr6:coauthVersionLast="47" xr6:coauthVersionMax="47" xr10:uidLastSave="{00000000-0000-0000-0000-000000000000}"/>
  <bookViews>
    <workbookView xWindow="-57080" yWindow="-5000" windowWidth="52160" windowHeight="31720" xr2:uid="{00000000-000D-0000-FFFF-FFFF00000000}"/>
  </bookViews>
  <sheets>
    <sheet name="banny-names-metadata-histories-" sheetId="1" r:id="rId1"/>
  </sheets>
  <definedNames>
    <definedName name="_xlnm._FilterDatabase" localSheetId="0" hidden="1">'banny-names-metadata-histories-'!$A$1:$L$61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61" i="1" l="1"/>
  <c r="N61" i="1"/>
  <c r="O60" i="1"/>
  <c r="N60" i="1"/>
  <c r="O59" i="1"/>
  <c r="N59" i="1"/>
  <c r="O58" i="1"/>
  <c r="N58" i="1"/>
  <c r="O57" i="1"/>
  <c r="N57" i="1"/>
  <c r="O56" i="1"/>
  <c r="N56" i="1"/>
  <c r="O55" i="1"/>
  <c r="N55" i="1"/>
  <c r="O54" i="1"/>
  <c r="N54" i="1"/>
  <c r="O53" i="1"/>
  <c r="N53" i="1"/>
  <c r="O52" i="1"/>
  <c r="N52" i="1"/>
  <c r="O51" i="1"/>
  <c r="N51" i="1"/>
  <c r="O50" i="1"/>
  <c r="N50" i="1"/>
  <c r="O49" i="1"/>
  <c r="N49" i="1"/>
  <c r="O48" i="1"/>
  <c r="N48" i="1"/>
  <c r="O47" i="1"/>
  <c r="N47" i="1"/>
  <c r="O46" i="1"/>
  <c r="N46" i="1"/>
  <c r="O45" i="1"/>
  <c r="N45" i="1"/>
  <c r="O44" i="1"/>
  <c r="N44" i="1"/>
  <c r="O43" i="1"/>
  <c r="N43" i="1"/>
  <c r="O42" i="1"/>
  <c r="N42" i="1"/>
  <c r="O41" i="1"/>
  <c r="N41" i="1"/>
  <c r="O40" i="1"/>
  <c r="N40" i="1"/>
  <c r="O39" i="1"/>
  <c r="N39" i="1"/>
  <c r="O38" i="1"/>
  <c r="N38" i="1"/>
  <c r="O37" i="1"/>
  <c r="N37" i="1"/>
  <c r="O36" i="1"/>
  <c r="N36" i="1"/>
  <c r="O35" i="1"/>
  <c r="N35" i="1"/>
  <c r="O34" i="1"/>
  <c r="N34" i="1"/>
  <c r="O33" i="1"/>
  <c r="N33" i="1"/>
  <c r="O32" i="1"/>
  <c r="N32" i="1"/>
  <c r="O31" i="1"/>
  <c r="N31" i="1"/>
  <c r="O30" i="1"/>
  <c r="N30" i="1"/>
  <c r="O29" i="1"/>
  <c r="N29" i="1"/>
  <c r="O28" i="1"/>
  <c r="N28" i="1"/>
  <c r="O27" i="1"/>
  <c r="N27" i="1"/>
  <c r="O26" i="1"/>
  <c r="N26" i="1"/>
  <c r="O25" i="1"/>
  <c r="N25" i="1"/>
  <c r="O24" i="1"/>
  <c r="N24" i="1"/>
  <c r="O23" i="1"/>
  <c r="N23" i="1"/>
  <c r="O22" i="1"/>
  <c r="N22" i="1"/>
  <c r="O21" i="1"/>
  <c r="N21" i="1"/>
  <c r="O20" i="1"/>
  <c r="N20" i="1"/>
  <c r="O19" i="1"/>
  <c r="N19" i="1"/>
  <c r="O18" i="1"/>
  <c r="N18" i="1"/>
  <c r="O17" i="1"/>
  <c r="N17" i="1"/>
  <c r="O16" i="1"/>
  <c r="N16" i="1"/>
  <c r="O15" i="1"/>
  <c r="N15" i="1"/>
  <c r="O14" i="1"/>
  <c r="N14" i="1"/>
  <c r="O13" i="1"/>
  <c r="N13" i="1"/>
  <c r="O12" i="1"/>
  <c r="N12" i="1"/>
  <c r="O11" i="1"/>
  <c r="N11" i="1"/>
  <c r="O10" i="1"/>
  <c r="N10" i="1"/>
  <c r="O9" i="1"/>
  <c r="N9" i="1"/>
  <c r="O8" i="1"/>
  <c r="N8" i="1"/>
  <c r="O7" i="1"/>
  <c r="N7" i="1"/>
  <c r="O6" i="1"/>
  <c r="N6" i="1"/>
  <c r="O5" i="1"/>
  <c r="N5" i="1"/>
  <c r="O4" i="1"/>
  <c r="N4" i="1"/>
  <c r="O3" i="1"/>
  <c r="N3" i="1"/>
  <c r="O2" i="1"/>
  <c r="N2" i="1"/>
</calcChain>
</file>

<file path=xl/sharedStrings.xml><?xml version="1.0" encoding="utf-8"?>
<sst xmlns="http://schemas.openxmlformats.org/spreadsheetml/2006/main" count="314" uniqueCount="313">
  <si>
    <t>Bucket</t>
  </si>
  <si>
    <t>Filename</t>
  </si>
  <si>
    <t>Banny Name</t>
  </si>
  <si>
    <t>$JBX Range</t>
  </si>
  <si>
    <t>Range width</t>
  </si>
  <si>
    <t>Arcana</t>
  </si>
  <si>
    <t xml:space="preserve">Comms </t>
  </si>
  <si>
    <t xml:space="preserve">Grind </t>
  </si>
  <si>
    <t>Perception</t>
  </si>
  <si>
    <t>Strength</t>
  </si>
  <si>
    <t>Shadowiness</t>
  </si>
  <si>
    <t>History</t>
  </si>
  <si>
    <t>Motto</t>
  </si>
  <si>
    <t>HistoryRU</t>
  </si>
  <si>
    <t>MottoRU</t>
  </si>
  <si>
    <t>Namu.png</t>
  </si>
  <si>
    <t>Nammu</t>
  </si>
  <si>
    <t>1-99</t>
  </si>
  <si>
    <t>The Banny that started it all. The one. The only. The magnificent, majestic and magnanimous. The OG Banny. All Bannies take some part from illustrious existence. Many Bannies tell tales of a vague, distant memory— some ascribe it to pure chance, others to the supernatural. Then yet other will tell you that OG Banny is bound to come into the world, in full, fleshy banana form. Others say he has come back many times, sometimes as an apple, other times as an orange. And yet others say he is yet to come, and when he comes, existence as we know it will change. And then there’s those who say that he’s far more than any of that: he’s a historical whisper, lost for generations and whose echo reverberates around the lore he inspired. An OG, if ever there was one.</t>
  </si>
  <si>
    <t>In the beginning, there was OG Banny.</t>
  </si>
  <si>
    <t>Farceur.png</t>
  </si>
  <si>
    <t>Farceur</t>
  </si>
  <si>
    <t>100-199</t>
  </si>
  <si>
    <t>A ostensibly jovial banana if ever there was one, Farceur is stuffed from end to end with silly laughs and slapstick goodness. He’s a proverbial wild-card that you can always count on to get a laugh or shock his eager audience. But something about his expression as of late seems a bit troubling— a certain ennui in the eyes that suggests he, a banana who gives all his joy for others to be entertained, may have nobody to bring joy to him. A sad clown he is not— at least, not yet. They say here and there and everywhere, across all the lands, that Farceur can make anyone laugh at will. Indeed, one day a banana sat forlorn in a confessional and, being at his wits end, confided that he was in desperate straits, and felt like there was not joy in the world. “I’m sorry you feel this way,” the father told him, “I hear that Farceur is in town, and he can make any banana laugh. Please go see his show. He will help you.” “But father,” the banana cried in anguish, “I am Farceur!”</t>
  </si>
  <si>
    <t>You do not yet understand the stage. How could you possibly understand life?</t>
  </si>
  <si>
    <t>Action Bronson.png</t>
  </si>
  <si>
    <t>Bronson</t>
  </si>
  <si>
    <t>200-299</t>
  </si>
  <si>
    <t>Whether you want some fresh hummus, or a nice gyro with a side of sweet potato fries, or even just one of your enemies dismembered by a psycho with a meat cleaver who can also keep rhythm on the beat, Bronson is your banana. Cuddly and unassuming at first glance, he’ll turn up the charm if you’re been nice, and the violence if you’ve been naughty. He runs a tight ship on any kitchen, and he likes to bring the pain when he needs to. Some say the meals he makes can put any man in good spirits. He’s always wanted to cook for Farceur, who he heard was down in the dumps, but so far he’s never had a chance. Will that change in the future?</t>
  </si>
  <si>
    <t>We makin’ enemies or we makin’ kafta over here?</t>
  </si>
  <si>
    <t>Johnny Utah.png</t>
  </si>
  <si>
    <t>Johnny Utah</t>
  </si>
  <si>
    <t>300-399</t>
  </si>
  <si>
    <t>I’m just an ordinary banana who likes to surf. Nothing to see here.</t>
  </si>
  <si>
    <t>Musa.png</t>
  </si>
  <si>
    <t>Musa</t>
  </si>
  <si>
    <t>400-499</t>
  </si>
  <si>
    <t>Sweet in nature and with a proven track record of tilling fields and reaping what he sows, Farmer Banny is popular and good-natured, and oddly attractive for apes of all species. He knows how to keep his head down and put in a good bit of elbow grease to get the job done. He’s so consistent, in fact, that one may wonder if there isn’t a second life he may be hiding. After all, who can be so put-together?</t>
  </si>
  <si>
    <t>You reap what you sow.</t>
  </si>
  <si>
    <t>Primrose.png</t>
  </si>
  <si>
    <t xml:space="preserve">Primrose </t>
  </si>
  <si>
    <t>500-599</t>
  </si>
  <si>
    <t>Primrose is an absolute delight of a Banny if ever there was one. She’s covered in a double-coat of skin and clothing, and when her personality blooms, a fragrant waft of gentle sweetness fills the air. Not unlike a budding flower, Primrose shows the colors of her personality to attract friends and foes alike. But beware— they say she has no thorns, but that may just be because she’s so good at hiding them.</t>
  </si>
  <si>
    <t>Not all thorns have roses.</t>
  </si>
  <si>
    <t>Princess Peach Toadstool.png</t>
  </si>
  <si>
    <t>Princess Peach Toadstool</t>
  </si>
  <si>
    <t>600-699</t>
  </si>
  <si>
    <t>Ostensibly always in need of rescuing, Peach has a habit of finding herself in situations that can seem a bit overwhelming. But notice— each situation is met with a hero to save her, willing to die for her. One rescue we may chalk up to unexpected trauma. Two rescues? Bad luck, to be sure. But dozens? What in her personality is bringing about these constant kidnappings? Could it be that she’s just so sweet that no kidnapper can stay away? Or is her saccharine bubbly beauty nothing more than a honey pot, the mechanisms of which we have yet to figured out?</t>
  </si>
  <si>
    <t>Help meeeee!</t>
  </si>
  <si>
    <t>Rose Bertin.png</t>
  </si>
  <si>
    <t>Rose Bertin</t>
  </si>
  <si>
    <t>700-799</t>
  </si>
  <si>
    <t>Nobody has an eye for style like Rose, the most fashion-conscious Banny. Whether strapless, trapeze or princess, there isn’t a type of dress she can’t design with the utmost care and skill. Her artistry and unmatched skill means she is in demand by only the most powerful Bannies in the universe, where she also crafts find hats and serves as an advisor to the powers that be. The hats she makes have crowned royalty, but don’t get it twisted— when the going gets tough, Rose knows how to get out of dodge. When the hammer falls, it’s not Rose’s head that gets smashed to bits— but whoever’s it is may just be wearing one of her hats.</t>
  </si>
  <si>
    <t>Rulers are charming marionettes.</t>
  </si>
  <si>
    <t>Banmora.png</t>
  </si>
  <si>
    <t xml:space="preserve">Banmora </t>
  </si>
  <si>
    <t>800-899</t>
  </si>
  <si>
    <t>Banmora only knows how to go at breakneck speeds: being the last of your kind will do that to you. Whether she’s ultimately on the side of truth or deception is of no consequence— she will bring the full power of her skills to the battlefield either way. Always good at keeping a Zen-like attitude in the heat of danger, she longs for little more than finding a silver companion to spend eternity with. But with so much hostility in the world and not enough Bannies to fight, how will she ever get the time to do that? Sometimes she feels like she’s fighting infinity wars.</t>
  </si>
  <si>
    <t>Throw your life away for justice.</t>
  </si>
  <si>
    <t>Banny Ipkiss.png</t>
  </si>
  <si>
    <t>Banny Ipkiss</t>
  </si>
  <si>
    <t>900-999</t>
  </si>
  <si>
    <t>You never quite know what you’re getting with this Banny. Sometimes he can be mild mannered, almost meek— unremarkable in the truest sense of the word. But just when you think you’ve got him pegged, another side emerges— a zany side that’s as irreverent as it is violent. A bank teller by day who likes to spend evenings at the Copacabana beating up thugs and gangsters, one could say he’s amongst the most interesting of the Bannies out there. Just hope you don’t meet him on a bad night.</t>
  </si>
  <si>
    <t>It’s t-t-t-token’!</t>
  </si>
  <si>
    <t>John Row.png</t>
  </si>
  <si>
    <t>John Row</t>
  </si>
  <si>
    <t>1,000-1,999</t>
  </si>
  <si>
    <t>If he’s not busy smuggling goods and stacking paper like a boss, there are few things John Rowe likes to do more in his spare time than to grab a bit of bait and head out onto the open water. His tranquil nature belies a serious business acumen, and his bait and rod could slay even the most feisty fish in the sea. Whether he’s out on the lake or in the throes of a business deal going south, he always play his cards close to his chest. Forsooth, nary a banana nor a monster of the sea can outsmart this shrewd old banana.</t>
  </si>
  <si>
    <t>Peel softly and carry extra bait.</t>
  </si>
  <si>
    <t>Dotty Gale.png</t>
  </si>
  <si>
    <t xml:space="preserve">Dotty Gale </t>
  </si>
  <si>
    <t>2,000-2,999</t>
  </si>
  <si>
    <t>“Mofo, I don’t think we’re in web2 anymore,” sighed the exuberant yet confused Dotty Gale. An embodiment of web3 moxie and pizzazz, Dotty Gale is embarking on new frontiers with cautious optimism. She doesn’t know her own strength yet, like so many young heroines, but she’s looking forward to the adventure that awaits her. Basket in tow with an adorable little terrier at her side, Dotty will take on the brave new world of web3 with a smile on her face— but beware not to get on her bad side, for with a few small clicks of those ruby-studded slippers you can rest assured that all hell will break loose.</t>
  </si>
  <si>
    <t>There’s no place like web3. There’s no place like web3. There’s no place like web3.</t>
  </si>
  <si>
    <t>Baobhan Sith.png</t>
  </si>
  <si>
    <t>Baobhan Sith</t>
  </si>
  <si>
    <t>3,000-3,999</t>
  </si>
  <si>
    <t>A she-devil if there ever was one, Ms. Bhaoban Sith will charm you and disarm you in a heartbeat. She enjoys few things more than a nice scotch and good, supple company. You may see here from afar, glimmering in a nice sequin dress, or hear her angelic voice from beyond some nice idyllic hillside, and as if under a magnetic trance be attracted to this beautiful buxom vamp. The old adage rings doubly true for Ms. B: if it looks too good to be true, it is.</t>
  </si>
  <si>
    <t>Why don’t you stay for just one more drink?</t>
  </si>
  <si>
    <t>Piers Plowman.png</t>
  </si>
  <si>
    <t>Piers Plowman</t>
  </si>
  <si>
    <t>4,000-4,999</t>
  </si>
  <si>
    <t>Who can’t get behind a banana that robs from the ripe and gives to the budding? After all, it’s the young generations that will make the banana tree of tomorrow. Robin knows this and he engages in what some would call stealing— though he would call it humanitarian work, to be sure. He’s seen a few bananas around town that look like ripe old targets, in fact, but when he will strike is anyone’s guess. Some would ask how this stealthy banana can live with himself, but Robin will be the first to tell you that he sleeps like a baby.</t>
  </si>
  <si>
    <t>Rob from the ripe to give to the under-ripe.</t>
  </si>
  <si>
    <t>Ivar the Boneless.png</t>
  </si>
  <si>
    <t>Ivar the Boneless</t>
  </si>
  <si>
    <t>5,000-5,999</t>
  </si>
  <si>
    <t>Horned and horny, Ivar the Viking is a Banana you don’t want to mess with. Clad in all the trappings of a barbarian invader and with double the gusto, Ivar loves nothing more than a good pillage. This bonerific Banny is not without affliction, however: suffering from brittle bones that are prone to microfracturing, Ivar is a glass canon if there ever was one. His penchant for good scraps and plundering aside, he loves a good meal and a good joke. Some may ask if he feels bad for all the carnage he brings with him, and he probably does deep down— thank goodness for repression.</t>
  </si>
  <si>
    <t>The rippin’ and the tearin’. The rippin’ and the tearin’.</t>
  </si>
  <si>
    <t>Johnny Rotten.png</t>
  </si>
  <si>
    <t>Johnny Rotten</t>
  </si>
  <si>
    <t>6,000-6,999</t>
  </si>
  <si>
    <t>Have you ever wanted to be smashing around in a mosh pit while a rebellious banana pissed all over you and screamed in your face about anarchy? If so, Punk banny is for you! Whether you like a good show or just some good old fashioned non-conformism, you can purchase a Punk banny to express your distaste for capitalistic commoditization. You can further express your complete abhorrence for such consumerism by buying Punk banny’s complete set of accessories, which you can snatch up right now at a discounted bundle rate! (Terms of bundle rate or actual bundle rate subject to change, or not even exist at all!) Punk banny wants you to support him, but he would never tell you that. He’d tell you to go fuck yourself and embrace anarchy, and he’d show the all the right gift shops to help you express your newfound rebelliousness. Punk banny is on your side. Now open wide, the stream of piss is coming in hot!</t>
  </si>
  <si>
    <t>Go fuck yourself and use coupon code PUNK to get 20% off a dildo.</t>
  </si>
  <si>
    <t>Sakura Haruno.png</t>
  </si>
  <si>
    <t>Sakura Haruno</t>
  </si>
  <si>
    <t>7,000-7,999</t>
  </si>
  <si>
    <t>Not everything is at it seems with this saccharine banny. Sakura, while charming and wily in her own rite, has some more layers to her than one might expect at first glance. Often overlooked, she has come into her own as a banny that can dictate the pace, and do so with remarkable ease and sophistication. Her pink hair and sweet demeanor belie a complexity not often seen nor appreciated, but when the going gets tough you always know she’ll have your back. Of late she’s been a bit forlorn, like most bannies who have lost their love interest— but will she find them again soon?</t>
  </si>
  <si>
    <t>Everyone has their soulmate, but where is mine?</t>
  </si>
  <si>
    <t>Smalls.png</t>
  </si>
  <si>
    <t>Smalls</t>
  </si>
  <si>
    <t>8,000-8,999</t>
  </si>
  <si>
    <t>Smalls isn’t a banana that strikes you as remarkable at first glance, but that’s only because it takes him a while to come into his own. He’s a moderately tempered, mellow-headed banana that experienced many rites of passage to get where he is. He may not be the first banana you think of when you need a pinch hitter at the bottom of the ninth, but you can definitely count on him being there and having your back. He’s a good banana, at a time when that old childhood innocent fun-loving life is the exception, not the rule. Wholesome, whether in a bowl of cereal or on top of a 1950’s style banana split, Smalls brings you good times and comfort.</t>
  </si>
  <si>
    <t>I’m a mirror for your adolescence.</t>
  </si>
  <si>
    <t>Tafari Makonnen.png</t>
  </si>
  <si>
    <t>Tafari Makonnen</t>
  </si>
  <si>
    <t>9,000-9,999</t>
  </si>
  <si>
    <t>There is a regal air about this banana— a hint of royalty that is lasting and enduring. Known for immediately making an impression when he walks into a room, and clad in the most dapper and stately dress, Tafari exudes grace. And he should: he’s got a lifetime under his belt of kingsmanship, and he’s a delight at a banquet or gala, as any royal should be. But just like Chronos eating his children, Tafari is walking gracefully on a tumultuous tightrope. One wonders how it will end for him, but the writing’s on the wall.</t>
  </si>
  <si>
    <t>Let them drink tej.</t>
  </si>
  <si>
    <t>Mick Mulligan.png</t>
  </si>
  <si>
    <t>Mick Mulligan</t>
  </si>
  <si>
    <t>10,000-11,999</t>
  </si>
  <si>
    <t>Musical and light in demeanor, Mick is a banana that knows how to keep it classy and fun at a party. You’ll find few bananas that can blow a horn like Mick. He likes long walks at the horse races and trips to the grocery store. He may not be the most famous banana, but he’s an important part of the crew, and when shit hits the fan and you need a moral-boosting trumpet to blare across the battlefield, you better believe it’ll have Mick’s wet lips all around it.</t>
  </si>
  <si>
    <t>Embouchure is everything.</t>
  </si>
  <si>
    <t>Bannible Lector .png</t>
  </si>
  <si>
    <t xml:space="preserve">Bannible Lector </t>
  </si>
  <si>
    <t>12,000-13,999</t>
  </si>
  <si>
    <t>If class and style is what you want, look no further than this very gentlemanly banana. Bannible Lector is someone you can count on for a good classical music recommendation or tips on how to whip up a nice Chateaubriand. His culinary exploits are quite daring and he’s never been afraid to take a risk, whether in or out of the kitchen. With a laser-focused mind that can read you like an open book, he finds all the restraints he’s packaged up in just a tad off-putting. Come help him take off his straitjacket and muzzle— he’ll reward you with a nice home-cooked dish!</t>
  </si>
  <si>
    <t>I eat bananas with a side of fava beans and chianti.</t>
  </si>
  <si>
    <t>Wade.png</t>
  </si>
  <si>
    <t xml:space="preserve">Wade </t>
  </si>
  <si>
    <t>14,000-15,999</t>
  </si>
  <si>
    <t>Heh, what are you doing here? Trying to save the world, one NFT-drop at a time? I wish I could tell you how great I am, but let’s be honest: I’m not. I’m just a regular old banana in a red skin-tight suit. Yep. Lowkey, don’t even know who my dad is. I started out as a bad guy, and now, well, now I’m even worse! But if you need someone’s ass kicked, whether banana or not, I’m your fruit. What the hell else am I supposed to say? I gotta tell you, I wish they had a bar for us here in web3. All I’m finding is tech bros talking about how everything’s “on-chain”. Pfft. What a bunch of losers.</t>
  </si>
  <si>
    <t>I could really go for a top hat or something, this whole look is starting to bore me.</t>
  </si>
  <si>
    <t>Tamar of Georgia .png</t>
  </si>
  <si>
    <t xml:space="preserve">Tamar of Georgia </t>
  </si>
  <si>
    <t>16,000-17,999</t>
  </si>
  <si>
    <t>A builder in the truest sense of the world, Tamar shows what a female Banny can do. Between romping with her cornucopia of male concubines and spearheading foreign and domestic affairs, she exudes effortless control of her kingdom. Her acumen should come as no surprise, and she’s battle-tested and hardened from stamping out failed insurrections aplenty. What she’s built appears like it will last 1000 years, but who knows what the future will have in store.</t>
  </si>
  <si>
    <t>Who says a woman can’t be king?</t>
  </si>
  <si>
    <t>Dolly Parton.png</t>
  </si>
  <si>
    <t>Dolly Parton</t>
  </si>
  <si>
    <t>18,000-19,999</t>
  </si>
  <si>
    <t>This wholesome banny is quite the talent. Whether she’s throwing down an impromptu concert or throwing back a shot of bourbon, she does it in style. She works a guitar with carefully manicured nails that effortlessly finger pick in travis or other styles, and a sweet smile that tells you everything's okay. Undoubtedly the best banana to ever grow in Tennessee, she takes the fruitcake ten out of ten times. If Elvis was The King, then surely Dolly is The Queen.</t>
  </si>
  <si>
    <t>It costs a lot of money to look this sweet.</t>
  </si>
  <si>
    <t>Baker.png</t>
  </si>
  <si>
    <t>Baker</t>
  </si>
  <si>
    <t>20,000-21,999</t>
  </si>
  <si>
    <t>Many astronaut bannies came before her, but this is the first one to survive. Oh yes, it was quite a harrowing experience for bananas in space. Nobody seemed to care much if they made it or now— in fact, early on they weren’t even expected to survive. But Astronaut Banny Baker made it back. She was studied carefully, both before, during, and after her trip into the cosmos. She had a good spirit about the whole thing and was never at risk of succumbing. But what nobody could possibly expect is the amazing career she has had after her spaceflight, routinely entertaining children and adults. One of the few bannies to go to space and tell the tale.</t>
  </si>
  <si>
    <t>EEK EEK OOK OOK!</t>
  </si>
  <si>
    <t>Athos.png</t>
  </si>
  <si>
    <t>Athos</t>
  </si>
  <si>
    <t>22,000-23,999</t>
  </si>
  <si>
    <t>This banny is principled and deft with a gun and sword. While not the most chirpy musketeer banny out there, he’s among the most lethal. Ever-troubled and a banana that turns to the drink more than most, he will stick up for what’s right, even if it means killing a part of himself in the process. He still grieves from the death of his wife, Ms. Musketeer, who he had to kill when he discovered that she was on the run. Justice trumps personal feelings, but he still loves her. He knows the deep truth to his existence: the banana that lives be the gun dies by it also.</t>
  </si>
  <si>
    <t>Let justice be served, no matter the cost.</t>
  </si>
  <si>
    <t>The Witch of Endor.png</t>
  </si>
  <si>
    <t>The Witch of Endor</t>
  </si>
  <si>
    <t>24,000-25,999</t>
  </si>
  <si>
    <t>She’s got all the answers, but do you really want them? The Witch of Endor is a banana most mysterious; always willing to offer advice, but with the very important caveat that she can never promise where it will take you. What is fate, really? Are her prophesies the stuff of the divine, or is the very fact that she vocalizes them enough to make them self-fulfilling? Bannies seek her out when they are in need, especially when they don’t want to turn to a more discerning source. But beware— you just may get what you wish for.</t>
  </si>
  <si>
    <t>Be careful what you wish for.</t>
  </si>
  <si>
    <t>Desmond Miles.png</t>
  </si>
  <si>
    <t>Desmond Miles</t>
  </si>
  <si>
    <t>26,000-27,999</t>
  </si>
  <si>
    <t>From bar tending to ass kicking, Desmond Miles does it all. Like so many bananas that strike out from home to start a new life, Desmond never thought he’d find a future in being an elite assassin. After all, who wants to carry on a family tradition when the world has so much to offer? Truly, the grass is always greener. But what Desmond never expected was that proverbial truth: people tend to follow in the footsteps of their parents. Little did he know that he was destined to be amongst the greatest bannies, and in so doing become their greatest sacrifice.</t>
  </si>
  <si>
    <t>Be who you are until you aren’t.</t>
  </si>
  <si>
    <t>Banhovah.png</t>
  </si>
  <si>
    <t>Banhovah</t>
  </si>
  <si>
    <t>28,000-29,999</t>
  </si>
  <si>
    <t>A banny that can turn strawberry smoothies into daiquiris: Banhova has arrived. They say he can walk on whipped cream. They say he hasn’t grown, just risen. They say his father was a great big tree, the likes of which made the Tower of Babel look small. They say he will flip all the fruit stands in the city. They say a lot about Banhova, or as his buddies call him, Yahweh. He likes to hang with OG Banny and the two of them get up to all sorts of mischief. He had a rough time once where he got peeled in front of everybody, but he learned to forgive. And he wants you to forgive, too.</t>
  </si>
  <si>
    <t>For what shall it profit the banana, who gains the whole world, but in the process loses his sweetness?</t>
  </si>
  <si>
    <t>Pinkie Pie.png</t>
  </si>
  <si>
    <t>Pinkie Pie</t>
  </si>
  <si>
    <t>30,000-39,999</t>
  </si>
  <si>
    <t>This bubbly banny is sweeter than a pound of aspartame. It’s eyebleach for all occasions. It shits rainbows and pukes butterflies. This banny works hard. This banny has beautiful round eyes that plead helplessly. This banny could go on a killing spree and people would just sit back and go, “Awwwwww! So cute!!!!” This banny gets access to important events because of how cute it looks, and this banny knows its power. This banny will fuck you up.</t>
  </si>
  <si>
    <t>Awwww, I think she’s sleeping! Let’s pet her!</t>
  </si>
  <si>
    <t>Edward Teach.png</t>
  </si>
  <si>
    <t>Edward Teach</t>
  </si>
  <si>
    <t>40,000-49,999</t>
  </si>
  <si>
    <t>If looks could kill, then laying eyes on Edward would mean certain death. He fits all the stereotypes of a vicious, opportunistic pirate, and he’s clad in the accoutrements to boot. But looks can be deceiving! This banny is amongst the most suave out there— a careful and intentional deal maker, shrewd beyond his years. He wields his image more deftly than any weapon on earth. Which begs the question— how much of that image can he truly back up? He would tell you simply: come find out.</t>
  </si>
  <si>
    <t>Let your image do the fighting for you.</t>
  </si>
  <si>
    <t>Legolas.png</t>
  </si>
  <si>
    <t>Legolas</t>
  </si>
  <si>
    <t>50,000-59,999</t>
  </si>
  <si>
    <t>This little elven banny is a hard worker and overall just a really good banana. He’s on the sensitive side— likes most elven bananas—but don’t let that fool you, deep down he’s got a heart of gold. He’s got good dexterity and is a killer shot with a longbow, and he’s big enough to put his disagreements with dwarves aside if there is a bigger battle to fight. He’s lived a long life, but he isn’t old by any stretch. He’s happy to fight for the forces of good in the Bannyverse, and he looks forward to polishing off his old bow and putting some nasty bannies in the ground, where they belong.</t>
  </si>
  <si>
    <t>Cross me and thy heart shall rest.</t>
  </si>
  <si>
    <t>Naruto.png</t>
  </si>
  <si>
    <t>Naruto</t>
  </si>
  <si>
    <t>60,000-69,999</t>
  </si>
  <si>
    <t>They say character spawns from tragedy, and Naruto will tell you that this must be so. Born out of the marriage of chaos and the innocence of childhood, this banana grew up in darkness, precluded from the violence trapped inside him. But like all great heroes, he turned those overripe bananas into a banana smoothie. He learned to harness his power and to bend its will toward the good and in need. And he developed a strong crush for Sakura, a Banny he seeks out at all costs.</t>
  </si>
  <si>
    <t>I’ve got something growing inside me... For Sakura.</t>
  </si>
  <si>
    <t>Pharaoh King Banatut.png</t>
  </si>
  <si>
    <t>Pharaoh King Banatut</t>
  </si>
  <si>
    <t>70,000-79,999</t>
  </si>
  <si>
    <t>Much conjecture exists around this banny. He’s definitely an oddball who casts a wide shadow. He walks with a slight limp, perhaps the result of a clubbed foot. He may have some neurodegenerative disorders. He’s short and awkward. But nothing surprising for a banny who’s mother is his father’s sister. I mean you’re really scraping the bottom of the genetic barrel on that one. But by the same token, some believe this is all just a subterfuge for a crafty leader. Some would say Pharaoh King Banatut is a shrewd politician. Some would say that mountains were moved for him.</t>
  </si>
  <si>
    <t>I’ll show you, dad!</t>
  </si>
  <si>
    <t>Agent J.png</t>
  </si>
  <si>
    <t>Agent J</t>
  </si>
  <si>
    <t>80,000-89,999</t>
  </si>
  <si>
    <t>Finally, a fresh-faced banny who is ready to get some real work done! Agent J may not be the most experienced secret agent banana on the roster, but he’s gung-ho and ready to take down some bad guys and investigate some extraterrestrial mischief! He tries to be a good partner, even in the face of extreme sarcasm and resting bitch face. But he may occasionally lose his temper, and in the worst case will slap a fool.</t>
  </si>
  <si>
    <t>Keep my partner’s name out your motherfuckin’ mouth!</t>
  </si>
  <si>
    <t>Batbanny.png</t>
  </si>
  <si>
    <t>Batbanny</t>
  </si>
  <si>
    <t>90,000-99,999</t>
  </si>
  <si>
    <t>Does the end justify the means? This banny would tell you so. He took some serious childhood drama and turned it into the fuel he needed to clean up a corrupt and crime-ridden city. He’s entered the Bannyverse, and he’s ready to bring some heat on all the bad bananas out there. Does each killing bring him closer to peace? Hell no, but that doesn’t mean he’ll stop trying. Batbanny puts his pain and trauma onto you, and he lets it kill you. He wants you to suffer, just as he did. But ask him who’s the bad guy, and he’ll always say it’s you.</t>
  </si>
  <si>
    <t>Protector. Tormentor.</t>
  </si>
  <si>
    <t>Mario.png</t>
  </si>
  <si>
    <t xml:space="preserve">Mario </t>
  </si>
  <si>
    <t>100,000-199,999</t>
  </si>
  <si>
    <t>A plumber banana with humble beginnings, Mario is continually thrust into danger as he attempts to help the histrionic apple of his eye, Peach. They are definitely that couple in the Bannyverse: a hot mess, a dumpster fire, a drama factory. Mario will save Peach each and every time, no matter how many bodies he catches along the way. He doesn’t seem to understand that the vast majority of his relationship involves him getting cucked by Bowser. But it’s all worth it in the end, when he can reunite with his cluster-b-personality-disorder companion and lay some serious pipe. And then it starts over all again.</t>
  </si>
  <si>
    <t>Wa-hoooo!</t>
  </si>
  <si>
    <t>Masako Tanaka.png</t>
  </si>
  <si>
    <t>Masako Tanaka</t>
  </si>
  <si>
    <t>200,000-299,999</t>
  </si>
  <si>
    <t>No banana has the grace or poise of Masako, nor do they even begin to approximate the sophistication and class that she exudes. But beware— behind that polished veneer, that culmination of centuries of culture of the highest class— is a world of sacrifice that very few can imagine, let alone withstand. Steeled from such austere upbringing, Masako isn’t one to compromise her principles. She worked too hard to let that happen, and she’ll let you know it.</t>
  </si>
  <si>
    <t>Never compromise who you are.</t>
  </si>
  <si>
    <t>Jango Fett.png</t>
  </si>
  <si>
    <t>Jango Fett</t>
  </si>
  <si>
    <t>300,000-399,999</t>
  </si>
  <si>
    <t>This taciturn banana doesn’t need a quick mouth or a loud voice to do most of the talking— his presence is enough to send a shockwave through you. He’s an old-school bounty hunter, a gun for hire, a banny on a mission. He’s not fighting for justice or truth—what mere banana would ever deign to know what justice and truth is? No, he’s far more practical. He fights for JBX tokens exclusively, and whoever pays the greatest number gets his service. He’s gritty and practical, with no flare or style outside of pure efficiency. They say the Bannyverse will implode the day he shows emotion.</t>
  </si>
  <si>
    <t>I’m the web3 lord. Let the hodlers pay me.</t>
  </si>
  <si>
    <t>Tinkerbanny.png</t>
  </si>
  <si>
    <t>Tinkerbanny</t>
  </si>
  <si>
    <t>400,000-499,999</t>
  </si>
  <si>
    <t>At times sweet, at times sour, Tinkerbanny is a mercurial banana to be sure. She has a penchant for fixing and augmenting all things physical— a tinkerer in the truest sense of the word— and she’s been known to run a shop that other bannies frequent. If you need to modulate your gun to full auto, or get some chips out of your samurai sword, she’s your banana. She’s also a bit moody, to put it lightly, so you better catch her on a good day. Nothing worse than a weapons shop hosted by an angry banny, after all. She definitely likes to be cherished and treated with care. Hopefully the other bannies can remember that.</t>
  </si>
  <si>
    <t>I’m loyal, just don’t be a shithead.</t>
  </si>
  <si>
    <t>Banny Stark.png</t>
  </si>
  <si>
    <t>Banny Stark</t>
  </si>
  <si>
    <t>500,000-599,999</t>
  </si>
  <si>
    <t>A good-humored banny with a playboy lifestyle, this superhero banana loves nothing more than a night out after saving the world. Banny Stark, like so many superheroes before him, emerged from childhood trauma with the perseverance and drive to change the world. He’s jovial and witty and not without sarcasm, and it’s always best to stay on his good side. That said, like so many superhero bannies out there, he’s nothing without a nemesis. They say a new nemesis is emerging for him, straight from the Bannyverse. Can you guess who it is?</t>
  </si>
  <si>
    <t>Build shit. Blow shit up. Save shit. Repeat.</t>
  </si>
  <si>
    <t>Emmett  “Doc” Brown.png</t>
  </si>
  <si>
    <t>Emmett  “Doc” Brown</t>
  </si>
  <si>
    <t>600,000-699,999</t>
  </si>
  <si>
    <t>My goodness, reader! Hold on to your horses because you’re about to jump down a rabbit hole here! This banny will take you places you’ve never been! He’ll take you back in time to kiss your own mother! This banny has some kinky fucking fetishes! He’ll take you back to the old west to make you kiss your own great-great-grandfather! And if you read this paragraph at precisely 88 words per minute, you just may get a glimpse of that wild west lemon party! Oh he’d like that! Oh yes he’d love it! Other bannies tend to stay away from him, for obvious reasons.</t>
  </si>
  <si>
    <t>Just one more time. I promise it won’t be like last time!</t>
  </si>
  <si>
    <t>Beatrix Kiddo.png</t>
  </si>
  <si>
    <t>Beatrix Kiddo</t>
  </si>
  <si>
    <t>700,000-799,999</t>
  </si>
  <si>
    <t>A banny hell bent on revenge and with all the skills to exact it, Black Mamba is coming for her enemies. The erstwhile pregnant banny awoke recently to find that her seeds were stolen. She has a feeling she knows who took them, along with the bannies that helped them. Delving back into a life she swore to leave behind, Black Mamba has suited up and polished off her katana. For all other bannies out there: stay the hell out of her way. She’s going scorched earth in the Bannyverse, and you don’t wanna be around to see it first-hand.</t>
  </si>
  <si>
    <t>Give me my seeds, and I’ll make this quick.</t>
  </si>
  <si>
    <t>Louise Burns.png</t>
  </si>
  <si>
    <t>Louise Burns</t>
  </si>
  <si>
    <t>800,000-899,999</t>
  </si>
  <si>
    <t>Louise is cute as a button. A little girl banny about 8 years old, she loves to people watch. You can find her in dark long hallways, particularly after a long night of strange occurrences. Her only friend seems to be her twin sister, and she loves her bright blue dress, both clean and blood stained. Most of her other friends have been a bit odd, so she’s always happy to meet new people. At the end of the day she’s not unlike most kids— she just wants to play. Won’t you come play with her?</t>
  </si>
  <si>
    <t>Come play with me.</t>
  </si>
  <si>
    <t>Miyamoto Musashi.png</t>
  </si>
  <si>
    <t>Miyamoto Musashi</t>
  </si>
  <si>
    <t>900,000-999,999</t>
  </si>
  <si>
    <t>No banny can wield a sword like Musashi. His form and technique is pristine and the stuff of legends. Musashi is interested in keeping the peace and punishing social transgressions. He’s excellent at shaming others, which some say cuts deeper than any katana ever could. He’s a bit lonely in the Bannyverse, but he heard that there’s another sword fighter floating around and he’s excited to duel them. After all, he’s never lost a duel. They say he can pluck flies out of the air with nothing more than chop sticks. As far as bar tricks go, that’s gotta take the cake.</t>
  </si>
  <si>
    <t>Think lightly of yourself and deeply of the world.</t>
  </si>
  <si>
    <t>Obiwan Kenobanana.png</t>
  </si>
  <si>
    <t>Obiwan Kenobanana</t>
  </si>
  <si>
    <t>1,000,000-1,999,999</t>
  </si>
  <si>
    <t>If there’s already a best sword fighter banny, then certainly Obiwan Kenobanana is the best wielder of the light saber. He has fought long and trained many along his path in a uncertain and tumultuous Bannyverse. In fact, he trained a couple of the bannies around here. But like so many tragic portrayals in literature, he is destined to fall at the hands of his own apprentice. But which one is it, and how will it happen? Obiwan has a feeling it’s coming, but he’ll fight like hell until it does.</t>
  </si>
  <si>
    <t>Poor is the apprentice who does not exceed his master.</t>
  </si>
  <si>
    <t>Enlil.png</t>
  </si>
  <si>
    <t>Enlil</t>
  </si>
  <si>
    <t>2,000,000-2,999,999</t>
  </si>
  <si>
    <t>This divine banny has a lot of stories about him, but all impossible to verify. What’s known is that he is amongst the oldest bannies, and the most wise. He’s also prone to a quick temper and can definitely make it rain when he needs to let off some steam. Some have said he may be an otherwordly banana, who came to the Bannyverse as a guest, or intruder, depending on which side you’re on. But all conjecture aside, this Banny is quite powerful. Some say that OG Banny has some info on him.</t>
  </si>
  <si>
    <t>Akkadians? Please. That’s so last-last-millennium!</t>
  </si>
  <si>
    <t>Spock.png</t>
  </si>
  <si>
    <t>Spock</t>
  </si>
  <si>
    <t>3,000,000-3,999,999</t>
  </si>
  <si>
    <t>Calm, cool and collected, Spock doesn’t make his moves out of whim or anger. Rumored to be half-banana, half-plantain, he is a cool player who does SWOT analyses about which cereal to buy for breakfast. He may not have the most bubbly or energetic personality, but when you need answers that don’t play to your emotions, Spock is your banana. Other bannies are known to seek out Spock for his excellent conflict mediation skills, but what they don’t know is that Spock’s memory is second to none. As a banana who knows everyone’s dirty laundry, his bad side is an inopportune place for you to end up on.</t>
  </si>
  <si>
    <t>Above all things: be pragmatic.</t>
  </si>
  <si>
    <t>Dr. Harleen Quinzel.png</t>
  </si>
  <si>
    <t>Dr. Harleen Quinzel</t>
  </si>
  <si>
    <t>4,000,000-4,999,999</t>
  </si>
  <si>
    <t>Every good banana has a wild side, and Dr. Quinzel is the embodiment of that. A former psychiatrist who did a lot of good helping the most tortured of bananas, she broke out into the Bannyverse with an unmatched eagerness for mayhem. Perhaps she was screwed too tight for most of her life, or maybe, like the strongest diamond shatters in an explosion of magnificent shards, Harleen is unleashed in the Bannyverse in all her mayhem. She’s chasing a long-lost lover— a former patient— and she’s sure she’ll find him. Unless, of course, a careful reader finds him first.</t>
  </si>
  <si>
    <t>If looks could kill, you’d be dead already.</t>
  </si>
  <si>
    <t>Pamela Anderson.png</t>
  </si>
  <si>
    <t>Pamela Anderson</t>
  </si>
  <si>
    <t>5,000,000-5,999,999</t>
  </si>
  <si>
    <t>This drop-dead gorgeous banny will have your banana sticking up straight. Playboy loves a good time and isn’t afraid to show it. Equally comfortable with a hammer and tool belt or out in the ocean currents, Playboy is a banny of many skills and talents. She’s also quite formidable, and can protect and kick ass as necessary. A seductress that can throw back a tequila shot over a conversation on animal rights, she’s everybody’s type. Which other banny will fall head over heels for her, and will that story have a happy ending? Stay tuned.</t>
  </si>
  <si>
    <t>My vibrant peel? It’s all natural, baby.</t>
  </si>
  <si>
    <t>Princess Leia.png</t>
  </si>
  <si>
    <t>Princess Leia</t>
  </si>
  <si>
    <t>6,000,000-6,999,999</t>
  </si>
  <si>
    <t>Princess Leia is a banny that was kicking ass before it was cool. Whether the whole Bannyverse is at risk or there’s just a little disagreement between bananas at a local pub, Princess Leia will jump in and take care of the situation. She’s well trained to fight and is an excellent shot, like most badass heroines. When the writing’s on the wall and the circumstances seem too dire to recover from, you can count on Princess Leia to come in and save the day, sometimes even doing so in a clanky metal bikini.</t>
  </si>
  <si>
    <t>When the boy bannies are done screwing things up, I come fix it.</t>
  </si>
  <si>
    <t>Lestat The Undead.png</t>
  </si>
  <si>
    <t>Lestat The Undead</t>
  </si>
  <si>
    <t>7,000,000-7,999,999</t>
  </si>
  <si>
    <t>Lestat will strike you as quite wise for his age, which is misleading, since he’s amongst the oldest bannies in the Bannyverse. His young appearance is sustained by the fresh banana flesh of the living. He has a penchant for mind-reading, fast healing, and superhuman strength, and those that know him would be the first to tell you that he’s a total brat. Don’t let his good looks and charm deceive you— he’ll just as soon slit your throat as he’ll offer you immortality, the latter being far worse, I assure you.</t>
  </si>
  <si>
    <t>Could I interest you in a hickie?</t>
  </si>
  <si>
    <t>Jinx.png</t>
  </si>
  <si>
    <t>Jinx</t>
  </si>
  <si>
    <t>8,000,000-8,999,999</t>
  </si>
  <si>
    <t>A heroine who you can’t help but to root for, Jinx is a banny that brings the heat when she needs to. Don’t let her petite and unassuming exterior fool you, she’s a badass that wields her childhood trauma into magnificent destruction. She tends to steer clear from most bannies, and they do the same. But her approach to problem solving is a double-edged sword, as some more justice-oriented bannies may peg her for a villain. The eventual confrontation is bound to lead to more than a few fireworks, but who will emerge victorious? Stay tuned.</t>
  </si>
  <si>
    <t>Everything different about you is everything strong about you.</t>
  </si>
  <si>
    <t>Spider Jerusalem.png</t>
  </si>
  <si>
    <t>Spider Jerusalem</t>
  </si>
  <si>
    <t>9,000,000-9,999,999</t>
  </si>
  <si>
    <t>Strap in and be prepared to get your mind fucked hard, because Spider Jerusalem doesn’t fuck around. He’s blunt, and if he’s not in the middle of doing a line of coke, he may take a moment out of his day to let you know that you’re a jackass cog in a societal wheel your dumbass doesn’t even comprehend the existence of. He’s easy to get pissed off and he’ll let you know it, and God help you if you bring a dog around this motherfucker because he doesn’t fuck with canines. He doesn’t fuck with anybody. Just give him a spoon, a lighter, and a syringe and get the fuck outta his way. He’s seen some shit.</t>
  </si>
  <si>
    <t>Life’s a bitch, then you die.</t>
  </si>
  <si>
    <t>Diana Banana.png</t>
  </si>
  <si>
    <t xml:space="preserve">Diana Banana </t>
  </si>
  <si>
    <t>10,000,000-19,999,999</t>
  </si>
  <si>
    <t>Diana Banana has a storied history and a fierce set of skills. Some say she’s half-goddess, with fists that will kill you if her looks don’t. Born from clay carefully sculpted by the hands of ancient deities, and with a pedigree of Amazonian upbringing, Diana started her war-path back in the 1940s beating the living hell out of axis baddies. In the Bannyverse, she can be seen trying to right the wrongs and tip the scales of justice in all the right directions.</t>
  </si>
  <si>
    <t>Love, and kicking ass, will save the world.</t>
  </si>
  <si>
    <t>Banny Potter.png</t>
  </si>
  <si>
    <t>Banny Potter</t>
  </si>
  <si>
    <t>20,000,000-39,999,999</t>
  </si>
  <si>
    <t>This little meek banana is growing into his own peel. Day to day, he learns more amazing magic tricks and spells to cast. And just in time, too, for a nemesis is on the horizon, the likes of which Banny Potter has never seen before. He’s certain that he can’t overcome any major foe, but he’s about to be thrust before the greatest foe that he’s ever seen. Will he dig deep and find the strength and confidence to overcome this monumental test, or will he shrivel up, like testicles on a cold winter morning, when he rubber hits the road?</t>
  </si>
  <si>
    <t>It does not do well to dwell on dreams, and forget to live.</t>
  </si>
  <si>
    <t>Prince of Darkness.png</t>
  </si>
  <si>
    <t>Prince of Darkness</t>
  </si>
  <si>
    <t>40,000,000-59,999,999</t>
  </si>
  <si>
    <t>This diabolical banny will be the first to tell you that he’s just misunderstood. After all, you’ve only heard one side of the story. Equipped with superhuman strength, telekinesis and telepathy, the Prince of Darkness will be the first to point out that he’s not even using any of them on you right now. After all, how bad can he be? Rumors that he erupted from a vessel where he was once entrapped as sentient sludge? Such silliness! And all those people he allegedly hurt? Crisis bananas, nothing more. Come make some deals with him. At the very least: listen to his time-share presentation.</t>
  </si>
  <si>
    <t>Tell me: where do I belong in a sick society?</t>
  </si>
  <si>
    <t>Blondie.png</t>
  </si>
  <si>
    <t xml:space="preserve">Blondie </t>
  </si>
  <si>
    <t>60,000,000-99,999,999</t>
  </si>
  <si>
    <t>Eyes squinted, a long poncho draped over a yellow phallus, and a cowboy hat with a six shooter around the girthiest part: that’s Blondie. He doesn’t say much— hell, he doesn’t need to. You know what this banana is about. With the gravel in his gut and the spit in his eye, he’s seen more than your average banana. Nothing fazes him, and nothing should— they say the rattlesnakes whimper when he crosses their path. Where he’s going, where he’s been, and what he wants, well, those are all mysteries to common folk like you or me. But one thing’s for sure: Blondie gets what he wants, and he don’t ask twice.</t>
  </si>
  <si>
    <t>Every banana makes his own way.</t>
  </si>
  <si>
    <t>Dr. Jonathan Osterman.png</t>
  </si>
  <si>
    <t>Dr. Jonathan Osterman</t>
  </si>
  <si>
    <t>100,000,000-599,999,999</t>
  </si>
  <si>
    <t>No, this isn’t the banny based on a certain male impotence drug. And no, I don’t blame you for going there. This banny has bigger worries than a limp dick, and notice that six pack? Yeah, he’s definitely on something. Dr. Osterman is a monumental force that has never been fully unleashed on this world. He has tipped the scales in major events across history, and he does so still in the Bannyverse. Only the oldest, most senior bannies can communicate with him, and even then quite sparingly. What will happen when he breaks free from his mysterious constraints? An unfettered Dr. Osterman is a recipe for Armageddon, or so the other God-tier bannies will tell you.</t>
  </si>
  <si>
    <t>Time is a flat circle.</t>
  </si>
  <si>
    <t>Gautama Buddha.png</t>
  </si>
  <si>
    <t>Gautama Buddha</t>
  </si>
  <si>
    <t>Doesn’t get more laid back than Buddha Banny. He threw it all away— opulence, wealth, fame— in order to find inner peace under a tree. He did so at a young age and rejected his material possessions well into adulthood. He ate pork, sometimes quite greedily. And he inspired a movement that goes on to this day in the Bannyverse. Many bannies seek him out, but he is of few words. They say he won’t even open up to you unless you bring him a nice pork dish. Who knew self-actualization was so transactional.</t>
  </si>
  <si>
    <t>Do not perceive the pork chop. Be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</si>
</sst>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scheme val="minor"/>
    </font>
    <font>
      <sz val="10"/>
      <color theme="1"/>
      <name val="Iosevka"/>
      <family val="2"/>
    </font>
    <font>
      <sz val="10"/>
      <color rgb="FF000000"/>
      <name val="Iosevk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xf numFmtId="3" fontId="1" fillId="0" borderId="0" xfId="0" applyNumberFormat="1" applyFont="1"/>
    <xf numFmtId="0" fontId="2" fillId="0" borderId="0" xfId="0" applyFo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C1" zoomScale="117" zoomScaleNormal="117" workbookViewId="0">
      <selection activeCell="C1" sqref="A1:XFD1048576"/>
    </sheetView>
  </sheetViews>
  <sheetFormatPr baseColWidth="10" defaultColWidth="11.1640625" defaultRowHeight="15" customHeight="1" x14ac:dyDescent="0.15"/>
  <cols>
    <col min="1" max="1" width="8.6640625" style="4" customWidth="1"/>
    <col min="2" max="2" width="29.6640625" style="4" customWidth="1"/>
    <col min="3" max="3" width="21.83203125" style="4" customWidth="1"/>
    <col min="4" max="4" width="21" style="4" customWidth="1"/>
    <col min="5" max="5" width="12.83203125" style="4" customWidth="1"/>
    <col min="6" max="8" width="8.6640625" style="4" customWidth="1"/>
    <col min="9" max="9" width="12" style="4" customWidth="1"/>
    <col min="10" max="10" width="10.33203125" style="4" customWidth="1"/>
    <col min="11" max="11" width="12.83203125" style="4" bestFit="1" customWidth="1"/>
    <col min="12" max="12" width="93.83203125" style="4" customWidth="1"/>
    <col min="13" max="13" width="34.1640625" style="4" customWidth="1"/>
    <col min="14" max="14" width="56.1640625" style="4" customWidth="1"/>
    <col min="15" max="26" width="11.1640625" style="4" customWidth="1"/>
    <col min="27" max="16384" width="11.1640625" style="4"/>
  </cols>
  <sheetData>
    <row r="1" spans="1:26"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4" t="s">
        <v>13</v>
      </c>
      <c r="O1" s="4" t="s">
        <v>14</v>
      </c>
      <c r="P1" s="1"/>
      <c r="Q1" s="1"/>
      <c r="R1" s="1"/>
      <c r="S1" s="1"/>
      <c r="T1" s="1"/>
      <c r="U1" s="1"/>
      <c r="V1" s="1"/>
      <c r="W1" s="1"/>
      <c r="X1" s="1"/>
      <c r="Y1" s="1"/>
      <c r="Z1" s="1"/>
    </row>
    <row r="2" spans="1:26" ht="15.75" customHeight="1" x14ac:dyDescent="0.15">
      <c r="A2" s="1">
        <v>1</v>
      </c>
      <c r="B2" s="3" t="s">
        <v>15</v>
      </c>
      <c r="C2" s="1" t="s">
        <v>16</v>
      </c>
      <c r="D2" s="1" t="s">
        <v>17</v>
      </c>
      <c r="E2" s="1">
        <v>99</v>
      </c>
      <c r="F2" s="1">
        <v>5</v>
      </c>
      <c r="G2" s="1">
        <v>0</v>
      </c>
      <c r="H2" s="1">
        <v>0</v>
      </c>
      <c r="I2" s="1">
        <v>4</v>
      </c>
      <c r="J2" s="1">
        <v>0</v>
      </c>
      <c r="K2" s="1">
        <v>5</v>
      </c>
      <c r="L2" s="1" t="s">
        <v>18</v>
      </c>
      <c r="M2" s="1" t="s">
        <v>19</v>
      </c>
      <c r="N2" s="1" t="str">
        <f ca="1">IFERROR(__xludf.DUMMYFUNCTION("GOOGLETRANSLATE(L2, ""en"", ""ru"")"),"Банни, который начал все это. Тот самый. Единственный. Великолепный, величественный и великодушный. Ог Банни. Все изделия принимают участие в прославленном существовании. Многие изделия рассказывают рассказы о смутной, отдаленной памяти - некоторые припис"&amp;"ывают его чистой случайности, другим - сверхъестественному. Тогда еще другие скажут вам, что Ог Банни обязательно придет в мир, полностью мясистой банановой формы. Другие говорят, что он возвращался много раз, иногда как яблоко, иногда как апельсин. И дру"&amp;"гие говорят, что он еще впереди, и когда он придет, существование, как мы знаем, это изменится. И затем есть те, кто говорит, что он гораздо больше, чем что -то из этого: он исторический шепот, потерянный для поколений и чье эхо отражается вокруг знаний, "&amp;"которые он вдохновлял. Ог, если когда -либо был один.")</f>
        <v>Банни, который начал все это. Тот самый. Единственный. Великолепный, величественный и великодушный. Ог Банни. Все изделия принимают участие в прославленном существовании. Многие изделия рассказывают рассказы о смутной, отдаленной памяти - некоторые приписывают его чистой случайности, другим - сверхъестественному. Тогда еще другие скажут вам, что Ог Банни обязательно придет в мир, полностью мясистой банановой формы. Другие говорят, что он возвращался много раз, иногда как яблоко, иногда как апельсин. И другие говорят, что он еще впереди, и когда он придет, существование, как мы знаем, это изменится. И затем есть те, кто говорит, что он гораздо больше, чем что -то из этого: он исторический шепот, потерянный для поколений и чье эхо отражается вокруг знаний, которые он вдохновлял. Ог, если когда -либо был один.</v>
      </c>
      <c r="O2" s="1" t="str">
        <f ca="1">IFERROR(__xludf.DUMMYFUNCTION("GOOGLETRANSLATE(M2, ""en"", ""ru"")"),"Вначале был Ог Банни.")</f>
        <v>Вначале был Ог Банни.</v>
      </c>
      <c r="P2" s="1"/>
      <c r="Q2" s="1"/>
      <c r="R2" s="1"/>
      <c r="S2" s="1"/>
      <c r="T2" s="1"/>
      <c r="U2" s="1"/>
      <c r="V2" s="1"/>
      <c r="W2" s="1"/>
      <c r="X2" s="1"/>
      <c r="Y2" s="1"/>
      <c r="Z2" s="1"/>
    </row>
    <row r="3" spans="1:26" ht="15.75" customHeight="1" x14ac:dyDescent="0.15">
      <c r="A3" s="1">
        <v>2</v>
      </c>
      <c r="B3" s="3" t="s">
        <v>20</v>
      </c>
      <c r="C3" s="1" t="s">
        <v>21</v>
      </c>
      <c r="D3" s="1" t="s">
        <v>22</v>
      </c>
      <c r="E3" s="1">
        <v>100</v>
      </c>
      <c r="F3" s="1">
        <v>2</v>
      </c>
      <c r="G3" s="1">
        <v>4</v>
      </c>
      <c r="H3" s="1">
        <v>1</v>
      </c>
      <c r="I3" s="1">
        <v>2</v>
      </c>
      <c r="J3" s="1">
        <v>1</v>
      </c>
      <c r="K3" s="1">
        <v>0</v>
      </c>
      <c r="L3" s="1" t="s">
        <v>23</v>
      </c>
      <c r="M3" s="1" t="s">
        <v>24</v>
      </c>
      <c r="N3" s="4" t="str">
        <f ca="1">IFERROR(__xludf.DUMMYFUNCTION("GOOGLETRANSLATE(L3, ""en"", ""ru"")"),"Якобы веселый банан, если он когда -либо был, фарсер набит от конца до конца с глупым смехом и блажкой. Он общеизвестный дикий карт, на который вы всегда можете рассчитывать, чтобы посмеяться или шокировать его нетерпеливую аудиторию. Но что -то в его выр"&amp;"ажении в последнее время кажется немного тревожным - определенный в глазах, который предполагает, что он, банан, который дает всю свою радость, чтобы другие развлекали, может не иметь никого, чтобы принести ему радость. Грустный клоун, он не - по крайней "&amp;"мере, пока нет. Они говорят, что здесь и там и везде, по всем землям, что Фарсер может заставить любого смеяться по желанию. Действительно, однажды банан сидел в исповеди и, будучи в его остроумие, признался, что он был в отчаянном проливе, и чувствовал, "&amp;"что в мире не было радости. «Мне жаль, что вы так почувствуете, - сказал ему отец, - я слышал, что Фарсер находится в городе, и он может рассмешить любое банановое. Пожалуйста, зайдите в его шоу. Он поможет вам ». «Но отец, - закричал банан в страданиях, "&amp;"- я фарсеер!»")</f>
        <v>Якобы веселый банан, если он когда -либо был, фарсер набит от конца до конца с глупым смехом и блажкой. Он общеизвестный дикий карт, на который вы всегда можете рассчитывать, чтобы посмеяться или шокировать его нетерпеливую аудиторию. Но что -то в его выражении в последнее время кажется немного тревожным - определенный в глазах, который предполагает, что он, банан, который дает всю свою радость, чтобы другие развлекали, может не иметь никого, чтобы принести ему радость. Грустный клоун, он не - по крайней мере, пока нет. Они говорят, что здесь и там и везде, по всем землям, что Фарсер может заставить любого смеяться по желанию. Действительно, однажды банан сидел в исповеди и, будучи в его остроумие, признался, что он был в отчаянном проливе, и чувствовал, что в мире не было радости. «Мне жаль, что вы так почувствуете, - сказал ему отец, - я слышал, что Фарсер находится в городе, и он может рассмешить любое банановое. Пожалуйста, зайдите в его шоу. Он поможет вам ». «Но отец, - закричал банан в страданиях, - я фарсеер!»</v>
      </c>
      <c r="O3" s="1" t="str">
        <f ca="1">IFERROR(__xludf.DUMMYFUNCTION("GOOGLETRANSLATE(M3, ""en"", ""ru"")"),"Вы еще не понимаете сцену. Как ты мог понять жизнь?")</f>
        <v>Вы еще не понимаете сцену. Как ты мог понять жизнь?</v>
      </c>
      <c r="P3" s="1"/>
      <c r="Q3" s="1"/>
      <c r="R3" s="1"/>
      <c r="S3" s="1"/>
      <c r="T3" s="1"/>
      <c r="U3" s="1"/>
      <c r="V3" s="1"/>
      <c r="W3" s="1"/>
      <c r="X3" s="1"/>
      <c r="Y3" s="1"/>
      <c r="Z3" s="1"/>
    </row>
    <row r="4" spans="1:26" ht="15.75" customHeight="1" x14ac:dyDescent="0.15">
      <c r="A4" s="1">
        <v>3</v>
      </c>
      <c r="B4" s="3" t="s">
        <v>25</v>
      </c>
      <c r="C4" s="1" t="s">
        <v>26</v>
      </c>
      <c r="D4" s="1" t="s">
        <v>27</v>
      </c>
      <c r="E4" s="1">
        <v>100</v>
      </c>
      <c r="F4" s="1">
        <v>0</v>
      </c>
      <c r="G4" s="1">
        <v>4</v>
      </c>
      <c r="H4" s="1">
        <v>4</v>
      </c>
      <c r="I4" s="1">
        <v>2</v>
      </c>
      <c r="J4" s="1">
        <v>3</v>
      </c>
      <c r="K4" s="1">
        <v>0</v>
      </c>
      <c r="L4" s="1" t="s">
        <v>28</v>
      </c>
      <c r="M4" s="1" t="s">
        <v>29</v>
      </c>
      <c r="N4" s="1" t="str">
        <f ca="1">IFERROR(__xludf.DUMMYFUNCTION("GOOGLETRANSLATE(L4, ""en"", ""ru"")"),"Хотите ли вы немного свежего хумуса или хорошего гиропада с фри из сладкого картофеля, или даже только один из ваших врагов, расчлененных психо -блюдом с мясным лейком, который также может сохранить ритм на ритме, Бронсон - ваш банан. Пылающий и скромный "&amp;"с первого взгляда, он приведет очарование, если вы будете хорошими, и насилие, если вы были непослушными. Он управляет узким кораблем на любой кухне, и ему нравится причинять боль, когда ему нужно. Некоторые говорят, что блюда, которую он готовит, может п"&amp;"оставить любого человека в хорошее настроение. Он всегда хотел приготовить для Фарсера, который, как он слышал, был на свалках, но до сих пор у него никогда не было шансов. Это изменится в будущем?")</f>
        <v>Хотите ли вы немного свежего хумуса или хорошего гиропада с фри из сладкого картофеля, или даже только один из ваших врагов, расчлененных психо -блюдом с мясным лейком, который также может сохранить ритм на ритме, Бронсон - ваш банан. Пылающий и скромный с первого взгляда, он приведет очарование, если вы будете хорошими, и насилие, если вы были непослушными. Он управляет узким кораблем на любой кухне, и ему нравится причинять боль, когда ему нужно. Некоторые говорят, что блюда, которую он готовит, может поставить любого человека в хорошее настроение. Он всегда хотел приготовить для Фарсера, который, как он слышал, был на свалках, но до сих пор у него никогда не было шансов. Это изменится в будущем?</v>
      </c>
      <c r="O4" s="1" t="str">
        <f ca="1">IFERROR(__xludf.DUMMYFUNCTION("GOOGLETRANSLATE(M4, ""en"", ""ru"")"),"Мы поднимаем врагов или мы здесь?")</f>
        <v>Мы поднимаем врагов или мы здесь?</v>
      </c>
      <c r="P4" s="1"/>
      <c r="Q4" s="1"/>
      <c r="R4" s="1"/>
      <c r="S4" s="1"/>
      <c r="T4" s="1"/>
      <c r="U4" s="1"/>
      <c r="V4" s="1"/>
      <c r="W4" s="1"/>
      <c r="X4" s="1"/>
      <c r="Y4" s="1"/>
      <c r="Z4" s="1"/>
    </row>
    <row r="5" spans="1:26" ht="15.75" customHeight="1" x14ac:dyDescent="0.15">
      <c r="A5" s="1">
        <v>4</v>
      </c>
      <c r="B5" s="3" t="s">
        <v>30</v>
      </c>
      <c r="C5" s="1" t="s">
        <v>31</v>
      </c>
      <c r="D5" s="1" t="s">
        <v>32</v>
      </c>
      <c r="E5" s="1">
        <v>100</v>
      </c>
      <c r="F5" s="1">
        <v>0</v>
      </c>
      <c r="G5" s="1">
        <v>3</v>
      </c>
      <c r="H5" s="1">
        <v>4</v>
      </c>
      <c r="I5" s="1">
        <v>1</v>
      </c>
      <c r="J5" s="1">
        <v>0</v>
      </c>
      <c r="K5" s="1">
        <v>0</v>
      </c>
      <c r="L5" s="1" t="s">
        <v>29</v>
      </c>
      <c r="M5" s="1" t="s">
        <v>33</v>
      </c>
      <c r="N5" s="4" t="str">
        <f ca="1">IFERROR(__xludf.DUMMYFUNCTION("GOOGLETRANSLATE(L5, ""en"", ""ru"")"),"Мы поднимаем врагов или мы здесь?")</f>
        <v>Мы поднимаем врагов или мы здесь?</v>
      </c>
      <c r="O5" s="1" t="str">
        <f ca="1">IFERROR(__xludf.DUMMYFUNCTION("GOOGLETRANSLATE(M5, ""en"", ""ru"")"),"Я просто обычный банан, который любит заниматься серфингом. Здесь ничего нет.")</f>
        <v>Я просто обычный банан, который любит заниматься серфингом. Здесь ничего нет.</v>
      </c>
      <c r="P5" s="1"/>
      <c r="Q5" s="1"/>
      <c r="R5" s="1"/>
      <c r="S5" s="1"/>
      <c r="T5" s="1"/>
      <c r="U5" s="1"/>
      <c r="V5" s="1"/>
      <c r="W5" s="1"/>
      <c r="X5" s="1"/>
      <c r="Y5" s="1"/>
      <c r="Z5" s="1"/>
    </row>
    <row r="6" spans="1:26" ht="15.75" customHeight="1" x14ac:dyDescent="0.15">
      <c r="A6" s="1">
        <v>5</v>
      </c>
      <c r="B6" s="3" t="s">
        <v>34</v>
      </c>
      <c r="C6" s="1" t="s">
        <v>35</v>
      </c>
      <c r="D6" s="1" t="s">
        <v>36</v>
      </c>
      <c r="E6" s="1">
        <v>100</v>
      </c>
      <c r="F6" s="1">
        <v>0</v>
      </c>
      <c r="G6" s="1">
        <v>2</v>
      </c>
      <c r="H6" s="1">
        <v>5</v>
      </c>
      <c r="I6" s="1">
        <v>2</v>
      </c>
      <c r="J6" s="1">
        <v>4</v>
      </c>
      <c r="K6" s="1">
        <v>1</v>
      </c>
      <c r="L6" s="1" t="s">
        <v>37</v>
      </c>
      <c r="M6" s="1" t="s">
        <v>38</v>
      </c>
      <c r="N6" s="1" t="str">
        <f ca="1">IFERROR(__xludf.DUMMYFUNCTION("GOOGLETRANSLATE(L6, ""en"", ""ru"")"),"Сладкий по своей природе и с проверенным послужным списком топливных полей и пожинателя того, что он сеет, фермер Банни популярен и добродушен, и, как ни странно, привлекателен для обезьян всех видов. Он знает, как сдержать голову и положить в локоть смаз"&amp;"ку, чтобы выполнить работу. На самом деле он настолько последовательен, что можно задаться вопросом, не может ли он скрывать вторую жизнь. В конце концов, кто может быть так полон?")</f>
        <v>Сладкий по своей природе и с проверенным послужным списком топливных полей и пожинателя того, что он сеет, фермер Банни популярен и добродушен, и, как ни странно, привлекателен для обезьян всех видов. Он знает, как сдержать голову и положить в локоть смазку, чтобы выполнить работу. На самом деле он настолько последовательен, что можно задаться вопросом, не может ли он скрывать вторую жизнь. В конце концов, кто может быть так полон?</v>
      </c>
      <c r="O6" s="1" t="str">
        <f ca="1">IFERROR(__xludf.DUMMYFUNCTION("GOOGLETRANSLATE(M6, ""en"", ""ru"")"),"Что посеешь то и пожнешь.")</f>
        <v>Что посеешь то и пожнешь.</v>
      </c>
      <c r="P6" s="1"/>
      <c r="Q6" s="1"/>
      <c r="R6" s="1"/>
      <c r="S6" s="1"/>
      <c r="T6" s="1"/>
      <c r="U6" s="1"/>
      <c r="V6" s="1"/>
      <c r="W6" s="1"/>
      <c r="X6" s="1"/>
      <c r="Y6" s="1"/>
      <c r="Z6" s="1"/>
    </row>
    <row r="7" spans="1:26" ht="15.75" customHeight="1" x14ac:dyDescent="0.15">
      <c r="A7" s="1">
        <v>6</v>
      </c>
      <c r="B7" s="3" t="s">
        <v>39</v>
      </c>
      <c r="C7" s="1" t="s">
        <v>40</v>
      </c>
      <c r="D7" s="1" t="s">
        <v>41</v>
      </c>
      <c r="E7" s="1">
        <v>100</v>
      </c>
      <c r="F7" s="1">
        <v>1</v>
      </c>
      <c r="G7" s="1">
        <v>4</v>
      </c>
      <c r="H7" s="1">
        <v>2</v>
      </c>
      <c r="I7" s="1">
        <v>4</v>
      </c>
      <c r="J7" s="1">
        <v>1</v>
      </c>
      <c r="K7" s="1">
        <v>0</v>
      </c>
      <c r="L7" s="1" t="s">
        <v>42</v>
      </c>
      <c r="M7" s="1" t="s">
        <v>43</v>
      </c>
      <c r="N7" s="4" t="str">
        <f ca="1">IFERROR(__xludf.DUMMYFUNCTION("GOOGLETRANSLATE(L7, ""en"", ""ru"")"),"Primrose - это абсолютное удовольствие от баня, если когда -либо было. Она покрыта двойным покрытием кожи и одежды, и когда ее индивидуальность расцветает, ароматный каляние нежной сладости заполняет воздух. В отличие от начинающего цветка, Primrose показ"&amp;"ывает цвета своей личности, чтобы привлечь друзей и врагов. Но будьте осторожны - они говорят, что у нее нет шипов, но это может быть просто потому, что она так хороша, чтобы скрыть их.")</f>
        <v>Primrose - это абсолютное удовольствие от баня, если когда -либо было. Она покрыта двойным покрытием кожи и одежды, и когда ее индивидуальность расцветает, ароматный каляние нежной сладости заполняет воздух. В отличие от начинающего цветка, Primrose показывает цвета своей личности, чтобы привлечь друзей и врагов. Но будьте осторожны - они говорят, что у нее нет шипов, но это может быть просто потому, что она так хороша, чтобы скрыть их.</v>
      </c>
      <c r="O7" s="1" t="str">
        <f ca="1">IFERROR(__xludf.DUMMYFUNCTION("GOOGLETRANSLATE(M7, ""en"", ""ru"")"),"Не все шипы имеют розы.")</f>
        <v>Не все шипы имеют розы.</v>
      </c>
      <c r="P7" s="1"/>
      <c r="Q7" s="1"/>
      <c r="R7" s="1"/>
      <c r="S7" s="1"/>
      <c r="T7" s="1"/>
      <c r="U7" s="1"/>
      <c r="V7" s="1"/>
      <c r="W7" s="1"/>
      <c r="X7" s="1"/>
      <c r="Y7" s="1"/>
      <c r="Z7" s="1"/>
    </row>
    <row r="8" spans="1:26" ht="15.75" customHeight="1" x14ac:dyDescent="0.15">
      <c r="A8" s="1">
        <v>7</v>
      </c>
      <c r="B8" s="3" t="s">
        <v>44</v>
      </c>
      <c r="C8" s="1" t="s">
        <v>45</v>
      </c>
      <c r="D8" s="1" t="s">
        <v>46</v>
      </c>
      <c r="E8" s="1">
        <v>100</v>
      </c>
      <c r="F8" s="1">
        <v>1</v>
      </c>
      <c r="G8" s="1">
        <v>5</v>
      </c>
      <c r="H8" s="1">
        <v>3</v>
      </c>
      <c r="I8" s="1">
        <v>3</v>
      </c>
      <c r="J8" s="1">
        <v>2</v>
      </c>
      <c r="K8" s="1">
        <v>0</v>
      </c>
      <c r="L8" s="1" t="s">
        <v>47</v>
      </c>
      <c r="M8" s="1" t="s">
        <v>48</v>
      </c>
      <c r="N8" s="1" t="str">
        <f ca="1">IFERROR(__xludf.DUMMYFUNCTION("GOOGLETRANSLATE(L8, ""en"", ""ru"")"),"Якобы всегда нуждаясь в спасении, Peach имеет привычку оказываться в ситуациях, которые могут показаться немного ошеломляющей. Но обратите внимание - каждая ситуация встречается с героем, чтобы спасти ее, желая умереть за нее. Одно спасение мы можем запис"&amp;"ать на неожиданную травму. Два спасания? НЕДОСТАВЛЯЕТ, чтобы быть уверенным. Но десятки? Что в ее личности приносит эти постоянные похищения? Может быть, она такая милая, что ни один похититель не может держаться подальше? Или ее сахариновая игривая красо"&amp;"та не что иное, как медовый горшок, механизмы которых мы еще не выяснили?")</f>
        <v>Якобы всегда нуждаясь в спасении, Peach имеет привычку оказываться в ситуациях, которые могут показаться немного ошеломляющей. Но обратите внимание - каждая ситуация встречается с героем, чтобы спасти ее, желая умереть за нее. Одно спасение мы можем записать на неожиданную травму. Два спасания? НЕДОСТАВЛЯЕТ, чтобы быть уверенным. Но десятки? Что в ее личности приносит эти постоянные похищения? Может быть, она такая милая, что ни один похититель не может держаться подальше? Или ее сахариновая игривая красота не что иное, как медовый горшок, механизмы которых мы еще не выяснили?</v>
      </c>
      <c r="O8" s="1" t="str">
        <f ca="1">IFERROR(__xludf.DUMMYFUNCTION("GOOGLETRANSLATE(M8, ""en"", ""ru"")"),"Помоги мне!")</f>
        <v>Помоги мне!</v>
      </c>
      <c r="P8" s="1"/>
      <c r="Q8" s="1"/>
      <c r="R8" s="1"/>
      <c r="S8" s="1"/>
      <c r="T8" s="1"/>
      <c r="U8" s="1"/>
      <c r="V8" s="1"/>
      <c r="W8" s="1"/>
      <c r="X8" s="1"/>
      <c r="Y8" s="1"/>
      <c r="Z8" s="1"/>
    </row>
    <row r="9" spans="1:26" ht="15.75" customHeight="1" x14ac:dyDescent="0.15">
      <c r="A9" s="1">
        <v>8</v>
      </c>
      <c r="B9" s="3" t="s">
        <v>49</v>
      </c>
      <c r="C9" s="1" t="s">
        <v>50</v>
      </c>
      <c r="D9" s="1" t="s">
        <v>51</v>
      </c>
      <c r="E9" s="1">
        <v>100</v>
      </c>
      <c r="F9" s="1">
        <v>0</v>
      </c>
      <c r="G9" s="1">
        <v>4</v>
      </c>
      <c r="H9" s="1">
        <v>4</v>
      </c>
      <c r="I9" s="1">
        <v>2</v>
      </c>
      <c r="J9" s="1">
        <v>2</v>
      </c>
      <c r="K9" s="1">
        <v>0</v>
      </c>
      <c r="L9" s="1" t="s">
        <v>52</v>
      </c>
      <c r="M9" s="1" t="s">
        <v>53</v>
      </c>
      <c r="N9" s="4" t="str">
        <f ca="1">IFERROR(__xludf.DUMMYFUNCTION("GOOGLETRANSLATE(L9, ""en"", ""ru"")"),"Никто не имеет внимания на стиль, как Роуз, самый важный бани. Будь то без бретелек, трапеции или принцесса, нет платья, которое она не может спроектировать с максимальной заботой и мастерством. Ее артистизм и непревзойденные навыки означают, что она вост"&amp;"ребована только самыми мощными измерениями во вселенной, где она также считает шляпы и служит советником способностей, которые будут. Шляпы, которые она делает, имеют коронованную королевскую власть, но не заставляйте ее искагаться - когда все становится "&amp;"жестким, Роуз знает, как выйти из Dodge. Когда молоток падает, это не голова Роуз, которая разбивается на кусочки, но кто бы ни был, может быть, просто носить одну из ее шляп.")</f>
        <v>Никто не имеет внимания на стиль, как Роуз, самый важный бани. Будь то без бретелек, трапеции или принцесса, нет платья, которое она не может спроектировать с максимальной заботой и мастерством. Ее артистизм и непревзойденные навыки означают, что она востребована только самыми мощными измерениями во вселенной, где она также считает шляпы и служит советником способностей, которые будут. Шляпы, которые она делает, имеют коронованную королевскую власть, но не заставляйте ее искагаться - когда все становится жестким, Роуз знает, как выйти из Dodge. Когда молоток падает, это не голова Роуз, которая разбивается на кусочки, но кто бы ни был, может быть, просто носить одну из ее шляп.</v>
      </c>
      <c r="O9" s="1" t="str">
        <f ca="1">IFERROR(__xludf.DUMMYFUNCTION("GOOGLETRANSLATE(M9, ""en"", ""ru"")"),"Правители очаровательны марионетки.")</f>
        <v>Правители очаровательны марионетки.</v>
      </c>
      <c r="P9" s="1"/>
      <c r="Q9" s="1"/>
      <c r="R9" s="1"/>
      <c r="S9" s="1"/>
      <c r="T9" s="1"/>
      <c r="U9" s="1"/>
      <c r="V9" s="1"/>
      <c r="W9" s="1"/>
      <c r="X9" s="1"/>
      <c r="Y9" s="1"/>
      <c r="Z9" s="1"/>
    </row>
    <row r="10" spans="1:26" ht="15.75" customHeight="1" x14ac:dyDescent="0.15">
      <c r="A10" s="1">
        <v>9</v>
      </c>
      <c r="B10" s="3" t="s">
        <v>54</v>
      </c>
      <c r="C10" s="1" t="s">
        <v>55</v>
      </c>
      <c r="D10" s="1" t="s">
        <v>56</v>
      </c>
      <c r="E10" s="1">
        <v>100</v>
      </c>
      <c r="F10" s="1">
        <v>4</v>
      </c>
      <c r="G10" s="1">
        <v>4</v>
      </c>
      <c r="H10" s="1">
        <v>3</v>
      </c>
      <c r="I10" s="1">
        <v>2</v>
      </c>
      <c r="J10" s="1">
        <v>4</v>
      </c>
      <c r="K10" s="1">
        <v>4</v>
      </c>
      <c r="L10" s="1" t="s">
        <v>57</v>
      </c>
      <c r="M10" s="1" t="s">
        <v>58</v>
      </c>
      <c r="N10" s="1" t="str">
        <f ca="1">IFERROR(__xludf.DUMMYFUNCTION("GOOGLETRANSLATE(L10, ""en"", ""ru"")"),"Banmora знает, как идти на головокружительных скоростях: быть последним в своем роде сделает это с вами. Независимо от того, в конечном итоге она находится на стороне истины или обмана, не имеет значения - она ​​в любом случае принесет полную силу своих н"&amp;"авыков на поле битвы. Всегда хорошо поддерживая, как дзен, в горе опасности, она жаждет немного больше, чем найти серебряного спутника, чтобы провести вечность. Но с такой большой враждебностью в мире и недостаточным для борьбы, как она когда -нибудь полу"&amp;"чит время, чтобы сделать это? Иногда она чувствует, что борется с бесконечными войнами.")</f>
        <v>Banmora знает, как идти на головокружительных скоростях: быть последним в своем роде сделает это с вами. Независимо от того, в конечном итоге она находится на стороне истины или обмана, не имеет значения - она ​​в любом случае принесет полную силу своих навыков на поле битвы. Всегда хорошо поддерживая, как дзен, в горе опасности, она жаждет немного больше, чем найти серебряного спутника, чтобы провести вечность. Но с такой большой враждебностью в мире и недостаточным для борьбы, как она когда -нибудь получит время, чтобы сделать это? Иногда она чувствует, что борется с бесконечными войнами.</v>
      </c>
      <c r="O10" s="1" t="str">
        <f ca="1">IFERROR(__xludf.DUMMYFUNCTION("GOOGLETRANSLATE(M10, ""en"", ""ru"")"),"Выбросьте свою жизнь для справедливости.")</f>
        <v>Выбросьте свою жизнь для справедливости.</v>
      </c>
      <c r="P10" s="1"/>
      <c r="Q10" s="1"/>
      <c r="R10" s="1"/>
      <c r="S10" s="1"/>
      <c r="T10" s="1"/>
      <c r="U10" s="1"/>
      <c r="V10" s="1"/>
      <c r="W10" s="1"/>
      <c r="X10" s="1"/>
      <c r="Y10" s="1"/>
      <c r="Z10" s="1"/>
    </row>
    <row r="11" spans="1:26" ht="15.75" customHeight="1" x14ac:dyDescent="0.15">
      <c r="A11" s="1">
        <v>10</v>
      </c>
      <c r="B11" s="3" t="s">
        <v>59</v>
      </c>
      <c r="C11" s="1" t="s">
        <v>60</v>
      </c>
      <c r="D11" s="1" t="s">
        <v>61</v>
      </c>
      <c r="E11" s="1">
        <v>1000</v>
      </c>
      <c r="F11" s="1">
        <v>4</v>
      </c>
      <c r="G11" s="1">
        <v>4</v>
      </c>
      <c r="H11" s="1">
        <v>2</v>
      </c>
      <c r="I11" s="1">
        <v>1</v>
      </c>
      <c r="J11" s="1">
        <v>2</v>
      </c>
      <c r="K11" s="1">
        <v>0</v>
      </c>
      <c r="L11" s="1" t="s">
        <v>62</v>
      </c>
      <c r="M11" s="1" t="s">
        <v>63</v>
      </c>
      <c r="N11" s="4" t="str">
        <f ca="1">IFERROR(__xludf.DUMMYFUNCTION("GOOGLETRANSLATE(L11, ""en"", ""ru"")"),"Вы никогда не знаете, что вы получаете с этим Банни. Иногда он может быть мягким, почти кротким - ничем не примечательным в истинном смысле этого слова. Но как раз тогда, когда вы думаете, что его привязали, появляется другая сторона - звена, которая стол"&amp;"ь же неуместна, как и жестокая. Банковский кассир днем, который любит проводить вечера в Копакабане, избивая головорезов и гангстеров, можно сказать, что он является одним из самых интересных из Банни. Просто надеюсь, что вы не встретите его в плохую ночь"&amp;".")</f>
        <v>Вы никогда не знаете, что вы получаете с этим Банни. Иногда он может быть мягким, почти кротким - ничем не примечательным в истинном смысле этого слова. Но как раз тогда, когда вы думаете, что его привязали, появляется другая сторона - звена, которая столь же неуместна, как и жестокая. Банковский кассир днем, который любит проводить вечера в Копакабане, избивая головорезов и гангстеров, можно сказать, что он является одним из самых интересных из Банни. Просто надеюсь, что вы не встретите его в плохую ночь.</v>
      </c>
      <c r="O11" s="1" t="str">
        <f ca="1">IFERROR(__xludf.DUMMYFUNCTION("GOOGLETRANSLATE(M11, ""en"", ""ru"")"),"Это t-t-t-token '!")</f>
        <v>Это t-t-t-token '!</v>
      </c>
      <c r="P11" s="1"/>
      <c r="Q11" s="1"/>
      <c r="R11" s="1"/>
      <c r="S11" s="1"/>
      <c r="T11" s="1"/>
      <c r="U11" s="1"/>
      <c r="V11" s="1"/>
      <c r="W11" s="1"/>
      <c r="X11" s="1"/>
      <c r="Y11" s="1"/>
      <c r="Z11" s="1"/>
    </row>
    <row r="12" spans="1:26" ht="15.75" customHeight="1" x14ac:dyDescent="0.15">
      <c r="A12" s="1">
        <v>11</v>
      </c>
      <c r="B12" s="3" t="s">
        <v>64</v>
      </c>
      <c r="C12" s="1" t="s">
        <v>65</v>
      </c>
      <c r="D12" s="1" t="s">
        <v>66</v>
      </c>
      <c r="E12" s="1">
        <v>1000</v>
      </c>
      <c r="F12" s="1">
        <v>0</v>
      </c>
      <c r="G12" s="1">
        <v>1</v>
      </c>
      <c r="H12" s="1">
        <v>4</v>
      </c>
      <c r="I12" s="1">
        <v>4</v>
      </c>
      <c r="J12" s="1">
        <v>3</v>
      </c>
      <c r="K12" s="1">
        <v>1</v>
      </c>
      <c r="L12" s="1" t="s">
        <v>67</v>
      </c>
      <c r="M12" s="1" t="s">
        <v>68</v>
      </c>
      <c r="N12" s="1" t="str">
        <f ca="1">IFERROR(__xludf.DUMMYFUNCTION("GOOGLETRANSLATE(L12, ""en"", ""ru"")"),"Если он не занят контрабандой товаров и укладывает бумагу, как босс, есть несколько вещей, которые Джон Роу любит делать больше в свободное время, чем взять немного приманки и отправиться на открытую воду. Его спокойная природа противоречит серьезной дело"&amp;"вой хватке, и его приманка и жезл могут убить даже самой злющей рыбы в море. Независимо от того, выходит ли он на озере или в муках деловой сделки, идущей на юг, он всегда играет свои карты рядом с грудью. Forsooth, ни один банан, ни монстр моря не могут "&amp;"перехитрить этот проницательный старый банан.")</f>
        <v>Если он не занят контрабандой товаров и укладывает бумагу, как босс, есть несколько вещей, которые Джон Роу любит делать больше в свободное время, чем взять немного приманки и отправиться на открытую воду. Его спокойная природа противоречит серьезной деловой хватке, и его приманка и жезл могут убить даже самой злющей рыбы в море. Независимо от того, выходит ли он на озере или в муках деловой сделки, идущей на юг, он всегда играет свои карты рядом с грудью. Forsooth, ни один банан, ни монстр моря не могут перехитрить этот проницательный старый банан.</v>
      </c>
      <c r="O12" s="1" t="str">
        <f ca="1">IFERROR(__xludf.DUMMYFUNCTION("GOOGLETRANSLATE(M12, ""en"", ""ru"")"),"Тихо очистите и носите дополнительную приманку.")</f>
        <v>Тихо очистите и носите дополнительную приманку.</v>
      </c>
      <c r="P12" s="1"/>
      <c r="Q12" s="1"/>
      <c r="R12" s="1"/>
      <c r="S12" s="1"/>
      <c r="T12" s="1"/>
      <c r="U12" s="1"/>
      <c r="V12" s="1"/>
      <c r="W12" s="1"/>
      <c r="X12" s="1"/>
      <c r="Y12" s="1"/>
      <c r="Z12" s="1"/>
    </row>
    <row r="13" spans="1:26" ht="15.75" customHeight="1" x14ac:dyDescent="0.15">
      <c r="A13" s="1">
        <v>12</v>
      </c>
      <c r="B13" s="3" t="s">
        <v>69</v>
      </c>
      <c r="C13" s="1" t="s">
        <v>70</v>
      </c>
      <c r="D13" s="1" t="s">
        <v>71</v>
      </c>
      <c r="E13" s="1">
        <v>1000</v>
      </c>
      <c r="F13" s="1">
        <v>1</v>
      </c>
      <c r="G13" s="1">
        <v>3</v>
      </c>
      <c r="H13" s="1">
        <v>3</v>
      </c>
      <c r="I13" s="1">
        <v>2</v>
      </c>
      <c r="J13" s="1">
        <v>2</v>
      </c>
      <c r="K13" s="1">
        <v>2</v>
      </c>
      <c r="L13" s="1" t="s">
        <v>72</v>
      </c>
      <c r="M13" s="1" t="s">
        <v>73</v>
      </c>
      <c r="N13" s="4" t="str">
        <f ca="1">IFERROR(__xludf.DUMMYFUNCTION("GOOGLETRANSLATE(L13, ""en"", ""ru"")"),"«Мофо, я больше не думаю, что мы в Web2», - вздохнул во рту, но запутанный Дотти Гейл. Дотти Гейл приступает к новым границам с осторожным оптимизмом с осторожным оптимизмом. Она пока не знает своей собственной силы, как и многие молодые героини, но она с"&amp;" нетерпением ждет приключений, которое ее ждет. Корзина в буксире с очаровательным маленьким терьером на ее стороне, Дотти возьмет на себя смелый новый мир Web3 с улыбкой на лице-но будьте осторожны, чтобы не попасть на ее плохую сторону, потому что с нес"&amp;"колькими небольшими щелчками из этих укушенных рубин Тапочки вы можете быть уверены, что весь ад будет вырваться на свободу.")</f>
        <v>«Мофо, я больше не думаю, что мы в Web2», - вздохнул во рту, но запутанный Дотти Гейл. Дотти Гейл приступает к новым границам с осторожным оптимизмом с осторожным оптимизмом. Она пока не знает своей собственной силы, как и многие молодые героини, но она с нетерпением ждет приключений, которое ее ждет. Корзина в буксире с очаровательным маленьким терьером на ее стороне, Дотти возьмет на себя смелый новый мир Web3 с улыбкой на лице-но будьте осторожны, чтобы не попасть на ее плохую сторону, потому что с несколькими небольшими щелчками из этих укушенных рубин Тапочки вы можете быть уверены, что весь ад будет вырваться на свободу.</v>
      </c>
      <c r="O13" s="1" t="str">
        <f ca="1">IFERROR(__xludf.DUMMYFUNCTION("GOOGLETRANSLATE(M13, ""en"", ""ru"")"),"Там нет места, как Web3. Там нет места, как Web3. Там нет места, как Web3.")</f>
        <v>Там нет места, как Web3. Там нет места, как Web3. Там нет места, как Web3.</v>
      </c>
      <c r="P13" s="1"/>
      <c r="Q13" s="1"/>
      <c r="R13" s="1"/>
      <c r="S13" s="1"/>
      <c r="T13" s="1"/>
      <c r="U13" s="1"/>
      <c r="V13" s="1"/>
      <c r="W13" s="1"/>
      <c r="X13" s="1"/>
      <c r="Y13" s="1"/>
      <c r="Z13" s="1"/>
    </row>
    <row r="14" spans="1:26" ht="15.75" customHeight="1" x14ac:dyDescent="0.15">
      <c r="A14" s="1">
        <v>13</v>
      </c>
      <c r="B14" s="3" t="s">
        <v>74</v>
      </c>
      <c r="C14" s="1" t="s">
        <v>75</v>
      </c>
      <c r="D14" s="1" t="s">
        <v>76</v>
      </c>
      <c r="E14" s="1">
        <v>1000</v>
      </c>
      <c r="F14" s="1">
        <v>4</v>
      </c>
      <c r="G14" s="1">
        <v>2</v>
      </c>
      <c r="H14" s="1">
        <v>3</v>
      </c>
      <c r="I14" s="1">
        <v>4</v>
      </c>
      <c r="J14" s="1">
        <v>2</v>
      </c>
      <c r="K14" s="1">
        <v>4</v>
      </c>
      <c r="L14" s="1" t="s">
        <v>77</v>
      </c>
      <c r="M14" s="1" t="s">
        <v>78</v>
      </c>
      <c r="N14" s="1" t="str">
        <f ca="1">IFERROR(__xludf.DUMMYFUNCTION("GOOGLETRANSLATE(L14, ""en"", ""ru"")"),"В той мере, если он когда-либо был, г-жа Бхаобан Ситх очарует вас и разоружить душераздирающее. Она наслаждается несколькими вещами больше, чем приятная шотландская и хорошая, гибкая компания. Вы можете увидеть здесь издалека, мерцающего в красивом платье"&amp;" с блестками, или услышать ее ангельский голос из -за какого -то хорошего идиллического склона холма, и, как будто под магнитным трансом привлечен к этому прекрасному Buxom вамперу. Старая пословица кольца вдвойне верно для мисс Б: Если это выглядит слишк"&amp;"ом хорошо, чтобы быть правдой, это так.")</f>
        <v>В той мере, если он когда-либо был, г-жа Бхаобан Ситх очарует вас и разоружить душераздирающее. Она наслаждается несколькими вещами больше, чем приятная шотландская и хорошая, гибкая компания. Вы можете увидеть здесь издалека, мерцающего в красивом платье с блестками, или услышать ее ангельский голос из -за какого -то хорошего идиллического склона холма, и, как будто под магнитным трансом привлечен к этому прекрасному Buxom вамперу. Старая пословица кольца вдвойне верно для мисс Б: Если это выглядит слишком хорошо, чтобы быть правдой, это так.</v>
      </c>
      <c r="O14" s="1" t="str">
        <f ca="1">IFERROR(__xludf.DUMMYFUNCTION("GOOGLETRANSLATE(M14, ""en"", ""ru"")"),"Почему ты не останешься на еще одного напитка?")</f>
        <v>Почему ты не останешься на еще одного напитка?</v>
      </c>
      <c r="P14" s="1"/>
      <c r="Q14" s="1"/>
      <c r="R14" s="1"/>
      <c r="S14" s="1"/>
      <c r="T14" s="1"/>
      <c r="U14" s="1"/>
      <c r="V14" s="1"/>
      <c r="W14" s="1"/>
      <c r="X14" s="1"/>
      <c r="Y14" s="1"/>
      <c r="Z14" s="1"/>
    </row>
    <row r="15" spans="1:26" ht="15.75" customHeight="1" x14ac:dyDescent="0.15">
      <c r="A15" s="1">
        <v>14</v>
      </c>
      <c r="B15" s="3" t="s">
        <v>79</v>
      </c>
      <c r="C15" s="1" t="s">
        <v>80</v>
      </c>
      <c r="D15" s="1" t="s">
        <v>81</v>
      </c>
      <c r="E15" s="1">
        <v>1000</v>
      </c>
      <c r="F15" s="1">
        <v>2</v>
      </c>
      <c r="G15" s="1">
        <v>5</v>
      </c>
      <c r="H15" s="1">
        <v>3</v>
      </c>
      <c r="I15" s="1">
        <v>2</v>
      </c>
      <c r="J15" s="1">
        <v>2</v>
      </c>
      <c r="K15" s="1">
        <v>4</v>
      </c>
      <c r="L15" s="1" t="s">
        <v>82</v>
      </c>
      <c r="M15" s="1" t="s">
        <v>83</v>
      </c>
      <c r="N15" s="4" t="str">
        <f ca="1">IFERROR(__xludf.DUMMYFUNCTION("GOOGLETRANSLATE(L15, ""en"", ""ru"")"),"Кто не может встать за банану, который лишает зрелого и дает подающемуся начинающемуся? В конце концов, это молодые поколения, которые сделают банановое дерево завтрашнего дня. Робин знает это, и он участвует в том, что некоторые называют кражей - хотя он"&amp;" будет называть это гуманитарной работой, чтобы быть уверенным. Он видел несколько бананов по всему городу, которые на самом деле похожи на зрелые старые цели, но когда он нанесет удар, это кто -то догадывается. Некоторые спрашивают, как этот скрытый бана"&amp;"н может жить с собой, но Робин будет первым, кто скажет вам, что он спит как ребенок.")</f>
        <v>Кто не может встать за банану, который лишает зрелого и дает подающемуся начинающемуся? В конце концов, это молодые поколения, которые сделают банановое дерево завтрашнего дня. Робин знает это, и он участвует в том, что некоторые называют кражей - хотя он будет называть это гуманитарной работой, чтобы быть уверенным. Он видел несколько бананов по всему городу, которые на самом деле похожи на зрелые старые цели, но когда он нанесет удар, это кто -то догадывается. Некоторые спрашивают, как этот скрытый банан может жить с собой, но Робин будет первым, кто скажет вам, что он спит как ребенок.</v>
      </c>
      <c r="O15" s="1" t="str">
        <f ca="1">IFERROR(__xludf.DUMMYFUNCTION("GOOGLETRANSLATE(M15, ""en"", ""ru"")"),"Роб из зрелого, чтобы дать недозлым.")</f>
        <v>Роб из зрелого, чтобы дать недозлым.</v>
      </c>
      <c r="P15" s="1"/>
      <c r="Q15" s="1"/>
      <c r="R15" s="1"/>
      <c r="S15" s="1"/>
      <c r="T15" s="1"/>
      <c r="U15" s="1"/>
      <c r="V15" s="1"/>
      <c r="W15" s="1"/>
      <c r="X15" s="1"/>
      <c r="Y15" s="1"/>
      <c r="Z15" s="1"/>
    </row>
    <row r="16" spans="1:26" ht="15.75" customHeight="1" x14ac:dyDescent="0.15">
      <c r="A16" s="1">
        <v>15</v>
      </c>
      <c r="B16" s="3" t="s">
        <v>84</v>
      </c>
      <c r="C16" s="1" t="s">
        <v>85</v>
      </c>
      <c r="D16" s="1" t="s">
        <v>86</v>
      </c>
      <c r="E16" s="1">
        <v>1000</v>
      </c>
      <c r="F16" s="1">
        <v>1</v>
      </c>
      <c r="G16" s="1">
        <v>0</v>
      </c>
      <c r="H16" s="1">
        <v>5</v>
      </c>
      <c r="I16" s="1">
        <v>4</v>
      </c>
      <c r="J16" s="1">
        <v>4</v>
      </c>
      <c r="K16" s="1">
        <v>2</v>
      </c>
      <c r="L16" s="1" t="s">
        <v>87</v>
      </c>
      <c r="M16" s="1" t="s">
        <v>88</v>
      </c>
      <c r="N16" s="1" t="str">
        <f ca="1">IFERROR(__xludf.DUMMYFUNCTION("GOOGLETRANSLATE(L16, ""en"", ""ru"")"),"Рогатый и возбужденный, ivar викинг - это банан, с которым вы не хотите связываться. Одетый во все атрибуты варварского захватчика и с двойным удовольствием, Ивар не любит не более, чем хорошая грабежа. Однако этот Бонри -Банни не без страданий: страдая о"&amp;"т хрупких костей, которые подвержены микрофрактату, Ивар - стеклянный канон, если он когда -либо был. Его склонность к хорошим отходам и разграблению, он любит хорошую еду и хорошую шутку. Некоторые могут спросить, чувствует ли он плохо со всей бойни, кот"&amp;"орую он приносит с собой, и он, вероятно, делает глубоко - слава богу за репрессии.")</f>
        <v>Рогатый и возбужденный, ivar викинг - это банан, с которым вы не хотите связываться. Одетый во все атрибуты варварского захватчика и с двойным удовольствием, Ивар не любит не более, чем хорошая грабежа. Однако этот Бонри -Банни не без страданий: страдая от хрупких костей, которые подвержены микрофрактату, Ивар - стеклянный канон, если он когда -либо был. Его склонность к хорошим отходам и разграблению, он любит хорошую еду и хорошую шутку. Некоторые могут спросить, чувствует ли он плохо со всей бойни, которую он приносит с собой, и он, вероятно, делает глубоко - слава богу за репрессии.</v>
      </c>
      <c r="O16" s="1" t="str">
        <f ca="1">IFERROR(__xludf.DUMMYFUNCTION("GOOGLETRANSLATE(M16, ""en"", ""ru"")"),"Риппин и слезы. Риппин и слезы.")</f>
        <v>Риппин и слезы. Риппин и слезы.</v>
      </c>
      <c r="P16" s="1"/>
      <c r="Q16" s="1"/>
      <c r="R16" s="1"/>
      <c r="S16" s="1"/>
      <c r="T16" s="1"/>
      <c r="U16" s="1"/>
      <c r="V16" s="1"/>
      <c r="W16" s="1"/>
      <c r="X16" s="1"/>
      <c r="Y16" s="1"/>
      <c r="Z16" s="1"/>
    </row>
    <row r="17" spans="1:26" ht="15.75" customHeight="1" x14ac:dyDescent="0.15">
      <c r="A17" s="1">
        <v>16</v>
      </c>
      <c r="B17" s="3" t="s">
        <v>89</v>
      </c>
      <c r="C17" s="1" t="s">
        <v>90</v>
      </c>
      <c r="D17" s="1" t="s">
        <v>91</v>
      </c>
      <c r="E17" s="1">
        <v>1000</v>
      </c>
      <c r="F17" s="1">
        <v>2</v>
      </c>
      <c r="G17" s="1">
        <v>3</v>
      </c>
      <c r="H17" s="1">
        <v>4</v>
      </c>
      <c r="I17" s="1">
        <v>2</v>
      </c>
      <c r="J17" s="1">
        <v>2</v>
      </c>
      <c r="K17" s="1">
        <v>1</v>
      </c>
      <c r="L17" s="1" t="s">
        <v>92</v>
      </c>
      <c r="M17" s="1" t="s">
        <v>93</v>
      </c>
      <c r="N17" s="4" t="str">
        <f ca="1">IFERROR(__xludf.DUMMYFUNCTION("GOOGLETRANSLATE(L17, ""en"", ""ru"")"),"Вы когда -нибудь хотели разбивать в яме с мусором, в то время как мятежный банан разозлился на вас и закричал вам на анархии? Если так, панк Банни для вас! Независимо от того, нравится ли вам хорошее шоу или просто какое-то старое старое неконформизм, вы "&amp;"можете приобрести панк-бани, чтобы выразить свое отвращение к капиталистической коммодитизации. Вы можете дополнительно выразить свое полное отвращение к такому потребительству, купив полный набор аксессуаров Punk Banny, который вы можете вырвать прямо се"&amp;"йчас по скорости со скидкой! (Условия скорости пакета или фактической ставки пакета могут быть изменены, или даже не существует вообще!) Панк Банни хочет, чтобы вы поддерживали его, но он никогда не скажет вам это. Он сказал бы вам, чтобы вы пошли на себя"&amp;" и принять анархию, и он покажет все правильные сувенильные магазины, чтобы помочь вам выразить свою вновь обретенную мятежность. Панк Банни на твоей стороне. Теперь широко открытый, поток мочи входит в горячую!")</f>
        <v>Вы когда -нибудь хотели разбивать в яме с мусором, в то время как мятежный банан разозлился на вас и закричал вам на анархии? Если так, панк Банни для вас! Независимо от того, нравится ли вам хорошее шоу или просто какое-то старое старое неконформизм, вы можете приобрести панк-бани, чтобы выразить свое отвращение к капиталистической коммодитизации. Вы можете дополнительно выразить свое полное отвращение к такому потребительству, купив полный набор аксессуаров Punk Banny, который вы можете вырвать прямо сейчас по скорости со скидкой! (Условия скорости пакета или фактической ставки пакета могут быть изменены, или даже не существует вообще!) Панк Банни хочет, чтобы вы поддерживали его, но он никогда не скажет вам это. Он сказал бы вам, чтобы вы пошли на себя и принять анархию, и он покажет все правильные сувенильные магазины, чтобы помочь вам выразить свою вновь обретенную мятежность. Панк Банни на твоей стороне. Теперь широко открытый, поток мочи входит в горячую!</v>
      </c>
      <c r="O17" s="1" t="str">
        <f ca="1">IFERROR(__xludf.DUMMYFUNCTION("GOOGLETRANSLATE(M17, ""en"", ""ru"")"),"Иди трахни себя и используйте код купона, чтобы получить скидку 20% на фаллоимитатор.")</f>
        <v>Иди трахни себя и используйте код купона, чтобы получить скидку 20% на фаллоимитатор.</v>
      </c>
      <c r="P17" s="1"/>
      <c r="Q17" s="1"/>
      <c r="R17" s="1"/>
      <c r="S17" s="1"/>
      <c r="T17" s="1"/>
      <c r="U17" s="1"/>
      <c r="V17" s="1"/>
      <c r="W17" s="1"/>
      <c r="X17" s="1"/>
      <c r="Y17" s="1"/>
      <c r="Z17" s="1"/>
    </row>
    <row r="18" spans="1:26" ht="15.75" customHeight="1" x14ac:dyDescent="0.15">
      <c r="A18" s="1">
        <v>17</v>
      </c>
      <c r="B18" s="3" t="s">
        <v>94</v>
      </c>
      <c r="C18" s="1" t="s">
        <v>95</v>
      </c>
      <c r="D18" s="1" t="s">
        <v>96</v>
      </c>
      <c r="E18" s="1">
        <v>1000</v>
      </c>
      <c r="F18" s="1">
        <v>0</v>
      </c>
      <c r="G18" s="1">
        <v>2</v>
      </c>
      <c r="H18" s="1">
        <v>3</v>
      </c>
      <c r="I18" s="1">
        <v>4</v>
      </c>
      <c r="J18" s="1">
        <v>4</v>
      </c>
      <c r="K18" s="1">
        <v>3</v>
      </c>
      <c r="L18" s="1" t="s">
        <v>97</v>
      </c>
      <c r="M18" s="1" t="s">
        <v>98</v>
      </c>
      <c r="N18" s="1" t="str">
        <f ca="1">IFERROR(__xludf.DUMMYFUNCTION("GOOGLETRANSLATE(L18, ""en"", ""ru"")"),"Не все в этом кажется с этим сахариновым бани. У Сакуры, будучи очаровательной и хитрой в своем собственном обряде, имеет больше слоев, чем можно ожидать на первый взгляд. Часто упуская из виду, она стала самостоятельной как бани, который может диктовать "&amp;"темп и сделать это с удивительной легкостью и утонченностью. Ее розовые волосы и сладкое поведение считают, что сложность не часто встречалась и не ценится, но когда все становится жестким, вы всегда знаете, что у нее будет ваша спина. В последнее время о"&amp;"на была немного несчастной, как и большинство изгибов, которые потеряли свой любовный интерес, но скоро найдет ли она их снова?")</f>
        <v>Не все в этом кажется с этим сахариновым бани. У Сакуры, будучи очаровательной и хитрой в своем собственном обряде, имеет больше слоев, чем можно ожидать на первый взгляд. Часто упуская из виду, она стала самостоятельной как бани, который может диктовать темп и сделать это с удивительной легкостью и утонченностью. Ее розовые волосы и сладкое поведение считают, что сложность не часто встречалась и не ценится, но когда все становится жестким, вы всегда знаете, что у нее будет ваша спина. В последнее время она была немного несчастной, как и большинство изгибов, которые потеряли свой любовный интерес, но скоро найдет ли она их снова?</v>
      </c>
      <c r="O18" s="1" t="str">
        <f ca="1">IFERROR(__xludf.DUMMYFUNCTION("GOOGLETRANSLATE(M18, ""en"", ""ru"")"),"У всех есть их родственная душа, но где моя?")</f>
        <v>У всех есть их родственная душа, но где моя?</v>
      </c>
      <c r="P18" s="1"/>
      <c r="Q18" s="1"/>
      <c r="R18" s="1"/>
      <c r="S18" s="1"/>
      <c r="T18" s="1"/>
      <c r="U18" s="1"/>
      <c r="V18" s="1"/>
      <c r="W18" s="1"/>
      <c r="X18" s="1"/>
      <c r="Y18" s="1"/>
      <c r="Z18" s="1"/>
    </row>
    <row r="19" spans="1:26" ht="15.75" customHeight="1" x14ac:dyDescent="0.15">
      <c r="A19" s="1">
        <v>18</v>
      </c>
      <c r="B19" s="3" t="s">
        <v>99</v>
      </c>
      <c r="C19" s="1" t="s">
        <v>100</v>
      </c>
      <c r="D19" s="1" t="s">
        <v>101</v>
      </c>
      <c r="E19" s="1">
        <v>1000</v>
      </c>
      <c r="F19" s="1">
        <v>1</v>
      </c>
      <c r="G19" s="1">
        <v>3</v>
      </c>
      <c r="H19" s="1">
        <v>2</v>
      </c>
      <c r="I19" s="1">
        <v>4</v>
      </c>
      <c r="J19" s="1">
        <v>1</v>
      </c>
      <c r="K19" s="1">
        <v>3</v>
      </c>
      <c r="L19" s="1" t="s">
        <v>102</v>
      </c>
      <c r="M19" s="1" t="s">
        <v>103</v>
      </c>
      <c r="N19" s="4" t="str">
        <f ca="1">IFERROR(__xludf.DUMMYFUNCTION("GOOGLETRANSLATE(L19, ""en"", ""ru"")"),"Смоллс не банан, который на первый взгляд поражает вас как замечательного, но это только потому, что ему нужно время, чтобы войти в себя. Он умеренный, смягченный, мягкий банан, который испытал много обрядов, чтобы добраться до того места, где он есть. Во"&amp;"зможно, он не первым бананом, о котором вы думаете, когда вам нужен нападающий в нижней части девятого, но вы определенно можете рассчитывать на то, что он будет там и будет иметь свою спину. Он хороший банан, в то время, когда эта старая невинная веселая"&amp;" жизнь-это исключение, а не правило. Полезно, будь то в миске хлопьев или на банановом расколе в стиле 1950 -х годов, Smalls приносит вам хорошие времена и комфорт.")</f>
        <v>Смоллс не банан, который на первый взгляд поражает вас как замечательного, но это только потому, что ему нужно время, чтобы войти в себя. Он умеренный, смягченный, мягкий банан, который испытал много обрядов, чтобы добраться до того места, где он есть. Возможно, он не первым бананом, о котором вы думаете, когда вам нужен нападающий в нижней части девятого, но вы определенно можете рассчитывать на то, что он будет там и будет иметь свою спину. Он хороший банан, в то время, когда эта старая невинная веселая жизнь-это исключение, а не правило. Полезно, будь то в миске хлопьев или на банановом расколе в стиле 1950 -х годов, Smalls приносит вам хорошие времена и комфорт.</v>
      </c>
      <c r="O19" s="1" t="str">
        <f ca="1">IFERROR(__xludf.DUMMYFUNCTION("GOOGLETRANSLATE(M19, ""en"", ""ru"")"),"Я зеркало для вашего подросткового возраста.")</f>
        <v>Я зеркало для вашего подросткового возраста.</v>
      </c>
      <c r="P19" s="1"/>
      <c r="Q19" s="1"/>
      <c r="R19" s="1"/>
      <c r="S19" s="1"/>
      <c r="T19" s="1"/>
      <c r="U19" s="1"/>
      <c r="V19" s="1"/>
      <c r="W19" s="1"/>
      <c r="X19" s="1"/>
      <c r="Y19" s="1"/>
      <c r="Z19" s="1"/>
    </row>
    <row r="20" spans="1:26" ht="15.75" customHeight="1" x14ac:dyDescent="0.15">
      <c r="A20" s="1">
        <v>19</v>
      </c>
      <c r="B20" s="3" t="s">
        <v>104</v>
      </c>
      <c r="C20" s="1" t="s">
        <v>105</v>
      </c>
      <c r="D20" s="1" t="s">
        <v>106</v>
      </c>
      <c r="E20" s="1">
        <v>1000</v>
      </c>
      <c r="F20" s="1">
        <v>1</v>
      </c>
      <c r="G20" s="1">
        <v>3</v>
      </c>
      <c r="H20" s="1">
        <v>2</v>
      </c>
      <c r="I20" s="1">
        <v>5</v>
      </c>
      <c r="J20" s="1">
        <v>3</v>
      </c>
      <c r="K20" s="1">
        <v>2</v>
      </c>
      <c r="L20" s="1" t="s">
        <v>107</v>
      </c>
      <c r="M20" s="1" t="s">
        <v>108</v>
      </c>
      <c r="N20" s="1" t="str">
        <f ca="1">IFERROR(__xludf.DUMMYFUNCTION("GOOGLETRANSLATE(L20, ""en"", ""ru"")"),"В этом банане есть царственный воздух - намек на роялти, которая длится и устойчива. Известный тем, что сразу же произвел впечатление, когда он входит в комнату, и одетый в самую хитрую и величественную одежду, Тафари источает грацию. И он должен: у него "&amp;"есть всю жизнь под поясом Кингсмастерства, и он наслаждается банкетом или гала -концертом, каким должен быть любой королевский. Но точно так же, как хронос, едящий своих детей, Тафари грациозно идет по бурному канату. Интересно, как это закончится для нег"&amp;"о, но написание на стене.")</f>
        <v>В этом банане есть царственный воздух - намек на роялти, которая длится и устойчива. Известный тем, что сразу же произвел впечатление, когда он входит в комнату, и одетый в самую хитрую и величественную одежду, Тафари источает грацию. И он должен: у него есть всю жизнь под поясом Кингсмастерства, и он наслаждается банкетом или гала -концертом, каким должен быть любой королевский. Но точно так же, как хронос, едящий своих детей, Тафари грациозно идет по бурному канату. Интересно, как это закончится для него, но написание на стене.</v>
      </c>
      <c r="O20" s="1" t="str">
        <f ca="1">IFERROR(__xludf.DUMMYFUNCTION("GOOGLETRANSLATE(M20, ""en"", ""ru"")"),"Позвольте им выпить Tej.")</f>
        <v>Позвольте им выпить Tej.</v>
      </c>
      <c r="P20" s="1"/>
      <c r="Q20" s="1"/>
      <c r="R20" s="1"/>
      <c r="S20" s="1"/>
      <c r="T20" s="1"/>
      <c r="U20" s="1"/>
      <c r="V20" s="1"/>
      <c r="W20" s="1"/>
      <c r="X20" s="1"/>
      <c r="Y20" s="1"/>
      <c r="Z20" s="1"/>
    </row>
    <row r="21" spans="1:26" ht="15.75" customHeight="1" x14ac:dyDescent="0.15">
      <c r="A21" s="1">
        <v>20</v>
      </c>
      <c r="B21" s="3" t="s">
        <v>109</v>
      </c>
      <c r="C21" s="1" t="s">
        <v>110</v>
      </c>
      <c r="D21" s="1" t="s">
        <v>111</v>
      </c>
      <c r="E21" s="1">
        <v>2000</v>
      </c>
      <c r="F21" s="1">
        <v>2</v>
      </c>
      <c r="G21" s="1">
        <v>4</v>
      </c>
      <c r="H21" s="1">
        <v>3</v>
      </c>
      <c r="I21" s="1">
        <v>3</v>
      </c>
      <c r="J21" s="1">
        <v>1</v>
      </c>
      <c r="K21" s="1">
        <v>3</v>
      </c>
      <c r="L21" s="1" t="s">
        <v>112</v>
      </c>
      <c r="M21" s="1" t="s">
        <v>113</v>
      </c>
      <c r="N21" s="4" t="str">
        <f ca="1">IFERROR(__xludf.DUMMYFUNCTION("GOOGLETRANSLATE(L21, ""en"", ""ru"")"),"Музыкальный и свет в поведении, Мик - банан, который знает, как сохранить его классным и веселым на вечеринке. Вы найдете несколько бананов, которые могут взорвать рог, как Мик. Ему нравятся длинные прогулки на скачках и поездки в продуктовый магазин. Он "&amp;"может быть не самым известным бананом, но он важная часть команды, и когда дерьмо попадает в фанат, и вам нужна труба мораль, чтобы прорваться через поле битвы, вам лучше поверить, что у него будут влажные губы Мика вокруг Это.")</f>
        <v>Музыкальный и свет в поведении, Мик - банан, который знает, как сохранить его классным и веселым на вечеринке. Вы найдете несколько бананов, которые могут взорвать рог, как Мик. Ему нравятся длинные прогулки на скачках и поездки в продуктовый магазин. Он может быть не самым известным бананом, но он важная часть команды, и когда дерьмо попадает в фанат, и вам нужна труба мораль, чтобы прорваться через поле битвы, вам лучше поверить, что у него будут влажные губы Мика вокруг Это.</v>
      </c>
      <c r="O21" s="1" t="str">
        <f ca="1">IFERROR(__xludf.DUMMYFUNCTION("GOOGLETRANSLATE(M21, ""en"", ""ru"")"),"Embouchure - это все.")</f>
        <v>Embouchure - это все.</v>
      </c>
      <c r="P21" s="1"/>
      <c r="Q21" s="1"/>
      <c r="R21" s="1"/>
      <c r="S21" s="1"/>
      <c r="T21" s="1"/>
      <c r="U21" s="1"/>
      <c r="V21" s="1"/>
      <c r="W21" s="1"/>
      <c r="X21" s="1"/>
      <c r="Y21" s="1"/>
      <c r="Z21" s="1"/>
    </row>
    <row r="22" spans="1:26" ht="15.75" customHeight="1" x14ac:dyDescent="0.15">
      <c r="A22" s="1">
        <v>21</v>
      </c>
      <c r="B22" s="3" t="s">
        <v>114</v>
      </c>
      <c r="C22" s="1" t="s">
        <v>115</v>
      </c>
      <c r="D22" s="1" t="s">
        <v>116</v>
      </c>
      <c r="E22" s="1">
        <v>2000</v>
      </c>
      <c r="F22" s="1">
        <v>0</v>
      </c>
      <c r="G22" s="1">
        <v>0</v>
      </c>
      <c r="H22" s="1">
        <v>4</v>
      </c>
      <c r="I22" s="1">
        <v>2</v>
      </c>
      <c r="J22" s="1">
        <v>3</v>
      </c>
      <c r="K22" s="1">
        <v>2</v>
      </c>
      <c r="L22" s="1" t="s">
        <v>117</v>
      </c>
      <c r="M22" s="1" t="s">
        <v>118</v>
      </c>
      <c r="N22" s="1" t="str">
        <f ca="1">IFERROR(__xludf.DUMMYFUNCTION("GOOGLETRANSLATE(L22, ""en"", ""ru"")"),"Если класс и стиль - это то, что вы хотите, не смотрите дальше этого очень джентльменского банана. Bannible Lector - это тот, на кого вы можете рассчитывать на хорошую рекомендацию классической музыки или советы о том, как поднять хороший Chateaubriand. Е"&amp;"го кулинарные подвиги довольно смелые, и он никогда не боялся рисковать, будь то на кухне или вне его. С помощью лазерного умы, который может прочитать вам как открытую книгу, он находит все ограничения, которые он упаковал в чуть не то, что он не подал. "&amp;"Приходите, помогите ему снять свою смирительную рубашку и морду-он вознаградит вас хорошим домашним блюдом!")</f>
        <v>Если класс и стиль - это то, что вы хотите, не смотрите дальше этого очень джентльменского банана. Bannible Lector - это тот, на кого вы можете рассчитывать на хорошую рекомендацию классической музыки или советы о том, как поднять хороший Chateaubriand. Его кулинарные подвиги довольно смелые, и он никогда не боялся рисковать, будь то на кухне или вне его. С помощью лазерного умы, который может прочитать вам как открытую книгу, он находит все ограничения, которые он упаковал в чуть не то, что он не подал. Приходите, помогите ему снять свою смирительную рубашку и морду-он вознаградит вас хорошим домашним блюдом!</v>
      </c>
      <c r="O22" s="1" t="str">
        <f ca="1">IFERROR(__xludf.DUMMYFUNCTION("GOOGLETRANSLATE(M22, ""en"", ""ru"")"),"Я ем бананы с бобами фава и чианти.")</f>
        <v>Я ем бананы с бобами фава и чианти.</v>
      </c>
      <c r="P22" s="1"/>
      <c r="Q22" s="1"/>
      <c r="R22" s="1"/>
      <c r="S22" s="1"/>
      <c r="T22" s="1"/>
      <c r="U22" s="1"/>
      <c r="V22" s="1"/>
      <c r="W22" s="1"/>
      <c r="X22" s="1"/>
      <c r="Y22" s="1"/>
      <c r="Z22" s="1"/>
    </row>
    <row r="23" spans="1:26" ht="15.75" customHeight="1" x14ac:dyDescent="0.15">
      <c r="A23" s="1">
        <v>22</v>
      </c>
      <c r="B23" s="1" t="s">
        <v>119</v>
      </c>
      <c r="C23" s="1" t="s">
        <v>120</v>
      </c>
      <c r="D23" s="1" t="s">
        <v>121</v>
      </c>
      <c r="E23" s="1">
        <v>2000</v>
      </c>
      <c r="F23" s="1">
        <v>2</v>
      </c>
      <c r="G23" s="1">
        <v>4</v>
      </c>
      <c r="H23" s="1">
        <v>3</v>
      </c>
      <c r="I23" s="1">
        <v>3</v>
      </c>
      <c r="J23" s="1">
        <v>3</v>
      </c>
      <c r="K23" s="1">
        <v>3</v>
      </c>
      <c r="L23" s="1" t="s">
        <v>122</v>
      </c>
      <c r="M23" s="1" t="s">
        <v>123</v>
      </c>
      <c r="N23" s="4" t="str">
        <f ca="1">IFERROR(__xludf.DUMMYFUNCTION("GOOGLETRANSLATE(L23, ""en"", ""ru"")"),"Хех, что ты здесь делаешь? Пытаетесь спасти мир, по одной норке за раз? Хотел бы я рассказать вам, насколько я хорош, но давайте будем честными: я не. Я просто обычный старый банан в красном костюме. Ага. Низкая, даже не знаю, кто мой папа. Я начинал как "&amp;"плохой парень, и теперь, ну, теперь мне еще хуже! Но если вам нужна чья -то задница, банана или нет, я ваш фрукт. Что, черт возьми, я должен сказать? Я должен сказать вам, я бы хотел, чтобы у них была бар для нас здесь, в Web3. Все, что я нахожу, это Tech"&amp;" Bros, рассказывающие о том, как все «на цепочке». ПФФТ. Какая куча неудачников.")</f>
        <v>Хех, что ты здесь делаешь? Пытаетесь спасти мир, по одной норке за раз? Хотел бы я рассказать вам, насколько я хорош, но давайте будем честными: я не. Я просто обычный старый банан в красном костюме. Ага. Низкая, даже не знаю, кто мой папа. Я начинал как плохой парень, и теперь, ну, теперь мне еще хуже! Но если вам нужна чья -то задница, банана или нет, я ваш фрукт. Что, черт возьми, я должен сказать? Я должен сказать вам, я бы хотел, чтобы у них была бар для нас здесь, в Web3. Все, что я нахожу, это Tech Bros, рассказывающие о том, как все «на цепочке». ПФФТ. Какая куча неудачников.</v>
      </c>
      <c r="O23" s="1" t="str">
        <f ca="1">IFERROR(__xludf.DUMMYFUNCTION("GOOGLETRANSLATE(M23, ""en"", ""ru"")"),"Я действительно мог бы пойти на верхнюю шляпу или что -то в этом роде, весь этот взгляд начинает утомлять меня.")</f>
        <v>Я действительно мог бы пойти на верхнюю шляпу или что -то в этом роде, весь этот взгляд начинает утомлять меня.</v>
      </c>
      <c r="P23" s="1"/>
      <c r="Q23" s="1"/>
      <c r="R23" s="1"/>
      <c r="S23" s="1"/>
      <c r="T23" s="1"/>
      <c r="U23" s="1"/>
      <c r="V23" s="1"/>
      <c r="W23" s="1"/>
      <c r="X23" s="1"/>
      <c r="Y23" s="1"/>
      <c r="Z23" s="1"/>
    </row>
    <row r="24" spans="1:26" ht="15.75" customHeight="1" x14ac:dyDescent="0.15">
      <c r="A24" s="1">
        <v>23</v>
      </c>
      <c r="B24" s="3" t="s">
        <v>124</v>
      </c>
      <c r="C24" s="1" t="s">
        <v>125</v>
      </c>
      <c r="D24" s="1" t="s">
        <v>126</v>
      </c>
      <c r="E24" s="1">
        <v>2000</v>
      </c>
      <c r="F24" s="1">
        <v>2</v>
      </c>
      <c r="G24" s="1">
        <v>4</v>
      </c>
      <c r="H24" s="1">
        <v>4</v>
      </c>
      <c r="I24" s="1">
        <v>3</v>
      </c>
      <c r="J24" s="1">
        <v>2</v>
      </c>
      <c r="K24" s="1">
        <v>0</v>
      </c>
      <c r="L24" s="1" t="s">
        <v>127</v>
      </c>
      <c r="M24" s="1" t="s">
        <v>128</v>
      </c>
      <c r="N24" s="1" t="str">
        <f ca="1">IFERROR(__xludf.DUMMYFUNCTION("GOOGLETRANSLATE(L24, ""en"", ""ru"")"),"Тамар показывает, что может сделать женщина -бани. Между рингом с ее рогнукопией мужских наложниц и воздействием иностранных и домашних дел она источает легкий контроль над своим королевством. Ее проницательность не должна стать удивлением, и она испытыва"&amp;"ет в битву и затвердела от штампования неудачных восстаний. То, что она построила, выглядит так, как будто это продлится 1000 лет, но кто знает, какое будущее будет в магазине.")</f>
        <v>Тамар показывает, что может сделать женщина -бани. Между рингом с ее рогнукопией мужских наложниц и воздействием иностранных и домашних дел она источает легкий контроль над своим королевством. Ее проницательность не должна стать удивлением, и она испытывает в битву и затвердела от штампования неудачных восстаний. То, что она построила, выглядит так, как будто это продлится 1000 лет, но кто знает, какое будущее будет в магазине.</v>
      </c>
      <c r="O24" s="1" t="str">
        <f ca="1">IFERROR(__xludf.DUMMYFUNCTION("GOOGLETRANSLATE(M24, ""en"", ""ru"")"),"Кто сказал, что женщина не может быть королем?")</f>
        <v>Кто сказал, что женщина не может быть королем?</v>
      </c>
      <c r="P24" s="1"/>
      <c r="Q24" s="1"/>
      <c r="R24" s="1"/>
      <c r="S24" s="1"/>
      <c r="T24" s="1"/>
      <c r="U24" s="1"/>
      <c r="V24" s="1"/>
      <c r="W24" s="1"/>
      <c r="X24" s="1"/>
      <c r="Y24" s="1"/>
      <c r="Z24" s="1"/>
    </row>
    <row r="25" spans="1:26" ht="15.75" customHeight="1" x14ac:dyDescent="0.15">
      <c r="A25" s="1">
        <v>24</v>
      </c>
      <c r="B25" s="3" t="s">
        <v>129</v>
      </c>
      <c r="C25" s="1" t="s">
        <v>130</v>
      </c>
      <c r="D25" s="1" t="s">
        <v>131</v>
      </c>
      <c r="E25" s="1">
        <v>2000</v>
      </c>
      <c r="F25" s="1">
        <v>3</v>
      </c>
      <c r="G25" s="1">
        <v>5</v>
      </c>
      <c r="H25" s="1">
        <v>5</v>
      </c>
      <c r="I25" s="1">
        <v>2</v>
      </c>
      <c r="J25" s="1">
        <v>2</v>
      </c>
      <c r="K25" s="1">
        <v>3</v>
      </c>
      <c r="L25" s="1" t="s">
        <v>132</v>
      </c>
      <c r="M25" s="1" t="s">
        <v>133</v>
      </c>
      <c r="N25" s="4" t="str">
        <f ca="1">IFERROR(__xludf.DUMMYFUNCTION("GOOGLETRANSLATE(L25, ""en"", ""ru"")"),"Этот полезный бани - настоящий талант. Независимо от того, бросает ли она импровизированный концерт или бросает выстрел из бурбона, она делает это стильно. Она работает на гитаре с тщательно ухоженными ногтями, которые легко выбирают пальцами в Трэвисе ил"&amp;"и других стилях, и сладкая улыбка, которая говорит вам, что все в порядке. Несомненно, лучший банан, когда -либо растущий в Теннесси, она берет фруктовый кекс десять из десяти раз. Если Элвис был королем, то, конечно же, Долли - королева.")</f>
        <v>Этот полезный бани - настоящий талант. Независимо от того, бросает ли она импровизированный концерт или бросает выстрел из бурбона, она делает это стильно. Она работает на гитаре с тщательно ухоженными ногтями, которые легко выбирают пальцами в Трэвисе или других стилях, и сладкая улыбка, которая говорит вам, что все в порядке. Несомненно, лучший банан, когда -либо растущий в Теннесси, она берет фруктовый кекс десять из десяти раз. Если Элвис был королем, то, конечно же, Долли - королева.</v>
      </c>
      <c r="O25" s="1" t="str">
        <f ca="1">IFERROR(__xludf.DUMMYFUNCTION("GOOGLETRANSLATE(M25, ""en"", ""ru"")"),"Это стоит много денег, чтобы выглядеть так мило.")</f>
        <v>Это стоит много денег, чтобы выглядеть так мило.</v>
      </c>
      <c r="P25" s="1"/>
      <c r="Q25" s="1"/>
      <c r="R25" s="1"/>
      <c r="S25" s="1"/>
      <c r="T25" s="1"/>
      <c r="U25" s="1"/>
      <c r="V25" s="1"/>
      <c r="W25" s="1"/>
      <c r="X25" s="1"/>
      <c r="Y25" s="1"/>
      <c r="Z25" s="1"/>
    </row>
    <row r="26" spans="1:26" ht="15.75" customHeight="1" x14ac:dyDescent="0.15">
      <c r="A26" s="1">
        <v>25</v>
      </c>
      <c r="B26" s="3" t="s">
        <v>134</v>
      </c>
      <c r="C26" s="1" t="s">
        <v>135</v>
      </c>
      <c r="D26" s="1" t="s">
        <v>136</v>
      </c>
      <c r="E26" s="1">
        <v>2000</v>
      </c>
      <c r="F26" s="1">
        <v>1</v>
      </c>
      <c r="G26" s="1">
        <v>2</v>
      </c>
      <c r="H26" s="1">
        <v>2</v>
      </c>
      <c r="I26" s="1">
        <v>5</v>
      </c>
      <c r="J26" s="1">
        <v>3</v>
      </c>
      <c r="K26" s="1">
        <v>2</v>
      </c>
      <c r="L26" s="1" t="s">
        <v>137</v>
      </c>
      <c r="M26" s="1" t="s">
        <v>138</v>
      </c>
      <c r="N26" s="1" t="str">
        <f ca="1">IFERROR(__xludf.DUMMYFUNCTION("GOOGLETRANSLATE(L26, ""en"", ""ru"")"),"Многие изделия астронавта были до нее, но это первый, кто выжил. О да, это был довольно мучительный опыт для бананов в космосе. Казалось, никто не заботился о том, сделали ли они это или сейчас - на самом деле, в начале их даже не ожидалось выжить. Но аст"&amp;"ронавт Банни Бейкер вернулся. Она была изучена тщательно, как до, во время, так и после поездки в космос. У нее был хороший дух обо всем этом, и она никогда не подвергалась риску поддаваться. Но то, что никто не мог ожидать, - это удивительная карьера, ко"&amp;"торую она имела после своего космического пожирания, обычно развлекая детей и взрослых. Один из немногих измельений, чтобы пойти в космос и рассказать историю.")</f>
        <v>Многие изделия астронавта были до нее, но это первый, кто выжил. О да, это был довольно мучительный опыт для бананов в космосе. Казалось, никто не заботился о том, сделали ли они это или сейчас - на самом деле, в начале их даже не ожидалось выжить. Но астронавт Банни Бейкер вернулся. Она была изучена тщательно, как до, во время, так и после поездки в космос. У нее был хороший дух обо всем этом, и она никогда не подвергалась риску поддаваться. Но то, что никто не мог ожидать, - это удивительная карьера, которую она имела после своего космического пожирания, обычно развлекая детей и взрослых. Один из немногих измельений, чтобы пойти в космос и рассказать историю.</v>
      </c>
      <c r="O26" s="1" t="str">
        <f ca="1">IFERROR(__xludf.DUMMYFUNCTION("GOOGLETRANSLATE(M26, ""en"", ""ru"")"),"Eek eek ook!")</f>
        <v>Eek eek ook!</v>
      </c>
      <c r="P26" s="1"/>
      <c r="Q26" s="1"/>
      <c r="R26" s="1"/>
      <c r="S26" s="1"/>
      <c r="T26" s="1"/>
      <c r="U26" s="1"/>
      <c r="V26" s="1"/>
      <c r="W26" s="1"/>
      <c r="X26" s="1"/>
      <c r="Y26" s="1"/>
      <c r="Z26" s="1"/>
    </row>
    <row r="27" spans="1:26" ht="15.75" customHeight="1" x14ac:dyDescent="0.15">
      <c r="A27" s="1">
        <v>26</v>
      </c>
      <c r="B27" s="3" t="s">
        <v>139</v>
      </c>
      <c r="C27" s="1" t="s">
        <v>140</v>
      </c>
      <c r="D27" s="1" t="s">
        <v>141</v>
      </c>
      <c r="E27" s="1">
        <v>2000</v>
      </c>
      <c r="F27" s="1">
        <v>3</v>
      </c>
      <c r="G27" s="1">
        <v>4</v>
      </c>
      <c r="H27" s="1">
        <v>3</v>
      </c>
      <c r="I27" s="1">
        <v>3</v>
      </c>
      <c r="J27" s="1">
        <v>3</v>
      </c>
      <c r="K27" s="1">
        <v>3</v>
      </c>
      <c r="L27" s="1" t="s">
        <v>142</v>
      </c>
      <c r="M27" s="1" t="s">
        <v>143</v>
      </c>
      <c r="N27" s="4" t="str">
        <f ca="1">IFERROR(__xludf.DUMMYFUNCTION("GOOGLETRANSLATE(L27, ""en"", ""ru"")"),"Этот бани принцип и ловкий с пистолетом и мечом. Хотя он и не самый хитрый мушкетер, он один из самых смертельных. Постоянно разгадываясь и банан, который превращается в напиток больше, чем большинство, он будет придерживаться того, что правильно, даже ес"&amp;"ли это означает, что это означает, что в процессе это означает, что он убивает часть себя. Он все еще скорбит от смерти своей жены, мисс Маскетер, которую он должен был убить, когда обнаружил, что она в бегах. Справедливость превосходит личные чувства, но"&amp;" он все еще любит ее. Он знает глубокую истину своему существованию: банан, который живет, и пистолет умирает от него.")</f>
        <v>Этот бани принцип и ловкий с пистолетом и мечом. Хотя он и не самый хитрый мушкетер, он один из самых смертельных. Постоянно разгадываясь и банан, который превращается в напиток больше, чем большинство, он будет придерживаться того, что правильно, даже если это означает, что это означает, что в процессе это означает, что он убивает часть себя. Он все еще скорбит от смерти своей жены, мисс Маскетер, которую он должен был убить, когда обнаружил, что она в бегах. Справедливость превосходит личные чувства, но он все еще любит ее. Он знает глубокую истину своему существованию: банан, который живет, и пистолет умирает от него.</v>
      </c>
      <c r="O27" s="1" t="str">
        <f ca="1">IFERROR(__xludf.DUMMYFUNCTION("GOOGLETRANSLATE(M27, ""en"", ""ru"")"),"Пусть справедливость будет обслуживаться, независимо от стоимости.")</f>
        <v>Пусть справедливость будет обслуживаться, независимо от стоимости.</v>
      </c>
      <c r="P27" s="1"/>
      <c r="Q27" s="1"/>
      <c r="R27" s="1"/>
      <c r="S27" s="1"/>
      <c r="T27" s="1"/>
      <c r="U27" s="1"/>
      <c r="V27" s="1"/>
      <c r="W27" s="1"/>
      <c r="X27" s="1"/>
      <c r="Y27" s="1"/>
      <c r="Z27" s="1"/>
    </row>
    <row r="28" spans="1:26" ht="15.75" customHeight="1" x14ac:dyDescent="0.15">
      <c r="A28" s="1">
        <v>27</v>
      </c>
      <c r="B28" s="3" t="s">
        <v>144</v>
      </c>
      <c r="C28" s="1" t="s">
        <v>145</v>
      </c>
      <c r="D28" s="1" t="s">
        <v>146</v>
      </c>
      <c r="E28" s="1">
        <v>2000</v>
      </c>
      <c r="F28" s="1">
        <v>4</v>
      </c>
      <c r="G28" s="1">
        <v>4</v>
      </c>
      <c r="H28" s="1">
        <v>4</v>
      </c>
      <c r="I28" s="1">
        <v>3</v>
      </c>
      <c r="J28" s="1">
        <v>3</v>
      </c>
      <c r="K28" s="1">
        <v>4</v>
      </c>
      <c r="L28" s="1" t="s">
        <v>147</v>
      </c>
      <c r="M28" s="1" t="s">
        <v>148</v>
      </c>
      <c r="N28" s="1" t="str">
        <f ca="1">IFERROR(__xludf.DUMMYFUNCTION("GOOGLETRANSLATE(L28, ""en"", ""ru"")"),"У нее есть все ответы, но вы действительно хотите их? Ведьма эндора - банан, самый загадочный; Всегда готова предложить советы, но с очень важной предостережением, которую она никогда не сможет пообещать, куда вам это приведет. Что такое судьба, на самом "&amp;"деле? Являются ли ее пророчествами божественного, или тот факт, что она озвучивает их достаточно, чтобы сделать их самореализующимися? Банни ищут ее, когда они нуждаются, особенно когда они не хотят обращаться к более проницательному источнику. Но будьте "&amp;"осторожны - вы просто можете получить то, что хотите.")</f>
        <v>У нее есть все ответы, но вы действительно хотите их? Ведьма эндора - банан, самый загадочный; Всегда готова предложить советы, но с очень важной предостережением, которую она никогда не сможет пообещать, куда вам это приведет. Что такое судьба, на самом деле? Являются ли ее пророчествами божественного, или тот факт, что она озвучивает их достаточно, чтобы сделать их самореализующимися? Банни ищут ее, когда они нуждаются, особенно когда они не хотят обращаться к более проницательному источнику. Но будьте осторожны - вы просто можете получить то, что хотите.</v>
      </c>
      <c r="O28" s="1" t="str">
        <f ca="1">IFERROR(__xludf.DUMMYFUNCTION("GOOGLETRANSLATE(M28, ""en"", ""ru"")"),"Будь осторожен с желаниями.")</f>
        <v>Будь осторожен с желаниями.</v>
      </c>
      <c r="P28" s="1"/>
      <c r="Q28" s="1"/>
      <c r="R28" s="1"/>
      <c r="S28" s="1"/>
      <c r="T28" s="1"/>
      <c r="U28" s="1"/>
      <c r="V28" s="1"/>
      <c r="W28" s="1"/>
      <c r="X28" s="1"/>
      <c r="Y28" s="1"/>
      <c r="Z28" s="1"/>
    </row>
    <row r="29" spans="1:26" ht="15.75" customHeight="1" x14ac:dyDescent="0.15">
      <c r="A29" s="1">
        <v>28</v>
      </c>
      <c r="B29" s="3" t="s">
        <v>149</v>
      </c>
      <c r="C29" s="1" t="s">
        <v>150</v>
      </c>
      <c r="D29" s="1" t="s">
        <v>151</v>
      </c>
      <c r="E29" s="1">
        <v>2000</v>
      </c>
      <c r="F29" s="1">
        <v>3</v>
      </c>
      <c r="G29" s="1">
        <v>2</v>
      </c>
      <c r="H29" s="1">
        <v>5</v>
      </c>
      <c r="I29" s="1">
        <v>4</v>
      </c>
      <c r="J29" s="1">
        <v>3</v>
      </c>
      <c r="K29" s="1">
        <v>5</v>
      </c>
      <c r="L29" s="1" t="s">
        <v>152</v>
      </c>
      <c r="M29" s="1" t="s">
        <v>153</v>
      </c>
      <c r="N29" s="4" t="str">
        <f ca="1">IFERROR(__xludf.DUMMYFUNCTION("GOOGLETRANSLATE(L29, ""en"", ""ru"")"),"От бара, стремящегося к удару задницу, Десмонд Майлз делает все это. Как и многие бананы, которые вычеркивают из дома, чтобы начать новую жизнь, Десмонд никогда не думал, что найдет будущее в том, чтобы быть элитным убийцей. В конце концов, кто хочет прод"&amp;"олжить семейную традицию, когда в мире есть так много, чтобы предложить? Действительно, трава всегда зеленее. Но Десмонд никогда не ожидал этой общеизвестной правды: люди склонны идти по стопам своих родителей. Мало ли он знал, что ему суждено было быть о"&amp;"дним из величайших изгибов, и при этом стать их величайшей жертвой.")</f>
        <v>От бара, стремящегося к удару задницу, Десмонд Майлз делает все это. Как и многие бананы, которые вычеркивают из дома, чтобы начать новую жизнь, Десмонд никогда не думал, что найдет будущее в том, чтобы быть элитным убийцей. В конце концов, кто хочет продолжить семейную традицию, когда в мире есть так много, чтобы предложить? Действительно, трава всегда зеленее. Но Десмонд никогда не ожидал этой общеизвестной правды: люди склонны идти по стопам своих родителей. Мало ли он знал, что ему суждено было быть одним из величайших изгибов, и при этом стать их величайшей жертвой.</v>
      </c>
      <c r="O29" s="1" t="str">
        <f ca="1">IFERROR(__xludf.DUMMYFUNCTION("GOOGLETRANSLATE(M29, ""en"", ""ru"")"),"Будь тем, кем вы являетесь, пока не будете.")</f>
        <v>Будь тем, кем вы являетесь, пока не будете.</v>
      </c>
      <c r="P29" s="1"/>
      <c r="Q29" s="1"/>
      <c r="R29" s="1"/>
      <c r="S29" s="1"/>
      <c r="T29" s="1"/>
      <c r="U29" s="1"/>
      <c r="V29" s="1"/>
      <c r="W29" s="1"/>
      <c r="X29" s="1"/>
      <c r="Y29" s="1"/>
      <c r="Z29" s="1"/>
    </row>
    <row r="30" spans="1:26" ht="15.75" customHeight="1" x14ac:dyDescent="0.15">
      <c r="A30" s="1">
        <v>29</v>
      </c>
      <c r="B30" s="3" t="s">
        <v>154</v>
      </c>
      <c r="C30" s="1" t="s">
        <v>155</v>
      </c>
      <c r="D30" s="1" t="s">
        <v>156</v>
      </c>
      <c r="E30" s="1">
        <v>2000</v>
      </c>
      <c r="F30" s="1">
        <v>5</v>
      </c>
      <c r="G30" s="1">
        <v>2</v>
      </c>
      <c r="H30" s="1">
        <v>2</v>
      </c>
      <c r="I30" s="1">
        <v>5</v>
      </c>
      <c r="J30" s="1">
        <v>5</v>
      </c>
      <c r="K30" s="1">
        <v>2</v>
      </c>
      <c r="L30" s="1" t="s">
        <v>157</v>
      </c>
      <c r="M30" s="1" t="s">
        <v>158</v>
      </c>
      <c r="N30" s="1" t="str">
        <f ca="1">IFERROR(__xludf.DUMMYFUNCTION("GOOGLETRANSLATE(L30, ""en"", ""ru"")"),"Банни, который может превратить клубничные смузи в Daiquiris: прибыла Бангова. Они говорят, что он может ходить по взбитым сливкам. Они говорят, что он не вырос, просто поднялся. Говорят, его отец был большим большим деревом, подобным которого заставила Б"&amp;"ашню Вавилона выглядеть маленькой. Они говорят, что он перевернет все фрукты в городе. Они много говорят о Бангове, или как его приятели называют его, Яхве. Он любит общаться с Ог Банни, и они вдвоем встают за всевозможные вреда. Однажды у него было тяжел"&amp;"ое время, где его очистили перед всеми, но он научился прощать. И он хочет, чтобы вы тоже прощали.")</f>
        <v>Банни, который может превратить клубничные смузи в Daiquiris: прибыла Бангова. Они говорят, что он может ходить по взбитым сливкам. Они говорят, что он не вырос, просто поднялся. Говорят, его отец был большим большим деревом, подобным которого заставила Башню Вавилона выглядеть маленькой. Они говорят, что он перевернет все фрукты в городе. Они много говорят о Бангове, или как его приятели называют его, Яхве. Он любит общаться с Ог Банни, и они вдвоем встают за всевозможные вреда. Однажды у него было тяжелое время, где его очистили перед всеми, но он научился прощать. И он хочет, чтобы вы тоже прощали.</v>
      </c>
      <c r="O30" s="1" t="str">
        <f ca="1">IFERROR(__xludf.DUMMYFUNCTION("GOOGLETRANSLATE(M30, ""en"", ""ru"")"),"Для чего это получит банан, который получает весь мир, но в процессе теряет его сладость?")</f>
        <v>Для чего это получит банан, который получает весь мир, но в процессе теряет его сладость?</v>
      </c>
      <c r="P30" s="1"/>
      <c r="Q30" s="1"/>
      <c r="R30" s="1"/>
      <c r="S30" s="1"/>
      <c r="T30" s="1"/>
      <c r="U30" s="1"/>
      <c r="V30" s="1"/>
      <c r="W30" s="1"/>
      <c r="X30" s="1"/>
      <c r="Y30" s="1"/>
      <c r="Z30" s="1"/>
    </row>
    <row r="31" spans="1:26" ht="15.75" customHeight="1" x14ac:dyDescent="0.15">
      <c r="A31" s="1">
        <v>30</v>
      </c>
      <c r="B31" s="3" t="s">
        <v>159</v>
      </c>
      <c r="C31" s="1" t="s">
        <v>160</v>
      </c>
      <c r="D31" s="1" t="s">
        <v>161</v>
      </c>
      <c r="E31" s="1">
        <v>10000</v>
      </c>
      <c r="F31" s="1">
        <v>3</v>
      </c>
      <c r="G31" s="1">
        <v>5</v>
      </c>
      <c r="H31" s="1">
        <v>5</v>
      </c>
      <c r="I31" s="1">
        <v>0</v>
      </c>
      <c r="J31" s="1">
        <v>5</v>
      </c>
      <c r="K31" s="1">
        <v>0</v>
      </c>
      <c r="L31" s="1" t="s">
        <v>162</v>
      </c>
      <c r="M31" s="1" t="s">
        <v>163</v>
      </c>
      <c r="N31" s="4" t="str">
        <f ca="1">IFERROR(__xludf.DUMMYFUNCTION("GOOGLETRANSLATE(L31, ""en"", ""ru"")"),"Этот игривый бани слаще фунта аспартама. Это глазное для всех случаев. Это дергает радугу и рвут бабочек. Этот бани много работает. У этого баня красивые круглые глаза, которые беспомощно умоляют. Этот Банни может пойти на убийство, и люди просто сидели и"&amp;" говорили: «Оууууу! Как мило!!!!"" Этот бани получает доступ к важным событиям из -за того, как это выглядит мило, и этот бани знает свою силу. Этот баня тебя испортит.")</f>
        <v>Этот игривый бани слаще фунта аспартама. Это глазное для всех случаев. Это дергает радугу и рвут бабочек. Этот бани много работает. У этого баня красивые круглые глаза, которые беспомощно умоляют. Этот Банни может пойти на убийство, и люди просто сидели и говорили: «Оууууу! Как мило!!!!" Этот бани получает доступ к важным событиям из -за того, как это выглядит мило, и этот бани знает свою силу. Этот баня тебя испортит.</v>
      </c>
      <c r="O31" s="1" t="str">
        <f ca="1">IFERROR(__xludf.DUMMYFUNCTION("GOOGLETRANSLATE(M31, ""en"", ""ru"")"),"Оууу, я думаю, она спит! Давай погладим ее!")</f>
        <v>Оууу, я думаю, она спит! Давай погладим ее!</v>
      </c>
      <c r="P31" s="1"/>
      <c r="Q31" s="1"/>
      <c r="R31" s="1"/>
      <c r="S31" s="1"/>
      <c r="T31" s="1"/>
      <c r="U31" s="1"/>
      <c r="V31" s="1"/>
      <c r="W31" s="1"/>
      <c r="X31" s="1"/>
      <c r="Y31" s="1"/>
      <c r="Z31" s="1"/>
    </row>
    <row r="32" spans="1:26" ht="15.75" customHeight="1" x14ac:dyDescent="0.15">
      <c r="A32" s="1">
        <v>31</v>
      </c>
      <c r="B32" s="3" t="s">
        <v>164</v>
      </c>
      <c r="C32" s="1" t="s">
        <v>165</v>
      </c>
      <c r="D32" s="1" t="s">
        <v>166</v>
      </c>
      <c r="E32" s="1">
        <v>10000</v>
      </c>
      <c r="F32" s="1">
        <v>1</v>
      </c>
      <c r="G32" s="1">
        <v>4</v>
      </c>
      <c r="H32" s="1">
        <v>4</v>
      </c>
      <c r="I32" s="1">
        <v>4</v>
      </c>
      <c r="J32" s="1">
        <v>3</v>
      </c>
      <c r="K32" s="1">
        <v>4</v>
      </c>
      <c r="L32" s="1" t="s">
        <v>167</v>
      </c>
      <c r="M32" s="1" t="s">
        <v>168</v>
      </c>
      <c r="N32" s="1" t="str">
        <f ca="1">IFERROR(__xludf.DUMMYFUNCTION("GOOGLETRANSLATE(L32, ""en"", ""ru"")"),"Если бы взгляды могли убить, то взгляды на Эдварда означало бы определенную смерть. Он подходит всем стереотипам злобного, оппортунистического пирата, и он одет в акументы для загрузки. Но внешность может быть обманчивой! Этот Банни является одним из самы"&amp;"х соусов - осторожного и преднамеренного создателя сделок, проницательного за его годы. Он обладает своим изображением более ловко, чем любое оружие на земле. Возникает вопрос - сколько из этого изображения он действительно может вернуть? Он сказал бы вам"&amp;" просто: приходите узнать.")</f>
        <v>Если бы взгляды могли убить, то взгляды на Эдварда означало бы определенную смерть. Он подходит всем стереотипам злобного, оппортунистического пирата, и он одет в акументы для загрузки. Но внешность может быть обманчивой! Этот Банни является одним из самых соусов - осторожного и преднамеренного создателя сделок, проницательного за его годы. Он обладает своим изображением более ловко, чем любое оружие на земле. Возникает вопрос - сколько из этого изображения он действительно может вернуть? Он сказал бы вам просто: приходите узнать.</v>
      </c>
      <c r="O32" s="1" t="str">
        <f ca="1">IFERROR(__xludf.DUMMYFUNCTION("GOOGLETRANSLATE(M32, ""en"", ""ru"")"),"Позвольте вашему изображению сражаться за вас.")</f>
        <v>Позвольте вашему изображению сражаться за вас.</v>
      </c>
      <c r="P32" s="1"/>
      <c r="Q32" s="1"/>
      <c r="R32" s="1"/>
      <c r="S32" s="1"/>
      <c r="T32" s="1"/>
      <c r="U32" s="1"/>
      <c r="V32" s="1"/>
      <c r="W32" s="1"/>
      <c r="X32" s="1"/>
      <c r="Y32" s="1"/>
      <c r="Z32" s="1"/>
    </row>
    <row r="33" spans="1:26" ht="15.75" customHeight="1" x14ac:dyDescent="0.15">
      <c r="A33" s="1">
        <v>32</v>
      </c>
      <c r="B33" s="3" t="s">
        <v>169</v>
      </c>
      <c r="C33" s="1" t="s">
        <v>170</v>
      </c>
      <c r="D33" s="1" t="s">
        <v>171</v>
      </c>
      <c r="E33" s="1">
        <v>10000</v>
      </c>
      <c r="F33" s="1">
        <v>5</v>
      </c>
      <c r="G33" s="1">
        <v>2</v>
      </c>
      <c r="H33" s="1">
        <v>3</v>
      </c>
      <c r="I33" s="1">
        <v>4</v>
      </c>
      <c r="J33" s="1">
        <v>2</v>
      </c>
      <c r="K33" s="1">
        <v>4</v>
      </c>
      <c r="L33" s="1" t="s">
        <v>172</v>
      </c>
      <c r="M33" s="1" t="s">
        <v>173</v>
      </c>
      <c r="N33" s="4" t="str">
        <f ca="1">IFERROR(__xludf.DUMMYFUNCTION("GOOGLETRANSLATE(L33, ""en"", ""ru"")"),"Этот маленький эльфийский бани - трудолюбие, и в целом просто хороший банан. Он на чувствительной стороне - любит большинство эльфийских бананов - но не позволяйте этому обмануть вас, в глубине души у него золотое сердце. У него хорошая ловкость и являетс"&amp;"я убийственным выстрелом с длинным луком, и он достаточно большой, чтобы отложить свои разногласия с гномами в сторону, если есть большая битва, чтобы сражаться. Он прожил долгую жизнь, но он не старый ни на одном растяжке. Он рад бороться за силы добра в"&amp;" Bannyverse, и он с нетерпением ждет возможности отточить свой старый лук и положить некоторые неприятные измельчения в землю, где они принадлежат.")</f>
        <v>Этот маленький эльфийский бани - трудолюбие, и в целом просто хороший банан. Он на чувствительной стороне - любит большинство эльфийских бананов - но не позволяйте этому обмануть вас, в глубине души у него золотое сердце. У него хорошая ловкость и является убийственным выстрелом с длинным луком, и он достаточно большой, чтобы отложить свои разногласия с гномами в сторону, если есть большая битва, чтобы сражаться. Он прожил долгую жизнь, но он не старый ни на одном растяжке. Он рад бороться за силы добра в Bannyverse, и он с нетерпением ждет возможности отточить свой старый лук и положить некоторые неприятные измельчения в землю, где они принадлежат.</v>
      </c>
      <c r="O33" s="1" t="str">
        <f ca="1">IFERROR(__xludf.DUMMYFUNCTION("GOOGLETRANSLATE(M33, ""en"", ""ru"")"),"Пересечь меня, и твое сердце отдохнет.")</f>
        <v>Пересечь меня, и твое сердце отдохнет.</v>
      </c>
      <c r="P33" s="1"/>
      <c r="Q33" s="1"/>
      <c r="R33" s="1"/>
      <c r="S33" s="1"/>
      <c r="T33" s="1"/>
      <c r="U33" s="1"/>
      <c r="V33" s="1"/>
      <c r="W33" s="1"/>
      <c r="X33" s="1"/>
      <c r="Y33" s="1"/>
      <c r="Z33" s="1"/>
    </row>
    <row r="34" spans="1:26" ht="15.75" customHeight="1" x14ac:dyDescent="0.15">
      <c r="A34" s="1">
        <v>33</v>
      </c>
      <c r="B34" s="3" t="s">
        <v>174</v>
      </c>
      <c r="C34" s="1" t="s">
        <v>175</v>
      </c>
      <c r="D34" s="1" t="s">
        <v>176</v>
      </c>
      <c r="E34" s="1">
        <v>10000</v>
      </c>
      <c r="F34" s="1">
        <v>3</v>
      </c>
      <c r="G34" s="1">
        <v>4</v>
      </c>
      <c r="H34" s="1">
        <v>4</v>
      </c>
      <c r="I34" s="1">
        <v>4</v>
      </c>
      <c r="J34" s="1">
        <v>4</v>
      </c>
      <c r="K34" s="1">
        <v>0</v>
      </c>
      <c r="L34" s="1" t="s">
        <v>177</v>
      </c>
      <c r="M34" s="1" t="s">
        <v>178</v>
      </c>
      <c r="N34" s="1" t="str">
        <f ca="1">IFERROR(__xludf.DUMMYFUNCTION("GOOGLETRANSLATE(L34, ""en"", ""ru"")"),"Они говорят, что персонаж нерестится от трагедии, и Наруто скажет вам, что это должно быть так. Этот банан, родившийся в браке хаоса и невиновности детства, вырос в темноте, исключившись в результате насилия, попавшего в него. Но, как и все великие герои,"&amp;" он превратил эти перезрелые бананы в банановый смузи. Он научился использовать свою силу и согнуть его волю к добру и нуждающемуся. И у него была сильная влюбленность для Сакуры, баня, которую он ищет любой ценой.")</f>
        <v>Они говорят, что персонаж нерестится от трагедии, и Наруто скажет вам, что это должно быть так. Этот банан, родившийся в браке хаоса и невиновности детства, вырос в темноте, исключившись в результате насилия, попавшего в него. Но, как и все великие герои, он превратил эти перезрелые бананы в банановый смузи. Он научился использовать свою силу и согнуть его волю к добру и нуждающемуся. И у него была сильная влюбленность для Сакуры, баня, которую он ищет любой ценой.</v>
      </c>
      <c r="O34" s="1" t="str">
        <f ca="1">IFERROR(__xludf.DUMMYFUNCTION("GOOGLETRANSLATE(M34, ""en"", ""ru"")"),"У меня есть кое -что, что внутри меня ... для Сакуры.")</f>
        <v>У меня есть кое -что, что внутри меня ... для Сакуры.</v>
      </c>
      <c r="P34" s="1"/>
      <c r="Q34" s="1"/>
      <c r="R34" s="1"/>
      <c r="S34" s="1"/>
      <c r="T34" s="1"/>
      <c r="U34" s="1"/>
      <c r="V34" s="1"/>
      <c r="W34" s="1"/>
      <c r="X34" s="1"/>
      <c r="Y34" s="1"/>
      <c r="Z34" s="1"/>
    </row>
    <row r="35" spans="1:26" ht="15.75" customHeight="1" x14ac:dyDescent="0.15">
      <c r="A35" s="1">
        <v>34</v>
      </c>
      <c r="B35" s="3" t="s">
        <v>179</v>
      </c>
      <c r="C35" s="1" t="s">
        <v>180</v>
      </c>
      <c r="D35" s="1" t="s">
        <v>181</v>
      </c>
      <c r="E35" s="1">
        <v>10000</v>
      </c>
      <c r="F35" s="1">
        <v>4</v>
      </c>
      <c r="G35" s="1">
        <v>3</v>
      </c>
      <c r="H35" s="1">
        <v>4</v>
      </c>
      <c r="I35" s="1">
        <v>5</v>
      </c>
      <c r="J35" s="1">
        <v>3</v>
      </c>
      <c r="K35" s="1">
        <v>2</v>
      </c>
      <c r="L35" s="1" t="s">
        <v>182</v>
      </c>
      <c r="M35" s="1" t="s">
        <v>183</v>
      </c>
      <c r="N35" s="4" t="str">
        <f ca="1">IFERROR(__xludf.DUMMYFUNCTION("GOOGLETRANSLATE(L35, ""en"", ""ru"")"),"Вокруг этого баня существует много предположения. Он определенно странный шаг, который бросает широкую тень. Он ходит с небольшой хромотой, возможно, результатом закусочной ноги. У него могут быть некоторые нейродегенеративные расстройства. Он короткий и "&amp;"неловкий. Но ничего удивительного для баня, у которого мать, это сестра его отца. Я имею в виду, что вы действительно царапаете дно генетического ствола на этом. Но, как и то же самое, некоторые полагают, что это всего лишь уловка для хиттого лидера. Неко"&amp;"торые скажут, что фараон Кинг Банатут - проницательный политик. Некоторые скажут, что горы были перемещены для него.")</f>
        <v>Вокруг этого баня существует много предположения. Он определенно странный шаг, который бросает широкую тень. Он ходит с небольшой хромотой, возможно, результатом закусочной ноги. У него могут быть некоторые нейродегенеративные расстройства. Он короткий и неловкий. Но ничего удивительного для баня, у которого мать, это сестра его отца. Я имею в виду, что вы действительно царапаете дно генетического ствола на этом. Но, как и то же самое, некоторые полагают, что это всего лишь уловка для хиттого лидера. Некоторые скажут, что фараон Кинг Банатут - проницательный политик. Некоторые скажут, что горы были перемещены для него.</v>
      </c>
      <c r="O35" s="1" t="str">
        <f ca="1">IFERROR(__xludf.DUMMYFUNCTION("GOOGLETRANSLATE(M35, ""en"", ""ru"")"),"Я покажу тебе, папа!")</f>
        <v>Я покажу тебе, папа!</v>
      </c>
      <c r="P35" s="1"/>
      <c r="Q35" s="1"/>
      <c r="R35" s="1"/>
      <c r="S35" s="1"/>
      <c r="T35" s="1"/>
      <c r="U35" s="1"/>
      <c r="V35" s="1"/>
      <c r="W35" s="1"/>
      <c r="X35" s="1"/>
      <c r="Y35" s="1"/>
      <c r="Z35" s="1"/>
    </row>
    <row r="36" spans="1:26" ht="15.75" customHeight="1" x14ac:dyDescent="0.15">
      <c r="A36" s="1">
        <v>35</v>
      </c>
      <c r="B36" s="3" t="s">
        <v>184</v>
      </c>
      <c r="C36" s="1" t="s">
        <v>185</v>
      </c>
      <c r="D36" s="1" t="s">
        <v>186</v>
      </c>
      <c r="E36" s="1">
        <v>10000</v>
      </c>
      <c r="F36" s="1">
        <v>3</v>
      </c>
      <c r="G36" s="1">
        <v>5</v>
      </c>
      <c r="H36" s="1">
        <v>3</v>
      </c>
      <c r="I36" s="1">
        <v>4</v>
      </c>
      <c r="J36" s="1">
        <v>3</v>
      </c>
      <c r="K36" s="1">
        <v>3</v>
      </c>
      <c r="L36" s="1" t="s">
        <v>187</v>
      </c>
      <c r="M36" s="1" t="s">
        <v>188</v>
      </c>
      <c r="N36" s="1" t="str">
        <f ca="1">IFERROR(__xludf.DUMMYFUNCTION("GOOGLETRANSLATE(L36, ""en"", ""ru"")"),"Наконец, свежий лиц, который готов сделать настоящую работу! Агент J, возможно, не является самым опытным секретным агентом банана в списке, но он Gung-Ho и готов снять некоторых плохих парней и расследовать некоторые внеземные вреда! Он пытается стать хо"&amp;"рошим партнером, даже перед лицом крайнего сарказма и покоящегося суки. Но он может иногда потерять самообладание, и в худшем случае пощечинет дурака.")</f>
        <v>Наконец, свежий лиц, который готов сделать настоящую работу! Агент J, возможно, не является самым опытным секретным агентом банана в списке, но он Gung-Ho и готов снять некоторых плохих парней и расследовать некоторые внеземные вреда! Он пытается стать хорошим партнером, даже перед лицом крайнего сарказма и покоящегося суки. Но он может иногда потерять самообладание, и в худшем случае пощечинет дурака.</v>
      </c>
      <c r="O36" s="1" t="str">
        <f ca="1">IFERROR(__xludf.DUMMYFUNCTION("GOOGLETRANSLATE(M36, ""en"", ""ru"")"),"Держите имя моего партнера в рот своего мать!")</f>
        <v>Держите имя моего партнера в рот своего мать!</v>
      </c>
      <c r="P36" s="1"/>
      <c r="Q36" s="1"/>
      <c r="R36" s="1"/>
      <c r="S36" s="1"/>
      <c r="T36" s="1"/>
      <c r="U36" s="1"/>
      <c r="V36" s="1"/>
      <c r="W36" s="1"/>
      <c r="X36" s="1"/>
      <c r="Y36" s="1"/>
      <c r="Z36" s="1"/>
    </row>
    <row r="37" spans="1:26" ht="15.75" customHeight="1" x14ac:dyDescent="0.15">
      <c r="A37" s="1">
        <v>36</v>
      </c>
      <c r="B37" s="3" t="s">
        <v>189</v>
      </c>
      <c r="C37" s="1" t="s">
        <v>190</v>
      </c>
      <c r="D37" s="1" t="s">
        <v>191</v>
      </c>
      <c r="E37" s="1">
        <v>10000</v>
      </c>
      <c r="F37" s="1">
        <v>3</v>
      </c>
      <c r="G37" s="1">
        <v>2</v>
      </c>
      <c r="H37" s="1">
        <v>4</v>
      </c>
      <c r="I37" s="1">
        <v>4</v>
      </c>
      <c r="J37" s="1">
        <v>4</v>
      </c>
      <c r="K37" s="1">
        <v>4</v>
      </c>
      <c r="L37" s="1" t="s">
        <v>192</v>
      </c>
      <c r="M37" s="1" t="s">
        <v>193</v>
      </c>
      <c r="N37" s="4" t="str">
        <f ca="1">IFERROR(__xludf.DUMMYFUNCTION("GOOGLETRANSLATE(L37, ""en"", ""ru"")"),"Конец оправдывает средства? Этот бани скажет вам об этом. Он взял на себя серьезную детскую драму и превратил ее в топливо, которое ему нужно, чтобы очистить коррумпированный и преступный город. Он вошел в Bannyverse, и он готов принести немного тепла на "&amp;"всех плохих бананах. Каждое убийство приближает его к миру? Черт, нет, но это не значит, что он перестанет пытаться. Батбанни наносит на вас боль и травму, и он позволяет ему убить вас. Он хочет, чтобы вы страдали, как он это сделал. Но спросите его, кто "&amp;"плохой парень, и он всегда скажет, что это ты.")</f>
        <v>Конец оправдывает средства? Этот бани скажет вам об этом. Он взял на себя серьезную детскую драму и превратил ее в топливо, которое ему нужно, чтобы очистить коррумпированный и преступный город. Он вошел в Bannyverse, и он готов принести немного тепла на всех плохих бананах. Каждое убийство приближает его к миру? Черт, нет, но это не значит, что он перестанет пытаться. Батбанни наносит на вас боль и травму, и он позволяет ему убить вас. Он хочет, чтобы вы страдали, как он это сделал. Но спросите его, кто плохой парень, и он всегда скажет, что это ты.</v>
      </c>
      <c r="O37" s="1" t="str">
        <f ca="1">IFERROR(__xludf.DUMMYFUNCTION("GOOGLETRANSLATE(M37, ""en"", ""ru"")"),"Защитник. Мучитель.")</f>
        <v>Защитник. Мучитель.</v>
      </c>
      <c r="P37" s="1"/>
      <c r="Q37" s="1"/>
      <c r="R37" s="1"/>
      <c r="S37" s="1"/>
      <c r="T37" s="1"/>
      <c r="U37" s="1"/>
      <c r="V37" s="1"/>
      <c r="W37" s="1"/>
      <c r="X37" s="1"/>
      <c r="Y37" s="1"/>
      <c r="Z37" s="1"/>
    </row>
    <row r="38" spans="1:26" ht="15.75" customHeight="1" x14ac:dyDescent="0.15">
      <c r="A38" s="1">
        <v>37</v>
      </c>
      <c r="B38" s="3" t="s">
        <v>194</v>
      </c>
      <c r="C38" s="1" t="s">
        <v>195</v>
      </c>
      <c r="D38" s="1" t="s">
        <v>196</v>
      </c>
      <c r="E38" s="1">
        <v>100000</v>
      </c>
      <c r="F38" s="1">
        <v>3</v>
      </c>
      <c r="G38" s="1">
        <v>4</v>
      </c>
      <c r="H38" s="1">
        <v>3</v>
      </c>
      <c r="I38" s="1">
        <v>2</v>
      </c>
      <c r="J38" s="1">
        <v>5</v>
      </c>
      <c r="K38" s="1">
        <v>3</v>
      </c>
      <c r="L38" s="1" t="s">
        <v>197</v>
      </c>
      <c r="M38" s="1" t="s">
        <v>198</v>
      </c>
      <c r="N38" s="1" t="str">
        <f ca="1">IFERROR(__xludf.DUMMYFUNCTION("GOOGLETRANSLATE(L38, ""en"", ""ru"")"),"Марио постоянно сталкивается с бананом сантехника со скромным началом, пытаясь помочь гистрионическому яблоку его глаза, Пич. Они определенно ту пара в Bannyverse: горячий беспорядок, огонь мусорного контейнера, драматическая фабрика. Марио будет спасать "&amp;"Пич каждый раз, независимо от того, сколько тел он ловит по пути. Кажется, он не понимает, что подавляющее большинство его отношений связано с тем, что его зарисовывают Баузер. Но в конце концов это стоит того, когда он может воссоединиться со своим компа"&amp;"ньоном-дискором кластера-B и положить серьезную трубу. А потом все начинается снова.")</f>
        <v>Марио постоянно сталкивается с бананом сантехника со скромным началом, пытаясь помочь гистрионическому яблоку его глаза, Пич. Они определенно ту пара в Bannyverse: горячий беспорядок, огонь мусорного контейнера, драматическая фабрика. Марио будет спасать Пич каждый раз, независимо от того, сколько тел он ловит по пути. Кажется, он не понимает, что подавляющее большинство его отношений связано с тем, что его зарисовывают Баузер. Но в конце концов это стоит того, когда он может воссоединиться со своим компаньоном-дискором кластера-B и положить серьезную трубу. А потом все начинается снова.</v>
      </c>
      <c r="O38" s="1" t="str">
        <f ca="1">IFERROR(__xludf.DUMMYFUNCTION("GOOGLETRANSLATE(M38, ""en"", ""ru"")"),"Ваууооо!")</f>
        <v>Ваууооо!</v>
      </c>
      <c r="P38" s="1"/>
      <c r="Q38" s="1"/>
      <c r="R38" s="1"/>
      <c r="S38" s="1"/>
      <c r="T38" s="1"/>
      <c r="U38" s="1"/>
      <c r="V38" s="1"/>
      <c r="W38" s="1"/>
      <c r="X38" s="1"/>
      <c r="Y38" s="1"/>
      <c r="Z38" s="1"/>
    </row>
    <row r="39" spans="1:26" ht="15.75" customHeight="1" x14ac:dyDescent="0.15">
      <c r="A39" s="1">
        <v>38</v>
      </c>
      <c r="B39" s="3" t="s">
        <v>199</v>
      </c>
      <c r="C39" s="1" t="s">
        <v>200</v>
      </c>
      <c r="D39" s="1" t="s">
        <v>201</v>
      </c>
      <c r="E39" s="1">
        <v>100000</v>
      </c>
      <c r="F39" s="1">
        <v>2</v>
      </c>
      <c r="G39" s="1">
        <v>5</v>
      </c>
      <c r="H39" s="1">
        <v>2</v>
      </c>
      <c r="I39" s="1">
        <v>4</v>
      </c>
      <c r="J39" s="1">
        <v>3</v>
      </c>
      <c r="K39" s="1">
        <v>2</v>
      </c>
      <c r="L39" s="1" t="s">
        <v>202</v>
      </c>
      <c r="M39" s="1" t="s">
        <v>203</v>
      </c>
      <c r="N39" s="4" t="str">
        <f ca="1">IFERROR(__xludf.DUMMYFUNCTION("GOOGLETRANSLATE(L39, ""en"", ""ru"")"),"Ни у одного банана не есть грация или уравновешенность Масако, и при этом они даже не начинают приближать утонченность и класс, которые она источает. Но будьте осторожны - за этим полированным шпоном, эта кульминация веков культуры высшего класса - являет"&amp;"ся миром жертвы, который очень немногие могут себе представить, не говоря уже о том, чтобы противостоять. Масако, изготовленная из такого строгого воспитания, не тот, кто ставит под угрозу ее принципы. Она работала слишком усердно, чтобы позволить этому с"&amp;"лучиться, и она даст вам это знать.")</f>
        <v>Ни у одного банана не есть грация или уравновешенность Масако, и при этом они даже не начинают приближать утонченность и класс, которые она источает. Но будьте осторожны - за этим полированным шпоном, эта кульминация веков культуры высшего класса - является миром жертвы, который очень немногие могут себе представить, не говоря уже о том, чтобы противостоять. Масако, изготовленная из такого строгого воспитания, не тот, кто ставит под угрозу ее принципы. Она работала слишком усердно, чтобы позволить этому случиться, и она даст вам это знать.</v>
      </c>
      <c r="O39" s="1" t="str">
        <f ca="1">IFERROR(__xludf.DUMMYFUNCTION("GOOGLETRANSLATE(M39, ""en"", ""ru"")"),"Никогда не поставляйте компромисс, кто вы есть.")</f>
        <v>Никогда не поставляйте компромисс, кто вы есть.</v>
      </c>
      <c r="P39" s="1"/>
      <c r="Q39" s="1"/>
      <c r="R39" s="1"/>
      <c r="S39" s="1"/>
      <c r="T39" s="1"/>
      <c r="U39" s="1"/>
      <c r="V39" s="1"/>
      <c r="W39" s="1"/>
      <c r="X39" s="1"/>
      <c r="Y39" s="1"/>
      <c r="Z39" s="1"/>
    </row>
    <row r="40" spans="1:26" ht="15.75" customHeight="1" x14ac:dyDescent="0.15">
      <c r="A40" s="1">
        <v>39</v>
      </c>
      <c r="B40" s="3" t="s">
        <v>204</v>
      </c>
      <c r="C40" s="1" t="s">
        <v>205</v>
      </c>
      <c r="D40" s="1" t="s">
        <v>206</v>
      </c>
      <c r="E40" s="1">
        <v>100000</v>
      </c>
      <c r="F40" s="1">
        <v>3</v>
      </c>
      <c r="G40" s="1">
        <v>2</v>
      </c>
      <c r="H40" s="1">
        <v>5</v>
      </c>
      <c r="I40" s="1">
        <v>3</v>
      </c>
      <c r="J40" s="1">
        <v>3</v>
      </c>
      <c r="K40" s="1">
        <v>5</v>
      </c>
      <c r="L40" s="1" t="s">
        <v>207</v>
      </c>
      <c r="M40" s="1" t="s">
        <v>208</v>
      </c>
      <c r="N40" s="1" t="str">
        <f ca="1">IFERROR(__xludf.DUMMYFUNCTION("GOOGLETRANSLATE(L40, ""en"", ""ru"")"),"Этот молчаливый банан не нужен быстрый рот или громкий голос, чтобы сделать большую часть разговоров - его присутствия достаточно, чтобы отправить ударную волну через вас. Он охотник за головами старой школы, пистолет для найма, бани на миссии. Он не боре"&amp;"тся за справедливость или истину - какой простой банан когда -либо соизволил бы, чтобы знать, что такое справедливость и правда? Нет, он гораздо более практичен. Он борется за токены JBX исключительно, и тот, кто платит наибольшее число, получает его служ"&amp;"бу. Он песчаный и практичный, без вспышки или стиля вне чистой эффективности. Они говорят, что Bannyverse взорвется в тот день, когда он показывает эмоции.")</f>
        <v>Этот молчаливый банан не нужен быстрый рот или громкий голос, чтобы сделать большую часть разговоров - его присутствия достаточно, чтобы отправить ударную волну через вас. Он охотник за головами старой школы, пистолет для найма, бани на миссии. Он не борется за справедливость или истину - какой простой банан когда -либо соизволил бы, чтобы знать, что такое справедливость и правда? Нет, он гораздо более практичен. Он борется за токены JBX исключительно, и тот, кто платит наибольшее число, получает его службу. Он песчаный и практичный, без вспышки или стиля вне чистой эффективности. Они говорят, что Bannyverse взорвется в тот день, когда он показывает эмоции.</v>
      </c>
      <c r="O40" s="1" t="str">
        <f ca="1">IFERROR(__xludf.DUMMYFUNCTION("GOOGLETRANSLATE(M40, ""en"", ""ru"")"),"Я Господь Web3. Пусть Ходлеры платят мне.")</f>
        <v>Я Господь Web3. Пусть Ходлеры платят мне.</v>
      </c>
      <c r="P40" s="1"/>
      <c r="Q40" s="1"/>
      <c r="R40" s="1"/>
      <c r="S40" s="1"/>
      <c r="T40" s="1"/>
      <c r="U40" s="1"/>
      <c r="V40" s="1"/>
      <c r="W40" s="1"/>
      <c r="X40" s="1"/>
      <c r="Y40" s="1"/>
      <c r="Z40" s="1"/>
    </row>
    <row r="41" spans="1:26" ht="15.75" customHeight="1" x14ac:dyDescent="0.15">
      <c r="A41" s="1">
        <v>40</v>
      </c>
      <c r="B41" s="3" t="s">
        <v>209</v>
      </c>
      <c r="C41" s="1" t="s">
        <v>210</v>
      </c>
      <c r="D41" s="1" t="s">
        <v>211</v>
      </c>
      <c r="E41" s="1">
        <v>100000</v>
      </c>
      <c r="F41" s="1">
        <v>5</v>
      </c>
      <c r="G41" s="1">
        <v>3</v>
      </c>
      <c r="H41" s="1">
        <v>3</v>
      </c>
      <c r="I41" s="1">
        <v>3</v>
      </c>
      <c r="J41" s="1">
        <v>3</v>
      </c>
      <c r="K41" s="1">
        <v>3</v>
      </c>
      <c r="L41" s="1" t="s">
        <v>212</v>
      </c>
      <c r="M41" s="1" t="s">
        <v>213</v>
      </c>
      <c r="N41" s="4" t="str">
        <f ca="1">IFERROR(__xludf.DUMMYFUNCTION("GOOGLETRANSLATE(L41, ""en"", ""ru"")"),"Иногда сладкий, иногда кислый, Tinkerbanny - это банан, чтобы быть уверенным. У нее есть склонность к исправлению и увеличению всего физического вещах - ворвателя в самом личном смысле этого слова - и она, как известно, управляет магазином, который часто "&amp;"посещают другие изделия. Если вам нужно модулировать пистолет для полного авто, или вытащите несколько чипсов из вашего самурайского меча, она - ваш банан. Она также немного капризная, чтобы выразить это слегка, так что вам лучше поймать ее в хороший день"&amp;". В конце концов, ничего хуже, чем магазин оружия. Ей определенно нравится, когда ее лелеют и лечили с осторожностью. Надеемся, что другие измельчения могут вспомнить это.")</f>
        <v>Иногда сладкий, иногда кислый, Tinkerbanny - это банан, чтобы быть уверенным. У нее есть склонность к исправлению и увеличению всего физического вещах - ворвателя в самом личном смысле этого слова - и она, как известно, управляет магазином, который часто посещают другие изделия. Если вам нужно модулировать пистолет для полного авто, или вытащите несколько чипсов из вашего самурайского меча, она - ваш банан. Она также немного капризная, чтобы выразить это слегка, так что вам лучше поймать ее в хороший день. В конце концов, ничего хуже, чем магазин оружия. Ей определенно нравится, когда ее лелеют и лечили с осторожностью. Надеемся, что другие измельчения могут вспомнить это.</v>
      </c>
      <c r="O41" s="1" t="str">
        <f ca="1">IFERROR(__xludf.DUMMYFUNCTION("GOOGLETRANSLATE(M41, ""en"", ""ru"")"),"Я верен, просто не будь дерьмо.")</f>
        <v>Я верен, просто не будь дерьмо.</v>
      </c>
      <c r="P41" s="1"/>
      <c r="Q41" s="1"/>
      <c r="R41" s="1"/>
      <c r="S41" s="1"/>
      <c r="T41" s="1"/>
      <c r="U41" s="1"/>
      <c r="V41" s="1"/>
      <c r="W41" s="1"/>
      <c r="X41" s="1"/>
      <c r="Y41" s="1"/>
      <c r="Z41" s="1"/>
    </row>
    <row r="42" spans="1:26" ht="15.75" customHeight="1" x14ac:dyDescent="0.15">
      <c r="A42" s="1">
        <v>41</v>
      </c>
      <c r="B42" s="3" t="s">
        <v>214</v>
      </c>
      <c r="C42" s="1" t="s">
        <v>215</v>
      </c>
      <c r="D42" s="1" t="s">
        <v>216</v>
      </c>
      <c r="E42" s="1">
        <v>100000</v>
      </c>
      <c r="F42" s="1">
        <v>3</v>
      </c>
      <c r="G42" s="1">
        <v>4</v>
      </c>
      <c r="H42" s="1">
        <v>4</v>
      </c>
      <c r="I42" s="1">
        <v>3</v>
      </c>
      <c r="J42" s="1">
        <v>5</v>
      </c>
      <c r="K42" s="1">
        <v>3</v>
      </c>
      <c r="L42" s="1" t="s">
        <v>217</v>
      </c>
      <c r="M42" s="1" t="s">
        <v>218</v>
      </c>
      <c r="N42" s="1" t="str">
        <f ca="1">IFERROR(__xludf.DUMMYFUNCTION("GOOGLETRANSLATE(L42, ""en"", ""ru"")"),"Этот супергеройский банан, банан с хорошим человеком с стилем жизни Playboy, любит не более чем ночь после спасения мира. Банни Старк, как и многие супергерои до него, вышла из детской травмы с настойчивостью и стремлением изменить мир. Он веселый и остро"&amp;"умный, а не без сарказма, и всегда лучше оставаться на его хорошей стороне. Тем не менее, как и многие супергерои, он ничто без заклятого врага. Они говорят, что для него появляется новый заклятый враг, прямо из Bannyverse. Вы можете догадаться, кто это?")</f>
        <v>Этот супергеройский банан, банан с хорошим человеком с стилем жизни Playboy, любит не более чем ночь после спасения мира. Банни Старк, как и многие супергерои до него, вышла из детской травмы с настойчивостью и стремлением изменить мир. Он веселый и остроумный, а не без сарказма, и всегда лучше оставаться на его хорошей стороне. Тем не менее, как и многие супергерои, он ничто без заклятого врага. Они говорят, что для него появляется новый заклятый враг, прямо из Bannyverse. Вы можете догадаться, кто это?</v>
      </c>
      <c r="O42" s="1" t="str">
        <f ca="1">IFERROR(__xludf.DUMMYFUNCTION("GOOGLETRANSLATE(M42, ""en"", ""ru"")"),"Построить дерьмо. Взорвать дерьмо. Сохраните дерьмо. Повторить.")</f>
        <v>Построить дерьмо. Взорвать дерьмо. Сохраните дерьмо. Повторить.</v>
      </c>
      <c r="P42" s="1"/>
      <c r="Q42" s="1"/>
      <c r="R42" s="1"/>
      <c r="S42" s="1"/>
      <c r="T42" s="1"/>
      <c r="U42" s="1"/>
      <c r="V42" s="1"/>
      <c r="W42" s="1"/>
      <c r="X42" s="1"/>
      <c r="Y42" s="1"/>
      <c r="Z42" s="1"/>
    </row>
    <row r="43" spans="1:26" ht="15.75" customHeight="1" x14ac:dyDescent="0.15">
      <c r="A43" s="1">
        <v>42</v>
      </c>
      <c r="B43" s="3" t="s">
        <v>219</v>
      </c>
      <c r="C43" s="1" t="s">
        <v>220</v>
      </c>
      <c r="D43" s="1" t="s">
        <v>221</v>
      </c>
      <c r="E43" s="1">
        <v>100000</v>
      </c>
      <c r="F43" s="1">
        <v>4</v>
      </c>
      <c r="G43" s="1">
        <v>3</v>
      </c>
      <c r="H43" s="1">
        <v>4</v>
      </c>
      <c r="I43" s="1">
        <v>4</v>
      </c>
      <c r="J43" s="1">
        <v>2</v>
      </c>
      <c r="K43" s="1">
        <v>2</v>
      </c>
      <c r="L43" s="1" t="s">
        <v>222</v>
      </c>
      <c r="M43" s="1" t="s">
        <v>223</v>
      </c>
      <c r="N43" s="4" t="str">
        <f ca="1">IFERROR(__xludf.DUMMYFUNCTION("GOOGLETRANSLATE(L43, ""en"", ""ru"")"),"Боже мой, читатель! Держитесь за своих лошадей, потому что вы собираетесь спрыгнуть по кроличьей дыре здесь! Этот бани займет вас места, где вы никогда не были! Он возьмет тебя вовремя, чтобы поцеловать твою мать! У этого баня есть несколько странных черт"&amp;"овски фетишей! Он вернет вас на Старый Запад, чтобы заставить вас поцеловать свой пра-пра-прадбат! И если вы прочитаете этот абзац с точностью 88 слов в минуту, вы просто можете увидеть эту вечеринку дикого западного лимона! О, ему это понравится! О, да, "&amp;"ему это понравится! Другие изделия, как правило, держатся подальше от него по понятным причинам.")</f>
        <v>Боже мой, читатель! Держитесь за своих лошадей, потому что вы собираетесь спрыгнуть по кроличьей дыре здесь! Этот бани займет вас места, где вы никогда не были! Он возьмет тебя вовремя, чтобы поцеловать твою мать! У этого баня есть несколько странных чертовски фетишей! Он вернет вас на Старый Запад, чтобы заставить вас поцеловать свой пра-пра-прадбат! И если вы прочитаете этот абзац с точностью 88 слов в минуту, вы просто можете увидеть эту вечеринку дикого западного лимона! О, ему это понравится! О, да, ему это понравится! Другие изделия, как правило, держатся подальше от него по понятным причинам.</v>
      </c>
      <c r="O43" s="1" t="str">
        <f ca="1">IFERROR(__xludf.DUMMYFUNCTION("GOOGLETRANSLATE(M43, ""en"", ""ru"")"),"Еще один раз. Я обещаю, что это не будет в прошлый раз!")</f>
        <v>Еще один раз. Я обещаю, что это не будет в прошлый раз!</v>
      </c>
      <c r="P43" s="1"/>
      <c r="Q43" s="1"/>
      <c r="R43" s="1"/>
      <c r="S43" s="1"/>
      <c r="T43" s="1"/>
      <c r="U43" s="1"/>
      <c r="V43" s="1"/>
      <c r="W43" s="1"/>
      <c r="X43" s="1"/>
      <c r="Y43" s="1"/>
      <c r="Z43" s="1"/>
    </row>
    <row r="44" spans="1:26" ht="15.75" customHeight="1" x14ac:dyDescent="0.15">
      <c r="A44" s="1">
        <v>43</v>
      </c>
      <c r="B44" s="3" t="s">
        <v>224</v>
      </c>
      <c r="C44" s="1" t="s">
        <v>225</v>
      </c>
      <c r="D44" s="1" t="s">
        <v>226</v>
      </c>
      <c r="E44" s="1">
        <v>100000</v>
      </c>
      <c r="F44" s="1">
        <v>3</v>
      </c>
      <c r="G44" s="1">
        <v>2</v>
      </c>
      <c r="H44" s="1">
        <v>4</v>
      </c>
      <c r="I44" s="1">
        <v>5</v>
      </c>
      <c r="J44" s="1">
        <v>3</v>
      </c>
      <c r="K44" s="1">
        <v>5</v>
      </c>
      <c r="L44" s="1" t="s">
        <v>227</v>
      </c>
      <c r="M44" s="1" t="s">
        <v>228</v>
      </c>
      <c r="N44" s="1" t="str">
        <f ca="1">IFERROR(__xludf.DUMMYFUNCTION("GOOGLETRANSLATE(L44, ""en"", ""ru"")"),"Ад баня, склонный от мести, и со всеми навыками, чтобы точно это, Черная Мамба приезжает для своих врагов. Недавно бывшая беременная Бання проснулась, обнаружив, что ее семена были украдены. У нее такое ощущение, что она знает, кто их взял, вместе с измел"&amp;"ьчающими, которые им помогли. Вернувшись в жизнь, которую она поклялась оставить, Блэк Мамба подходила и отполировала ее катану. Для всех остальных изгибов: держитесь над ее дорогой. Она собирается обгоревшая земля в Bannyverse, и вы не хотите быть рядом,"&amp;" чтобы увидеть это из первых рук.")</f>
        <v>Ад баня, склонный от мести, и со всеми навыками, чтобы точно это, Черная Мамба приезжает для своих врагов. Недавно бывшая беременная Бання проснулась, обнаружив, что ее семена были украдены. У нее такое ощущение, что она знает, кто их взял, вместе с измельчающими, которые им помогли. Вернувшись в жизнь, которую она поклялась оставить, Блэк Мамба подходила и отполировала ее катану. Для всех остальных изгибов: держитесь над ее дорогой. Она собирается обгоревшая земля в Bannyverse, и вы не хотите быть рядом, чтобы увидеть это из первых рук.</v>
      </c>
      <c r="O44" s="1" t="str">
        <f ca="1">IFERROR(__xludf.DUMMYFUNCTION("GOOGLETRANSLATE(M44, ""en"", ""ru"")"),"Дайте мне мои семена, и я сделаю это быстро.")</f>
        <v>Дайте мне мои семена, и я сделаю это быстро.</v>
      </c>
      <c r="P44" s="1"/>
      <c r="Q44" s="1"/>
      <c r="R44" s="1"/>
      <c r="S44" s="1"/>
      <c r="T44" s="1"/>
      <c r="U44" s="1"/>
      <c r="V44" s="1"/>
      <c r="W44" s="1"/>
      <c r="X44" s="1"/>
      <c r="Y44" s="1"/>
      <c r="Z44" s="1"/>
    </row>
    <row r="45" spans="1:26" ht="15.75" customHeight="1" x14ac:dyDescent="0.15">
      <c r="A45" s="1">
        <v>44</v>
      </c>
      <c r="B45" s="3" t="s">
        <v>229</v>
      </c>
      <c r="C45" s="1" t="s">
        <v>230</v>
      </c>
      <c r="D45" s="1" t="s">
        <v>231</v>
      </c>
      <c r="E45" s="1">
        <v>100000</v>
      </c>
      <c r="F45" s="1">
        <v>5</v>
      </c>
      <c r="G45" s="1">
        <v>2</v>
      </c>
      <c r="H45" s="1">
        <v>3</v>
      </c>
      <c r="I45" s="1">
        <v>3</v>
      </c>
      <c r="J45" s="1">
        <v>4</v>
      </c>
      <c r="K45" s="1">
        <v>5</v>
      </c>
      <c r="L45" s="1" t="s">
        <v>232</v>
      </c>
      <c r="M45" s="1" t="s">
        <v>233</v>
      </c>
      <c r="N45" s="4" t="str">
        <f ca="1">IFERROR(__xludf.DUMMYFUNCTION("GOOGLETRANSLATE(L45, ""en"", ""ru"")"),"Луиза мила как кнопка. Маленькая девочка Банни около 8 лет, она любит смотреть людей. Вы можете найти ее в темных длинных коридорах, особенно после долгой ночи странных случаев. Ее единственная подруга, кажется, ее сестра -близнецы, и она любит свое ярко "&amp;"-синее платье, как чистое, так и кровь. Большинство ее других друзей были немного странными, поэтому она всегда рада познакомиться с новыми людьми. В конце дня она мало чем отличается от большинства детей - она ​​просто хочет играть. Разве ты не придешь и"&amp;"грать с ней?")</f>
        <v>Луиза мила как кнопка. Маленькая девочка Банни около 8 лет, она любит смотреть людей. Вы можете найти ее в темных длинных коридорах, особенно после долгой ночи странных случаев. Ее единственная подруга, кажется, ее сестра -близнецы, и она любит свое ярко -синее платье, как чистое, так и кровь. Большинство ее других друзей были немного странными, поэтому она всегда рада познакомиться с новыми людьми. В конце дня она мало чем отличается от большинства детей - она ​​просто хочет играть. Разве ты не придешь играть с ней?</v>
      </c>
      <c r="O45" s="1" t="str">
        <f ca="1">IFERROR(__xludf.DUMMYFUNCTION("GOOGLETRANSLATE(M45, ""en"", ""ru"")"),"Иди поиграй со мной.")</f>
        <v>Иди поиграй со мной.</v>
      </c>
      <c r="P45" s="1"/>
      <c r="Q45" s="1"/>
      <c r="R45" s="1"/>
      <c r="S45" s="1"/>
      <c r="T45" s="1"/>
      <c r="U45" s="1"/>
      <c r="V45" s="1"/>
      <c r="W45" s="1"/>
      <c r="X45" s="1"/>
      <c r="Y45" s="1"/>
      <c r="Z45" s="1"/>
    </row>
    <row r="46" spans="1:26" ht="15.75" customHeight="1" x14ac:dyDescent="0.15">
      <c r="A46" s="1">
        <v>45</v>
      </c>
      <c r="B46" s="3" t="s">
        <v>234</v>
      </c>
      <c r="C46" s="1" t="s">
        <v>235</v>
      </c>
      <c r="D46" s="1" t="s">
        <v>236</v>
      </c>
      <c r="E46" s="1">
        <v>100000</v>
      </c>
      <c r="F46" s="1">
        <v>2</v>
      </c>
      <c r="G46" s="1">
        <v>5</v>
      </c>
      <c r="H46" s="1">
        <v>5</v>
      </c>
      <c r="I46" s="1">
        <v>5</v>
      </c>
      <c r="J46" s="1">
        <v>5</v>
      </c>
      <c r="K46" s="1">
        <v>5</v>
      </c>
      <c r="L46" s="1" t="s">
        <v>237</v>
      </c>
      <c r="M46" s="1" t="s">
        <v>238</v>
      </c>
      <c r="N46" s="1" t="str">
        <f ca="1">IFERROR(__xludf.DUMMYFUNCTION("GOOGLETRANSLATE(L46, ""en"", ""ru"")"),"Ни один бани не может владеть мечом, как Мусаси. Его форма и техника нетронутая и материал легенд. Мусаши заинтересован в сохранении мира и наказании социальных преступлений. Он отлично подходит для позора других, что, как говорят некоторые, режут глубже,"&amp;" чем любая Катана. Он немного одиноко в Bannyverse, но он услышал, что вокруг, плавает еще один боец ​​меча, и он взволнован, чтобы Дуэль. В конце концов, он никогда не потерял дуэль. Они говорят, что он может вырвать мухи из воздуха не более чем вырезать"&amp;" палочки. Что касается трюков в баре, то это должно взять торт.")</f>
        <v>Ни один бани не может владеть мечом, как Мусаси. Его форма и техника нетронутая и материал легенд. Мусаши заинтересован в сохранении мира и наказании социальных преступлений. Он отлично подходит для позора других, что, как говорят некоторые, режут глубже, чем любая Катана. Он немного одиноко в Bannyverse, но он услышал, что вокруг, плавает еще один боец ​​меча, и он взволнован, чтобы Дуэль. В конце концов, он никогда не потерял дуэль. Они говорят, что он может вырвать мухи из воздуха не более чем вырезать палочки. Что касается трюков в баре, то это должно взять торт.</v>
      </c>
      <c r="O46" s="1" t="str">
        <f ca="1">IFERROR(__xludf.DUMMYFUNCTION("GOOGLETRANSLATE(M46, ""en"", ""ru"")"),"Слегка подумайте о себе и глубоко о мире.")</f>
        <v>Слегка подумайте о себе и глубоко о мире.</v>
      </c>
      <c r="P46" s="1"/>
      <c r="Q46" s="1"/>
      <c r="R46" s="1"/>
      <c r="S46" s="1"/>
      <c r="T46" s="1"/>
      <c r="U46" s="1"/>
      <c r="V46" s="1"/>
      <c r="W46" s="1"/>
      <c r="X46" s="1"/>
      <c r="Y46" s="1"/>
      <c r="Z46" s="1"/>
    </row>
    <row r="47" spans="1:26" ht="15.75" customHeight="1" x14ac:dyDescent="0.15">
      <c r="A47" s="1">
        <v>46</v>
      </c>
      <c r="B47" s="3" t="s">
        <v>239</v>
      </c>
      <c r="C47" s="1" t="s">
        <v>240</v>
      </c>
      <c r="D47" s="1" t="s">
        <v>241</v>
      </c>
      <c r="E47" s="1">
        <v>1000000</v>
      </c>
      <c r="F47" s="1">
        <v>5</v>
      </c>
      <c r="G47" s="1">
        <v>5</v>
      </c>
      <c r="H47" s="1">
        <v>4</v>
      </c>
      <c r="I47" s="1">
        <v>5</v>
      </c>
      <c r="J47" s="1">
        <v>5</v>
      </c>
      <c r="K47" s="1">
        <v>4</v>
      </c>
      <c r="L47" s="1" t="s">
        <v>242</v>
      </c>
      <c r="M47" s="1" t="s">
        <v>243</v>
      </c>
      <c r="N47" s="4" t="str">
        <f ca="1">IFERROR(__xludf.DUMMYFUNCTION("GOOGLETRANSLATE(L47, ""en"", ""ru"")"),"Если уже есть лучший боец ​​меча, то, конечно, Обиван Кенобанана - лучший владелец световой сабле. Он сражался долго и обучил многих по своему пути в неопределенном и бурном Bannyverse. На самом деле, он обучил пару измельений здесь. Но, как и многие траг"&amp;"ические изображения в литературе, ему суждено упасть на руки своего ученика. Но какой это это, и как это произойдет? У Обивана есть ощущение, что он наступит, но он будет сражаться как ад, пока это не произойдет.")</f>
        <v>Если уже есть лучший боец ​​меча, то, конечно, Обиван Кенобанана - лучший владелец световой сабле. Он сражался долго и обучил многих по своему пути в неопределенном и бурном Bannyverse. На самом деле, он обучил пару измельений здесь. Но, как и многие трагические изображения в литературе, ему суждено упасть на руки своего ученика. Но какой это это, и как это произойдет? У Обивана есть ощущение, что он наступит, но он будет сражаться как ад, пока это не произойдет.</v>
      </c>
      <c r="O47" s="1" t="str">
        <f ca="1">IFERROR(__xludf.DUMMYFUNCTION("GOOGLETRANSLATE(M47, ""en"", ""ru"")"),"Бедный - это ученик, который не превышает своего хозяина.")</f>
        <v>Бедный - это ученик, который не превышает своего хозяина.</v>
      </c>
      <c r="P47" s="1"/>
      <c r="Q47" s="1"/>
      <c r="R47" s="1"/>
      <c r="S47" s="1"/>
      <c r="T47" s="1"/>
      <c r="U47" s="1"/>
      <c r="V47" s="1"/>
      <c r="W47" s="1"/>
      <c r="X47" s="1"/>
      <c r="Y47" s="1"/>
      <c r="Z47" s="1"/>
    </row>
    <row r="48" spans="1:26" ht="15.75" customHeight="1" x14ac:dyDescent="0.15">
      <c r="A48" s="1">
        <v>47</v>
      </c>
      <c r="B48" s="3" t="s">
        <v>244</v>
      </c>
      <c r="C48" s="1" t="s">
        <v>245</v>
      </c>
      <c r="D48" s="1" t="s">
        <v>246</v>
      </c>
      <c r="E48" s="1">
        <v>1000000</v>
      </c>
      <c r="F48" s="1">
        <v>4</v>
      </c>
      <c r="G48" s="1">
        <v>2</v>
      </c>
      <c r="H48" s="1">
        <v>2</v>
      </c>
      <c r="I48" s="1">
        <v>4</v>
      </c>
      <c r="J48" s="1">
        <v>4</v>
      </c>
      <c r="K48" s="1">
        <v>5</v>
      </c>
      <c r="L48" s="1" t="s">
        <v>247</v>
      </c>
      <c r="M48" s="1" t="s">
        <v>248</v>
      </c>
      <c r="N48" s="1" t="str">
        <f ca="1">IFERROR(__xludf.DUMMYFUNCTION("GOOGLETRANSLATE(L48, ""en"", ""ru"")"),"У этого божественного бани есть много историй о нем, но все невозможно проверить. Что известно, так это то, что он является одним из самых старых изгибов и самых мудрых. Он также склонен к быстрому характеру и определенно может сделать его дождем, когда е"&amp;"му нужно отпустить пар. Некоторые говорят, что он может быть другим словесным бананом, который пришел в Bannyverse в качестве гостя или злоумышленника, в зависимости от того, на какой стороне вы находитесь. Но все предполагают, что этот бамни довольно мощ"&amp;"ный. Некоторые говорят, что у Ог Банни есть некоторая информация о нем.")</f>
        <v>У этого божественного бани есть много историй о нем, но все невозможно проверить. Что известно, так это то, что он является одним из самых старых изгибов и самых мудрых. Он также склонен к быстрому характеру и определенно может сделать его дождем, когда ему нужно отпустить пар. Некоторые говорят, что он может быть другим словесным бананом, который пришел в Bannyverse в качестве гостя или злоумышленника, в зависимости от того, на какой стороне вы находитесь. Но все предполагают, что этот бамни довольно мощный. Некоторые говорят, что у Ог Банни есть некоторая информация о нем.</v>
      </c>
      <c r="O48" s="1" t="str">
        <f ca="1">IFERROR(__xludf.DUMMYFUNCTION("GOOGLETRANSLATE(M48, ""en"", ""ru"")"),"Аккадцы? Пожалуйста. Это так последнее миллинье!")</f>
        <v>Аккадцы? Пожалуйста. Это так последнее миллинье!</v>
      </c>
      <c r="P48" s="1"/>
      <c r="Q48" s="1"/>
      <c r="R48" s="1"/>
      <c r="S48" s="1"/>
      <c r="T48" s="1"/>
      <c r="U48" s="1"/>
      <c r="V48" s="1"/>
      <c r="W48" s="1"/>
      <c r="X48" s="1"/>
      <c r="Y48" s="1"/>
      <c r="Z48" s="1"/>
    </row>
    <row r="49" spans="1:26" ht="15.75" customHeight="1" x14ac:dyDescent="0.15">
      <c r="A49" s="1">
        <v>48</v>
      </c>
      <c r="B49" s="3" t="s">
        <v>249</v>
      </c>
      <c r="C49" s="1" t="s">
        <v>250</v>
      </c>
      <c r="D49" s="1" t="s">
        <v>251</v>
      </c>
      <c r="E49" s="1">
        <v>1000000</v>
      </c>
      <c r="F49" s="1">
        <v>3</v>
      </c>
      <c r="G49" s="1">
        <v>3</v>
      </c>
      <c r="H49" s="1">
        <v>4</v>
      </c>
      <c r="I49" s="1">
        <v>4</v>
      </c>
      <c r="J49" s="1">
        <v>3</v>
      </c>
      <c r="K49" s="1">
        <v>5</v>
      </c>
      <c r="L49" s="1" t="s">
        <v>252</v>
      </c>
      <c r="M49" s="1" t="s">
        <v>253</v>
      </c>
      <c r="N49" s="4" t="str">
        <f ca="1">IFERROR(__xludf.DUMMYFUNCTION("GOOGLETRANSLATE(L49, ""en"", ""ru"")"),"Спокойный, прохладный и собственный, Спок не делает его движения от прихоти или гнева. По слухам, был полу-банана, наполовину растущий, он крутой игрок, который делает SWOT-анализ о том, какие хлопья купить на завтрак. У него может не быть самой игривой и"&amp;"ли энергичной личности, но когда вам нужны ответы, которые не играют на ваши эмоции, Спок - это ваш банан. Известно, что другие изделия ищут Спока за его превосходные навыки посредничества в конфликте, но они не знают, что память Спока не имеет себе равны"&amp;"х. Как банан, который знает все грязное белье, его плохая сторона - неподходящее место для вас.")</f>
        <v>Спокойный, прохладный и собственный, Спок не делает его движения от прихоти или гнева. По слухам, был полу-банана, наполовину растущий, он крутой игрок, который делает SWOT-анализ о том, какие хлопья купить на завтрак. У него может не быть самой игривой или энергичной личности, но когда вам нужны ответы, которые не играют на ваши эмоции, Спок - это ваш банан. Известно, что другие изделия ищут Спока за его превосходные навыки посредничества в конфликте, но они не знают, что память Спока не имеет себе равных. Как банан, который знает все грязное белье, его плохая сторона - неподходящее место для вас.</v>
      </c>
      <c r="O49" s="1" t="str">
        <f ca="1">IFERROR(__xludf.DUMMYFUNCTION("GOOGLETRANSLATE(M49, ""en"", ""ru"")"),"Прежде всего: будь прагматичным.")</f>
        <v>Прежде всего: будь прагматичным.</v>
      </c>
      <c r="P49" s="1"/>
      <c r="Q49" s="1"/>
      <c r="R49" s="1"/>
      <c r="S49" s="1"/>
      <c r="T49" s="1"/>
      <c r="U49" s="1"/>
      <c r="V49" s="1"/>
      <c r="W49" s="1"/>
      <c r="X49" s="1"/>
      <c r="Y49" s="1"/>
      <c r="Z49" s="1"/>
    </row>
    <row r="50" spans="1:26" ht="15.75" customHeight="1" x14ac:dyDescent="0.15">
      <c r="A50" s="1">
        <v>49</v>
      </c>
      <c r="B50" s="3" t="s">
        <v>254</v>
      </c>
      <c r="C50" s="1" t="s">
        <v>255</v>
      </c>
      <c r="D50" s="1" t="s">
        <v>256</v>
      </c>
      <c r="E50" s="1">
        <v>1000000</v>
      </c>
      <c r="F50" s="1">
        <v>4</v>
      </c>
      <c r="G50" s="1">
        <v>4</v>
      </c>
      <c r="H50" s="1">
        <v>4</v>
      </c>
      <c r="I50" s="1">
        <v>3</v>
      </c>
      <c r="J50" s="1">
        <v>5</v>
      </c>
      <c r="K50" s="1">
        <v>3</v>
      </c>
      <c r="L50" s="1" t="s">
        <v>257</v>
      </c>
      <c r="M50" s="1" t="s">
        <v>258</v>
      </c>
      <c r="N50" s="1" t="str">
        <f ca="1">IFERROR(__xludf.DUMMYFUNCTION("GOOGLETRANSLATE(L50, ""en"", ""ru"")"),"У каждого хорошего банана есть дикая сторона, и доктор Куинзель является воплощением этого. Бывший психиатр, который сделал много хорошего, помогая самым пыткам из бананов, она вырвалась в Банниверс с непревзойденным стремлением к хаосу. Возможно, она был"&amp;"а слишком плотной на протяжении большей части своей жизни, или, может быть, как самый сильный бриллиант разбивает взрыв великолепных осколков, Харлин развязана во всем ее хаосе. Она преследует давно потерянного любовника-бывшего пациента-и она уверена, чт"&amp;"о найдет его. Если, конечно, осторожный читатель не находит его первым.")</f>
        <v>У каждого хорошего банана есть дикая сторона, и доктор Куинзель является воплощением этого. Бывший психиатр, который сделал много хорошего, помогая самым пыткам из бананов, она вырвалась в Банниверс с непревзойденным стремлением к хаосу. Возможно, она была слишком плотной на протяжении большей части своей жизни, или, может быть, как самый сильный бриллиант разбивает взрыв великолепных осколков, Харлин развязана во всем ее хаосе. Она преследует давно потерянного любовника-бывшего пациента-и она уверена, что найдет его. Если, конечно, осторожный читатель не находит его первым.</v>
      </c>
      <c r="O50" s="1" t="str">
        <f ca="1">IFERROR(__xludf.DUMMYFUNCTION("GOOGLETRANSLATE(M50, ""en"", ""ru"")"),"Если бы взгляды могли убить, вы бы уже умерли.")</f>
        <v>Если бы взгляды могли убить, вы бы уже умерли.</v>
      </c>
      <c r="P50" s="1"/>
      <c r="Q50" s="1"/>
      <c r="R50" s="1"/>
      <c r="S50" s="1"/>
      <c r="T50" s="1"/>
      <c r="U50" s="1"/>
      <c r="V50" s="1"/>
      <c r="W50" s="1"/>
      <c r="X50" s="1"/>
      <c r="Y50" s="1"/>
      <c r="Z50" s="1"/>
    </row>
    <row r="51" spans="1:26" ht="15.75" customHeight="1" x14ac:dyDescent="0.15">
      <c r="A51" s="1">
        <v>50</v>
      </c>
      <c r="B51" s="3" t="s">
        <v>259</v>
      </c>
      <c r="C51" s="1" t="s">
        <v>260</v>
      </c>
      <c r="D51" s="1" t="s">
        <v>261</v>
      </c>
      <c r="E51" s="1">
        <v>1000000</v>
      </c>
      <c r="F51" s="1">
        <v>3</v>
      </c>
      <c r="G51" s="1">
        <v>5</v>
      </c>
      <c r="H51" s="1">
        <v>5</v>
      </c>
      <c r="I51" s="1">
        <v>3</v>
      </c>
      <c r="J51" s="1">
        <v>3</v>
      </c>
      <c r="K51" s="1">
        <v>3</v>
      </c>
      <c r="L51" s="1" t="s">
        <v>262</v>
      </c>
      <c r="M51" s="1" t="s">
        <v>263</v>
      </c>
      <c r="N51" s="4" t="str">
        <f ca="1">IFERROR(__xludf.DUMMYFUNCTION("GOOGLETRANSLATE(L51, ""en"", ""ru"")"),"У этого великолепного банана будет застрявшая банана. Playboy любит хорошее время и не боится показывать это. Playboy, столь же удобная с помощью молотка и инструментального ремня или в океанских течениях, - это бани из многих навыков и талантов. Она такж"&amp;"е довольно грозной и может защитить и надрать задницу по мере необходимости. Соблазнительница, которая может отбросить текилу, выстрелив в разговор о правах животных, она типа всех. Какой другой Банни упадет для нее по пятам, и у этой истории будет счастл"&amp;"ивый конец? Быть в курсе.")</f>
        <v>У этого великолепного банана будет застрявшая банана. Playboy любит хорошее время и не боится показывать это. Playboy, столь же удобная с помощью молотка и инструментального ремня или в океанских течениях, - это бани из многих навыков и талантов. Она также довольно грозной и может защитить и надрать задницу по мере необходимости. Соблазнительница, которая может отбросить текилу, выстрелив в разговор о правах животных, она типа всех. Какой другой Банни упадет для нее по пятам, и у этой истории будет счастливый конец? Быть в курсе.</v>
      </c>
      <c r="O51" s="1" t="str">
        <f ca="1">IFERROR(__xludf.DUMMYFUNCTION("GOOGLETRANSLATE(M51, ""en"", ""ru"")"),"Моя яркая кожура? Это все естественно, детка.")</f>
        <v>Моя яркая кожура? Это все естественно, детка.</v>
      </c>
      <c r="P51" s="1"/>
      <c r="Q51" s="1"/>
      <c r="R51" s="1"/>
      <c r="S51" s="1"/>
      <c r="T51" s="1"/>
      <c r="U51" s="1"/>
      <c r="V51" s="1"/>
      <c r="W51" s="1"/>
      <c r="X51" s="1"/>
      <c r="Y51" s="1"/>
      <c r="Z51" s="1"/>
    </row>
    <row r="52" spans="1:26" ht="15.75" customHeight="1" x14ac:dyDescent="0.15">
      <c r="A52" s="1">
        <v>51</v>
      </c>
      <c r="B52" s="3" t="s">
        <v>264</v>
      </c>
      <c r="C52" s="1" t="s">
        <v>265</v>
      </c>
      <c r="D52" s="1" t="s">
        <v>266</v>
      </c>
      <c r="E52" s="1">
        <v>1000000</v>
      </c>
      <c r="F52" s="1">
        <v>3</v>
      </c>
      <c r="G52" s="1">
        <v>4</v>
      </c>
      <c r="H52" s="1">
        <v>3</v>
      </c>
      <c r="I52" s="1">
        <v>5</v>
      </c>
      <c r="J52" s="1">
        <v>3</v>
      </c>
      <c r="K52" s="1">
        <v>3</v>
      </c>
      <c r="L52" s="1" t="s">
        <v>267</v>
      </c>
      <c r="M52" s="1" t="s">
        <v>268</v>
      </c>
      <c r="N52" s="1" t="str">
        <f ca="1">IFERROR(__xludf.DUMMYFUNCTION("GOOGLETRANSLATE(L52, ""en"", ""ru"")"),"Принцесса Лея - баня, которая пинала задницу, прежде чем она была крутой. Независимо от того, находится ли весь Bannyverse в риске, или между бананами в местном пабе есть лишь небольшое разногласия, принцесса Лея вскочит и позаботится о ситуации. Она хоро"&amp;"шо обучена сражаться и является отличным выстрелом, как и самые крутые героини. Когда написание на стене и обстоятельства кажутся слишком ужасными, чтобы оправиться, вы можете рассчитывать на то, что принцесса Лея вошла и спасти день, иногда даже делая эт"&amp;"о в клинком -бикини.")</f>
        <v>Принцесса Лея - баня, которая пинала задницу, прежде чем она была крутой. Независимо от того, находится ли весь Bannyverse в риске, или между бананами в местном пабе есть лишь небольшое разногласия, принцесса Лея вскочит и позаботится о ситуации. Она хорошо обучена сражаться и является отличным выстрелом, как и самые крутые героини. Когда написание на стене и обстоятельства кажутся слишком ужасными, чтобы оправиться, вы можете рассчитывать на то, что принцесса Лея вошла и спасти день, иногда даже делая это в клинком -бикини.</v>
      </c>
      <c r="O52" s="1" t="str">
        <f ca="1">IFERROR(__xludf.DUMMYFUNCTION("GOOGLETRANSLATE(M52, ""en"", ""ru"")"),"Когда мальчики заканчиваются, я прихожу к тому, чтобы исправить это.")</f>
        <v>Когда мальчики заканчиваются, я прихожу к тому, чтобы исправить это.</v>
      </c>
      <c r="P52" s="1"/>
      <c r="Q52" s="1"/>
      <c r="R52" s="1"/>
      <c r="S52" s="1"/>
      <c r="T52" s="1"/>
      <c r="U52" s="1"/>
      <c r="V52" s="1"/>
      <c r="W52" s="1"/>
      <c r="X52" s="1"/>
      <c r="Y52" s="1"/>
      <c r="Z52" s="1"/>
    </row>
    <row r="53" spans="1:26" ht="15.75" customHeight="1" x14ac:dyDescent="0.15">
      <c r="A53" s="1">
        <v>52</v>
      </c>
      <c r="B53" s="3" t="s">
        <v>269</v>
      </c>
      <c r="C53" s="1" t="s">
        <v>270</v>
      </c>
      <c r="D53" s="1" t="s">
        <v>271</v>
      </c>
      <c r="E53" s="1">
        <v>1000000</v>
      </c>
      <c r="F53" s="1">
        <v>5</v>
      </c>
      <c r="G53" s="1">
        <v>5</v>
      </c>
      <c r="H53" s="1">
        <v>4</v>
      </c>
      <c r="I53" s="1">
        <v>5</v>
      </c>
      <c r="J53" s="1">
        <v>5</v>
      </c>
      <c r="K53" s="1">
        <v>5</v>
      </c>
      <c r="L53" s="1" t="s">
        <v>272</v>
      </c>
      <c r="M53" s="1" t="s">
        <v>273</v>
      </c>
      <c r="N53" s="4" t="str">
        <f ca="1">IFERROR(__xludf.DUMMYFUNCTION("GOOGLETRANSLATE(L53, ""en"", ""ru"")"),"Лестат поразит вас столь же мудрым для своего возраста, что вводит в заблуждение, так как он является одним из самых старых изгибов в Bannyverse. Его молодое появление поддерживается свежей банановой плотью живой. У него есть склонность к чтению разума, б"&amp;"ыстрому исцелению и сверхчеловеческой силе, и те, кто знает его, будут первыми, кто скажет вам, что он полная парня. Не позволяйте его красивой внешности и обаяние обманывать вас - он, как только перерезал ваше горло, как он предложат вам бессмертие, посл"&amp;"еднее намного хуже, уверяю вас.")</f>
        <v>Лестат поразит вас столь же мудрым для своего возраста, что вводит в заблуждение, так как он является одним из самых старых изгибов в Bannyverse. Его молодое появление поддерживается свежей банановой плотью живой. У него есть склонность к чтению разума, быстрому исцелению и сверхчеловеческой силе, и те, кто знает его, будут первыми, кто скажет вам, что он полная парня. Не позволяйте его красивой внешности и обаяние обманывать вас - он, как только перерезал ваше горло, как он предложат вам бессмертие, последнее намного хуже, уверяю вас.</v>
      </c>
      <c r="O53" s="1" t="str">
        <f ca="1">IFERROR(__xludf.DUMMYFUNCTION("GOOGLETRANSLATE(M53, ""en"", ""ru"")"),"Могу ли я заинтересовать вас Хики?")</f>
        <v>Могу ли я заинтересовать вас Хики?</v>
      </c>
      <c r="P53" s="1"/>
      <c r="Q53" s="1"/>
      <c r="R53" s="1"/>
      <c r="S53" s="1"/>
      <c r="T53" s="1"/>
      <c r="U53" s="1"/>
      <c r="V53" s="1"/>
      <c r="W53" s="1"/>
      <c r="X53" s="1"/>
      <c r="Y53" s="1"/>
      <c r="Z53" s="1"/>
    </row>
    <row r="54" spans="1:26" ht="15.75" customHeight="1" x14ac:dyDescent="0.15">
      <c r="A54" s="1">
        <v>53</v>
      </c>
      <c r="B54" s="3" t="s">
        <v>274</v>
      </c>
      <c r="C54" s="1" t="s">
        <v>275</v>
      </c>
      <c r="D54" s="1" t="s">
        <v>276</v>
      </c>
      <c r="E54" s="1">
        <v>1000000</v>
      </c>
      <c r="F54" s="1">
        <v>4</v>
      </c>
      <c r="G54" s="1">
        <v>4</v>
      </c>
      <c r="H54" s="1">
        <v>5</v>
      </c>
      <c r="I54" s="1">
        <v>4</v>
      </c>
      <c r="J54" s="1">
        <v>5</v>
      </c>
      <c r="K54" s="1">
        <v>4</v>
      </c>
      <c r="L54" s="1" t="s">
        <v>277</v>
      </c>
      <c r="M54" s="1" t="s">
        <v>278</v>
      </c>
      <c r="N54" s="1" t="str">
        <f ca="1">IFERROR(__xludf.DUMMYFUNCTION("GOOGLETRANSLATE(L54, ""en"", ""ru"")"),"Героиня, за которую вы не можете не болеть, Jinx - это бани, который приносит жар, когда ей нужно. Не позволяйте ее миниатюрной и скромной внешней стороне вас обмануть, она задира, которая придерживается ее детской травмы в великолепное разрушение. Она им"&amp;"еет тенденцию держаться от большинства измешений, и они делают то же самое. Но ее подход к решению проблем-это обоюдоострый меч, так как некоторые более ориентированные на справедливость изгиба могут привязать ее к злодею. Возможная конфронтация обязатель"&amp;"но приведет к более чем нескольким фейерверкам, но кто станет победителем? Быть в курсе.")</f>
        <v>Героиня, за которую вы не можете не болеть, Jinx - это бани, который приносит жар, когда ей нужно. Не позволяйте ее миниатюрной и скромной внешней стороне вас обмануть, она задира, которая придерживается ее детской травмы в великолепное разрушение. Она имеет тенденцию держаться от большинства измешений, и они делают то же самое. Но ее подход к решению проблем-это обоюдоострый меч, так как некоторые более ориентированные на справедливость изгиба могут привязать ее к злодею. Возможная конфронтация обязательно приведет к более чем нескольким фейерверкам, но кто станет победителем? Быть в курсе.</v>
      </c>
      <c r="O54" s="1" t="str">
        <f ca="1">IFERROR(__xludf.DUMMYFUNCTION("GOOGLETRANSLATE(M54, ""en"", ""ru"")"),"В вас все другое - все в вас.")</f>
        <v>В вас все другое - все в вас.</v>
      </c>
      <c r="P54" s="1"/>
      <c r="Q54" s="1"/>
      <c r="R54" s="1"/>
      <c r="S54" s="1"/>
      <c r="T54" s="1"/>
      <c r="U54" s="1"/>
      <c r="V54" s="1"/>
      <c r="W54" s="1"/>
      <c r="X54" s="1"/>
      <c r="Y54" s="1"/>
      <c r="Z54" s="1"/>
    </row>
    <row r="55" spans="1:26" ht="15.75" customHeight="1" x14ac:dyDescent="0.15">
      <c r="A55" s="1">
        <v>54</v>
      </c>
      <c r="B55" s="3" t="s">
        <v>279</v>
      </c>
      <c r="C55" s="1" t="s">
        <v>280</v>
      </c>
      <c r="D55" s="1" t="s">
        <v>281</v>
      </c>
      <c r="E55" s="1">
        <v>1000000</v>
      </c>
      <c r="F55" s="1">
        <v>4</v>
      </c>
      <c r="G55" s="1">
        <v>4</v>
      </c>
      <c r="H55" s="1">
        <v>3</v>
      </c>
      <c r="I55" s="1">
        <v>4</v>
      </c>
      <c r="J55" s="1">
        <v>5</v>
      </c>
      <c r="K55" s="1">
        <v>3</v>
      </c>
      <c r="L55" s="1" t="s">
        <v>282</v>
      </c>
      <c r="M55" s="1" t="s">
        <v>283</v>
      </c>
      <c r="N55" s="4" t="str">
        <f ca="1">IFERROR(__xludf.DUMMYFUNCTION("GOOGLETRANSLATE(L55, ""en"", ""ru"")"),"Пристегните и будьте готовы, чтобы ваш разум сильно трахнул, потому что паук Иерусалим не трахается. Он тупые, и если он не в центре проведения линии колы, он может занять время из своего дня, чтобы сообщить вам, что вы шкаф для общения в общественном кол"&amp;"есе. Ваш тупица даже не понимает существования из. Его легко разозлить, и он сообщит вам это, и Бог поможет вам, если вы принесете собаку вокруг этого ублюдка, потому что он не трахается с собаками. Он ни с кем не трахается. Просто дайте ему ложку, зажига"&amp;"лку и шприц и выпейте его путь. Он видел какое -то дерьмо.")</f>
        <v>Пристегните и будьте готовы, чтобы ваш разум сильно трахнул, потому что паук Иерусалим не трахается. Он тупые, и если он не в центре проведения линии колы, он может занять время из своего дня, чтобы сообщить вам, что вы шкаф для общения в общественном колесе. Ваш тупица даже не понимает существования из. Его легко разозлить, и он сообщит вам это, и Бог поможет вам, если вы принесете собаку вокруг этого ублюдка, потому что он не трахается с собаками. Он ни с кем не трахается. Просто дайте ему ложку, зажигалку и шприц и выпейте его путь. Он видел какое -то дерьмо.</v>
      </c>
      <c r="O55" s="1" t="str">
        <f ca="1">IFERROR(__xludf.DUMMYFUNCTION("GOOGLETRANSLATE(M55, ""en"", ""ru"")"),"Жизнь - сука, тогда ты умрешь.")</f>
        <v>Жизнь - сука, тогда ты умрешь.</v>
      </c>
      <c r="P55" s="1"/>
      <c r="Q55" s="1"/>
      <c r="R55" s="1"/>
      <c r="S55" s="1"/>
      <c r="T55" s="1"/>
      <c r="U55" s="1"/>
      <c r="V55" s="1"/>
      <c r="W55" s="1"/>
      <c r="X55" s="1"/>
      <c r="Y55" s="1"/>
      <c r="Z55" s="1"/>
    </row>
    <row r="56" spans="1:26" ht="15.75" customHeight="1" x14ac:dyDescent="0.15">
      <c r="A56" s="1">
        <v>55</v>
      </c>
      <c r="B56" s="3" t="s">
        <v>284</v>
      </c>
      <c r="C56" s="1" t="s">
        <v>285</v>
      </c>
      <c r="D56" s="1" t="s">
        <v>286</v>
      </c>
      <c r="E56" s="1">
        <v>20000000</v>
      </c>
      <c r="F56" s="1">
        <v>5</v>
      </c>
      <c r="G56" s="1">
        <v>4</v>
      </c>
      <c r="H56" s="1">
        <v>5</v>
      </c>
      <c r="I56" s="1">
        <v>4</v>
      </c>
      <c r="J56" s="1">
        <v>5</v>
      </c>
      <c r="K56" s="1">
        <v>4</v>
      </c>
      <c r="L56" s="1" t="s">
        <v>287</v>
      </c>
      <c r="M56" s="1" t="s">
        <v>288</v>
      </c>
      <c r="N56" s="1" t="str">
        <f ca="1">IFERROR(__xludf.DUMMYFUNCTION("GOOGLETRANSLATE(L56, ""en"", ""ru"")"),"Диана Банан обладает легендарной историей и жестоким набором навыков. Некоторые говорят, что она наполовину богиня, с кулаками, которые убьют вас, если ее внешность этого не сделает. Родившаяся из Клэя, тщательно согнутого руками древних божеств и с родос"&amp;"ловной амазонской воспитания, Диана начала свою войну в 1940-х годах, избивая живой адский из-за злодея. В Bannyverse ее можно увидеть, пытаясь исправить ошибки и опрокинуть масштабы справедливости во всех правильных направлениях.")</f>
        <v>Диана Банан обладает легендарной историей и жестоким набором навыков. Некоторые говорят, что она наполовину богиня, с кулаками, которые убьют вас, если ее внешность этого не сделает. Родившаяся из Клэя, тщательно согнутого руками древних божеств и с родословной амазонской воспитания, Диана начала свою войну в 1940-х годах, избивая живой адский из-за злодея. В Bannyverse ее можно увидеть, пытаясь исправить ошибки и опрокинуть масштабы справедливости во всех правильных направлениях.</v>
      </c>
      <c r="O56" s="1" t="str">
        <f ca="1">IFERROR(__xludf.DUMMYFUNCTION("GOOGLETRANSLATE(M56, ""en"", ""ru"")"),"Любовь и пьют задницу, спасет мир.")</f>
        <v>Любовь и пьют задницу, спасет мир.</v>
      </c>
      <c r="P56" s="1"/>
      <c r="Q56" s="1"/>
      <c r="R56" s="1"/>
      <c r="S56" s="1"/>
      <c r="T56" s="1"/>
      <c r="U56" s="1"/>
      <c r="V56" s="1"/>
      <c r="W56" s="1"/>
      <c r="X56" s="1"/>
      <c r="Y56" s="1"/>
      <c r="Z56" s="1"/>
    </row>
    <row r="57" spans="1:26" ht="15.75" customHeight="1" x14ac:dyDescent="0.15">
      <c r="A57" s="1">
        <v>56</v>
      </c>
      <c r="B57" s="3" t="s">
        <v>289</v>
      </c>
      <c r="C57" s="1" t="s">
        <v>290</v>
      </c>
      <c r="D57" s="1" t="s">
        <v>291</v>
      </c>
      <c r="E57" s="1">
        <v>20000000</v>
      </c>
      <c r="F57" s="1">
        <v>5</v>
      </c>
      <c r="G57" s="1">
        <v>4</v>
      </c>
      <c r="H57" s="1">
        <v>3</v>
      </c>
      <c r="I57" s="1">
        <v>4</v>
      </c>
      <c r="J57" s="1">
        <v>5</v>
      </c>
      <c r="K57" s="1">
        <v>4</v>
      </c>
      <c r="L57" s="1" t="s">
        <v>292</v>
      </c>
      <c r="M57" s="1" t="s">
        <v>293</v>
      </c>
      <c r="N57" s="4" t="str">
        <f ca="1">IFERROR(__xludf.DUMMYFUNCTION("GOOGLETRANSLATE(L57, ""en"", ""ru"")"),"Этот маленький кроткий банан превращается в его собственную кожуру. По сути за день он изучает более удивительные магические трюки и заклинания, чтобы бросить. И как раз вовремя, потому что заклятый враг находится на горизонте, подобные которых Банни Потт"&amp;"ер никогда раньше не видел. Он уверен, что не может преодолеть какого -либо крупного врага, но он собирается быть подтянутым перед величайшим врагом, которого он когда -либо видел. Будет ли он копать глубоко и находить силу и уверенность, чтобы преодолеть"&amp;" этот монументальный тест, или он будет сжиматься, как яички холодным зимним утром, когда он резиннет по дороге?")</f>
        <v>Этот маленький кроткий банан превращается в его собственную кожуру. По сути за день он изучает более удивительные магические трюки и заклинания, чтобы бросить. И как раз вовремя, потому что заклятый враг находится на горизонте, подобные которых Банни Поттер никогда раньше не видел. Он уверен, что не может преодолеть какого -либо крупного врага, но он собирается быть подтянутым перед величайшим врагом, которого он когда -либо видел. Будет ли он копать глубоко и находить силу и уверенность, чтобы преодолеть этот монументальный тест, или он будет сжиматься, как яички холодным зимним утром, когда он резиннет по дороге?</v>
      </c>
      <c r="O57" s="1" t="str">
        <f ca="1">IFERROR(__xludf.DUMMYFUNCTION("GOOGLETRANSLATE(M57, ""en"", ""ru"")"),"Это не очень хорошо останавливаться на сне и забыть жить.")</f>
        <v>Это не очень хорошо останавливаться на сне и забыть жить.</v>
      </c>
      <c r="P57" s="1"/>
      <c r="Q57" s="1"/>
      <c r="R57" s="1"/>
      <c r="S57" s="1"/>
      <c r="T57" s="1"/>
      <c r="U57" s="1"/>
      <c r="V57" s="1"/>
      <c r="W57" s="1"/>
      <c r="X57" s="1"/>
      <c r="Y57" s="1"/>
      <c r="Z57" s="1"/>
    </row>
    <row r="58" spans="1:26" ht="15.75" customHeight="1" x14ac:dyDescent="0.15">
      <c r="A58" s="1">
        <v>57</v>
      </c>
      <c r="B58" s="3" t="s">
        <v>294</v>
      </c>
      <c r="C58" s="1" t="s">
        <v>295</v>
      </c>
      <c r="D58" s="1" t="s">
        <v>296</v>
      </c>
      <c r="E58" s="1">
        <v>20000000</v>
      </c>
      <c r="F58" s="1">
        <v>5</v>
      </c>
      <c r="G58" s="1">
        <v>5</v>
      </c>
      <c r="H58" s="1">
        <v>5</v>
      </c>
      <c r="I58" s="1">
        <v>4</v>
      </c>
      <c r="J58" s="1">
        <v>4</v>
      </c>
      <c r="K58" s="1">
        <v>5</v>
      </c>
      <c r="L58" s="1" t="s">
        <v>297</v>
      </c>
      <c r="M58" s="1" t="s">
        <v>298</v>
      </c>
      <c r="N58" s="1" t="str">
        <f ca="1">IFERROR(__xludf.DUMMYFUNCTION("GOOGLETRANSLATE(L58, ""en"", ""ru"")"),"Этот дьявольский бани будет первым, кто скажет вам, что он просто неправильно понял. В конце концов, вы слышали только одну сторону истории. Принц тьмы, оснащенный сверхчеловеческой силой, телекинезом и телепатией, будет первым, кто даже не использует ни "&amp;"одного из них на вас прямо сейчас. В конце концов, насколько он может быть плохой? Слухи о том, что он вырвался с судна, где он когда -то был пойман как разумный ил? Такая глупость! И все те люди, которых он якобы обидел? Кризис бананы, не более того. При"&amp;"ходите сделать с ним несколько сделок. По крайней мере: послушайте его презентацию.")</f>
        <v>Этот дьявольский бани будет первым, кто скажет вам, что он просто неправильно понял. В конце концов, вы слышали только одну сторону истории. Принц тьмы, оснащенный сверхчеловеческой силой, телекинезом и телепатией, будет первым, кто даже не использует ни одного из них на вас прямо сейчас. В конце концов, насколько он может быть плохой? Слухи о том, что он вырвался с судна, где он когда -то был пойман как разумный ил? Такая глупость! И все те люди, которых он якобы обидел? Кризис бананы, не более того. Приходите сделать с ним несколько сделок. По крайней мере: послушайте его презентацию.</v>
      </c>
      <c r="O58" s="1" t="str">
        <f ca="1">IFERROR(__xludf.DUMMYFUNCTION("GOOGLETRANSLATE(M58, ""en"", ""ru"")"),"Скажи мне: где я принадлежу к больному обществу?")</f>
        <v>Скажи мне: где я принадлежу к больному обществу?</v>
      </c>
      <c r="P58" s="1"/>
      <c r="Q58" s="1"/>
      <c r="R58" s="1"/>
      <c r="S58" s="1"/>
      <c r="T58" s="1"/>
      <c r="U58" s="1"/>
      <c r="V58" s="1"/>
      <c r="W58" s="1"/>
      <c r="X58" s="1"/>
      <c r="Y58" s="1"/>
      <c r="Z58" s="1"/>
    </row>
    <row r="59" spans="1:26" ht="15.75" customHeight="1" x14ac:dyDescent="0.15">
      <c r="A59" s="1">
        <v>58</v>
      </c>
      <c r="B59" s="3" t="s">
        <v>299</v>
      </c>
      <c r="C59" s="1" t="s">
        <v>300</v>
      </c>
      <c r="D59" s="1" t="s">
        <v>301</v>
      </c>
      <c r="E59" s="1">
        <v>40000000</v>
      </c>
      <c r="F59" s="1">
        <v>4</v>
      </c>
      <c r="G59" s="1">
        <v>5</v>
      </c>
      <c r="H59" s="1">
        <v>5</v>
      </c>
      <c r="I59" s="1">
        <v>5</v>
      </c>
      <c r="J59" s="1">
        <v>5</v>
      </c>
      <c r="K59" s="1">
        <v>4</v>
      </c>
      <c r="L59" s="1" t="s">
        <v>302</v>
      </c>
      <c r="M59" s="1" t="s">
        <v>303</v>
      </c>
      <c r="N59" s="4" t="str">
        <f ca="1">IFERROR(__xludf.DUMMYFUNCTION("GOOGLETRANSLATE(L59, ""en"", ""ru"")"),"Глаза прищурились, длинный пончо накинул на желтый фаллос, и ковбойская шляпа с шестью стрелками вокруг самой охватывающей части: это Блонди. Он не говорит много - черт возьми, ему не нужно. Вы знаете, о чем этот банан. С гравием в кишечнике и косой в гла"&amp;"зах он видел больше, чем ваш обычный банан. Ничто не меняет его, и ничто не должно - они говорят, что гремучие змеины хныкают, когда он пересекает их путь. Куда он идет, где он был, и чего он хочет, ну, это все загадки для обычных людей, таких как вы или "&amp;"я. Но одна вещь наверняка: Блонди получает то, что хочет, и он не спрашивает дважды.")</f>
        <v>Глаза прищурились, длинный пончо накинул на желтый фаллос, и ковбойская шляпа с шестью стрелками вокруг самой охватывающей части: это Блонди. Он не говорит много - черт возьми, ему не нужно. Вы знаете, о чем этот банан. С гравием в кишечнике и косой в глазах он видел больше, чем ваш обычный банан. Ничто не меняет его, и ничто не должно - они говорят, что гремучие змеины хныкают, когда он пересекает их путь. Куда он идет, где он был, и чего он хочет, ну, это все загадки для обычных людей, таких как вы или я. Но одна вещь наверняка: Блонди получает то, что хочет, и он не спрашивает дважды.</v>
      </c>
      <c r="O59" s="1" t="str">
        <f ca="1">IFERROR(__xludf.DUMMYFUNCTION("GOOGLETRANSLATE(M59, ""en"", ""ru"")"),"Каждый банан делает свой путь.")</f>
        <v>Каждый банан делает свой путь.</v>
      </c>
      <c r="P59" s="1"/>
      <c r="Q59" s="1"/>
      <c r="R59" s="1"/>
      <c r="S59" s="1"/>
      <c r="T59" s="1"/>
      <c r="U59" s="1"/>
      <c r="V59" s="1"/>
      <c r="W59" s="1"/>
      <c r="X59" s="1"/>
      <c r="Y59" s="1"/>
      <c r="Z59" s="1"/>
    </row>
    <row r="60" spans="1:26" ht="15.75" customHeight="1" x14ac:dyDescent="0.15">
      <c r="A60" s="1">
        <v>59</v>
      </c>
      <c r="B60" s="3" t="s">
        <v>304</v>
      </c>
      <c r="C60" s="1" t="s">
        <v>305</v>
      </c>
      <c r="D60" s="1" t="s">
        <v>306</v>
      </c>
      <c r="E60" s="2">
        <v>600000000</v>
      </c>
      <c r="F60" s="1">
        <v>5</v>
      </c>
      <c r="G60" s="1">
        <v>5</v>
      </c>
      <c r="H60" s="1">
        <v>4</v>
      </c>
      <c r="I60" s="1">
        <v>5</v>
      </c>
      <c r="J60" s="1">
        <v>5</v>
      </c>
      <c r="K60" s="1">
        <v>4</v>
      </c>
      <c r="L60" s="1" t="s">
        <v>307</v>
      </c>
      <c r="M60" s="1" t="s">
        <v>308</v>
      </c>
      <c r="N60" s="1" t="str">
        <f ca="1">IFERROR(__xludf.DUMMYFUNCTION("GOOGLETRANSLATE(L60, ""en"", ""ru"")"),"Нет, это не бани, основанный на определенном наркотике мужской импотенции. И нет, я не виню вас в том, что вы туда ходили. У этого Банни больше беспокойств, чем у вялого члена, и заметите, что шесть пакетов? Да, он определенно на чем -то. Доктор Остерман "&amp;"- это монументальная сила, которая никогда не была полностью развязана в этом мире. Он проделал весы в основных событиях по всей истории, и он все еще делает это в Bannyverse. Только самые старые, большинство старших изделий могут общаться с ним, и даже т"&amp;"огда довольно экономно. Что произойдет, когда он освобождается от своих загадочных ограничений? Непревзойденный доктор Остерман-это рецепт для Армагеддона, или, как вам скажут другие богоуровневые изделия.")</f>
        <v>Нет, это не бани, основанный на определенном наркотике мужской импотенции. И нет, я не виню вас в том, что вы туда ходили. У этого Банни больше беспокойств, чем у вялого члена, и заметите, что шесть пакетов? Да, он определенно на чем -то. Доктор Остерман - это монументальная сила, которая никогда не была полностью развязана в этом мире. Он проделал весы в основных событиях по всей истории, и он все еще делает это в Bannyverse. Только самые старые, большинство старших изделий могут общаться с ним, и даже тогда довольно экономно. Что произойдет, когда он освобождается от своих загадочных ограничений? Непревзойденный доктор Остерман-это рецепт для Армагеддона, или, как вам скажут другие богоуровневые изделия.</v>
      </c>
      <c r="O60" s="1" t="str">
        <f ca="1">IFERROR(__xludf.DUMMYFUNCTION("GOOGLETRANSLATE(M60, ""en"", ""ru"")"),"Время - плоский круг.")</f>
        <v>Время - плоский круг.</v>
      </c>
      <c r="P60" s="1"/>
      <c r="Q60" s="1"/>
      <c r="R60" s="1"/>
      <c r="S60" s="1"/>
      <c r="T60" s="1"/>
      <c r="U60" s="1"/>
      <c r="V60" s="1"/>
      <c r="W60" s="1"/>
      <c r="X60" s="1"/>
      <c r="Y60" s="1"/>
      <c r="Z60" s="1"/>
    </row>
    <row r="61" spans="1:26" ht="15.75" customHeight="1" x14ac:dyDescent="0.15">
      <c r="A61" s="1">
        <v>60</v>
      </c>
      <c r="B61" s="3" t="s">
        <v>309</v>
      </c>
      <c r="C61" s="1" t="s">
        <v>310</v>
      </c>
      <c r="D61" s="2">
        <v>600000000</v>
      </c>
      <c r="E61" s="2">
        <v>100000000</v>
      </c>
      <c r="F61" s="1">
        <v>5</v>
      </c>
      <c r="G61" s="1">
        <v>5</v>
      </c>
      <c r="H61" s="1">
        <v>5</v>
      </c>
      <c r="I61" s="1">
        <v>5</v>
      </c>
      <c r="J61" s="1">
        <v>5</v>
      </c>
      <c r="K61" s="1">
        <v>5</v>
      </c>
      <c r="L61" s="1" t="s">
        <v>311</v>
      </c>
      <c r="M61" s="1" t="s">
        <v>312</v>
      </c>
      <c r="N61" s="4" t="str">
        <f ca="1">IFERROR(__xludf.DUMMYFUNCTION("GOOGLETRANSLATE(L61, ""en"", ""ru"")"),"Не становится более непринужденным, чем Будда Банни. Он выбросил все это - богатство, богатство, слава - чтобы найти внутренний мир под деревом. Он сделал это в молодом возрасте и хорошо отверг свое материальное имущество во взрослую жизнь. Он ел свинину,"&amp;" иногда довольно жадно. И он вдохновил движение, которое продолжается и по сей день в Bannyverse. Многие изделия ищут его, но у него мало слов. Они говорят, что он даже не откроется вам, если вы не принесете ему красивое блюдо из свинины. Кто знал, что са"&amp;"мореализация была настолько транзакционной.")</f>
        <v>Не становится более непринужденным, чем Будда Банни. Он выбросил все это - богатство, богатство, слава - чтобы найти внутренний мир под деревом. Он сделал это в молодом возрасте и хорошо отверг свое материальное имущество во взрослую жизнь. Он ел свинину, иногда довольно жадно. И он вдохновил движение, которое продолжается и по сей день в Bannyverse. Многие изделия ищут его, но у него мало слов. Они говорят, что он даже не откроется вам, если вы не принесете ему красивое блюдо из свинины. Кто знал, что самореализация была настолько транзакционной.</v>
      </c>
      <c r="O61" s="1" t="str">
        <f ca="1">IFERROR(__xludf.DUMMYFUNCTION("GOOGLETRANSLATE(M61, ""en"", ""ru"")"),"Не воспринимайте свиную отбивную. Будь то.")</f>
        <v>Не воспринимайте свиную отбивную. Будь то.</v>
      </c>
      <c r="P61" s="1"/>
      <c r="Q61" s="1"/>
      <c r="R61" s="1"/>
      <c r="S61" s="1"/>
      <c r="T61" s="1"/>
      <c r="U61" s="1"/>
      <c r="V61" s="1"/>
      <c r="W61" s="1"/>
      <c r="X61" s="1"/>
      <c r="Y61" s="1"/>
      <c r="Z61" s="1"/>
    </row>
    <row r="62" spans="1:26"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15">
      <c r="A63" s="1"/>
      <c r="B63" s="1"/>
      <c r="C63" s="1"/>
      <c r="D63" s="1"/>
      <c r="E63" s="1"/>
      <c r="F63" s="1"/>
      <c r="G63" s="1"/>
      <c r="H63" s="1"/>
      <c r="I63" s="1"/>
      <c r="J63" s="1"/>
      <c r="K63" s="1"/>
      <c r="L63" s="1"/>
      <c r="M63" s="1"/>
      <c r="O63" s="1"/>
      <c r="P63" s="1"/>
      <c r="Q63" s="1"/>
      <c r="R63" s="1"/>
      <c r="S63" s="1"/>
      <c r="T63" s="1"/>
      <c r="U63" s="1"/>
      <c r="V63" s="1"/>
      <c r="W63" s="1"/>
      <c r="X63" s="1"/>
      <c r="Y63" s="1"/>
      <c r="Z63" s="1"/>
    </row>
    <row r="64" spans="1:26"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15">
      <c r="A65" s="1"/>
      <c r="B65" s="1"/>
      <c r="C65" s="1"/>
      <c r="D65" s="1"/>
      <c r="E65" s="1"/>
      <c r="F65" s="1"/>
      <c r="G65" s="1"/>
      <c r="H65" s="1"/>
      <c r="I65" s="1"/>
      <c r="J65" s="1"/>
      <c r="K65" s="1"/>
      <c r="L65" s="1"/>
      <c r="M65" s="1"/>
      <c r="O65" s="1"/>
      <c r="P65" s="1"/>
      <c r="Q65" s="1"/>
      <c r="R65" s="1"/>
      <c r="S65" s="1"/>
      <c r="T65" s="1"/>
      <c r="U65" s="1"/>
      <c r="V65" s="1"/>
      <c r="W65" s="1"/>
      <c r="X65" s="1"/>
      <c r="Y65" s="1"/>
      <c r="Z65" s="1"/>
    </row>
    <row r="66" spans="1:26"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15">
      <c r="A67" s="1"/>
      <c r="B67" s="1"/>
      <c r="C67" s="1"/>
      <c r="D67" s="1"/>
      <c r="E67" s="1"/>
      <c r="F67" s="1"/>
      <c r="G67" s="1"/>
      <c r="H67" s="1"/>
      <c r="I67" s="1"/>
      <c r="J67" s="1"/>
      <c r="K67" s="1"/>
      <c r="L67" s="1"/>
      <c r="M67" s="1"/>
      <c r="O67" s="1"/>
      <c r="P67" s="1"/>
      <c r="Q67" s="1"/>
      <c r="R67" s="1"/>
      <c r="S67" s="1"/>
      <c r="T67" s="1"/>
      <c r="U67" s="1"/>
      <c r="V67" s="1"/>
      <c r="W67" s="1"/>
      <c r="X67" s="1"/>
      <c r="Y67" s="1"/>
      <c r="Z67" s="1"/>
    </row>
    <row r="68" spans="1:26"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15">
      <c r="A69" s="1"/>
      <c r="B69" s="1"/>
      <c r="C69" s="1"/>
      <c r="D69" s="1"/>
      <c r="E69" s="1"/>
      <c r="F69" s="1"/>
      <c r="G69" s="1"/>
      <c r="H69" s="1"/>
      <c r="I69" s="1"/>
      <c r="J69" s="1"/>
      <c r="K69" s="1"/>
      <c r="L69" s="1"/>
      <c r="M69" s="1"/>
      <c r="O69" s="1"/>
      <c r="P69" s="1"/>
      <c r="Q69" s="1"/>
      <c r="R69" s="1"/>
      <c r="S69" s="1"/>
      <c r="T69" s="1"/>
      <c r="U69" s="1"/>
      <c r="V69" s="1"/>
      <c r="W69" s="1"/>
      <c r="X69" s="1"/>
      <c r="Y69" s="1"/>
      <c r="Z69" s="1"/>
    </row>
    <row r="70" spans="1:26"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15">
      <c r="A71" s="1"/>
      <c r="B71" s="1"/>
      <c r="C71" s="1"/>
      <c r="D71" s="1"/>
      <c r="E71" s="1"/>
      <c r="F71" s="1"/>
      <c r="G71" s="1"/>
      <c r="H71" s="1"/>
      <c r="I71" s="1"/>
      <c r="J71" s="1"/>
      <c r="K71" s="1"/>
      <c r="L71" s="1"/>
      <c r="M71" s="1"/>
      <c r="O71" s="1"/>
      <c r="P71" s="1"/>
      <c r="Q71" s="1"/>
      <c r="R71" s="1"/>
      <c r="S71" s="1"/>
      <c r="T71" s="1"/>
      <c r="U71" s="1"/>
      <c r="V71" s="1"/>
      <c r="W71" s="1"/>
      <c r="X71" s="1"/>
      <c r="Y71" s="1"/>
      <c r="Z71" s="1"/>
    </row>
    <row r="72" spans="1:26"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15">
      <c r="A73" s="1"/>
      <c r="B73" s="1"/>
      <c r="C73" s="1"/>
      <c r="D73" s="1"/>
      <c r="E73" s="1"/>
      <c r="F73" s="1"/>
      <c r="G73" s="1"/>
      <c r="H73" s="1"/>
      <c r="I73" s="1"/>
      <c r="J73" s="1"/>
      <c r="K73" s="1"/>
      <c r="L73" s="1"/>
      <c r="M73" s="1"/>
      <c r="O73" s="1"/>
      <c r="P73" s="1"/>
      <c r="Q73" s="1"/>
      <c r="R73" s="1"/>
      <c r="S73" s="1"/>
      <c r="T73" s="1"/>
      <c r="U73" s="1"/>
      <c r="V73" s="1"/>
      <c r="W73" s="1"/>
      <c r="X73" s="1"/>
      <c r="Y73" s="1"/>
      <c r="Z73" s="1"/>
    </row>
    <row r="74" spans="1:26"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15">
      <c r="A75" s="1"/>
      <c r="B75" s="1"/>
      <c r="C75" s="1"/>
      <c r="D75" s="1"/>
      <c r="E75" s="1"/>
      <c r="F75" s="1"/>
      <c r="G75" s="1"/>
      <c r="H75" s="1"/>
      <c r="I75" s="1"/>
      <c r="J75" s="1"/>
      <c r="K75" s="1"/>
      <c r="L75" s="1"/>
      <c r="M75" s="1"/>
      <c r="O75" s="1"/>
      <c r="P75" s="1"/>
      <c r="Q75" s="1"/>
      <c r="R75" s="1"/>
      <c r="S75" s="1"/>
      <c r="T75" s="1"/>
      <c r="U75" s="1"/>
      <c r="V75" s="1"/>
      <c r="W75" s="1"/>
      <c r="X75" s="1"/>
      <c r="Y75" s="1"/>
      <c r="Z75" s="1"/>
    </row>
    <row r="76" spans="1:26"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15">
      <c r="A77" s="1"/>
      <c r="B77" s="1"/>
      <c r="C77" s="1"/>
      <c r="D77" s="1"/>
      <c r="E77" s="1"/>
      <c r="F77" s="1"/>
      <c r="G77" s="1"/>
      <c r="H77" s="1"/>
      <c r="I77" s="1"/>
      <c r="J77" s="1"/>
      <c r="K77" s="1"/>
      <c r="L77" s="1"/>
      <c r="M77" s="1"/>
      <c r="O77" s="1"/>
      <c r="P77" s="1"/>
      <c r="Q77" s="1"/>
      <c r="R77" s="1"/>
      <c r="S77" s="1"/>
      <c r="T77" s="1"/>
      <c r="U77" s="1"/>
      <c r="V77" s="1"/>
      <c r="W77" s="1"/>
      <c r="X77" s="1"/>
      <c r="Y77" s="1"/>
      <c r="Z77" s="1"/>
    </row>
    <row r="78" spans="1:26"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15">
      <c r="A79" s="1"/>
      <c r="B79" s="1"/>
      <c r="C79" s="1"/>
      <c r="D79" s="1"/>
      <c r="E79" s="1"/>
      <c r="F79" s="1"/>
      <c r="G79" s="1"/>
      <c r="H79" s="1"/>
      <c r="I79" s="1"/>
      <c r="J79" s="1"/>
      <c r="K79" s="1"/>
      <c r="L79" s="1"/>
      <c r="M79" s="1"/>
      <c r="O79" s="1"/>
      <c r="P79" s="1"/>
      <c r="Q79" s="1"/>
      <c r="R79" s="1"/>
      <c r="S79" s="1"/>
      <c r="T79" s="1"/>
      <c r="U79" s="1"/>
      <c r="V79" s="1"/>
      <c r="W79" s="1"/>
      <c r="X79" s="1"/>
      <c r="Y79" s="1"/>
      <c r="Z79" s="1"/>
    </row>
    <row r="80" spans="1:26"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15">
      <c r="A81" s="1"/>
      <c r="B81" s="1"/>
      <c r="C81" s="1"/>
      <c r="D81" s="1"/>
      <c r="E81" s="1"/>
      <c r="F81" s="1"/>
      <c r="G81" s="1"/>
      <c r="H81" s="1"/>
      <c r="I81" s="1"/>
      <c r="J81" s="1"/>
      <c r="K81" s="1"/>
      <c r="L81" s="1"/>
      <c r="M81" s="1"/>
      <c r="O81" s="1"/>
      <c r="P81" s="1"/>
      <c r="Q81" s="1"/>
      <c r="R81" s="1"/>
      <c r="S81" s="1"/>
      <c r="T81" s="1"/>
      <c r="U81" s="1"/>
      <c r="V81" s="1"/>
      <c r="W81" s="1"/>
      <c r="X81" s="1"/>
      <c r="Y81" s="1"/>
      <c r="Z81" s="1"/>
    </row>
    <row r="82" spans="1:26"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15">
      <c r="A83" s="1"/>
      <c r="B83" s="1"/>
      <c r="C83" s="1"/>
      <c r="D83" s="1"/>
      <c r="E83" s="1"/>
      <c r="F83" s="1"/>
      <c r="G83" s="1"/>
      <c r="H83" s="1"/>
      <c r="I83" s="1"/>
      <c r="J83" s="1"/>
      <c r="K83" s="1"/>
      <c r="L83" s="1"/>
      <c r="M83" s="1"/>
      <c r="O83" s="1"/>
      <c r="P83" s="1"/>
      <c r="Q83" s="1"/>
      <c r="R83" s="1"/>
      <c r="S83" s="1"/>
      <c r="T83" s="1"/>
      <c r="U83" s="1"/>
      <c r="V83" s="1"/>
      <c r="W83" s="1"/>
      <c r="X83" s="1"/>
      <c r="Y83" s="1"/>
      <c r="Z83" s="1"/>
    </row>
    <row r="84" spans="1:26"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15">
      <c r="A85" s="1"/>
      <c r="B85" s="1"/>
      <c r="C85" s="1"/>
      <c r="D85" s="1"/>
      <c r="E85" s="1"/>
      <c r="F85" s="1"/>
      <c r="G85" s="1"/>
      <c r="H85" s="1"/>
      <c r="I85" s="1"/>
      <c r="J85" s="1"/>
      <c r="K85" s="1"/>
      <c r="L85" s="1"/>
      <c r="M85" s="1"/>
      <c r="O85" s="1"/>
      <c r="P85" s="1"/>
      <c r="Q85" s="1"/>
      <c r="R85" s="1"/>
      <c r="S85" s="1"/>
      <c r="T85" s="1"/>
      <c r="U85" s="1"/>
      <c r="V85" s="1"/>
      <c r="W85" s="1"/>
      <c r="X85" s="1"/>
      <c r="Y85" s="1"/>
      <c r="Z85" s="1"/>
    </row>
    <row r="86" spans="1:26"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15">
      <c r="A87" s="1"/>
      <c r="B87" s="1"/>
      <c r="C87" s="1"/>
      <c r="D87" s="1"/>
      <c r="E87" s="1"/>
      <c r="F87" s="1"/>
      <c r="G87" s="1"/>
      <c r="H87" s="1"/>
      <c r="I87" s="1"/>
      <c r="J87" s="1"/>
      <c r="K87" s="1"/>
      <c r="L87" s="1"/>
      <c r="M87" s="1"/>
      <c r="O87" s="1"/>
      <c r="P87" s="1"/>
      <c r="Q87" s="1"/>
      <c r="R87" s="1"/>
      <c r="S87" s="1"/>
      <c r="T87" s="1"/>
      <c r="U87" s="1"/>
      <c r="V87" s="1"/>
      <c r="W87" s="1"/>
      <c r="X87" s="1"/>
      <c r="Y87" s="1"/>
      <c r="Z87" s="1"/>
    </row>
    <row r="88" spans="1:26"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15">
      <c r="A89" s="1"/>
      <c r="B89" s="1"/>
      <c r="C89" s="1"/>
      <c r="D89" s="1"/>
      <c r="E89" s="1"/>
      <c r="F89" s="1"/>
      <c r="G89" s="1"/>
      <c r="H89" s="1"/>
      <c r="I89" s="1"/>
      <c r="J89" s="1"/>
      <c r="K89" s="1"/>
      <c r="L89" s="1"/>
      <c r="M89" s="1"/>
      <c r="O89" s="1"/>
      <c r="P89" s="1"/>
      <c r="Q89" s="1"/>
      <c r="R89" s="1"/>
      <c r="S89" s="1"/>
      <c r="T89" s="1"/>
      <c r="U89" s="1"/>
      <c r="V89" s="1"/>
      <c r="W89" s="1"/>
      <c r="X89" s="1"/>
      <c r="Y89" s="1"/>
      <c r="Z89" s="1"/>
    </row>
    <row r="90" spans="1:26"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15">
      <c r="A91" s="1"/>
      <c r="B91" s="1"/>
      <c r="C91" s="1"/>
      <c r="D91" s="1"/>
      <c r="E91" s="1"/>
      <c r="F91" s="1"/>
      <c r="G91" s="1"/>
      <c r="H91" s="1"/>
      <c r="I91" s="1"/>
      <c r="J91" s="1"/>
      <c r="K91" s="1"/>
      <c r="L91" s="1"/>
      <c r="M91" s="1"/>
      <c r="O91" s="1"/>
      <c r="P91" s="1"/>
      <c r="Q91" s="1"/>
      <c r="R91" s="1"/>
      <c r="S91" s="1"/>
      <c r="T91" s="1"/>
      <c r="U91" s="1"/>
      <c r="V91" s="1"/>
      <c r="W91" s="1"/>
      <c r="X91" s="1"/>
      <c r="Y91" s="1"/>
      <c r="Z91" s="1"/>
    </row>
    <row r="92" spans="1:26" ht="15.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15">
      <c r="A93" s="1"/>
      <c r="B93" s="1"/>
      <c r="C93" s="1"/>
      <c r="D93" s="1"/>
      <c r="E93" s="1"/>
      <c r="F93" s="1"/>
      <c r="G93" s="1"/>
      <c r="H93" s="1"/>
      <c r="I93" s="1"/>
      <c r="J93" s="1"/>
      <c r="K93" s="1"/>
      <c r="L93" s="1"/>
      <c r="M93" s="1"/>
      <c r="O93" s="1"/>
      <c r="P93" s="1"/>
      <c r="Q93" s="1"/>
      <c r="R93" s="1"/>
      <c r="S93" s="1"/>
      <c r="T93" s="1"/>
      <c r="U93" s="1"/>
      <c r="V93" s="1"/>
      <c r="W93" s="1"/>
      <c r="X93" s="1"/>
      <c r="Y93" s="1"/>
      <c r="Z93" s="1"/>
    </row>
    <row r="94" spans="1:26" ht="15.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15">
      <c r="A95" s="1"/>
      <c r="B95" s="1"/>
      <c r="C95" s="1"/>
      <c r="D95" s="1"/>
      <c r="E95" s="1"/>
      <c r="F95" s="1"/>
      <c r="G95" s="1"/>
      <c r="H95" s="1"/>
      <c r="I95" s="1"/>
      <c r="J95" s="1"/>
      <c r="K95" s="1"/>
      <c r="L95" s="1"/>
      <c r="M95" s="1"/>
      <c r="O95" s="1"/>
      <c r="P95" s="1"/>
      <c r="Q95" s="1"/>
      <c r="R95" s="1"/>
      <c r="S95" s="1"/>
      <c r="T95" s="1"/>
      <c r="U95" s="1"/>
      <c r="V95" s="1"/>
      <c r="W95" s="1"/>
      <c r="X95" s="1"/>
      <c r="Y95" s="1"/>
      <c r="Z95" s="1"/>
    </row>
    <row r="96" spans="1:26" ht="15.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15">
      <c r="A97" s="1"/>
      <c r="B97" s="1"/>
      <c r="C97" s="1"/>
      <c r="D97" s="1"/>
      <c r="E97" s="1"/>
      <c r="F97" s="1"/>
      <c r="G97" s="1"/>
      <c r="H97" s="1"/>
      <c r="I97" s="1"/>
      <c r="J97" s="1"/>
      <c r="K97" s="1"/>
      <c r="L97" s="1"/>
      <c r="M97" s="1"/>
      <c r="O97" s="1"/>
      <c r="P97" s="1"/>
      <c r="Q97" s="1"/>
      <c r="R97" s="1"/>
      <c r="S97" s="1"/>
      <c r="T97" s="1"/>
      <c r="U97" s="1"/>
      <c r="V97" s="1"/>
      <c r="W97" s="1"/>
      <c r="X97" s="1"/>
      <c r="Y97" s="1"/>
      <c r="Z97" s="1"/>
    </row>
    <row r="98" spans="1:26" ht="15.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15">
      <c r="A99" s="1"/>
      <c r="B99" s="1"/>
      <c r="C99" s="1"/>
      <c r="D99" s="1"/>
      <c r="E99" s="1"/>
      <c r="F99" s="1"/>
      <c r="G99" s="1"/>
      <c r="H99" s="1"/>
      <c r="I99" s="1"/>
      <c r="J99" s="1"/>
      <c r="K99" s="1"/>
      <c r="L99" s="1"/>
      <c r="M99" s="1"/>
      <c r="O99" s="1"/>
      <c r="P99" s="1"/>
      <c r="Q99" s="1"/>
      <c r="R99" s="1"/>
      <c r="S99" s="1"/>
      <c r="T99" s="1"/>
      <c r="U99" s="1"/>
      <c r="V99" s="1"/>
      <c r="W99" s="1"/>
      <c r="X99" s="1"/>
      <c r="Y99" s="1"/>
      <c r="Z99" s="1"/>
    </row>
    <row r="100" spans="1:26" ht="15.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1"/>
      <c r="B101" s="1"/>
      <c r="C101" s="1"/>
      <c r="D101" s="1"/>
      <c r="E101" s="1"/>
      <c r="F101" s="1"/>
      <c r="G101" s="1"/>
      <c r="H101" s="1"/>
      <c r="I101" s="1"/>
      <c r="J101" s="1"/>
      <c r="K101" s="1"/>
      <c r="L101" s="1"/>
      <c r="M101" s="1"/>
      <c r="O101" s="1"/>
      <c r="P101" s="1"/>
      <c r="Q101" s="1"/>
      <c r="R101" s="1"/>
      <c r="S101" s="1"/>
      <c r="T101" s="1"/>
      <c r="U101" s="1"/>
      <c r="V101" s="1"/>
      <c r="W101" s="1"/>
      <c r="X101" s="1"/>
      <c r="Y101" s="1"/>
      <c r="Z101" s="1"/>
    </row>
    <row r="102" spans="1:26" ht="15.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1"/>
      <c r="B103" s="1"/>
      <c r="C103" s="1"/>
      <c r="D103" s="1"/>
      <c r="E103" s="1"/>
      <c r="F103" s="1"/>
      <c r="G103" s="1"/>
      <c r="H103" s="1"/>
      <c r="I103" s="1"/>
      <c r="J103" s="1"/>
      <c r="K103" s="1"/>
      <c r="L103" s="1"/>
      <c r="M103" s="1"/>
      <c r="O103" s="1"/>
      <c r="P103" s="1"/>
      <c r="Q103" s="1"/>
      <c r="R103" s="1"/>
      <c r="S103" s="1"/>
      <c r="T103" s="1"/>
      <c r="U103" s="1"/>
      <c r="V103" s="1"/>
      <c r="W103" s="1"/>
      <c r="X103" s="1"/>
      <c r="Y103" s="1"/>
      <c r="Z103" s="1"/>
    </row>
    <row r="104" spans="1:26" ht="15.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1"/>
      <c r="B105" s="1"/>
      <c r="C105" s="1"/>
      <c r="D105" s="1"/>
      <c r="E105" s="1"/>
      <c r="F105" s="1"/>
      <c r="G105" s="1"/>
      <c r="H105" s="1"/>
      <c r="I105" s="1"/>
      <c r="J105" s="1"/>
      <c r="K105" s="1"/>
      <c r="L105" s="1"/>
      <c r="M105" s="1"/>
      <c r="O105" s="1"/>
      <c r="P105" s="1"/>
      <c r="Q105" s="1"/>
      <c r="R105" s="1"/>
      <c r="S105" s="1"/>
      <c r="T105" s="1"/>
      <c r="U105" s="1"/>
      <c r="V105" s="1"/>
      <c r="W105" s="1"/>
      <c r="X105" s="1"/>
      <c r="Y105" s="1"/>
      <c r="Z105" s="1"/>
    </row>
    <row r="106" spans="1:26" ht="15.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1"/>
      <c r="B107" s="1"/>
      <c r="C107" s="1"/>
      <c r="D107" s="1"/>
      <c r="E107" s="1"/>
      <c r="F107" s="1"/>
      <c r="G107" s="1"/>
      <c r="H107" s="1"/>
      <c r="I107" s="1"/>
      <c r="J107" s="1"/>
      <c r="K107" s="1"/>
      <c r="L107" s="1"/>
      <c r="M107" s="1"/>
      <c r="O107" s="1"/>
      <c r="P107" s="1"/>
      <c r="Q107" s="1"/>
      <c r="R107" s="1"/>
      <c r="S107" s="1"/>
      <c r="T107" s="1"/>
      <c r="U107" s="1"/>
      <c r="V107" s="1"/>
      <c r="W107" s="1"/>
      <c r="X107" s="1"/>
      <c r="Y107" s="1"/>
      <c r="Z107" s="1"/>
    </row>
    <row r="108" spans="1:26" ht="15.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1"/>
      <c r="B109" s="1"/>
      <c r="C109" s="1"/>
      <c r="D109" s="1"/>
      <c r="E109" s="1"/>
      <c r="F109" s="1"/>
      <c r="G109" s="1"/>
      <c r="H109" s="1"/>
      <c r="I109" s="1"/>
      <c r="J109" s="1"/>
      <c r="K109" s="1"/>
      <c r="L109" s="1"/>
      <c r="M109" s="1"/>
      <c r="O109" s="1"/>
      <c r="P109" s="1"/>
      <c r="Q109" s="1"/>
      <c r="R109" s="1"/>
      <c r="S109" s="1"/>
      <c r="T109" s="1"/>
      <c r="U109" s="1"/>
      <c r="V109" s="1"/>
      <c r="W109" s="1"/>
      <c r="X109" s="1"/>
      <c r="Y109" s="1"/>
      <c r="Z109" s="1"/>
    </row>
    <row r="110" spans="1:26" ht="15.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1"/>
      <c r="B111" s="1"/>
      <c r="C111" s="1"/>
      <c r="D111" s="1"/>
      <c r="E111" s="1"/>
      <c r="F111" s="1"/>
      <c r="G111" s="1"/>
      <c r="H111" s="1"/>
      <c r="I111" s="1"/>
      <c r="J111" s="1"/>
      <c r="K111" s="1"/>
      <c r="L111" s="1"/>
      <c r="M111" s="1"/>
      <c r="O111" s="1"/>
      <c r="P111" s="1"/>
      <c r="Q111" s="1"/>
      <c r="R111" s="1"/>
      <c r="S111" s="1"/>
      <c r="T111" s="1"/>
      <c r="U111" s="1"/>
      <c r="V111" s="1"/>
      <c r="W111" s="1"/>
      <c r="X111" s="1"/>
      <c r="Y111" s="1"/>
      <c r="Z111" s="1"/>
    </row>
    <row r="112" spans="1:26" ht="15.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1"/>
      <c r="B113" s="1"/>
      <c r="C113" s="1"/>
      <c r="D113" s="1"/>
      <c r="E113" s="1"/>
      <c r="F113" s="1"/>
      <c r="G113" s="1"/>
      <c r="H113" s="1"/>
      <c r="I113" s="1"/>
      <c r="J113" s="1"/>
      <c r="K113" s="1"/>
      <c r="L113" s="1"/>
      <c r="M113" s="1"/>
      <c r="O113" s="1"/>
      <c r="P113" s="1"/>
      <c r="Q113" s="1"/>
      <c r="R113" s="1"/>
      <c r="S113" s="1"/>
      <c r="T113" s="1"/>
      <c r="U113" s="1"/>
      <c r="V113" s="1"/>
      <c r="W113" s="1"/>
      <c r="X113" s="1"/>
      <c r="Y113" s="1"/>
      <c r="Z113" s="1"/>
    </row>
    <row r="114" spans="1:26" ht="15.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1"/>
      <c r="B115" s="1"/>
      <c r="C115" s="1"/>
      <c r="D115" s="1"/>
      <c r="E115" s="1"/>
      <c r="F115" s="1"/>
      <c r="G115" s="1"/>
      <c r="H115" s="1"/>
      <c r="I115" s="1"/>
      <c r="J115" s="1"/>
      <c r="K115" s="1"/>
      <c r="L115" s="1"/>
      <c r="M115" s="1"/>
      <c r="O115" s="1"/>
      <c r="P115" s="1"/>
      <c r="Q115" s="1"/>
      <c r="R115" s="1"/>
      <c r="S115" s="1"/>
      <c r="T115" s="1"/>
      <c r="U115" s="1"/>
      <c r="V115" s="1"/>
      <c r="W115" s="1"/>
      <c r="X115" s="1"/>
      <c r="Y115" s="1"/>
      <c r="Z115" s="1"/>
    </row>
    <row r="116" spans="1:26" ht="15.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1"/>
      <c r="B117" s="1"/>
      <c r="C117" s="1"/>
      <c r="D117" s="1"/>
      <c r="E117" s="1"/>
      <c r="F117" s="1"/>
      <c r="G117" s="1"/>
      <c r="H117" s="1"/>
      <c r="I117" s="1"/>
      <c r="J117" s="1"/>
      <c r="K117" s="1"/>
      <c r="L117" s="1"/>
      <c r="M117" s="1"/>
      <c r="O117" s="1"/>
      <c r="P117" s="1"/>
      <c r="Q117" s="1"/>
      <c r="R117" s="1"/>
      <c r="S117" s="1"/>
      <c r="T117" s="1"/>
      <c r="U117" s="1"/>
      <c r="V117" s="1"/>
      <c r="W117" s="1"/>
      <c r="X117" s="1"/>
      <c r="Y117" s="1"/>
      <c r="Z117" s="1"/>
    </row>
    <row r="118" spans="1:26" ht="15.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1"/>
      <c r="B119" s="1"/>
      <c r="C119" s="1"/>
      <c r="D119" s="1"/>
      <c r="E119" s="1"/>
      <c r="F119" s="1"/>
      <c r="G119" s="1"/>
      <c r="H119" s="1"/>
      <c r="I119" s="1"/>
      <c r="J119" s="1"/>
      <c r="K119" s="1"/>
      <c r="L119" s="1"/>
      <c r="M119" s="1"/>
      <c r="O119" s="1"/>
      <c r="P119" s="1"/>
      <c r="Q119" s="1"/>
      <c r="R119" s="1"/>
      <c r="S119" s="1"/>
      <c r="T119" s="1"/>
      <c r="U119" s="1"/>
      <c r="V119" s="1"/>
      <c r="W119" s="1"/>
      <c r="X119" s="1"/>
      <c r="Y119" s="1"/>
      <c r="Z119" s="1"/>
    </row>
    <row r="120" spans="1:26" ht="15.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1"/>
      <c r="B121" s="1"/>
      <c r="C121" s="1"/>
      <c r="D121" s="1"/>
      <c r="E121" s="1"/>
      <c r="F121" s="1"/>
      <c r="G121" s="1"/>
      <c r="H121" s="1"/>
      <c r="I121" s="1"/>
      <c r="J121" s="1"/>
      <c r="K121" s="1"/>
      <c r="L121" s="1"/>
      <c r="M121" s="1"/>
      <c r="O121" s="1"/>
      <c r="P121" s="1"/>
      <c r="Q121" s="1"/>
      <c r="R121" s="1"/>
      <c r="S121" s="1"/>
      <c r="T121" s="1"/>
      <c r="U121" s="1"/>
      <c r="V121" s="1"/>
      <c r="W121" s="1"/>
      <c r="X121" s="1"/>
      <c r="Y121" s="1"/>
      <c r="Z121" s="1"/>
    </row>
    <row r="122" spans="1:26" ht="15.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1"/>
      <c r="B123" s="1"/>
      <c r="C123" s="1"/>
      <c r="D123" s="1"/>
      <c r="E123" s="1"/>
      <c r="F123" s="1"/>
      <c r="G123" s="1"/>
      <c r="H123" s="1"/>
      <c r="I123" s="1"/>
      <c r="J123" s="1"/>
      <c r="K123" s="1"/>
      <c r="L123" s="1"/>
      <c r="M123" s="1"/>
      <c r="O123" s="1"/>
      <c r="P123" s="1"/>
      <c r="Q123" s="1"/>
      <c r="R123" s="1"/>
      <c r="S123" s="1"/>
      <c r="T123" s="1"/>
      <c r="U123" s="1"/>
      <c r="V123" s="1"/>
      <c r="W123" s="1"/>
      <c r="X123" s="1"/>
      <c r="Y123" s="1"/>
      <c r="Z123" s="1"/>
    </row>
    <row r="124" spans="1:26" ht="15.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1"/>
      <c r="B125" s="1"/>
      <c r="C125" s="1"/>
      <c r="D125" s="1"/>
      <c r="E125" s="1"/>
      <c r="F125" s="1"/>
      <c r="G125" s="1"/>
      <c r="H125" s="1"/>
      <c r="I125" s="1"/>
      <c r="J125" s="1"/>
      <c r="K125" s="1"/>
      <c r="L125" s="1"/>
      <c r="M125" s="1"/>
      <c r="O125" s="1"/>
      <c r="P125" s="1"/>
      <c r="Q125" s="1"/>
      <c r="R125" s="1"/>
      <c r="S125" s="1"/>
      <c r="T125" s="1"/>
      <c r="U125" s="1"/>
      <c r="V125" s="1"/>
      <c r="W125" s="1"/>
      <c r="X125" s="1"/>
      <c r="Y125" s="1"/>
      <c r="Z125" s="1"/>
    </row>
    <row r="126" spans="1:26" ht="15.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1"/>
      <c r="B127" s="1"/>
      <c r="C127" s="1"/>
      <c r="D127" s="1"/>
      <c r="E127" s="1"/>
      <c r="F127" s="1"/>
      <c r="G127" s="1"/>
      <c r="H127" s="1"/>
      <c r="I127" s="1"/>
      <c r="J127" s="1"/>
      <c r="K127" s="1"/>
      <c r="L127" s="1"/>
      <c r="M127" s="1"/>
      <c r="O127" s="1"/>
      <c r="P127" s="1"/>
      <c r="Q127" s="1"/>
      <c r="R127" s="1"/>
      <c r="S127" s="1"/>
      <c r="T127" s="1"/>
      <c r="U127" s="1"/>
      <c r="V127" s="1"/>
      <c r="W127" s="1"/>
      <c r="X127" s="1"/>
      <c r="Y127" s="1"/>
      <c r="Z127" s="1"/>
    </row>
    <row r="128" spans="1:26" ht="15.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1"/>
      <c r="B129" s="1"/>
      <c r="C129" s="1"/>
      <c r="D129" s="1"/>
      <c r="E129" s="1"/>
      <c r="F129" s="1"/>
      <c r="G129" s="1"/>
      <c r="H129" s="1"/>
      <c r="I129" s="1"/>
      <c r="J129" s="1"/>
      <c r="K129" s="1"/>
      <c r="L129" s="1"/>
      <c r="M129" s="1"/>
      <c r="O129" s="1"/>
      <c r="P129" s="1"/>
      <c r="Q129" s="1"/>
      <c r="R129" s="1"/>
      <c r="S129" s="1"/>
      <c r="T129" s="1"/>
      <c r="U129" s="1"/>
      <c r="V129" s="1"/>
      <c r="W129" s="1"/>
      <c r="X129" s="1"/>
      <c r="Y129" s="1"/>
      <c r="Z129" s="1"/>
    </row>
    <row r="130" spans="1:26" ht="15.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A131" s="1"/>
      <c r="B131" s="1"/>
      <c r="C131" s="1"/>
      <c r="D131" s="1"/>
      <c r="E131" s="1"/>
      <c r="F131" s="1"/>
      <c r="G131" s="1"/>
      <c r="H131" s="1"/>
      <c r="I131" s="1"/>
      <c r="J131" s="1"/>
      <c r="K131" s="1"/>
      <c r="L131" s="1"/>
      <c r="M131" s="1"/>
      <c r="O131" s="1"/>
      <c r="P131" s="1"/>
      <c r="Q131" s="1"/>
      <c r="R131" s="1"/>
      <c r="S131" s="1"/>
      <c r="T131" s="1"/>
      <c r="U131" s="1"/>
      <c r="V131" s="1"/>
      <c r="W131" s="1"/>
      <c r="X131" s="1"/>
      <c r="Y131" s="1"/>
      <c r="Z131" s="1"/>
    </row>
    <row r="132" spans="1:26" ht="15.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15">
      <c r="A133" s="1"/>
      <c r="B133" s="1"/>
      <c r="C133" s="1"/>
      <c r="D133" s="1"/>
      <c r="E133" s="1"/>
      <c r="F133" s="1"/>
      <c r="G133" s="1"/>
      <c r="H133" s="1"/>
      <c r="I133" s="1"/>
      <c r="J133" s="1"/>
      <c r="K133" s="1"/>
      <c r="L133" s="1"/>
      <c r="M133" s="1"/>
      <c r="O133" s="1"/>
      <c r="P133" s="1"/>
      <c r="Q133" s="1"/>
      <c r="R133" s="1"/>
      <c r="S133" s="1"/>
      <c r="T133" s="1"/>
      <c r="U133" s="1"/>
      <c r="V133" s="1"/>
      <c r="W133" s="1"/>
      <c r="X133" s="1"/>
      <c r="Y133" s="1"/>
      <c r="Z133" s="1"/>
    </row>
    <row r="134" spans="1:26" ht="15.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15">
      <c r="A135" s="1"/>
      <c r="B135" s="1"/>
      <c r="C135" s="1"/>
      <c r="D135" s="1"/>
      <c r="E135" s="1"/>
      <c r="F135" s="1"/>
      <c r="G135" s="1"/>
      <c r="H135" s="1"/>
      <c r="I135" s="1"/>
      <c r="J135" s="1"/>
      <c r="K135" s="1"/>
      <c r="L135" s="1"/>
      <c r="M135" s="1"/>
      <c r="O135" s="1"/>
      <c r="P135" s="1"/>
      <c r="Q135" s="1"/>
      <c r="R135" s="1"/>
      <c r="S135" s="1"/>
      <c r="T135" s="1"/>
      <c r="U135" s="1"/>
      <c r="V135" s="1"/>
      <c r="W135" s="1"/>
      <c r="X135" s="1"/>
      <c r="Y135" s="1"/>
      <c r="Z135" s="1"/>
    </row>
    <row r="136" spans="1:26" ht="15.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15">
      <c r="A137" s="1"/>
      <c r="B137" s="1"/>
      <c r="C137" s="1"/>
      <c r="D137" s="1"/>
      <c r="E137" s="1"/>
      <c r="F137" s="1"/>
      <c r="G137" s="1"/>
      <c r="H137" s="1"/>
      <c r="I137" s="1"/>
      <c r="J137" s="1"/>
      <c r="K137" s="1"/>
      <c r="L137" s="1"/>
      <c r="M137" s="1"/>
      <c r="O137" s="1"/>
      <c r="P137" s="1"/>
      <c r="Q137" s="1"/>
      <c r="R137" s="1"/>
      <c r="S137" s="1"/>
      <c r="T137" s="1"/>
      <c r="U137" s="1"/>
      <c r="V137" s="1"/>
      <c r="W137" s="1"/>
      <c r="X137" s="1"/>
      <c r="Y137" s="1"/>
      <c r="Z137" s="1"/>
    </row>
    <row r="138" spans="1:26" ht="15.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15">
      <c r="A139" s="1"/>
      <c r="B139" s="1"/>
      <c r="C139" s="1"/>
      <c r="D139" s="1"/>
      <c r="E139" s="1"/>
      <c r="F139" s="1"/>
      <c r="G139" s="1"/>
      <c r="H139" s="1"/>
      <c r="I139" s="1"/>
      <c r="J139" s="1"/>
      <c r="K139" s="1"/>
      <c r="L139" s="1"/>
      <c r="M139" s="1"/>
      <c r="O139" s="1"/>
      <c r="P139" s="1"/>
      <c r="Q139" s="1"/>
      <c r="R139" s="1"/>
      <c r="S139" s="1"/>
      <c r="T139" s="1"/>
      <c r="U139" s="1"/>
      <c r="V139" s="1"/>
      <c r="W139" s="1"/>
      <c r="X139" s="1"/>
      <c r="Y139" s="1"/>
      <c r="Z139" s="1"/>
    </row>
    <row r="140" spans="1:26" ht="15.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15">
      <c r="A141" s="1"/>
      <c r="B141" s="1"/>
      <c r="C141" s="1"/>
      <c r="D141" s="1"/>
      <c r="E141" s="1"/>
      <c r="F141" s="1"/>
      <c r="G141" s="1"/>
      <c r="H141" s="1"/>
      <c r="I141" s="1"/>
      <c r="J141" s="1"/>
      <c r="K141" s="1"/>
      <c r="L141" s="1"/>
      <c r="M141" s="1"/>
      <c r="O141" s="1"/>
      <c r="P141" s="1"/>
      <c r="Q141" s="1"/>
      <c r="R141" s="1"/>
      <c r="S141" s="1"/>
      <c r="T141" s="1"/>
      <c r="U141" s="1"/>
      <c r="V141" s="1"/>
      <c r="W141" s="1"/>
      <c r="X141" s="1"/>
      <c r="Y141" s="1"/>
      <c r="Z141" s="1"/>
    </row>
    <row r="142" spans="1:26" ht="15.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15">
      <c r="A143" s="1"/>
      <c r="B143" s="1"/>
      <c r="C143" s="1"/>
      <c r="D143" s="1"/>
      <c r="E143" s="1"/>
      <c r="F143" s="1"/>
      <c r="G143" s="1"/>
      <c r="H143" s="1"/>
      <c r="I143" s="1"/>
      <c r="J143" s="1"/>
      <c r="K143" s="1"/>
      <c r="L143" s="1"/>
      <c r="M143" s="1"/>
      <c r="O143" s="1"/>
      <c r="P143" s="1"/>
      <c r="Q143" s="1"/>
      <c r="R143" s="1"/>
      <c r="S143" s="1"/>
      <c r="T143" s="1"/>
      <c r="U143" s="1"/>
      <c r="V143" s="1"/>
      <c r="W143" s="1"/>
      <c r="X143" s="1"/>
      <c r="Y143" s="1"/>
      <c r="Z143" s="1"/>
    </row>
    <row r="144" spans="1:26" ht="15.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15">
      <c r="A145" s="1"/>
      <c r="B145" s="1"/>
      <c r="C145" s="1"/>
      <c r="D145" s="1"/>
      <c r="E145" s="1"/>
      <c r="F145" s="1"/>
      <c r="G145" s="1"/>
      <c r="H145" s="1"/>
      <c r="I145" s="1"/>
      <c r="J145" s="1"/>
      <c r="K145" s="1"/>
      <c r="L145" s="1"/>
      <c r="M145" s="1"/>
      <c r="O145" s="1"/>
      <c r="P145" s="1"/>
      <c r="Q145" s="1"/>
      <c r="R145" s="1"/>
      <c r="S145" s="1"/>
      <c r="T145" s="1"/>
      <c r="U145" s="1"/>
      <c r="V145" s="1"/>
      <c r="W145" s="1"/>
      <c r="X145" s="1"/>
      <c r="Y145" s="1"/>
      <c r="Z145" s="1"/>
    </row>
    <row r="146" spans="1:26" ht="15.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15">
      <c r="A147" s="1"/>
      <c r="B147" s="1"/>
      <c r="C147" s="1"/>
      <c r="D147" s="1"/>
      <c r="E147" s="1"/>
      <c r="F147" s="1"/>
      <c r="G147" s="1"/>
      <c r="H147" s="1"/>
      <c r="I147" s="1"/>
      <c r="J147" s="1"/>
      <c r="K147" s="1"/>
      <c r="L147" s="1"/>
      <c r="M147" s="1"/>
      <c r="O147" s="1"/>
      <c r="P147" s="1"/>
      <c r="Q147" s="1"/>
      <c r="R147" s="1"/>
      <c r="S147" s="1"/>
      <c r="T147" s="1"/>
      <c r="U147" s="1"/>
      <c r="V147" s="1"/>
      <c r="W147" s="1"/>
      <c r="X147" s="1"/>
      <c r="Y147" s="1"/>
      <c r="Z147" s="1"/>
    </row>
    <row r="148" spans="1:26" ht="15.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15">
      <c r="A149" s="1"/>
      <c r="B149" s="1"/>
      <c r="C149" s="1"/>
      <c r="D149" s="1"/>
      <c r="E149" s="1"/>
      <c r="F149" s="1"/>
      <c r="G149" s="1"/>
      <c r="H149" s="1"/>
      <c r="I149" s="1"/>
      <c r="J149" s="1"/>
      <c r="K149" s="1"/>
      <c r="L149" s="1"/>
      <c r="M149" s="1"/>
      <c r="O149" s="1"/>
      <c r="P149" s="1"/>
      <c r="Q149" s="1"/>
      <c r="R149" s="1"/>
      <c r="S149" s="1"/>
      <c r="T149" s="1"/>
      <c r="U149" s="1"/>
      <c r="V149" s="1"/>
      <c r="W149" s="1"/>
      <c r="X149" s="1"/>
      <c r="Y149" s="1"/>
      <c r="Z149" s="1"/>
    </row>
    <row r="150" spans="1:26" ht="15.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15">
      <c r="A151" s="1"/>
      <c r="B151" s="1"/>
      <c r="C151" s="1"/>
      <c r="D151" s="1"/>
      <c r="E151" s="1"/>
      <c r="F151" s="1"/>
      <c r="G151" s="1"/>
      <c r="H151" s="1"/>
      <c r="I151" s="1"/>
      <c r="J151" s="1"/>
      <c r="K151" s="1"/>
      <c r="L151" s="1"/>
      <c r="M151" s="1"/>
      <c r="O151" s="1"/>
      <c r="P151" s="1"/>
      <c r="Q151" s="1"/>
      <c r="R151" s="1"/>
      <c r="S151" s="1"/>
      <c r="T151" s="1"/>
      <c r="U151" s="1"/>
      <c r="V151" s="1"/>
      <c r="W151" s="1"/>
      <c r="X151" s="1"/>
      <c r="Y151" s="1"/>
      <c r="Z151" s="1"/>
    </row>
    <row r="152" spans="1:26" ht="15.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15">
      <c r="A153" s="1"/>
      <c r="B153" s="1"/>
      <c r="C153" s="1"/>
      <c r="D153" s="1"/>
      <c r="E153" s="1"/>
      <c r="F153" s="1"/>
      <c r="G153" s="1"/>
      <c r="H153" s="1"/>
      <c r="I153" s="1"/>
      <c r="J153" s="1"/>
      <c r="K153" s="1"/>
      <c r="L153" s="1"/>
      <c r="M153" s="1"/>
      <c r="O153" s="1"/>
      <c r="P153" s="1"/>
      <c r="Q153" s="1"/>
      <c r="R153" s="1"/>
      <c r="S153" s="1"/>
      <c r="T153" s="1"/>
      <c r="U153" s="1"/>
      <c r="V153" s="1"/>
      <c r="W153" s="1"/>
      <c r="X153" s="1"/>
      <c r="Y153" s="1"/>
      <c r="Z153" s="1"/>
    </row>
    <row r="154" spans="1:26" ht="15.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15">
      <c r="A155" s="1"/>
      <c r="B155" s="1"/>
      <c r="C155" s="1"/>
      <c r="D155" s="1"/>
      <c r="E155" s="1"/>
      <c r="F155" s="1"/>
      <c r="G155" s="1"/>
      <c r="H155" s="1"/>
      <c r="I155" s="1"/>
      <c r="J155" s="1"/>
      <c r="K155" s="1"/>
      <c r="L155" s="1"/>
      <c r="M155" s="1"/>
      <c r="O155" s="1"/>
      <c r="P155" s="1"/>
      <c r="Q155" s="1"/>
      <c r="R155" s="1"/>
      <c r="S155" s="1"/>
      <c r="T155" s="1"/>
      <c r="U155" s="1"/>
      <c r="V155" s="1"/>
      <c r="W155" s="1"/>
      <c r="X155" s="1"/>
      <c r="Y155" s="1"/>
      <c r="Z155" s="1"/>
    </row>
    <row r="156" spans="1:26" ht="15.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15">
      <c r="A157" s="1"/>
      <c r="B157" s="1"/>
      <c r="C157" s="1"/>
      <c r="D157" s="1"/>
      <c r="E157" s="1"/>
      <c r="F157" s="1"/>
      <c r="G157" s="1"/>
      <c r="H157" s="1"/>
      <c r="I157" s="1"/>
      <c r="J157" s="1"/>
      <c r="K157" s="1"/>
      <c r="L157" s="1"/>
      <c r="M157" s="1"/>
      <c r="O157" s="1"/>
      <c r="P157" s="1"/>
      <c r="Q157" s="1"/>
      <c r="R157" s="1"/>
      <c r="S157" s="1"/>
      <c r="T157" s="1"/>
      <c r="U157" s="1"/>
      <c r="V157" s="1"/>
      <c r="W157" s="1"/>
      <c r="X157" s="1"/>
      <c r="Y157" s="1"/>
      <c r="Z157" s="1"/>
    </row>
    <row r="158" spans="1:26" ht="15.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15">
      <c r="A159" s="1"/>
      <c r="B159" s="1"/>
      <c r="C159" s="1"/>
      <c r="D159" s="1"/>
      <c r="E159" s="1"/>
      <c r="F159" s="1"/>
      <c r="G159" s="1"/>
      <c r="H159" s="1"/>
      <c r="I159" s="1"/>
      <c r="J159" s="1"/>
      <c r="K159" s="1"/>
      <c r="L159" s="1"/>
      <c r="M159" s="1"/>
      <c r="O159" s="1"/>
      <c r="P159" s="1"/>
      <c r="Q159" s="1"/>
      <c r="R159" s="1"/>
      <c r="S159" s="1"/>
      <c r="T159" s="1"/>
      <c r="U159" s="1"/>
      <c r="V159" s="1"/>
      <c r="W159" s="1"/>
      <c r="X159" s="1"/>
      <c r="Y159" s="1"/>
      <c r="Z159" s="1"/>
    </row>
    <row r="160" spans="1:26" ht="15.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15">
      <c r="A161" s="1"/>
      <c r="B161" s="1"/>
      <c r="C161" s="1"/>
      <c r="D161" s="1"/>
      <c r="E161" s="1"/>
      <c r="F161" s="1"/>
      <c r="G161" s="1"/>
      <c r="H161" s="1"/>
      <c r="I161" s="1"/>
      <c r="J161" s="1"/>
      <c r="K161" s="1"/>
      <c r="L161" s="1"/>
      <c r="M161" s="1"/>
      <c r="O161" s="1"/>
      <c r="P161" s="1"/>
      <c r="Q161" s="1"/>
      <c r="R161" s="1"/>
      <c r="S161" s="1"/>
      <c r="T161" s="1"/>
      <c r="U161" s="1"/>
      <c r="V161" s="1"/>
      <c r="W161" s="1"/>
      <c r="X161" s="1"/>
      <c r="Y161" s="1"/>
      <c r="Z161" s="1"/>
    </row>
    <row r="162" spans="1:26" ht="15.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15">
      <c r="A163" s="1"/>
      <c r="B163" s="1"/>
      <c r="C163" s="1"/>
      <c r="D163" s="1"/>
      <c r="E163" s="1"/>
      <c r="F163" s="1"/>
      <c r="G163" s="1"/>
      <c r="H163" s="1"/>
      <c r="I163" s="1"/>
      <c r="J163" s="1"/>
      <c r="K163" s="1"/>
      <c r="L163" s="1"/>
      <c r="M163" s="1"/>
      <c r="O163" s="1"/>
      <c r="P163" s="1"/>
      <c r="Q163" s="1"/>
      <c r="R163" s="1"/>
      <c r="S163" s="1"/>
      <c r="T163" s="1"/>
      <c r="U163" s="1"/>
      <c r="V163" s="1"/>
      <c r="W163" s="1"/>
      <c r="X163" s="1"/>
      <c r="Y163" s="1"/>
      <c r="Z163" s="1"/>
    </row>
    <row r="164" spans="1:26" ht="15.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15">
      <c r="A165" s="1"/>
      <c r="B165" s="1"/>
      <c r="C165" s="1"/>
      <c r="D165" s="1"/>
      <c r="E165" s="1"/>
      <c r="F165" s="1"/>
      <c r="G165" s="1"/>
      <c r="H165" s="1"/>
      <c r="I165" s="1"/>
      <c r="J165" s="1"/>
      <c r="K165" s="1"/>
      <c r="L165" s="1"/>
      <c r="M165" s="1"/>
      <c r="O165" s="1"/>
      <c r="P165" s="1"/>
      <c r="Q165" s="1"/>
      <c r="R165" s="1"/>
      <c r="S165" s="1"/>
      <c r="T165" s="1"/>
      <c r="U165" s="1"/>
      <c r="V165" s="1"/>
      <c r="W165" s="1"/>
      <c r="X165" s="1"/>
      <c r="Y165" s="1"/>
      <c r="Z165" s="1"/>
    </row>
    <row r="166" spans="1:26" ht="15.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15">
      <c r="A167" s="1"/>
      <c r="B167" s="1"/>
      <c r="C167" s="1"/>
      <c r="D167" s="1"/>
      <c r="E167" s="1"/>
      <c r="F167" s="1"/>
      <c r="G167" s="1"/>
      <c r="H167" s="1"/>
      <c r="I167" s="1"/>
      <c r="J167" s="1"/>
      <c r="K167" s="1"/>
      <c r="L167" s="1"/>
      <c r="M167" s="1"/>
      <c r="O167" s="1"/>
      <c r="P167" s="1"/>
      <c r="Q167" s="1"/>
      <c r="R167" s="1"/>
      <c r="S167" s="1"/>
      <c r="T167" s="1"/>
      <c r="U167" s="1"/>
      <c r="V167" s="1"/>
      <c r="W167" s="1"/>
      <c r="X167" s="1"/>
      <c r="Y167" s="1"/>
      <c r="Z167" s="1"/>
    </row>
    <row r="168" spans="1:26" ht="15.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15">
      <c r="A169" s="1"/>
      <c r="B169" s="1"/>
      <c r="C169" s="1"/>
      <c r="D169" s="1"/>
      <c r="E169" s="1"/>
      <c r="F169" s="1"/>
      <c r="G169" s="1"/>
      <c r="H169" s="1"/>
      <c r="I169" s="1"/>
      <c r="J169" s="1"/>
      <c r="K169" s="1"/>
      <c r="L169" s="1"/>
      <c r="M169" s="1"/>
      <c r="O169" s="1"/>
      <c r="P169" s="1"/>
      <c r="Q169" s="1"/>
      <c r="R169" s="1"/>
      <c r="S169" s="1"/>
      <c r="T169" s="1"/>
      <c r="U169" s="1"/>
      <c r="V169" s="1"/>
      <c r="W169" s="1"/>
      <c r="X169" s="1"/>
      <c r="Y169" s="1"/>
      <c r="Z169" s="1"/>
    </row>
    <row r="170" spans="1:26" ht="15.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15">
      <c r="A171" s="1"/>
      <c r="B171" s="1"/>
      <c r="C171" s="1"/>
      <c r="D171" s="1"/>
      <c r="E171" s="1"/>
      <c r="F171" s="1"/>
      <c r="G171" s="1"/>
      <c r="H171" s="1"/>
      <c r="I171" s="1"/>
      <c r="J171" s="1"/>
      <c r="K171" s="1"/>
      <c r="L171" s="1"/>
      <c r="M171" s="1"/>
      <c r="O171" s="1"/>
      <c r="P171" s="1"/>
      <c r="Q171" s="1"/>
      <c r="R171" s="1"/>
      <c r="S171" s="1"/>
      <c r="T171" s="1"/>
      <c r="U171" s="1"/>
      <c r="V171" s="1"/>
      <c r="W171" s="1"/>
      <c r="X171" s="1"/>
      <c r="Y171" s="1"/>
      <c r="Z171" s="1"/>
    </row>
    <row r="172" spans="1:26" ht="15.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15">
      <c r="A173" s="1"/>
      <c r="B173" s="1"/>
      <c r="C173" s="1"/>
      <c r="D173" s="1"/>
      <c r="E173" s="1"/>
      <c r="F173" s="1"/>
      <c r="G173" s="1"/>
      <c r="H173" s="1"/>
      <c r="I173" s="1"/>
      <c r="J173" s="1"/>
      <c r="K173" s="1"/>
      <c r="L173" s="1"/>
      <c r="M173" s="1"/>
      <c r="O173" s="1"/>
      <c r="P173" s="1"/>
      <c r="Q173" s="1"/>
      <c r="R173" s="1"/>
      <c r="S173" s="1"/>
      <c r="T173" s="1"/>
      <c r="U173" s="1"/>
      <c r="V173" s="1"/>
      <c r="W173" s="1"/>
      <c r="X173" s="1"/>
      <c r="Y173" s="1"/>
      <c r="Z173" s="1"/>
    </row>
    <row r="174" spans="1:26" ht="15.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15">
      <c r="A175" s="1"/>
      <c r="B175" s="1"/>
      <c r="C175" s="1"/>
      <c r="D175" s="1"/>
      <c r="E175" s="1"/>
      <c r="F175" s="1"/>
      <c r="G175" s="1"/>
      <c r="H175" s="1"/>
      <c r="I175" s="1"/>
      <c r="J175" s="1"/>
      <c r="K175" s="1"/>
      <c r="L175" s="1"/>
      <c r="M175" s="1"/>
      <c r="O175" s="1"/>
      <c r="P175" s="1"/>
      <c r="Q175" s="1"/>
      <c r="R175" s="1"/>
      <c r="S175" s="1"/>
      <c r="T175" s="1"/>
      <c r="U175" s="1"/>
      <c r="V175" s="1"/>
      <c r="W175" s="1"/>
      <c r="X175" s="1"/>
      <c r="Y175" s="1"/>
      <c r="Z175" s="1"/>
    </row>
    <row r="176" spans="1:26" ht="15.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15">
      <c r="A177" s="1"/>
      <c r="B177" s="1"/>
      <c r="C177" s="1"/>
      <c r="D177" s="1"/>
      <c r="E177" s="1"/>
      <c r="F177" s="1"/>
      <c r="G177" s="1"/>
      <c r="H177" s="1"/>
      <c r="I177" s="1"/>
      <c r="J177" s="1"/>
      <c r="K177" s="1"/>
      <c r="L177" s="1"/>
      <c r="M177" s="1"/>
      <c r="O177" s="1"/>
      <c r="P177" s="1"/>
      <c r="Q177" s="1"/>
      <c r="R177" s="1"/>
      <c r="S177" s="1"/>
      <c r="T177" s="1"/>
      <c r="U177" s="1"/>
      <c r="V177" s="1"/>
      <c r="W177" s="1"/>
      <c r="X177" s="1"/>
      <c r="Y177" s="1"/>
      <c r="Z177" s="1"/>
    </row>
    <row r="178" spans="1:26" ht="15.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15">
      <c r="A179" s="1"/>
      <c r="B179" s="1"/>
      <c r="C179" s="1"/>
      <c r="D179" s="1"/>
      <c r="E179" s="1"/>
      <c r="F179" s="1"/>
      <c r="G179" s="1"/>
      <c r="H179" s="1"/>
      <c r="I179" s="1"/>
      <c r="J179" s="1"/>
      <c r="K179" s="1"/>
      <c r="L179" s="1"/>
      <c r="M179" s="1"/>
      <c r="O179" s="1"/>
      <c r="P179" s="1"/>
      <c r="Q179" s="1"/>
      <c r="R179" s="1"/>
      <c r="S179" s="1"/>
      <c r="T179" s="1"/>
      <c r="U179" s="1"/>
      <c r="V179" s="1"/>
      <c r="W179" s="1"/>
      <c r="X179" s="1"/>
      <c r="Y179" s="1"/>
      <c r="Z179" s="1"/>
    </row>
    <row r="180" spans="1:26" ht="15.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15">
      <c r="A181" s="1"/>
      <c r="B181" s="1"/>
      <c r="C181" s="1"/>
      <c r="D181" s="1"/>
      <c r="E181" s="1"/>
      <c r="F181" s="1"/>
      <c r="G181" s="1"/>
      <c r="H181" s="1"/>
      <c r="I181" s="1"/>
      <c r="J181" s="1"/>
      <c r="K181" s="1"/>
      <c r="L181" s="1"/>
      <c r="M181" s="1"/>
      <c r="O181" s="1"/>
      <c r="P181" s="1"/>
      <c r="Q181" s="1"/>
      <c r="R181" s="1"/>
      <c r="S181" s="1"/>
      <c r="T181" s="1"/>
      <c r="U181" s="1"/>
      <c r="V181" s="1"/>
      <c r="W181" s="1"/>
      <c r="X181" s="1"/>
      <c r="Y181" s="1"/>
      <c r="Z181" s="1"/>
    </row>
    <row r="182" spans="1:26" ht="15.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15">
      <c r="A183" s="1"/>
      <c r="B183" s="1"/>
      <c r="C183" s="1"/>
      <c r="D183" s="1"/>
      <c r="E183" s="1"/>
      <c r="F183" s="1"/>
      <c r="G183" s="1"/>
      <c r="H183" s="1"/>
      <c r="I183" s="1"/>
      <c r="J183" s="1"/>
      <c r="K183" s="1"/>
      <c r="L183" s="1"/>
      <c r="M183" s="1"/>
      <c r="O183" s="1"/>
      <c r="P183" s="1"/>
      <c r="Q183" s="1"/>
      <c r="R183" s="1"/>
      <c r="S183" s="1"/>
      <c r="T183" s="1"/>
      <c r="U183" s="1"/>
      <c r="V183" s="1"/>
      <c r="W183" s="1"/>
      <c r="X183" s="1"/>
      <c r="Y183" s="1"/>
      <c r="Z183" s="1"/>
    </row>
    <row r="184" spans="1:26" ht="15.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15">
      <c r="A185" s="1"/>
      <c r="B185" s="1"/>
      <c r="C185" s="1"/>
      <c r="D185" s="1"/>
      <c r="E185" s="1"/>
      <c r="F185" s="1"/>
      <c r="G185" s="1"/>
      <c r="H185" s="1"/>
      <c r="I185" s="1"/>
      <c r="J185" s="1"/>
      <c r="K185" s="1"/>
      <c r="L185" s="1"/>
      <c r="M185" s="1"/>
      <c r="O185" s="1"/>
      <c r="P185" s="1"/>
      <c r="Q185" s="1"/>
      <c r="R185" s="1"/>
      <c r="S185" s="1"/>
      <c r="T185" s="1"/>
      <c r="U185" s="1"/>
      <c r="V185" s="1"/>
      <c r="W185" s="1"/>
      <c r="X185" s="1"/>
      <c r="Y185" s="1"/>
      <c r="Z185" s="1"/>
    </row>
    <row r="186" spans="1:26" ht="15.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15">
      <c r="A187" s="1"/>
      <c r="B187" s="1"/>
      <c r="C187" s="1"/>
      <c r="D187" s="1"/>
      <c r="E187" s="1"/>
      <c r="F187" s="1"/>
      <c r="G187" s="1"/>
      <c r="H187" s="1"/>
      <c r="I187" s="1"/>
      <c r="J187" s="1"/>
      <c r="K187" s="1"/>
      <c r="L187" s="1"/>
      <c r="M187" s="1"/>
      <c r="O187" s="1"/>
      <c r="P187" s="1"/>
      <c r="Q187" s="1"/>
      <c r="R187" s="1"/>
      <c r="S187" s="1"/>
      <c r="T187" s="1"/>
      <c r="U187" s="1"/>
      <c r="V187" s="1"/>
      <c r="W187" s="1"/>
      <c r="X187" s="1"/>
      <c r="Y187" s="1"/>
      <c r="Z187" s="1"/>
    </row>
    <row r="188" spans="1:26" ht="15.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15">
      <c r="A189" s="1"/>
      <c r="B189" s="1"/>
      <c r="C189" s="1"/>
      <c r="D189" s="1"/>
      <c r="E189" s="1"/>
      <c r="F189" s="1"/>
      <c r="G189" s="1"/>
      <c r="H189" s="1"/>
      <c r="I189" s="1"/>
      <c r="J189" s="1"/>
      <c r="K189" s="1"/>
      <c r="L189" s="1"/>
      <c r="M189" s="1"/>
      <c r="O189" s="1"/>
      <c r="P189" s="1"/>
      <c r="Q189" s="1"/>
      <c r="R189" s="1"/>
      <c r="S189" s="1"/>
      <c r="T189" s="1"/>
      <c r="U189" s="1"/>
      <c r="V189" s="1"/>
      <c r="W189" s="1"/>
      <c r="X189" s="1"/>
      <c r="Y189" s="1"/>
      <c r="Z189" s="1"/>
    </row>
    <row r="190" spans="1:26" ht="15.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15">
      <c r="A191" s="1"/>
      <c r="B191" s="1"/>
      <c r="C191" s="1"/>
      <c r="D191" s="1"/>
      <c r="E191" s="1"/>
      <c r="F191" s="1"/>
      <c r="G191" s="1"/>
      <c r="H191" s="1"/>
      <c r="I191" s="1"/>
      <c r="J191" s="1"/>
      <c r="K191" s="1"/>
      <c r="L191" s="1"/>
      <c r="M191" s="1"/>
      <c r="O191" s="1"/>
      <c r="P191" s="1"/>
      <c r="Q191" s="1"/>
      <c r="R191" s="1"/>
      <c r="S191" s="1"/>
      <c r="T191" s="1"/>
      <c r="U191" s="1"/>
      <c r="V191" s="1"/>
      <c r="W191" s="1"/>
      <c r="X191" s="1"/>
      <c r="Y191" s="1"/>
      <c r="Z191" s="1"/>
    </row>
    <row r="192" spans="1:26" ht="15.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15">
      <c r="A193" s="1"/>
      <c r="B193" s="1"/>
      <c r="C193" s="1"/>
      <c r="D193" s="1"/>
      <c r="E193" s="1"/>
      <c r="F193" s="1"/>
      <c r="G193" s="1"/>
      <c r="H193" s="1"/>
      <c r="I193" s="1"/>
      <c r="J193" s="1"/>
      <c r="K193" s="1"/>
      <c r="L193" s="1"/>
      <c r="M193" s="1"/>
      <c r="O193" s="1"/>
      <c r="P193" s="1"/>
      <c r="Q193" s="1"/>
      <c r="R193" s="1"/>
      <c r="S193" s="1"/>
      <c r="T193" s="1"/>
      <c r="U193" s="1"/>
      <c r="V193" s="1"/>
      <c r="W193" s="1"/>
      <c r="X193" s="1"/>
      <c r="Y193" s="1"/>
      <c r="Z193" s="1"/>
    </row>
    <row r="194" spans="1:26" ht="15.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15">
      <c r="A195" s="1"/>
      <c r="B195" s="1"/>
      <c r="C195" s="1"/>
      <c r="D195" s="1"/>
      <c r="E195" s="1"/>
      <c r="F195" s="1"/>
      <c r="G195" s="1"/>
      <c r="H195" s="1"/>
      <c r="I195" s="1"/>
      <c r="J195" s="1"/>
      <c r="K195" s="1"/>
      <c r="L195" s="1"/>
      <c r="M195" s="1"/>
      <c r="O195" s="1"/>
      <c r="P195" s="1"/>
      <c r="Q195" s="1"/>
      <c r="R195" s="1"/>
      <c r="S195" s="1"/>
      <c r="T195" s="1"/>
      <c r="U195" s="1"/>
      <c r="V195" s="1"/>
      <c r="W195" s="1"/>
      <c r="X195" s="1"/>
      <c r="Y195" s="1"/>
      <c r="Z195" s="1"/>
    </row>
    <row r="196" spans="1:26" ht="15.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15">
      <c r="A197" s="1"/>
      <c r="B197" s="1"/>
      <c r="C197" s="1"/>
      <c r="D197" s="1"/>
      <c r="E197" s="1"/>
      <c r="F197" s="1"/>
      <c r="G197" s="1"/>
      <c r="H197" s="1"/>
      <c r="I197" s="1"/>
      <c r="J197" s="1"/>
      <c r="K197" s="1"/>
      <c r="L197" s="1"/>
      <c r="M197" s="1"/>
      <c r="O197" s="1"/>
      <c r="P197" s="1"/>
      <c r="Q197" s="1"/>
      <c r="R197" s="1"/>
      <c r="S197" s="1"/>
      <c r="T197" s="1"/>
      <c r="U197" s="1"/>
      <c r="V197" s="1"/>
      <c r="W197" s="1"/>
      <c r="X197" s="1"/>
      <c r="Y197" s="1"/>
      <c r="Z197" s="1"/>
    </row>
    <row r="198" spans="1:26" ht="15.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15">
      <c r="A199" s="1"/>
      <c r="B199" s="1"/>
      <c r="C199" s="1"/>
      <c r="D199" s="1"/>
      <c r="E199" s="1"/>
      <c r="F199" s="1"/>
      <c r="G199" s="1"/>
      <c r="H199" s="1"/>
      <c r="I199" s="1"/>
      <c r="J199" s="1"/>
      <c r="K199" s="1"/>
      <c r="L199" s="1"/>
      <c r="M199" s="1"/>
      <c r="O199" s="1"/>
      <c r="P199" s="1"/>
      <c r="Q199" s="1"/>
      <c r="R199" s="1"/>
      <c r="S199" s="1"/>
      <c r="T199" s="1"/>
      <c r="U199" s="1"/>
      <c r="V199" s="1"/>
      <c r="W199" s="1"/>
      <c r="X199" s="1"/>
      <c r="Y199" s="1"/>
      <c r="Z199" s="1"/>
    </row>
    <row r="200" spans="1:26" ht="15.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15">
      <c r="A201" s="1"/>
      <c r="B201" s="1"/>
      <c r="C201" s="1"/>
      <c r="D201" s="1"/>
      <c r="E201" s="1"/>
      <c r="F201" s="1"/>
      <c r="G201" s="1"/>
      <c r="H201" s="1"/>
      <c r="I201" s="1"/>
      <c r="J201" s="1"/>
      <c r="K201" s="1"/>
      <c r="L201" s="1"/>
      <c r="M201" s="1"/>
      <c r="O201" s="1"/>
      <c r="P201" s="1"/>
      <c r="Q201" s="1"/>
      <c r="R201" s="1"/>
      <c r="S201" s="1"/>
      <c r="T201" s="1"/>
      <c r="U201" s="1"/>
      <c r="V201" s="1"/>
      <c r="W201" s="1"/>
      <c r="X201" s="1"/>
      <c r="Y201" s="1"/>
      <c r="Z201" s="1"/>
    </row>
    <row r="202" spans="1:26" ht="15.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15">
      <c r="A203" s="1"/>
      <c r="B203" s="1"/>
      <c r="C203" s="1"/>
      <c r="D203" s="1"/>
      <c r="E203" s="1"/>
      <c r="F203" s="1"/>
      <c r="G203" s="1"/>
      <c r="H203" s="1"/>
      <c r="I203" s="1"/>
      <c r="J203" s="1"/>
      <c r="K203" s="1"/>
      <c r="L203" s="1"/>
      <c r="M203" s="1"/>
      <c r="O203" s="1"/>
      <c r="P203" s="1"/>
      <c r="Q203" s="1"/>
      <c r="R203" s="1"/>
      <c r="S203" s="1"/>
      <c r="T203" s="1"/>
      <c r="U203" s="1"/>
      <c r="V203" s="1"/>
      <c r="W203" s="1"/>
      <c r="X203" s="1"/>
      <c r="Y203" s="1"/>
      <c r="Z203" s="1"/>
    </row>
    <row r="204" spans="1:26" ht="15.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15">
      <c r="A205" s="1"/>
      <c r="B205" s="1"/>
      <c r="C205" s="1"/>
      <c r="D205" s="1"/>
      <c r="E205" s="1"/>
      <c r="F205" s="1"/>
      <c r="G205" s="1"/>
      <c r="H205" s="1"/>
      <c r="I205" s="1"/>
      <c r="J205" s="1"/>
      <c r="K205" s="1"/>
      <c r="L205" s="1"/>
      <c r="M205" s="1"/>
      <c r="O205" s="1"/>
      <c r="P205" s="1"/>
      <c r="Q205" s="1"/>
      <c r="R205" s="1"/>
      <c r="S205" s="1"/>
      <c r="T205" s="1"/>
      <c r="U205" s="1"/>
      <c r="V205" s="1"/>
      <c r="W205" s="1"/>
      <c r="X205" s="1"/>
      <c r="Y205" s="1"/>
      <c r="Z205" s="1"/>
    </row>
    <row r="206" spans="1:26" ht="15.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15">
      <c r="A207" s="1"/>
      <c r="B207" s="1"/>
      <c r="C207" s="1"/>
      <c r="D207" s="1"/>
      <c r="E207" s="1"/>
      <c r="F207" s="1"/>
      <c r="G207" s="1"/>
      <c r="H207" s="1"/>
      <c r="I207" s="1"/>
      <c r="J207" s="1"/>
      <c r="K207" s="1"/>
      <c r="L207" s="1"/>
      <c r="M207" s="1"/>
      <c r="O207" s="1"/>
      <c r="P207" s="1"/>
      <c r="Q207" s="1"/>
      <c r="R207" s="1"/>
      <c r="S207" s="1"/>
      <c r="T207" s="1"/>
      <c r="U207" s="1"/>
      <c r="V207" s="1"/>
      <c r="W207" s="1"/>
      <c r="X207" s="1"/>
      <c r="Y207" s="1"/>
      <c r="Z207" s="1"/>
    </row>
    <row r="208" spans="1:26"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15">
      <c r="A209" s="1"/>
      <c r="B209" s="1"/>
      <c r="C209" s="1"/>
      <c r="D209" s="1"/>
      <c r="E209" s="1"/>
      <c r="F209" s="1"/>
      <c r="G209" s="1"/>
      <c r="H209" s="1"/>
      <c r="I209" s="1"/>
      <c r="J209" s="1"/>
      <c r="K209" s="1"/>
      <c r="L209" s="1"/>
      <c r="M209" s="1"/>
      <c r="O209" s="1"/>
      <c r="P209" s="1"/>
      <c r="Q209" s="1"/>
      <c r="R209" s="1"/>
      <c r="S209" s="1"/>
      <c r="T209" s="1"/>
      <c r="U209" s="1"/>
      <c r="V209" s="1"/>
      <c r="W209" s="1"/>
      <c r="X209" s="1"/>
      <c r="Y209" s="1"/>
      <c r="Z209" s="1"/>
    </row>
    <row r="210" spans="1:26"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15">
      <c r="A211" s="1"/>
      <c r="B211" s="1"/>
      <c r="C211" s="1"/>
      <c r="D211" s="1"/>
      <c r="E211" s="1"/>
      <c r="F211" s="1"/>
      <c r="G211" s="1"/>
      <c r="H211" s="1"/>
      <c r="I211" s="1"/>
      <c r="J211" s="1"/>
      <c r="K211" s="1"/>
      <c r="L211" s="1"/>
      <c r="M211" s="1"/>
      <c r="O211" s="1"/>
      <c r="P211" s="1"/>
      <c r="Q211" s="1"/>
      <c r="R211" s="1"/>
      <c r="S211" s="1"/>
      <c r="T211" s="1"/>
      <c r="U211" s="1"/>
      <c r="V211" s="1"/>
      <c r="W211" s="1"/>
      <c r="X211" s="1"/>
      <c r="Y211" s="1"/>
      <c r="Z211" s="1"/>
    </row>
    <row r="212" spans="1:26"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15">
      <c r="A213" s="1"/>
      <c r="B213" s="1"/>
      <c r="C213" s="1"/>
      <c r="D213" s="1"/>
      <c r="E213" s="1"/>
      <c r="F213" s="1"/>
      <c r="G213" s="1"/>
      <c r="H213" s="1"/>
      <c r="I213" s="1"/>
      <c r="J213" s="1"/>
      <c r="K213" s="1"/>
      <c r="L213" s="1"/>
      <c r="M213" s="1"/>
      <c r="O213" s="1"/>
      <c r="P213" s="1"/>
      <c r="Q213" s="1"/>
      <c r="R213" s="1"/>
      <c r="S213" s="1"/>
      <c r="T213" s="1"/>
      <c r="U213" s="1"/>
      <c r="V213" s="1"/>
      <c r="W213" s="1"/>
      <c r="X213" s="1"/>
      <c r="Y213" s="1"/>
      <c r="Z213" s="1"/>
    </row>
    <row r="214" spans="1:26"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15">
      <c r="A215" s="1"/>
      <c r="B215" s="1"/>
      <c r="C215" s="1"/>
      <c r="D215" s="1"/>
      <c r="E215" s="1"/>
      <c r="F215" s="1"/>
      <c r="G215" s="1"/>
      <c r="H215" s="1"/>
      <c r="I215" s="1"/>
      <c r="J215" s="1"/>
      <c r="K215" s="1"/>
      <c r="L215" s="1"/>
      <c r="M215" s="1"/>
      <c r="O215" s="1"/>
      <c r="P215" s="1"/>
      <c r="Q215" s="1"/>
      <c r="R215" s="1"/>
      <c r="S215" s="1"/>
      <c r="T215" s="1"/>
      <c r="U215" s="1"/>
      <c r="V215" s="1"/>
      <c r="W215" s="1"/>
      <c r="X215" s="1"/>
      <c r="Y215" s="1"/>
      <c r="Z215" s="1"/>
    </row>
    <row r="216" spans="1:26"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15">
      <c r="A217" s="1"/>
      <c r="B217" s="1"/>
      <c r="C217" s="1"/>
      <c r="D217" s="1"/>
      <c r="E217" s="1"/>
      <c r="F217" s="1"/>
      <c r="G217" s="1"/>
      <c r="H217" s="1"/>
      <c r="I217" s="1"/>
      <c r="J217" s="1"/>
      <c r="K217" s="1"/>
      <c r="L217" s="1"/>
      <c r="M217" s="1"/>
      <c r="O217" s="1"/>
      <c r="P217" s="1"/>
      <c r="Q217" s="1"/>
      <c r="R217" s="1"/>
      <c r="S217" s="1"/>
      <c r="T217" s="1"/>
      <c r="U217" s="1"/>
      <c r="V217" s="1"/>
      <c r="W217" s="1"/>
      <c r="X217" s="1"/>
      <c r="Y217" s="1"/>
      <c r="Z217" s="1"/>
    </row>
    <row r="218" spans="1:26"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15">
      <c r="A219" s="1"/>
      <c r="B219" s="1"/>
      <c r="C219" s="1"/>
      <c r="D219" s="1"/>
      <c r="E219" s="1"/>
      <c r="F219" s="1"/>
      <c r="G219" s="1"/>
      <c r="H219" s="1"/>
      <c r="I219" s="1"/>
      <c r="J219" s="1"/>
      <c r="K219" s="1"/>
      <c r="L219" s="1"/>
      <c r="M219" s="1"/>
      <c r="O219" s="1"/>
      <c r="P219" s="1"/>
      <c r="Q219" s="1"/>
      <c r="R219" s="1"/>
      <c r="S219" s="1"/>
      <c r="T219" s="1"/>
      <c r="U219" s="1"/>
      <c r="V219" s="1"/>
      <c r="W219" s="1"/>
      <c r="X219" s="1"/>
      <c r="Y219" s="1"/>
      <c r="Z219" s="1"/>
    </row>
    <row r="220" spans="1:26"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15">
      <c r="A221" s="1"/>
      <c r="B221" s="1"/>
      <c r="C221" s="1"/>
      <c r="D221" s="1"/>
      <c r="E221" s="1"/>
      <c r="F221" s="1"/>
      <c r="G221" s="1"/>
      <c r="H221" s="1"/>
      <c r="I221" s="1"/>
      <c r="J221" s="1"/>
      <c r="K221" s="1"/>
      <c r="L221" s="1"/>
      <c r="M221" s="1"/>
      <c r="O221" s="1"/>
      <c r="P221" s="1"/>
      <c r="Q221" s="1"/>
      <c r="R221" s="1"/>
      <c r="S221" s="1"/>
      <c r="T221" s="1"/>
      <c r="U221" s="1"/>
      <c r="V221" s="1"/>
      <c r="W221" s="1"/>
      <c r="X221" s="1"/>
      <c r="Y221" s="1"/>
      <c r="Z221" s="1"/>
    </row>
    <row r="222" spans="1:26" ht="15.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15">
      <c r="A223" s="1"/>
      <c r="B223" s="1"/>
      <c r="C223" s="1"/>
      <c r="D223" s="1"/>
      <c r="E223" s="1"/>
      <c r="F223" s="1"/>
      <c r="G223" s="1"/>
      <c r="H223" s="1"/>
      <c r="I223" s="1"/>
      <c r="J223" s="1"/>
      <c r="K223" s="1"/>
      <c r="L223" s="1"/>
      <c r="M223" s="1"/>
      <c r="O223" s="1"/>
      <c r="P223" s="1"/>
      <c r="Q223" s="1"/>
      <c r="R223" s="1"/>
      <c r="S223" s="1"/>
      <c r="T223" s="1"/>
      <c r="U223" s="1"/>
      <c r="V223" s="1"/>
      <c r="W223" s="1"/>
      <c r="X223" s="1"/>
      <c r="Y223" s="1"/>
      <c r="Z223" s="1"/>
    </row>
    <row r="224" spans="1:26" ht="15.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15">
      <c r="A225" s="1"/>
      <c r="B225" s="1"/>
      <c r="C225" s="1"/>
      <c r="D225" s="1"/>
      <c r="E225" s="1"/>
      <c r="F225" s="1"/>
      <c r="G225" s="1"/>
      <c r="H225" s="1"/>
      <c r="I225" s="1"/>
      <c r="J225" s="1"/>
      <c r="K225" s="1"/>
      <c r="L225" s="1"/>
      <c r="M225" s="1"/>
      <c r="O225" s="1"/>
      <c r="P225" s="1"/>
      <c r="Q225" s="1"/>
      <c r="R225" s="1"/>
      <c r="S225" s="1"/>
      <c r="T225" s="1"/>
      <c r="U225" s="1"/>
      <c r="V225" s="1"/>
      <c r="W225" s="1"/>
      <c r="X225" s="1"/>
      <c r="Y225" s="1"/>
      <c r="Z225" s="1"/>
    </row>
    <row r="226" spans="1:26" ht="15.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15">
      <c r="A227" s="1"/>
      <c r="B227" s="1"/>
      <c r="C227" s="1"/>
      <c r="D227" s="1"/>
      <c r="E227" s="1"/>
      <c r="F227" s="1"/>
      <c r="G227" s="1"/>
      <c r="H227" s="1"/>
      <c r="I227" s="1"/>
      <c r="J227" s="1"/>
      <c r="K227" s="1"/>
      <c r="L227" s="1"/>
      <c r="M227" s="1"/>
      <c r="O227" s="1"/>
      <c r="P227" s="1"/>
      <c r="Q227" s="1"/>
      <c r="R227" s="1"/>
      <c r="S227" s="1"/>
      <c r="T227" s="1"/>
      <c r="U227" s="1"/>
      <c r="V227" s="1"/>
      <c r="W227" s="1"/>
      <c r="X227" s="1"/>
      <c r="Y227" s="1"/>
      <c r="Z227" s="1"/>
    </row>
    <row r="228" spans="1:26" ht="15.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15">
      <c r="A229" s="1"/>
      <c r="B229" s="1"/>
      <c r="C229" s="1"/>
      <c r="D229" s="1"/>
      <c r="E229" s="1"/>
      <c r="F229" s="1"/>
      <c r="G229" s="1"/>
      <c r="H229" s="1"/>
      <c r="I229" s="1"/>
      <c r="J229" s="1"/>
      <c r="K229" s="1"/>
      <c r="L229" s="1"/>
      <c r="M229" s="1"/>
      <c r="O229" s="1"/>
      <c r="P229" s="1"/>
      <c r="Q229" s="1"/>
      <c r="R229" s="1"/>
      <c r="S229" s="1"/>
      <c r="T229" s="1"/>
      <c r="U229" s="1"/>
      <c r="V229" s="1"/>
      <c r="W229" s="1"/>
      <c r="X229" s="1"/>
      <c r="Y229" s="1"/>
      <c r="Z229" s="1"/>
    </row>
    <row r="230" spans="1:26" ht="15.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15">
      <c r="A231" s="1"/>
      <c r="B231" s="1"/>
      <c r="C231" s="1"/>
      <c r="D231" s="1"/>
      <c r="E231" s="1"/>
      <c r="F231" s="1"/>
      <c r="G231" s="1"/>
      <c r="H231" s="1"/>
      <c r="I231" s="1"/>
      <c r="J231" s="1"/>
      <c r="K231" s="1"/>
      <c r="L231" s="1"/>
      <c r="M231" s="1"/>
      <c r="O231" s="1"/>
      <c r="P231" s="1"/>
      <c r="Q231" s="1"/>
      <c r="R231" s="1"/>
      <c r="S231" s="1"/>
      <c r="T231" s="1"/>
      <c r="U231" s="1"/>
      <c r="V231" s="1"/>
      <c r="W231" s="1"/>
      <c r="X231" s="1"/>
      <c r="Y231" s="1"/>
      <c r="Z231" s="1"/>
    </row>
    <row r="232" spans="1:26" ht="15.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15">
      <c r="A233" s="1"/>
      <c r="B233" s="1"/>
      <c r="C233" s="1"/>
      <c r="D233" s="1"/>
      <c r="E233" s="1"/>
      <c r="F233" s="1"/>
      <c r="G233" s="1"/>
      <c r="H233" s="1"/>
      <c r="I233" s="1"/>
      <c r="J233" s="1"/>
      <c r="K233" s="1"/>
      <c r="L233" s="1"/>
      <c r="M233" s="1"/>
      <c r="O233" s="1"/>
      <c r="P233" s="1"/>
      <c r="Q233" s="1"/>
      <c r="R233" s="1"/>
      <c r="S233" s="1"/>
      <c r="T233" s="1"/>
      <c r="U233" s="1"/>
      <c r="V233" s="1"/>
      <c r="W233" s="1"/>
      <c r="X233" s="1"/>
      <c r="Y233" s="1"/>
      <c r="Z233" s="1"/>
    </row>
    <row r="234" spans="1:26" ht="15.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15">
      <c r="A235" s="1"/>
      <c r="B235" s="1"/>
      <c r="C235" s="1"/>
      <c r="D235" s="1"/>
      <c r="E235" s="1"/>
      <c r="F235" s="1"/>
      <c r="G235" s="1"/>
      <c r="H235" s="1"/>
      <c r="I235" s="1"/>
      <c r="J235" s="1"/>
      <c r="K235" s="1"/>
      <c r="L235" s="1"/>
      <c r="M235" s="1"/>
      <c r="O235" s="1"/>
      <c r="P235" s="1"/>
      <c r="Q235" s="1"/>
      <c r="R235" s="1"/>
      <c r="S235" s="1"/>
      <c r="T235" s="1"/>
      <c r="U235" s="1"/>
      <c r="V235" s="1"/>
      <c r="W235" s="1"/>
      <c r="X235" s="1"/>
      <c r="Y235" s="1"/>
      <c r="Z235" s="1"/>
    </row>
    <row r="236" spans="1:26" ht="15.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15">
      <c r="A237" s="1"/>
      <c r="B237" s="1"/>
      <c r="C237" s="1"/>
      <c r="D237" s="1"/>
      <c r="E237" s="1"/>
      <c r="F237" s="1"/>
      <c r="G237" s="1"/>
      <c r="H237" s="1"/>
      <c r="I237" s="1"/>
      <c r="J237" s="1"/>
      <c r="K237" s="1"/>
      <c r="L237" s="1"/>
      <c r="M237" s="1"/>
      <c r="O237" s="1"/>
      <c r="P237" s="1"/>
      <c r="Q237" s="1"/>
      <c r="R237" s="1"/>
      <c r="S237" s="1"/>
      <c r="T237" s="1"/>
      <c r="U237" s="1"/>
      <c r="V237" s="1"/>
      <c r="W237" s="1"/>
      <c r="X237" s="1"/>
      <c r="Y237" s="1"/>
      <c r="Z237" s="1"/>
    </row>
    <row r="238" spans="1:26" ht="15.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15">
      <c r="A239" s="1"/>
      <c r="B239" s="1"/>
      <c r="C239" s="1"/>
      <c r="D239" s="1"/>
      <c r="E239" s="1"/>
      <c r="F239" s="1"/>
      <c r="G239" s="1"/>
      <c r="H239" s="1"/>
      <c r="I239" s="1"/>
      <c r="J239" s="1"/>
      <c r="K239" s="1"/>
      <c r="L239" s="1"/>
      <c r="M239" s="1"/>
      <c r="O239" s="1"/>
      <c r="P239" s="1"/>
      <c r="Q239" s="1"/>
      <c r="R239" s="1"/>
      <c r="S239" s="1"/>
      <c r="T239" s="1"/>
      <c r="U239" s="1"/>
      <c r="V239" s="1"/>
      <c r="W239" s="1"/>
      <c r="X239" s="1"/>
      <c r="Y239" s="1"/>
      <c r="Z239" s="1"/>
    </row>
    <row r="240" spans="1:26" ht="15.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15">
      <c r="A241" s="1"/>
      <c r="B241" s="1"/>
      <c r="C241" s="1"/>
      <c r="D241" s="1"/>
      <c r="E241" s="1"/>
      <c r="F241" s="1"/>
      <c r="G241" s="1"/>
      <c r="H241" s="1"/>
      <c r="I241" s="1"/>
      <c r="J241" s="1"/>
      <c r="K241" s="1"/>
      <c r="L241" s="1"/>
      <c r="M241" s="1"/>
      <c r="O241" s="1"/>
      <c r="P241" s="1"/>
      <c r="Q241" s="1"/>
      <c r="R241" s="1"/>
      <c r="S241" s="1"/>
      <c r="T241" s="1"/>
      <c r="U241" s="1"/>
      <c r="V241" s="1"/>
      <c r="W241" s="1"/>
      <c r="X241" s="1"/>
      <c r="Y241" s="1"/>
      <c r="Z241" s="1"/>
    </row>
    <row r="242" spans="1:26" ht="15.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15">
      <c r="A243" s="1"/>
      <c r="B243" s="1"/>
      <c r="C243" s="1"/>
      <c r="D243" s="1"/>
      <c r="E243" s="1"/>
      <c r="F243" s="1"/>
      <c r="G243" s="1"/>
      <c r="H243" s="1"/>
      <c r="I243" s="1"/>
      <c r="J243" s="1"/>
      <c r="K243" s="1"/>
      <c r="L243" s="1"/>
      <c r="M243" s="1"/>
      <c r="O243" s="1"/>
      <c r="P243" s="1"/>
      <c r="Q243" s="1"/>
      <c r="R243" s="1"/>
      <c r="S243" s="1"/>
      <c r="T243" s="1"/>
      <c r="U243" s="1"/>
      <c r="V243" s="1"/>
      <c r="W243" s="1"/>
      <c r="X243" s="1"/>
      <c r="Y243" s="1"/>
      <c r="Z243" s="1"/>
    </row>
    <row r="244" spans="1:26" ht="15.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15">
      <c r="A245" s="1"/>
      <c r="B245" s="1"/>
      <c r="C245" s="1"/>
      <c r="D245" s="1"/>
      <c r="E245" s="1"/>
      <c r="F245" s="1"/>
      <c r="G245" s="1"/>
      <c r="H245" s="1"/>
      <c r="I245" s="1"/>
      <c r="J245" s="1"/>
      <c r="K245" s="1"/>
      <c r="L245" s="1"/>
      <c r="M245" s="1"/>
      <c r="O245" s="1"/>
      <c r="P245" s="1"/>
      <c r="Q245" s="1"/>
      <c r="R245" s="1"/>
      <c r="S245" s="1"/>
      <c r="T245" s="1"/>
      <c r="U245" s="1"/>
      <c r="V245" s="1"/>
      <c r="W245" s="1"/>
      <c r="X245" s="1"/>
      <c r="Y245" s="1"/>
      <c r="Z245" s="1"/>
    </row>
    <row r="246" spans="1:26" ht="15.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15">
      <c r="A247" s="1"/>
      <c r="B247" s="1"/>
      <c r="C247" s="1"/>
      <c r="D247" s="1"/>
      <c r="E247" s="1"/>
      <c r="F247" s="1"/>
      <c r="G247" s="1"/>
      <c r="H247" s="1"/>
      <c r="I247" s="1"/>
      <c r="J247" s="1"/>
      <c r="K247" s="1"/>
      <c r="L247" s="1"/>
      <c r="M247" s="1"/>
      <c r="O247" s="1"/>
      <c r="P247" s="1"/>
      <c r="Q247" s="1"/>
      <c r="R247" s="1"/>
      <c r="S247" s="1"/>
      <c r="T247" s="1"/>
      <c r="U247" s="1"/>
      <c r="V247" s="1"/>
      <c r="W247" s="1"/>
      <c r="X247" s="1"/>
      <c r="Y247" s="1"/>
      <c r="Z247" s="1"/>
    </row>
    <row r="248" spans="1:26" ht="15.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15">
      <c r="A249" s="1"/>
      <c r="B249" s="1"/>
      <c r="C249" s="1"/>
      <c r="D249" s="1"/>
      <c r="E249" s="1"/>
      <c r="F249" s="1"/>
      <c r="G249" s="1"/>
      <c r="H249" s="1"/>
      <c r="I249" s="1"/>
      <c r="J249" s="1"/>
      <c r="K249" s="1"/>
      <c r="L249" s="1"/>
      <c r="M249" s="1"/>
      <c r="O249" s="1"/>
      <c r="P249" s="1"/>
      <c r="Q249" s="1"/>
      <c r="R249" s="1"/>
      <c r="S249" s="1"/>
      <c r="T249" s="1"/>
      <c r="U249" s="1"/>
      <c r="V249" s="1"/>
      <c r="W249" s="1"/>
      <c r="X249" s="1"/>
      <c r="Y249" s="1"/>
      <c r="Z249" s="1"/>
    </row>
    <row r="250" spans="1:26" ht="15.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15">
      <c r="A251" s="1"/>
      <c r="B251" s="1"/>
      <c r="C251" s="1"/>
      <c r="D251" s="1"/>
      <c r="E251" s="1"/>
      <c r="F251" s="1"/>
      <c r="G251" s="1"/>
      <c r="H251" s="1"/>
      <c r="I251" s="1"/>
      <c r="J251" s="1"/>
      <c r="K251" s="1"/>
      <c r="L251" s="1"/>
      <c r="M251" s="1"/>
      <c r="O251" s="1"/>
      <c r="P251" s="1"/>
      <c r="Q251" s="1"/>
      <c r="R251" s="1"/>
      <c r="S251" s="1"/>
      <c r="T251" s="1"/>
      <c r="U251" s="1"/>
      <c r="V251" s="1"/>
      <c r="W251" s="1"/>
      <c r="X251" s="1"/>
      <c r="Y251" s="1"/>
      <c r="Z251" s="1"/>
    </row>
    <row r="252" spans="1:26" ht="15.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15">
      <c r="A253" s="1"/>
      <c r="B253" s="1"/>
      <c r="C253" s="1"/>
      <c r="D253" s="1"/>
      <c r="E253" s="1"/>
      <c r="F253" s="1"/>
      <c r="G253" s="1"/>
      <c r="H253" s="1"/>
      <c r="I253" s="1"/>
      <c r="J253" s="1"/>
      <c r="K253" s="1"/>
      <c r="L253" s="1"/>
      <c r="M253" s="1"/>
      <c r="O253" s="1"/>
      <c r="P253" s="1"/>
      <c r="Q253" s="1"/>
      <c r="R253" s="1"/>
      <c r="S253" s="1"/>
      <c r="T253" s="1"/>
      <c r="U253" s="1"/>
      <c r="V253" s="1"/>
      <c r="W253" s="1"/>
      <c r="X253" s="1"/>
      <c r="Y253" s="1"/>
      <c r="Z253" s="1"/>
    </row>
    <row r="254" spans="1:26" ht="15.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15">
      <c r="A255" s="1"/>
      <c r="B255" s="1"/>
      <c r="C255" s="1"/>
      <c r="D255" s="1"/>
      <c r="E255" s="1"/>
      <c r="F255" s="1"/>
      <c r="G255" s="1"/>
      <c r="H255" s="1"/>
      <c r="I255" s="1"/>
      <c r="J255" s="1"/>
      <c r="K255" s="1"/>
      <c r="L255" s="1"/>
      <c r="M255" s="1"/>
      <c r="O255" s="1"/>
      <c r="P255" s="1"/>
      <c r="Q255" s="1"/>
      <c r="R255" s="1"/>
      <c r="S255" s="1"/>
      <c r="T255" s="1"/>
      <c r="U255" s="1"/>
      <c r="V255" s="1"/>
      <c r="W255" s="1"/>
      <c r="X255" s="1"/>
      <c r="Y255" s="1"/>
      <c r="Z255" s="1"/>
    </row>
    <row r="256" spans="1:26" ht="15.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15">
      <c r="A257" s="1"/>
      <c r="B257" s="1"/>
      <c r="C257" s="1"/>
      <c r="D257" s="1"/>
      <c r="E257" s="1"/>
      <c r="F257" s="1"/>
      <c r="G257" s="1"/>
      <c r="H257" s="1"/>
      <c r="I257" s="1"/>
      <c r="J257" s="1"/>
      <c r="K257" s="1"/>
      <c r="L257" s="1"/>
      <c r="M257" s="1"/>
      <c r="O257" s="1"/>
      <c r="P257" s="1"/>
      <c r="Q257" s="1"/>
      <c r="R257" s="1"/>
      <c r="S257" s="1"/>
      <c r="T257" s="1"/>
      <c r="U257" s="1"/>
      <c r="V257" s="1"/>
      <c r="W257" s="1"/>
      <c r="X257" s="1"/>
      <c r="Y257" s="1"/>
      <c r="Z257" s="1"/>
    </row>
    <row r="258" spans="1:26" ht="15.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15">
      <c r="A259" s="1"/>
      <c r="B259" s="1"/>
      <c r="C259" s="1"/>
      <c r="D259" s="1"/>
      <c r="E259" s="1"/>
      <c r="F259" s="1"/>
      <c r="G259" s="1"/>
      <c r="H259" s="1"/>
      <c r="I259" s="1"/>
      <c r="J259" s="1"/>
      <c r="K259" s="1"/>
      <c r="L259" s="1"/>
      <c r="M259" s="1"/>
      <c r="O259" s="1"/>
      <c r="P259" s="1"/>
      <c r="Q259" s="1"/>
      <c r="R259" s="1"/>
      <c r="S259" s="1"/>
      <c r="T259" s="1"/>
      <c r="U259" s="1"/>
      <c r="V259" s="1"/>
      <c r="W259" s="1"/>
      <c r="X259" s="1"/>
      <c r="Y259" s="1"/>
      <c r="Z259" s="1"/>
    </row>
    <row r="260" spans="1:26" ht="15.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15">
      <c r="A261" s="1"/>
      <c r="B261" s="1"/>
      <c r="C261" s="1"/>
      <c r="D261" s="1"/>
      <c r="E261" s="1"/>
      <c r="F261" s="1"/>
      <c r="G261" s="1"/>
      <c r="H261" s="1"/>
      <c r="I261" s="1"/>
      <c r="J261" s="1"/>
      <c r="K261" s="1"/>
      <c r="L261" s="1"/>
      <c r="M261" s="1"/>
      <c r="O261" s="1"/>
      <c r="P261" s="1"/>
      <c r="Q261" s="1"/>
      <c r="R261" s="1"/>
      <c r="S261" s="1"/>
      <c r="T261" s="1"/>
      <c r="U261" s="1"/>
      <c r="V261" s="1"/>
      <c r="W261" s="1"/>
      <c r="X261" s="1"/>
      <c r="Y261" s="1"/>
      <c r="Z261" s="1"/>
    </row>
    <row r="262" spans="1:26" ht="15.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15">
      <c r="A263" s="1"/>
      <c r="B263" s="1"/>
      <c r="C263" s="1"/>
      <c r="D263" s="1"/>
      <c r="E263" s="1"/>
      <c r="F263" s="1"/>
      <c r="G263" s="1"/>
      <c r="H263" s="1"/>
      <c r="I263" s="1"/>
      <c r="J263" s="1"/>
      <c r="K263" s="1"/>
      <c r="L263" s="1"/>
      <c r="M263" s="1"/>
      <c r="O263" s="1"/>
      <c r="P263" s="1"/>
      <c r="Q263" s="1"/>
      <c r="R263" s="1"/>
      <c r="S263" s="1"/>
      <c r="T263" s="1"/>
      <c r="U263" s="1"/>
      <c r="V263" s="1"/>
      <c r="W263" s="1"/>
      <c r="X263" s="1"/>
      <c r="Y263" s="1"/>
      <c r="Z263" s="1"/>
    </row>
    <row r="264" spans="1:26" ht="15.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15">
      <c r="A265" s="1"/>
      <c r="B265" s="1"/>
      <c r="C265" s="1"/>
      <c r="D265" s="1"/>
      <c r="E265" s="1"/>
      <c r="F265" s="1"/>
      <c r="G265" s="1"/>
      <c r="H265" s="1"/>
      <c r="I265" s="1"/>
      <c r="J265" s="1"/>
      <c r="K265" s="1"/>
      <c r="L265" s="1"/>
      <c r="M265" s="1"/>
      <c r="O265" s="1"/>
      <c r="P265" s="1"/>
      <c r="Q265" s="1"/>
      <c r="R265" s="1"/>
      <c r="S265" s="1"/>
      <c r="T265" s="1"/>
      <c r="U265" s="1"/>
      <c r="V265" s="1"/>
      <c r="W265" s="1"/>
      <c r="X265" s="1"/>
      <c r="Y265" s="1"/>
      <c r="Z265" s="1"/>
    </row>
    <row r="266" spans="1:26" ht="15.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15">
      <c r="A267" s="1"/>
      <c r="B267" s="1"/>
      <c r="C267" s="1"/>
      <c r="D267" s="1"/>
      <c r="E267" s="1"/>
      <c r="F267" s="1"/>
      <c r="G267" s="1"/>
      <c r="H267" s="1"/>
      <c r="I267" s="1"/>
      <c r="J267" s="1"/>
      <c r="K267" s="1"/>
      <c r="L267" s="1"/>
      <c r="M267" s="1"/>
      <c r="O267" s="1"/>
      <c r="P267" s="1"/>
      <c r="Q267" s="1"/>
      <c r="R267" s="1"/>
      <c r="S267" s="1"/>
      <c r="T267" s="1"/>
      <c r="U267" s="1"/>
      <c r="V267" s="1"/>
      <c r="W267" s="1"/>
      <c r="X267" s="1"/>
      <c r="Y267" s="1"/>
      <c r="Z267" s="1"/>
    </row>
    <row r="268" spans="1:26" ht="15.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15">
      <c r="A269" s="1"/>
      <c r="B269" s="1"/>
      <c r="C269" s="1"/>
      <c r="D269" s="1"/>
      <c r="E269" s="1"/>
      <c r="F269" s="1"/>
      <c r="G269" s="1"/>
      <c r="H269" s="1"/>
      <c r="I269" s="1"/>
      <c r="J269" s="1"/>
      <c r="K269" s="1"/>
      <c r="L269" s="1"/>
      <c r="M269" s="1"/>
      <c r="O269" s="1"/>
      <c r="P269" s="1"/>
      <c r="Q269" s="1"/>
      <c r="R269" s="1"/>
      <c r="S269" s="1"/>
      <c r="T269" s="1"/>
      <c r="U269" s="1"/>
      <c r="V269" s="1"/>
      <c r="W269" s="1"/>
      <c r="X269" s="1"/>
      <c r="Y269" s="1"/>
      <c r="Z269" s="1"/>
    </row>
    <row r="270" spans="1:26" ht="15.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15">
      <c r="A271" s="1"/>
      <c r="B271" s="1"/>
      <c r="C271" s="1"/>
      <c r="D271" s="1"/>
      <c r="E271" s="1"/>
      <c r="F271" s="1"/>
      <c r="G271" s="1"/>
      <c r="H271" s="1"/>
      <c r="I271" s="1"/>
      <c r="J271" s="1"/>
      <c r="K271" s="1"/>
      <c r="L271" s="1"/>
      <c r="M271" s="1"/>
      <c r="O271" s="1"/>
      <c r="P271" s="1"/>
      <c r="Q271" s="1"/>
      <c r="R271" s="1"/>
      <c r="S271" s="1"/>
      <c r="T271" s="1"/>
      <c r="U271" s="1"/>
      <c r="V271" s="1"/>
      <c r="W271" s="1"/>
      <c r="X271" s="1"/>
      <c r="Y271" s="1"/>
      <c r="Z271" s="1"/>
    </row>
    <row r="272" spans="1:26" ht="15.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15">
      <c r="A273" s="1"/>
      <c r="B273" s="1"/>
      <c r="C273" s="1"/>
      <c r="D273" s="1"/>
      <c r="E273" s="1"/>
      <c r="F273" s="1"/>
      <c r="G273" s="1"/>
      <c r="H273" s="1"/>
      <c r="I273" s="1"/>
      <c r="J273" s="1"/>
      <c r="K273" s="1"/>
      <c r="L273" s="1"/>
      <c r="M273" s="1"/>
      <c r="O273" s="1"/>
      <c r="P273" s="1"/>
      <c r="Q273" s="1"/>
      <c r="R273" s="1"/>
      <c r="S273" s="1"/>
      <c r="T273" s="1"/>
      <c r="U273" s="1"/>
      <c r="V273" s="1"/>
      <c r="W273" s="1"/>
      <c r="X273" s="1"/>
      <c r="Y273" s="1"/>
      <c r="Z273" s="1"/>
    </row>
    <row r="274" spans="1:26" ht="15.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15">
      <c r="A275" s="1"/>
      <c r="B275" s="1"/>
      <c r="C275" s="1"/>
      <c r="D275" s="1"/>
      <c r="E275" s="1"/>
      <c r="F275" s="1"/>
      <c r="G275" s="1"/>
      <c r="H275" s="1"/>
      <c r="I275" s="1"/>
      <c r="J275" s="1"/>
      <c r="K275" s="1"/>
      <c r="L275" s="1"/>
      <c r="M275" s="1"/>
      <c r="O275" s="1"/>
      <c r="P275" s="1"/>
      <c r="Q275" s="1"/>
      <c r="R275" s="1"/>
      <c r="S275" s="1"/>
      <c r="T275" s="1"/>
      <c r="U275" s="1"/>
      <c r="V275" s="1"/>
      <c r="W275" s="1"/>
      <c r="X275" s="1"/>
      <c r="Y275" s="1"/>
      <c r="Z275" s="1"/>
    </row>
    <row r="276" spans="1:26" ht="15.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15">
      <c r="A277" s="1"/>
      <c r="B277" s="1"/>
      <c r="C277" s="1"/>
      <c r="D277" s="1"/>
      <c r="E277" s="1"/>
      <c r="F277" s="1"/>
      <c r="G277" s="1"/>
      <c r="H277" s="1"/>
      <c r="I277" s="1"/>
      <c r="J277" s="1"/>
      <c r="K277" s="1"/>
      <c r="L277" s="1"/>
      <c r="M277" s="1"/>
      <c r="O277" s="1"/>
      <c r="P277" s="1"/>
      <c r="Q277" s="1"/>
      <c r="R277" s="1"/>
      <c r="S277" s="1"/>
      <c r="T277" s="1"/>
      <c r="U277" s="1"/>
      <c r="V277" s="1"/>
      <c r="W277" s="1"/>
      <c r="X277" s="1"/>
      <c r="Y277" s="1"/>
      <c r="Z277" s="1"/>
    </row>
    <row r="278" spans="1:26" ht="15.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15">
      <c r="A279" s="1"/>
      <c r="B279" s="1"/>
      <c r="C279" s="1"/>
      <c r="D279" s="1"/>
      <c r="E279" s="1"/>
      <c r="F279" s="1"/>
      <c r="G279" s="1"/>
      <c r="H279" s="1"/>
      <c r="I279" s="1"/>
      <c r="J279" s="1"/>
      <c r="K279" s="1"/>
      <c r="L279" s="1"/>
      <c r="M279" s="1"/>
      <c r="O279" s="1"/>
      <c r="P279" s="1"/>
      <c r="Q279" s="1"/>
      <c r="R279" s="1"/>
      <c r="S279" s="1"/>
      <c r="T279" s="1"/>
      <c r="U279" s="1"/>
      <c r="V279" s="1"/>
      <c r="W279" s="1"/>
      <c r="X279" s="1"/>
      <c r="Y279" s="1"/>
      <c r="Z279" s="1"/>
    </row>
    <row r="280" spans="1:26" ht="15.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15">
      <c r="A281" s="1"/>
      <c r="B281" s="1"/>
      <c r="C281" s="1"/>
      <c r="D281" s="1"/>
      <c r="E281" s="1"/>
      <c r="F281" s="1"/>
      <c r="G281" s="1"/>
      <c r="H281" s="1"/>
      <c r="I281" s="1"/>
      <c r="J281" s="1"/>
      <c r="K281" s="1"/>
      <c r="L281" s="1"/>
      <c r="M281" s="1"/>
      <c r="O281" s="1"/>
      <c r="P281" s="1"/>
      <c r="Q281" s="1"/>
      <c r="R281" s="1"/>
      <c r="S281" s="1"/>
      <c r="T281" s="1"/>
      <c r="U281" s="1"/>
      <c r="V281" s="1"/>
      <c r="W281" s="1"/>
      <c r="X281" s="1"/>
      <c r="Y281" s="1"/>
      <c r="Z281" s="1"/>
    </row>
    <row r="282" spans="1:26" ht="15.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15">
      <c r="A283" s="1"/>
      <c r="B283" s="1"/>
      <c r="C283" s="1"/>
      <c r="D283" s="1"/>
      <c r="E283" s="1"/>
      <c r="F283" s="1"/>
      <c r="G283" s="1"/>
      <c r="H283" s="1"/>
      <c r="I283" s="1"/>
      <c r="J283" s="1"/>
      <c r="K283" s="1"/>
      <c r="L283" s="1"/>
      <c r="M283" s="1"/>
      <c r="O283" s="1"/>
      <c r="P283" s="1"/>
      <c r="Q283" s="1"/>
      <c r="R283" s="1"/>
      <c r="S283" s="1"/>
      <c r="T283" s="1"/>
      <c r="U283" s="1"/>
      <c r="V283" s="1"/>
      <c r="W283" s="1"/>
      <c r="X283" s="1"/>
      <c r="Y283" s="1"/>
      <c r="Z283" s="1"/>
    </row>
    <row r="284" spans="1:26" ht="15.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15">
      <c r="A285" s="1"/>
      <c r="B285" s="1"/>
      <c r="C285" s="1"/>
      <c r="D285" s="1"/>
      <c r="E285" s="1"/>
      <c r="F285" s="1"/>
      <c r="G285" s="1"/>
      <c r="H285" s="1"/>
      <c r="I285" s="1"/>
      <c r="J285" s="1"/>
      <c r="K285" s="1"/>
      <c r="L285" s="1"/>
      <c r="M285" s="1"/>
      <c r="O285" s="1"/>
      <c r="P285" s="1"/>
      <c r="Q285" s="1"/>
      <c r="R285" s="1"/>
      <c r="S285" s="1"/>
      <c r="T285" s="1"/>
      <c r="U285" s="1"/>
      <c r="V285" s="1"/>
      <c r="W285" s="1"/>
      <c r="X285" s="1"/>
      <c r="Y285" s="1"/>
      <c r="Z285" s="1"/>
    </row>
    <row r="286" spans="1:26" ht="15.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15">
      <c r="A287" s="1"/>
      <c r="B287" s="1"/>
      <c r="C287" s="1"/>
      <c r="D287" s="1"/>
      <c r="E287" s="1"/>
      <c r="F287" s="1"/>
      <c r="G287" s="1"/>
      <c r="H287" s="1"/>
      <c r="I287" s="1"/>
      <c r="J287" s="1"/>
      <c r="K287" s="1"/>
      <c r="L287" s="1"/>
      <c r="M287" s="1"/>
      <c r="O287" s="1"/>
      <c r="P287" s="1"/>
      <c r="Q287" s="1"/>
      <c r="R287" s="1"/>
      <c r="S287" s="1"/>
      <c r="T287" s="1"/>
      <c r="U287" s="1"/>
      <c r="V287" s="1"/>
      <c r="W287" s="1"/>
      <c r="X287" s="1"/>
      <c r="Y287" s="1"/>
      <c r="Z287" s="1"/>
    </row>
    <row r="288" spans="1:26" ht="15.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15">
      <c r="A289" s="1"/>
      <c r="B289" s="1"/>
      <c r="C289" s="1"/>
      <c r="D289" s="1"/>
      <c r="E289" s="1"/>
      <c r="F289" s="1"/>
      <c r="G289" s="1"/>
      <c r="H289" s="1"/>
      <c r="I289" s="1"/>
      <c r="J289" s="1"/>
      <c r="K289" s="1"/>
      <c r="L289" s="1"/>
      <c r="M289" s="1"/>
      <c r="O289" s="1"/>
      <c r="P289" s="1"/>
      <c r="Q289" s="1"/>
      <c r="R289" s="1"/>
      <c r="S289" s="1"/>
      <c r="T289" s="1"/>
      <c r="U289" s="1"/>
      <c r="V289" s="1"/>
      <c r="W289" s="1"/>
      <c r="X289" s="1"/>
      <c r="Y289" s="1"/>
      <c r="Z289" s="1"/>
    </row>
    <row r="290" spans="1:26" ht="15.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15">
      <c r="A291" s="1"/>
      <c r="B291" s="1"/>
      <c r="C291" s="1"/>
      <c r="D291" s="1"/>
      <c r="E291" s="1"/>
      <c r="F291" s="1"/>
      <c r="G291" s="1"/>
      <c r="H291" s="1"/>
      <c r="I291" s="1"/>
      <c r="J291" s="1"/>
      <c r="K291" s="1"/>
      <c r="L291" s="1"/>
      <c r="M291" s="1"/>
      <c r="O291" s="1"/>
      <c r="P291" s="1"/>
      <c r="Q291" s="1"/>
      <c r="R291" s="1"/>
      <c r="S291" s="1"/>
      <c r="T291" s="1"/>
      <c r="U291" s="1"/>
      <c r="V291" s="1"/>
      <c r="W291" s="1"/>
      <c r="X291" s="1"/>
      <c r="Y291" s="1"/>
      <c r="Z291" s="1"/>
    </row>
    <row r="292" spans="1:26" ht="15.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15">
      <c r="A293" s="1"/>
      <c r="B293" s="1"/>
      <c r="C293" s="1"/>
      <c r="D293" s="1"/>
      <c r="E293" s="1"/>
      <c r="F293" s="1"/>
      <c r="G293" s="1"/>
      <c r="H293" s="1"/>
      <c r="I293" s="1"/>
      <c r="J293" s="1"/>
      <c r="K293" s="1"/>
      <c r="L293" s="1"/>
      <c r="M293" s="1"/>
      <c r="O293" s="1"/>
      <c r="P293" s="1"/>
      <c r="Q293" s="1"/>
      <c r="R293" s="1"/>
      <c r="S293" s="1"/>
      <c r="T293" s="1"/>
      <c r="U293" s="1"/>
      <c r="V293" s="1"/>
      <c r="W293" s="1"/>
      <c r="X293" s="1"/>
      <c r="Y293" s="1"/>
      <c r="Z293" s="1"/>
    </row>
    <row r="294" spans="1:26" ht="15.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15">
      <c r="A295" s="1"/>
      <c r="B295" s="1"/>
      <c r="C295" s="1"/>
      <c r="D295" s="1"/>
      <c r="E295" s="1"/>
      <c r="F295" s="1"/>
      <c r="G295" s="1"/>
      <c r="H295" s="1"/>
      <c r="I295" s="1"/>
      <c r="J295" s="1"/>
      <c r="K295" s="1"/>
      <c r="L295" s="1"/>
      <c r="M295" s="1"/>
      <c r="O295" s="1"/>
      <c r="P295" s="1"/>
      <c r="Q295" s="1"/>
      <c r="R295" s="1"/>
      <c r="S295" s="1"/>
      <c r="T295" s="1"/>
      <c r="U295" s="1"/>
      <c r="V295" s="1"/>
      <c r="W295" s="1"/>
      <c r="X295" s="1"/>
      <c r="Y295" s="1"/>
      <c r="Z295" s="1"/>
    </row>
    <row r="296" spans="1:26" ht="15.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15">
      <c r="A297" s="1"/>
      <c r="B297" s="1"/>
      <c r="C297" s="1"/>
      <c r="D297" s="1"/>
      <c r="E297" s="1"/>
      <c r="F297" s="1"/>
      <c r="G297" s="1"/>
      <c r="H297" s="1"/>
      <c r="I297" s="1"/>
      <c r="J297" s="1"/>
      <c r="K297" s="1"/>
      <c r="L297" s="1"/>
      <c r="M297" s="1"/>
      <c r="O297" s="1"/>
      <c r="P297" s="1"/>
      <c r="Q297" s="1"/>
      <c r="R297" s="1"/>
      <c r="S297" s="1"/>
      <c r="T297" s="1"/>
      <c r="U297" s="1"/>
      <c r="V297" s="1"/>
      <c r="W297" s="1"/>
      <c r="X297" s="1"/>
      <c r="Y297" s="1"/>
      <c r="Z297" s="1"/>
    </row>
    <row r="298" spans="1:26" ht="15.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15">
      <c r="A299" s="1"/>
      <c r="B299" s="1"/>
      <c r="C299" s="1"/>
      <c r="D299" s="1"/>
      <c r="E299" s="1"/>
      <c r="F299" s="1"/>
      <c r="G299" s="1"/>
      <c r="H299" s="1"/>
      <c r="I299" s="1"/>
      <c r="J299" s="1"/>
      <c r="K299" s="1"/>
      <c r="L299" s="1"/>
      <c r="M299" s="1"/>
      <c r="O299" s="1"/>
      <c r="P299" s="1"/>
      <c r="Q299" s="1"/>
      <c r="R299" s="1"/>
      <c r="S299" s="1"/>
      <c r="T299" s="1"/>
      <c r="U299" s="1"/>
      <c r="V299" s="1"/>
      <c r="W299" s="1"/>
      <c r="X299" s="1"/>
      <c r="Y299" s="1"/>
      <c r="Z299" s="1"/>
    </row>
    <row r="300" spans="1:26" ht="15.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15">
      <c r="A301" s="1"/>
      <c r="B301" s="1"/>
      <c r="C301" s="1"/>
      <c r="D301" s="1"/>
      <c r="E301" s="1"/>
      <c r="F301" s="1"/>
      <c r="G301" s="1"/>
      <c r="H301" s="1"/>
      <c r="I301" s="1"/>
      <c r="J301" s="1"/>
      <c r="K301" s="1"/>
      <c r="L301" s="1"/>
      <c r="M301" s="1"/>
      <c r="O301" s="1"/>
      <c r="P301" s="1"/>
      <c r="Q301" s="1"/>
      <c r="R301" s="1"/>
      <c r="S301" s="1"/>
      <c r="T301" s="1"/>
      <c r="U301" s="1"/>
      <c r="V301" s="1"/>
      <c r="W301" s="1"/>
      <c r="X301" s="1"/>
      <c r="Y301" s="1"/>
      <c r="Z301" s="1"/>
    </row>
    <row r="302" spans="1:26" ht="15.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15">
      <c r="A303" s="1"/>
      <c r="B303" s="1"/>
      <c r="C303" s="1"/>
      <c r="D303" s="1"/>
      <c r="E303" s="1"/>
      <c r="F303" s="1"/>
      <c r="G303" s="1"/>
      <c r="H303" s="1"/>
      <c r="I303" s="1"/>
      <c r="J303" s="1"/>
      <c r="K303" s="1"/>
      <c r="L303" s="1"/>
      <c r="M303" s="1"/>
      <c r="O303" s="1"/>
      <c r="P303" s="1"/>
      <c r="Q303" s="1"/>
      <c r="R303" s="1"/>
      <c r="S303" s="1"/>
      <c r="T303" s="1"/>
      <c r="U303" s="1"/>
      <c r="V303" s="1"/>
      <c r="W303" s="1"/>
      <c r="X303" s="1"/>
      <c r="Y303" s="1"/>
      <c r="Z303" s="1"/>
    </row>
    <row r="304" spans="1:26" ht="15.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15">
      <c r="A305" s="1"/>
      <c r="B305" s="1"/>
      <c r="C305" s="1"/>
      <c r="D305" s="1"/>
      <c r="E305" s="1"/>
      <c r="F305" s="1"/>
      <c r="G305" s="1"/>
      <c r="H305" s="1"/>
      <c r="I305" s="1"/>
      <c r="J305" s="1"/>
      <c r="K305" s="1"/>
      <c r="L305" s="1"/>
      <c r="M305" s="1"/>
      <c r="O305" s="1"/>
      <c r="P305" s="1"/>
      <c r="Q305" s="1"/>
      <c r="R305" s="1"/>
      <c r="S305" s="1"/>
      <c r="T305" s="1"/>
      <c r="U305" s="1"/>
      <c r="V305" s="1"/>
      <c r="W305" s="1"/>
      <c r="X305" s="1"/>
      <c r="Y305" s="1"/>
      <c r="Z305" s="1"/>
    </row>
    <row r="306" spans="1:26" ht="15.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15">
      <c r="A307" s="1"/>
      <c r="B307" s="1"/>
      <c r="C307" s="1"/>
      <c r="D307" s="1"/>
      <c r="E307" s="1"/>
      <c r="F307" s="1"/>
      <c r="G307" s="1"/>
      <c r="H307" s="1"/>
      <c r="I307" s="1"/>
      <c r="J307" s="1"/>
      <c r="K307" s="1"/>
      <c r="L307" s="1"/>
      <c r="M307" s="1"/>
      <c r="O307" s="1"/>
      <c r="P307" s="1"/>
      <c r="Q307" s="1"/>
      <c r="R307" s="1"/>
      <c r="S307" s="1"/>
      <c r="T307" s="1"/>
      <c r="U307" s="1"/>
      <c r="V307" s="1"/>
      <c r="W307" s="1"/>
      <c r="X307" s="1"/>
      <c r="Y307" s="1"/>
      <c r="Z307" s="1"/>
    </row>
    <row r="308" spans="1:26" ht="15.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15">
      <c r="A309" s="1"/>
      <c r="B309" s="1"/>
      <c r="C309" s="1"/>
      <c r="D309" s="1"/>
      <c r="E309" s="1"/>
      <c r="F309" s="1"/>
      <c r="G309" s="1"/>
      <c r="H309" s="1"/>
      <c r="I309" s="1"/>
      <c r="J309" s="1"/>
      <c r="K309" s="1"/>
      <c r="L309" s="1"/>
      <c r="M309" s="1"/>
      <c r="O309" s="1"/>
      <c r="P309" s="1"/>
      <c r="Q309" s="1"/>
      <c r="R309" s="1"/>
      <c r="S309" s="1"/>
      <c r="T309" s="1"/>
      <c r="U309" s="1"/>
      <c r="V309" s="1"/>
      <c r="W309" s="1"/>
      <c r="X309" s="1"/>
      <c r="Y309" s="1"/>
      <c r="Z309" s="1"/>
    </row>
    <row r="310" spans="1:26" ht="15.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15">
      <c r="A311" s="1"/>
      <c r="B311" s="1"/>
      <c r="C311" s="1"/>
      <c r="D311" s="1"/>
      <c r="E311" s="1"/>
      <c r="F311" s="1"/>
      <c r="G311" s="1"/>
      <c r="H311" s="1"/>
      <c r="I311" s="1"/>
      <c r="J311" s="1"/>
      <c r="K311" s="1"/>
      <c r="L311" s="1"/>
      <c r="M311" s="1"/>
      <c r="O311" s="1"/>
      <c r="P311" s="1"/>
      <c r="Q311" s="1"/>
      <c r="R311" s="1"/>
      <c r="S311" s="1"/>
      <c r="T311" s="1"/>
      <c r="U311" s="1"/>
      <c r="V311" s="1"/>
      <c r="W311" s="1"/>
      <c r="X311" s="1"/>
      <c r="Y311" s="1"/>
      <c r="Z311" s="1"/>
    </row>
    <row r="312" spans="1:26" ht="15.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15">
      <c r="A313" s="1"/>
      <c r="B313" s="1"/>
      <c r="C313" s="1"/>
      <c r="D313" s="1"/>
      <c r="E313" s="1"/>
      <c r="F313" s="1"/>
      <c r="G313" s="1"/>
      <c r="H313" s="1"/>
      <c r="I313" s="1"/>
      <c r="J313" s="1"/>
      <c r="K313" s="1"/>
      <c r="L313" s="1"/>
      <c r="M313" s="1"/>
      <c r="O313" s="1"/>
      <c r="P313" s="1"/>
      <c r="Q313" s="1"/>
      <c r="R313" s="1"/>
      <c r="S313" s="1"/>
      <c r="T313" s="1"/>
      <c r="U313" s="1"/>
      <c r="V313" s="1"/>
      <c r="W313" s="1"/>
      <c r="X313" s="1"/>
      <c r="Y313" s="1"/>
      <c r="Z313" s="1"/>
    </row>
    <row r="314" spans="1:26" ht="15.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15">
      <c r="A315" s="1"/>
      <c r="B315" s="1"/>
      <c r="C315" s="1"/>
      <c r="D315" s="1"/>
      <c r="E315" s="1"/>
      <c r="F315" s="1"/>
      <c r="G315" s="1"/>
      <c r="H315" s="1"/>
      <c r="I315" s="1"/>
      <c r="J315" s="1"/>
      <c r="K315" s="1"/>
      <c r="L315" s="1"/>
      <c r="M315" s="1"/>
      <c r="O315" s="1"/>
      <c r="P315" s="1"/>
      <c r="Q315" s="1"/>
      <c r="R315" s="1"/>
      <c r="S315" s="1"/>
      <c r="T315" s="1"/>
      <c r="U315" s="1"/>
      <c r="V315" s="1"/>
      <c r="W315" s="1"/>
      <c r="X315" s="1"/>
      <c r="Y315" s="1"/>
      <c r="Z315" s="1"/>
    </row>
    <row r="316" spans="1:26" ht="15.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15">
      <c r="A317" s="1"/>
      <c r="B317" s="1"/>
      <c r="C317" s="1"/>
      <c r="D317" s="1"/>
      <c r="E317" s="1"/>
      <c r="F317" s="1"/>
      <c r="G317" s="1"/>
      <c r="H317" s="1"/>
      <c r="I317" s="1"/>
      <c r="J317" s="1"/>
      <c r="K317" s="1"/>
      <c r="L317" s="1"/>
      <c r="M317" s="1"/>
      <c r="O317" s="1"/>
      <c r="P317" s="1"/>
      <c r="Q317" s="1"/>
      <c r="R317" s="1"/>
      <c r="S317" s="1"/>
      <c r="T317" s="1"/>
      <c r="U317" s="1"/>
      <c r="V317" s="1"/>
      <c r="W317" s="1"/>
      <c r="X317" s="1"/>
      <c r="Y317" s="1"/>
      <c r="Z317" s="1"/>
    </row>
    <row r="318" spans="1:26" ht="15.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15">
      <c r="A319" s="1"/>
      <c r="B319" s="1"/>
      <c r="C319" s="1"/>
      <c r="D319" s="1"/>
      <c r="E319" s="1"/>
      <c r="F319" s="1"/>
      <c r="G319" s="1"/>
      <c r="H319" s="1"/>
      <c r="I319" s="1"/>
      <c r="J319" s="1"/>
      <c r="K319" s="1"/>
      <c r="L319" s="1"/>
      <c r="M319" s="1"/>
      <c r="O319" s="1"/>
      <c r="P319" s="1"/>
      <c r="Q319" s="1"/>
      <c r="R319" s="1"/>
      <c r="S319" s="1"/>
      <c r="T319" s="1"/>
      <c r="U319" s="1"/>
      <c r="V319" s="1"/>
      <c r="W319" s="1"/>
      <c r="X319" s="1"/>
      <c r="Y319" s="1"/>
      <c r="Z319" s="1"/>
    </row>
    <row r="320" spans="1:26" ht="15.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15">
      <c r="A321" s="1"/>
      <c r="B321" s="1"/>
      <c r="C321" s="1"/>
      <c r="D321" s="1"/>
      <c r="E321" s="1"/>
      <c r="F321" s="1"/>
      <c r="G321" s="1"/>
      <c r="H321" s="1"/>
      <c r="I321" s="1"/>
      <c r="J321" s="1"/>
      <c r="K321" s="1"/>
      <c r="L321" s="1"/>
      <c r="M321" s="1"/>
      <c r="O321" s="1"/>
      <c r="P321" s="1"/>
      <c r="Q321" s="1"/>
      <c r="R321" s="1"/>
      <c r="S321" s="1"/>
      <c r="T321" s="1"/>
      <c r="U321" s="1"/>
      <c r="V321" s="1"/>
      <c r="W321" s="1"/>
      <c r="X321" s="1"/>
      <c r="Y321" s="1"/>
      <c r="Z321" s="1"/>
    </row>
    <row r="322" spans="1:26" ht="15.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15">
      <c r="A323" s="1"/>
      <c r="B323" s="1"/>
      <c r="C323" s="1"/>
      <c r="D323" s="1"/>
      <c r="E323" s="1"/>
      <c r="F323" s="1"/>
      <c r="G323" s="1"/>
      <c r="H323" s="1"/>
      <c r="I323" s="1"/>
      <c r="J323" s="1"/>
      <c r="K323" s="1"/>
      <c r="L323" s="1"/>
      <c r="M323" s="1"/>
      <c r="O323" s="1"/>
      <c r="P323" s="1"/>
      <c r="Q323" s="1"/>
      <c r="R323" s="1"/>
      <c r="S323" s="1"/>
      <c r="T323" s="1"/>
      <c r="U323" s="1"/>
      <c r="V323" s="1"/>
      <c r="W323" s="1"/>
      <c r="X323" s="1"/>
      <c r="Y323" s="1"/>
      <c r="Z323" s="1"/>
    </row>
    <row r="324" spans="1:26" ht="15.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15">
      <c r="A325" s="1"/>
      <c r="B325" s="1"/>
      <c r="C325" s="1"/>
      <c r="D325" s="1"/>
      <c r="E325" s="1"/>
      <c r="F325" s="1"/>
      <c r="G325" s="1"/>
      <c r="H325" s="1"/>
      <c r="I325" s="1"/>
      <c r="J325" s="1"/>
      <c r="K325" s="1"/>
      <c r="L325" s="1"/>
      <c r="M325" s="1"/>
      <c r="O325" s="1"/>
      <c r="P325" s="1"/>
      <c r="Q325" s="1"/>
      <c r="R325" s="1"/>
      <c r="S325" s="1"/>
      <c r="T325" s="1"/>
      <c r="U325" s="1"/>
      <c r="V325" s="1"/>
      <c r="W325" s="1"/>
      <c r="X325" s="1"/>
      <c r="Y325" s="1"/>
      <c r="Z325" s="1"/>
    </row>
    <row r="326" spans="1:26" ht="15.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15">
      <c r="A327" s="1"/>
      <c r="B327" s="1"/>
      <c r="C327" s="1"/>
      <c r="D327" s="1"/>
      <c r="E327" s="1"/>
      <c r="F327" s="1"/>
      <c r="G327" s="1"/>
      <c r="H327" s="1"/>
      <c r="I327" s="1"/>
      <c r="J327" s="1"/>
      <c r="K327" s="1"/>
      <c r="L327" s="1"/>
      <c r="M327" s="1"/>
      <c r="O327" s="1"/>
      <c r="P327" s="1"/>
      <c r="Q327" s="1"/>
      <c r="R327" s="1"/>
      <c r="S327" s="1"/>
      <c r="T327" s="1"/>
      <c r="U327" s="1"/>
      <c r="V327" s="1"/>
      <c r="W327" s="1"/>
      <c r="X327" s="1"/>
      <c r="Y327" s="1"/>
      <c r="Z327" s="1"/>
    </row>
    <row r="328" spans="1:26" ht="15.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15">
      <c r="A329" s="1"/>
      <c r="B329" s="1"/>
      <c r="C329" s="1"/>
      <c r="D329" s="1"/>
      <c r="E329" s="1"/>
      <c r="F329" s="1"/>
      <c r="G329" s="1"/>
      <c r="H329" s="1"/>
      <c r="I329" s="1"/>
      <c r="J329" s="1"/>
      <c r="K329" s="1"/>
      <c r="L329" s="1"/>
      <c r="M329" s="1"/>
      <c r="O329" s="1"/>
      <c r="P329" s="1"/>
      <c r="Q329" s="1"/>
      <c r="R329" s="1"/>
      <c r="S329" s="1"/>
      <c r="T329" s="1"/>
      <c r="U329" s="1"/>
      <c r="V329" s="1"/>
      <c r="W329" s="1"/>
      <c r="X329" s="1"/>
      <c r="Y329" s="1"/>
      <c r="Z329" s="1"/>
    </row>
    <row r="330" spans="1:26" ht="15.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15">
      <c r="A331" s="1"/>
      <c r="B331" s="1"/>
      <c r="C331" s="1"/>
      <c r="D331" s="1"/>
      <c r="E331" s="1"/>
      <c r="F331" s="1"/>
      <c r="G331" s="1"/>
      <c r="H331" s="1"/>
      <c r="I331" s="1"/>
      <c r="J331" s="1"/>
      <c r="K331" s="1"/>
      <c r="L331" s="1"/>
      <c r="M331" s="1"/>
      <c r="O331" s="1"/>
      <c r="P331" s="1"/>
      <c r="Q331" s="1"/>
      <c r="R331" s="1"/>
      <c r="S331" s="1"/>
      <c r="T331" s="1"/>
      <c r="U331" s="1"/>
      <c r="V331" s="1"/>
      <c r="W331" s="1"/>
      <c r="X331" s="1"/>
      <c r="Y331" s="1"/>
      <c r="Z331" s="1"/>
    </row>
    <row r="332" spans="1:26" ht="15.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15">
      <c r="A333" s="1"/>
      <c r="B333" s="1"/>
      <c r="C333" s="1"/>
      <c r="D333" s="1"/>
      <c r="E333" s="1"/>
      <c r="F333" s="1"/>
      <c r="G333" s="1"/>
      <c r="H333" s="1"/>
      <c r="I333" s="1"/>
      <c r="J333" s="1"/>
      <c r="K333" s="1"/>
      <c r="L333" s="1"/>
      <c r="M333" s="1"/>
      <c r="O333" s="1"/>
      <c r="P333" s="1"/>
      <c r="Q333" s="1"/>
      <c r="R333" s="1"/>
      <c r="S333" s="1"/>
      <c r="T333" s="1"/>
      <c r="U333" s="1"/>
      <c r="V333" s="1"/>
      <c r="W333" s="1"/>
      <c r="X333" s="1"/>
      <c r="Y333" s="1"/>
      <c r="Z333" s="1"/>
    </row>
    <row r="334" spans="1:26" ht="15.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15">
      <c r="A335" s="1"/>
      <c r="B335" s="1"/>
      <c r="C335" s="1"/>
      <c r="D335" s="1"/>
      <c r="E335" s="1"/>
      <c r="F335" s="1"/>
      <c r="G335" s="1"/>
      <c r="H335" s="1"/>
      <c r="I335" s="1"/>
      <c r="J335" s="1"/>
      <c r="K335" s="1"/>
      <c r="L335" s="1"/>
      <c r="M335" s="1"/>
      <c r="O335" s="1"/>
      <c r="P335" s="1"/>
      <c r="Q335" s="1"/>
      <c r="R335" s="1"/>
      <c r="S335" s="1"/>
      <c r="T335" s="1"/>
      <c r="U335" s="1"/>
      <c r="V335" s="1"/>
      <c r="W335" s="1"/>
      <c r="X335" s="1"/>
      <c r="Y335" s="1"/>
      <c r="Z335" s="1"/>
    </row>
    <row r="336" spans="1:26" ht="15.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15">
      <c r="A337" s="1"/>
      <c r="B337" s="1"/>
      <c r="C337" s="1"/>
      <c r="D337" s="1"/>
      <c r="E337" s="1"/>
      <c r="F337" s="1"/>
      <c r="G337" s="1"/>
      <c r="H337" s="1"/>
      <c r="I337" s="1"/>
      <c r="J337" s="1"/>
      <c r="K337" s="1"/>
      <c r="L337" s="1"/>
      <c r="M337" s="1"/>
      <c r="O337" s="1"/>
      <c r="P337" s="1"/>
      <c r="Q337" s="1"/>
      <c r="R337" s="1"/>
      <c r="S337" s="1"/>
      <c r="T337" s="1"/>
      <c r="U337" s="1"/>
      <c r="V337" s="1"/>
      <c r="W337" s="1"/>
      <c r="X337" s="1"/>
      <c r="Y337" s="1"/>
      <c r="Z337" s="1"/>
    </row>
    <row r="338" spans="1:26" ht="15.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15">
      <c r="A339" s="1"/>
      <c r="B339" s="1"/>
      <c r="C339" s="1"/>
      <c r="D339" s="1"/>
      <c r="E339" s="1"/>
      <c r="F339" s="1"/>
      <c r="G339" s="1"/>
      <c r="H339" s="1"/>
      <c r="I339" s="1"/>
      <c r="J339" s="1"/>
      <c r="K339" s="1"/>
      <c r="L339" s="1"/>
      <c r="M339" s="1"/>
      <c r="O339" s="1"/>
      <c r="P339" s="1"/>
      <c r="Q339" s="1"/>
      <c r="R339" s="1"/>
      <c r="S339" s="1"/>
      <c r="T339" s="1"/>
      <c r="U339" s="1"/>
      <c r="V339" s="1"/>
      <c r="W339" s="1"/>
      <c r="X339" s="1"/>
      <c r="Y339" s="1"/>
      <c r="Z339" s="1"/>
    </row>
    <row r="340" spans="1:26" ht="15.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15">
      <c r="A341" s="1"/>
      <c r="B341" s="1"/>
      <c r="C341" s="1"/>
      <c r="D341" s="1"/>
      <c r="E341" s="1"/>
      <c r="F341" s="1"/>
      <c r="G341" s="1"/>
      <c r="H341" s="1"/>
      <c r="I341" s="1"/>
      <c r="J341" s="1"/>
      <c r="K341" s="1"/>
      <c r="L341" s="1"/>
      <c r="M341" s="1"/>
      <c r="O341" s="1"/>
      <c r="P341" s="1"/>
      <c r="Q341" s="1"/>
      <c r="R341" s="1"/>
      <c r="S341" s="1"/>
      <c r="T341" s="1"/>
      <c r="U341" s="1"/>
      <c r="V341" s="1"/>
      <c r="W341" s="1"/>
      <c r="X341" s="1"/>
      <c r="Y341" s="1"/>
      <c r="Z341" s="1"/>
    </row>
    <row r="342" spans="1:26" ht="15.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15">
      <c r="A343" s="1"/>
      <c r="B343" s="1"/>
      <c r="C343" s="1"/>
      <c r="D343" s="1"/>
      <c r="E343" s="1"/>
      <c r="F343" s="1"/>
      <c r="G343" s="1"/>
      <c r="H343" s="1"/>
      <c r="I343" s="1"/>
      <c r="J343" s="1"/>
      <c r="K343" s="1"/>
      <c r="L343" s="1"/>
      <c r="M343" s="1"/>
      <c r="O343" s="1"/>
      <c r="P343" s="1"/>
      <c r="Q343" s="1"/>
      <c r="R343" s="1"/>
      <c r="S343" s="1"/>
      <c r="T343" s="1"/>
      <c r="U343" s="1"/>
      <c r="V343" s="1"/>
      <c r="W343" s="1"/>
      <c r="X343" s="1"/>
      <c r="Y343" s="1"/>
      <c r="Z343" s="1"/>
    </row>
    <row r="344" spans="1:26" ht="15.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15">
      <c r="A345" s="1"/>
      <c r="B345" s="1"/>
      <c r="C345" s="1"/>
      <c r="D345" s="1"/>
      <c r="E345" s="1"/>
      <c r="F345" s="1"/>
      <c r="G345" s="1"/>
      <c r="H345" s="1"/>
      <c r="I345" s="1"/>
      <c r="J345" s="1"/>
      <c r="K345" s="1"/>
      <c r="L345" s="1"/>
      <c r="M345" s="1"/>
      <c r="O345" s="1"/>
      <c r="P345" s="1"/>
      <c r="Q345" s="1"/>
      <c r="R345" s="1"/>
      <c r="S345" s="1"/>
      <c r="T345" s="1"/>
      <c r="U345" s="1"/>
      <c r="V345" s="1"/>
      <c r="W345" s="1"/>
      <c r="X345" s="1"/>
      <c r="Y345" s="1"/>
      <c r="Z345" s="1"/>
    </row>
    <row r="346" spans="1:26" ht="15.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15">
      <c r="A347" s="1"/>
      <c r="B347" s="1"/>
      <c r="C347" s="1"/>
      <c r="D347" s="1"/>
      <c r="E347" s="1"/>
      <c r="F347" s="1"/>
      <c r="G347" s="1"/>
      <c r="H347" s="1"/>
      <c r="I347" s="1"/>
      <c r="J347" s="1"/>
      <c r="K347" s="1"/>
      <c r="L347" s="1"/>
      <c r="M347" s="1"/>
      <c r="O347" s="1"/>
      <c r="P347" s="1"/>
      <c r="Q347" s="1"/>
      <c r="R347" s="1"/>
      <c r="S347" s="1"/>
      <c r="T347" s="1"/>
      <c r="U347" s="1"/>
      <c r="V347" s="1"/>
      <c r="W347" s="1"/>
      <c r="X347" s="1"/>
      <c r="Y347" s="1"/>
      <c r="Z347" s="1"/>
    </row>
    <row r="348" spans="1:26" ht="15.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15">
      <c r="A349" s="1"/>
      <c r="B349" s="1"/>
      <c r="C349" s="1"/>
      <c r="D349" s="1"/>
      <c r="E349" s="1"/>
      <c r="F349" s="1"/>
      <c r="G349" s="1"/>
      <c r="H349" s="1"/>
      <c r="I349" s="1"/>
      <c r="J349" s="1"/>
      <c r="K349" s="1"/>
      <c r="L349" s="1"/>
      <c r="M349" s="1"/>
      <c r="O349" s="1"/>
      <c r="P349" s="1"/>
      <c r="Q349" s="1"/>
      <c r="R349" s="1"/>
      <c r="S349" s="1"/>
      <c r="T349" s="1"/>
      <c r="U349" s="1"/>
      <c r="V349" s="1"/>
      <c r="W349" s="1"/>
      <c r="X349" s="1"/>
      <c r="Y349" s="1"/>
      <c r="Z349" s="1"/>
    </row>
    <row r="350" spans="1:26" ht="15.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15">
      <c r="A351" s="1"/>
      <c r="B351" s="1"/>
      <c r="C351" s="1"/>
      <c r="D351" s="1"/>
      <c r="E351" s="1"/>
      <c r="F351" s="1"/>
      <c r="G351" s="1"/>
      <c r="H351" s="1"/>
      <c r="I351" s="1"/>
      <c r="J351" s="1"/>
      <c r="K351" s="1"/>
      <c r="L351" s="1"/>
      <c r="M351" s="1"/>
      <c r="O351" s="1"/>
      <c r="P351" s="1"/>
      <c r="Q351" s="1"/>
      <c r="R351" s="1"/>
      <c r="S351" s="1"/>
      <c r="T351" s="1"/>
      <c r="U351" s="1"/>
      <c r="V351" s="1"/>
      <c r="W351" s="1"/>
      <c r="X351" s="1"/>
      <c r="Y351" s="1"/>
      <c r="Z351" s="1"/>
    </row>
    <row r="352" spans="1:26" ht="15.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15">
      <c r="A353" s="1"/>
      <c r="B353" s="1"/>
      <c r="C353" s="1"/>
      <c r="D353" s="1"/>
      <c r="E353" s="1"/>
      <c r="F353" s="1"/>
      <c r="G353" s="1"/>
      <c r="H353" s="1"/>
      <c r="I353" s="1"/>
      <c r="J353" s="1"/>
      <c r="K353" s="1"/>
      <c r="L353" s="1"/>
      <c r="M353" s="1"/>
      <c r="O353" s="1"/>
      <c r="P353" s="1"/>
      <c r="Q353" s="1"/>
      <c r="R353" s="1"/>
      <c r="S353" s="1"/>
      <c r="T353" s="1"/>
      <c r="U353" s="1"/>
      <c r="V353" s="1"/>
      <c r="W353" s="1"/>
      <c r="X353" s="1"/>
      <c r="Y353" s="1"/>
      <c r="Z353" s="1"/>
    </row>
    <row r="354" spans="1:26" ht="15.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15">
      <c r="A355" s="1"/>
      <c r="B355" s="1"/>
      <c r="C355" s="1"/>
      <c r="D355" s="1"/>
      <c r="E355" s="1"/>
      <c r="F355" s="1"/>
      <c r="G355" s="1"/>
      <c r="H355" s="1"/>
      <c r="I355" s="1"/>
      <c r="J355" s="1"/>
      <c r="K355" s="1"/>
      <c r="L355" s="1"/>
      <c r="M355" s="1"/>
      <c r="O355" s="1"/>
      <c r="P355" s="1"/>
      <c r="Q355" s="1"/>
      <c r="R355" s="1"/>
      <c r="S355" s="1"/>
      <c r="T355" s="1"/>
      <c r="U355" s="1"/>
      <c r="V355" s="1"/>
      <c r="W355" s="1"/>
      <c r="X355" s="1"/>
      <c r="Y355" s="1"/>
      <c r="Z355" s="1"/>
    </row>
    <row r="356" spans="1:26" ht="15.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15">
      <c r="A357" s="1"/>
      <c r="B357" s="1"/>
      <c r="C357" s="1"/>
      <c r="D357" s="1"/>
      <c r="E357" s="1"/>
      <c r="F357" s="1"/>
      <c r="G357" s="1"/>
      <c r="H357" s="1"/>
      <c r="I357" s="1"/>
      <c r="J357" s="1"/>
      <c r="K357" s="1"/>
      <c r="L357" s="1"/>
      <c r="M357" s="1"/>
      <c r="O357" s="1"/>
      <c r="P357" s="1"/>
      <c r="Q357" s="1"/>
      <c r="R357" s="1"/>
      <c r="S357" s="1"/>
      <c r="T357" s="1"/>
      <c r="U357" s="1"/>
      <c r="V357" s="1"/>
      <c r="W357" s="1"/>
      <c r="X357" s="1"/>
      <c r="Y357" s="1"/>
      <c r="Z357" s="1"/>
    </row>
    <row r="358" spans="1:26" ht="15.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15">
      <c r="A359" s="1"/>
      <c r="B359" s="1"/>
      <c r="C359" s="1"/>
      <c r="D359" s="1"/>
      <c r="E359" s="1"/>
      <c r="F359" s="1"/>
      <c r="G359" s="1"/>
      <c r="H359" s="1"/>
      <c r="I359" s="1"/>
      <c r="J359" s="1"/>
      <c r="K359" s="1"/>
      <c r="L359" s="1"/>
      <c r="M359" s="1"/>
      <c r="O359" s="1"/>
      <c r="P359" s="1"/>
      <c r="Q359" s="1"/>
      <c r="R359" s="1"/>
      <c r="S359" s="1"/>
      <c r="T359" s="1"/>
      <c r="U359" s="1"/>
      <c r="V359" s="1"/>
      <c r="W359" s="1"/>
      <c r="X359" s="1"/>
      <c r="Y359" s="1"/>
      <c r="Z359" s="1"/>
    </row>
    <row r="360" spans="1:26" ht="15.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15">
      <c r="A361" s="1"/>
      <c r="B361" s="1"/>
      <c r="C361" s="1"/>
      <c r="D361" s="1"/>
      <c r="E361" s="1"/>
      <c r="F361" s="1"/>
      <c r="G361" s="1"/>
      <c r="H361" s="1"/>
      <c r="I361" s="1"/>
      <c r="J361" s="1"/>
      <c r="K361" s="1"/>
      <c r="L361" s="1"/>
      <c r="M361" s="1"/>
      <c r="O361" s="1"/>
      <c r="P361" s="1"/>
      <c r="Q361" s="1"/>
      <c r="R361" s="1"/>
      <c r="S361" s="1"/>
      <c r="T361" s="1"/>
      <c r="U361" s="1"/>
      <c r="V361" s="1"/>
      <c r="W361" s="1"/>
      <c r="X361" s="1"/>
      <c r="Y361" s="1"/>
      <c r="Z361" s="1"/>
    </row>
    <row r="362" spans="1:26" ht="15.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15">
      <c r="A363" s="1"/>
      <c r="B363" s="1"/>
      <c r="C363" s="1"/>
      <c r="D363" s="1"/>
      <c r="E363" s="1"/>
      <c r="F363" s="1"/>
      <c r="G363" s="1"/>
      <c r="H363" s="1"/>
      <c r="I363" s="1"/>
      <c r="J363" s="1"/>
      <c r="K363" s="1"/>
      <c r="L363" s="1"/>
      <c r="M363" s="1"/>
      <c r="O363" s="1"/>
      <c r="P363" s="1"/>
      <c r="Q363" s="1"/>
      <c r="R363" s="1"/>
      <c r="S363" s="1"/>
      <c r="T363" s="1"/>
      <c r="U363" s="1"/>
      <c r="V363" s="1"/>
      <c r="W363" s="1"/>
      <c r="X363" s="1"/>
      <c r="Y363" s="1"/>
      <c r="Z363" s="1"/>
    </row>
    <row r="364" spans="1:26" ht="15.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15">
      <c r="A365" s="1"/>
      <c r="B365" s="1"/>
      <c r="C365" s="1"/>
      <c r="D365" s="1"/>
      <c r="E365" s="1"/>
      <c r="F365" s="1"/>
      <c r="G365" s="1"/>
      <c r="H365" s="1"/>
      <c r="I365" s="1"/>
      <c r="J365" s="1"/>
      <c r="K365" s="1"/>
      <c r="L365" s="1"/>
      <c r="M365" s="1"/>
      <c r="O365" s="1"/>
      <c r="P365" s="1"/>
      <c r="Q365" s="1"/>
      <c r="R365" s="1"/>
      <c r="S365" s="1"/>
      <c r="T365" s="1"/>
      <c r="U365" s="1"/>
      <c r="V365" s="1"/>
      <c r="W365" s="1"/>
      <c r="X365" s="1"/>
      <c r="Y365" s="1"/>
      <c r="Z365" s="1"/>
    </row>
    <row r="366" spans="1:26" ht="15.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15">
      <c r="A367" s="1"/>
      <c r="B367" s="1"/>
      <c r="C367" s="1"/>
      <c r="D367" s="1"/>
      <c r="E367" s="1"/>
      <c r="F367" s="1"/>
      <c r="G367" s="1"/>
      <c r="H367" s="1"/>
      <c r="I367" s="1"/>
      <c r="J367" s="1"/>
      <c r="K367" s="1"/>
      <c r="L367" s="1"/>
      <c r="M367" s="1"/>
      <c r="O367" s="1"/>
      <c r="P367" s="1"/>
      <c r="Q367" s="1"/>
      <c r="R367" s="1"/>
      <c r="S367" s="1"/>
      <c r="T367" s="1"/>
      <c r="U367" s="1"/>
      <c r="V367" s="1"/>
      <c r="W367" s="1"/>
      <c r="X367" s="1"/>
      <c r="Y367" s="1"/>
      <c r="Z367" s="1"/>
    </row>
    <row r="368" spans="1:26" ht="15.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15">
      <c r="A369" s="1"/>
      <c r="B369" s="1"/>
      <c r="C369" s="1"/>
      <c r="D369" s="1"/>
      <c r="E369" s="1"/>
      <c r="F369" s="1"/>
      <c r="G369" s="1"/>
      <c r="H369" s="1"/>
      <c r="I369" s="1"/>
      <c r="J369" s="1"/>
      <c r="K369" s="1"/>
      <c r="L369" s="1"/>
      <c r="M369" s="1"/>
      <c r="O369" s="1"/>
      <c r="P369" s="1"/>
      <c r="Q369" s="1"/>
      <c r="R369" s="1"/>
      <c r="S369" s="1"/>
      <c r="T369" s="1"/>
      <c r="U369" s="1"/>
      <c r="V369" s="1"/>
      <c r="W369" s="1"/>
      <c r="X369" s="1"/>
      <c r="Y369" s="1"/>
      <c r="Z369" s="1"/>
    </row>
    <row r="370" spans="1:26" ht="15.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15">
      <c r="A371" s="1"/>
      <c r="B371" s="1"/>
      <c r="C371" s="1"/>
      <c r="D371" s="1"/>
      <c r="E371" s="1"/>
      <c r="F371" s="1"/>
      <c r="G371" s="1"/>
      <c r="H371" s="1"/>
      <c r="I371" s="1"/>
      <c r="J371" s="1"/>
      <c r="K371" s="1"/>
      <c r="L371" s="1"/>
      <c r="M371" s="1"/>
      <c r="O371" s="1"/>
      <c r="P371" s="1"/>
      <c r="Q371" s="1"/>
      <c r="R371" s="1"/>
      <c r="S371" s="1"/>
      <c r="T371" s="1"/>
      <c r="U371" s="1"/>
      <c r="V371" s="1"/>
      <c r="W371" s="1"/>
      <c r="X371" s="1"/>
      <c r="Y371" s="1"/>
      <c r="Z371" s="1"/>
    </row>
    <row r="372" spans="1:26" ht="15.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15">
      <c r="A373" s="1"/>
      <c r="B373" s="1"/>
      <c r="C373" s="1"/>
      <c r="D373" s="1"/>
      <c r="E373" s="1"/>
      <c r="F373" s="1"/>
      <c r="G373" s="1"/>
      <c r="H373" s="1"/>
      <c r="I373" s="1"/>
      <c r="J373" s="1"/>
      <c r="K373" s="1"/>
      <c r="L373" s="1"/>
      <c r="M373" s="1"/>
      <c r="O373" s="1"/>
      <c r="P373" s="1"/>
      <c r="Q373" s="1"/>
      <c r="R373" s="1"/>
      <c r="S373" s="1"/>
      <c r="T373" s="1"/>
      <c r="U373" s="1"/>
      <c r="V373" s="1"/>
      <c r="W373" s="1"/>
      <c r="X373" s="1"/>
      <c r="Y373" s="1"/>
      <c r="Z373" s="1"/>
    </row>
    <row r="374" spans="1:26" ht="15.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15">
      <c r="A375" s="1"/>
      <c r="B375" s="1"/>
      <c r="C375" s="1"/>
      <c r="D375" s="1"/>
      <c r="E375" s="1"/>
      <c r="F375" s="1"/>
      <c r="G375" s="1"/>
      <c r="H375" s="1"/>
      <c r="I375" s="1"/>
      <c r="J375" s="1"/>
      <c r="K375" s="1"/>
      <c r="L375" s="1"/>
      <c r="M375" s="1"/>
      <c r="O375" s="1"/>
      <c r="P375" s="1"/>
      <c r="Q375" s="1"/>
      <c r="R375" s="1"/>
      <c r="S375" s="1"/>
      <c r="T375" s="1"/>
      <c r="U375" s="1"/>
      <c r="V375" s="1"/>
      <c r="W375" s="1"/>
      <c r="X375" s="1"/>
      <c r="Y375" s="1"/>
      <c r="Z375" s="1"/>
    </row>
    <row r="376" spans="1:26" ht="15.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15">
      <c r="A377" s="1"/>
      <c r="B377" s="1"/>
      <c r="C377" s="1"/>
      <c r="D377" s="1"/>
      <c r="E377" s="1"/>
      <c r="F377" s="1"/>
      <c r="G377" s="1"/>
      <c r="H377" s="1"/>
      <c r="I377" s="1"/>
      <c r="J377" s="1"/>
      <c r="K377" s="1"/>
      <c r="L377" s="1"/>
      <c r="M377" s="1"/>
      <c r="O377" s="1"/>
      <c r="P377" s="1"/>
      <c r="Q377" s="1"/>
      <c r="R377" s="1"/>
      <c r="S377" s="1"/>
      <c r="T377" s="1"/>
      <c r="U377" s="1"/>
      <c r="V377" s="1"/>
      <c r="W377" s="1"/>
      <c r="X377" s="1"/>
      <c r="Y377" s="1"/>
      <c r="Z377" s="1"/>
    </row>
    <row r="378" spans="1:26" ht="15.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15">
      <c r="A379" s="1"/>
      <c r="B379" s="1"/>
      <c r="C379" s="1"/>
      <c r="D379" s="1"/>
      <c r="E379" s="1"/>
      <c r="F379" s="1"/>
      <c r="G379" s="1"/>
      <c r="H379" s="1"/>
      <c r="I379" s="1"/>
      <c r="J379" s="1"/>
      <c r="K379" s="1"/>
      <c r="L379" s="1"/>
      <c r="M379" s="1"/>
      <c r="O379" s="1"/>
      <c r="P379" s="1"/>
      <c r="Q379" s="1"/>
      <c r="R379" s="1"/>
      <c r="S379" s="1"/>
      <c r="T379" s="1"/>
      <c r="U379" s="1"/>
      <c r="V379" s="1"/>
      <c r="W379" s="1"/>
      <c r="X379" s="1"/>
      <c r="Y379" s="1"/>
      <c r="Z379" s="1"/>
    </row>
    <row r="380" spans="1:26" ht="15.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15">
      <c r="A381" s="1"/>
      <c r="B381" s="1"/>
      <c r="C381" s="1"/>
      <c r="D381" s="1"/>
      <c r="E381" s="1"/>
      <c r="F381" s="1"/>
      <c r="G381" s="1"/>
      <c r="H381" s="1"/>
      <c r="I381" s="1"/>
      <c r="J381" s="1"/>
      <c r="K381" s="1"/>
      <c r="L381" s="1"/>
      <c r="M381" s="1"/>
      <c r="O381" s="1"/>
      <c r="P381" s="1"/>
      <c r="Q381" s="1"/>
      <c r="R381" s="1"/>
      <c r="S381" s="1"/>
      <c r="T381" s="1"/>
      <c r="U381" s="1"/>
      <c r="V381" s="1"/>
      <c r="W381" s="1"/>
      <c r="X381" s="1"/>
      <c r="Y381" s="1"/>
      <c r="Z381" s="1"/>
    </row>
    <row r="382" spans="1:26" ht="15.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15">
      <c r="A383" s="1"/>
      <c r="B383" s="1"/>
      <c r="C383" s="1"/>
      <c r="D383" s="1"/>
      <c r="E383" s="1"/>
      <c r="F383" s="1"/>
      <c r="G383" s="1"/>
      <c r="H383" s="1"/>
      <c r="I383" s="1"/>
      <c r="J383" s="1"/>
      <c r="K383" s="1"/>
      <c r="L383" s="1"/>
      <c r="M383" s="1"/>
      <c r="O383" s="1"/>
      <c r="P383" s="1"/>
      <c r="Q383" s="1"/>
      <c r="R383" s="1"/>
      <c r="S383" s="1"/>
      <c r="T383" s="1"/>
      <c r="U383" s="1"/>
      <c r="V383" s="1"/>
      <c r="W383" s="1"/>
      <c r="X383" s="1"/>
      <c r="Y383" s="1"/>
      <c r="Z383" s="1"/>
    </row>
    <row r="384" spans="1:26" ht="15.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15">
      <c r="A385" s="1"/>
      <c r="B385" s="1"/>
      <c r="C385" s="1"/>
      <c r="D385" s="1"/>
      <c r="E385" s="1"/>
      <c r="F385" s="1"/>
      <c r="G385" s="1"/>
      <c r="H385" s="1"/>
      <c r="I385" s="1"/>
      <c r="J385" s="1"/>
      <c r="K385" s="1"/>
      <c r="L385" s="1"/>
      <c r="M385" s="1"/>
      <c r="O385" s="1"/>
      <c r="P385" s="1"/>
      <c r="Q385" s="1"/>
      <c r="R385" s="1"/>
      <c r="S385" s="1"/>
      <c r="T385" s="1"/>
      <c r="U385" s="1"/>
      <c r="V385" s="1"/>
      <c r="W385" s="1"/>
      <c r="X385" s="1"/>
      <c r="Y385" s="1"/>
      <c r="Z385" s="1"/>
    </row>
    <row r="386" spans="1:26" ht="15.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15">
      <c r="A387" s="1"/>
      <c r="B387" s="1"/>
      <c r="C387" s="1"/>
      <c r="D387" s="1"/>
      <c r="E387" s="1"/>
      <c r="F387" s="1"/>
      <c r="G387" s="1"/>
      <c r="H387" s="1"/>
      <c r="I387" s="1"/>
      <c r="J387" s="1"/>
      <c r="K387" s="1"/>
      <c r="L387" s="1"/>
      <c r="M387" s="1"/>
      <c r="O387" s="1"/>
      <c r="P387" s="1"/>
      <c r="Q387" s="1"/>
      <c r="R387" s="1"/>
      <c r="S387" s="1"/>
      <c r="T387" s="1"/>
      <c r="U387" s="1"/>
      <c r="V387" s="1"/>
      <c r="W387" s="1"/>
      <c r="X387" s="1"/>
      <c r="Y387" s="1"/>
      <c r="Z387" s="1"/>
    </row>
    <row r="388" spans="1:26" ht="15.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15">
      <c r="A389" s="1"/>
      <c r="B389" s="1"/>
      <c r="C389" s="1"/>
      <c r="D389" s="1"/>
      <c r="E389" s="1"/>
      <c r="F389" s="1"/>
      <c r="G389" s="1"/>
      <c r="H389" s="1"/>
      <c r="I389" s="1"/>
      <c r="J389" s="1"/>
      <c r="K389" s="1"/>
      <c r="L389" s="1"/>
      <c r="M389" s="1"/>
      <c r="O389" s="1"/>
      <c r="P389" s="1"/>
      <c r="Q389" s="1"/>
      <c r="R389" s="1"/>
      <c r="S389" s="1"/>
      <c r="T389" s="1"/>
      <c r="U389" s="1"/>
      <c r="V389" s="1"/>
      <c r="W389" s="1"/>
      <c r="X389" s="1"/>
      <c r="Y389" s="1"/>
      <c r="Z389" s="1"/>
    </row>
    <row r="390" spans="1:26" ht="15.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15">
      <c r="A391" s="1"/>
      <c r="B391" s="1"/>
      <c r="C391" s="1"/>
      <c r="D391" s="1"/>
      <c r="E391" s="1"/>
      <c r="F391" s="1"/>
      <c r="G391" s="1"/>
      <c r="H391" s="1"/>
      <c r="I391" s="1"/>
      <c r="J391" s="1"/>
      <c r="K391" s="1"/>
      <c r="L391" s="1"/>
      <c r="M391" s="1"/>
      <c r="O391" s="1"/>
      <c r="P391" s="1"/>
      <c r="Q391" s="1"/>
      <c r="R391" s="1"/>
      <c r="S391" s="1"/>
      <c r="T391" s="1"/>
      <c r="U391" s="1"/>
      <c r="V391" s="1"/>
      <c r="W391" s="1"/>
      <c r="X391" s="1"/>
      <c r="Y391" s="1"/>
      <c r="Z391" s="1"/>
    </row>
    <row r="392" spans="1:26" ht="15.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15">
      <c r="A393" s="1"/>
      <c r="B393" s="1"/>
      <c r="C393" s="1"/>
      <c r="D393" s="1"/>
      <c r="E393" s="1"/>
      <c r="F393" s="1"/>
      <c r="G393" s="1"/>
      <c r="H393" s="1"/>
      <c r="I393" s="1"/>
      <c r="J393" s="1"/>
      <c r="K393" s="1"/>
      <c r="L393" s="1"/>
      <c r="M393" s="1"/>
      <c r="O393" s="1"/>
      <c r="P393" s="1"/>
      <c r="Q393" s="1"/>
      <c r="R393" s="1"/>
      <c r="S393" s="1"/>
      <c r="T393" s="1"/>
      <c r="U393" s="1"/>
      <c r="V393" s="1"/>
      <c r="W393" s="1"/>
      <c r="X393" s="1"/>
      <c r="Y393" s="1"/>
      <c r="Z393" s="1"/>
    </row>
    <row r="394" spans="1:26" ht="15.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15">
      <c r="A395" s="1"/>
      <c r="B395" s="1"/>
      <c r="C395" s="1"/>
      <c r="D395" s="1"/>
      <c r="E395" s="1"/>
      <c r="F395" s="1"/>
      <c r="G395" s="1"/>
      <c r="H395" s="1"/>
      <c r="I395" s="1"/>
      <c r="J395" s="1"/>
      <c r="K395" s="1"/>
      <c r="L395" s="1"/>
      <c r="M395" s="1"/>
      <c r="O395" s="1"/>
      <c r="P395" s="1"/>
      <c r="Q395" s="1"/>
      <c r="R395" s="1"/>
      <c r="S395" s="1"/>
      <c r="T395" s="1"/>
      <c r="U395" s="1"/>
      <c r="V395" s="1"/>
      <c r="W395" s="1"/>
      <c r="X395" s="1"/>
      <c r="Y395" s="1"/>
      <c r="Z395" s="1"/>
    </row>
    <row r="396" spans="1:26" ht="15.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15">
      <c r="A397" s="1"/>
      <c r="B397" s="1"/>
      <c r="C397" s="1"/>
      <c r="D397" s="1"/>
      <c r="E397" s="1"/>
      <c r="F397" s="1"/>
      <c r="G397" s="1"/>
      <c r="H397" s="1"/>
      <c r="I397" s="1"/>
      <c r="J397" s="1"/>
      <c r="K397" s="1"/>
      <c r="L397" s="1"/>
      <c r="M397" s="1"/>
      <c r="O397" s="1"/>
      <c r="P397" s="1"/>
      <c r="Q397" s="1"/>
      <c r="R397" s="1"/>
      <c r="S397" s="1"/>
      <c r="T397" s="1"/>
      <c r="U397" s="1"/>
      <c r="V397" s="1"/>
      <c r="W397" s="1"/>
      <c r="X397" s="1"/>
      <c r="Y397" s="1"/>
      <c r="Z397" s="1"/>
    </row>
    <row r="398" spans="1:26" ht="15.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15">
      <c r="A399" s="1"/>
      <c r="B399" s="1"/>
      <c r="C399" s="1"/>
      <c r="D399" s="1"/>
      <c r="E399" s="1"/>
      <c r="F399" s="1"/>
      <c r="G399" s="1"/>
      <c r="H399" s="1"/>
      <c r="I399" s="1"/>
      <c r="J399" s="1"/>
      <c r="K399" s="1"/>
      <c r="L399" s="1"/>
      <c r="M399" s="1"/>
      <c r="O399" s="1"/>
      <c r="P399" s="1"/>
      <c r="Q399" s="1"/>
      <c r="R399" s="1"/>
      <c r="S399" s="1"/>
      <c r="T399" s="1"/>
      <c r="U399" s="1"/>
      <c r="V399" s="1"/>
      <c r="W399" s="1"/>
      <c r="X399" s="1"/>
      <c r="Y399" s="1"/>
      <c r="Z399" s="1"/>
    </row>
    <row r="400" spans="1:26" ht="15.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15">
      <c r="A401" s="1"/>
      <c r="B401" s="1"/>
      <c r="C401" s="1"/>
      <c r="D401" s="1"/>
      <c r="E401" s="1"/>
      <c r="F401" s="1"/>
      <c r="G401" s="1"/>
      <c r="H401" s="1"/>
      <c r="I401" s="1"/>
      <c r="J401" s="1"/>
      <c r="K401" s="1"/>
      <c r="L401" s="1"/>
      <c r="M401" s="1"/>
      <c r="O401" s="1"/>
      <c r="P401" s="1"/>
      <c r="Q401" s="1"/>
      <c r="R401" s="1"/>
      <c r="S401" s="1"/>
      <c r="T401" s="1"/>
      <c r="U401" s="1"/>
      <c r="V401" s="1"/>
      <c r="W401" s="1"/>
      <c r="X401" s="1"/>
      <c r="Y401" s="1"/>
      <c r="Z401" s="1"/>
    </row>
    <row r="402" spans="1:26" ht="15.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15">
      <c r="A403" s="1"/>
      <c r="B403" s="1"/>
      <c r="C403" s="1"/>
      <c r="D403" s="1"/>
      <c r="E403" s="1"/>
      <c r="F403" s="1"/>
      <c r="G403" s="1"/>
      <c r="H403" s="1"/>
      <c r="I403" s="1"/>
      <c r="J403" s="1"/>
      <c r="K403" s="1"/>
      <c r="L403" s="1"/>
      <c r="M403" s="1"/>
      <c r="O403" s="1"/>
      <c r="P403" s="1"/>
      <c r="Q403" s="1"/>
      <c r="R403" s="1"/>
      <c r="S403" s="1"/>
      <c r="T403" s="1"/>
      <c r="U403" s="1"/>
      <c r="V403" s="1"/>
      <c r="W403" s="1"/>
      <c r="X403" s="1"/>
      <c r="Y403" s="1"/>
      <c r="Z403" s="1"/>
    </row>
    <row r="404" spans="1:26" ht="15.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15">
      <c r="A405" s="1"/>
      <c r="B405" s="1"/>
      <c r="C405" s="1"/>
      <c r="D405" s="1"/>
      <c r="E405" s="1"/>
      <c r="F405" s="1"/>
      <c r="G405" s="1"/>
      <c r="H405" s="1"/>
      <c r="I405" s="1"/>
      <c r="J405" s="1"/>
      <c r="K405" s="1"/>
      <c r="L405" s="1"/>
      <c r="M405" s="1"/>
      <c r="O405" s="1"/>
      <c r="P405" s="1"/>
      <c r="Q405" s="1"/>
      <c r="R405" s="1"/>
      <c r="S405" s="1"/>
      <c r="T405" s="1"/>
      <c r="U405" s="1"/>
      <c r="V405" s="1"/>
      <c r="W405" s="1"/>
      <c r="X405" s="1"/>
      <c r="Y405" s="1"/>
      <c r="Z405" s="1"/>
    </row>
    <row r="406" spans="1:26" ht="15.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15">
      <c r="A407" s="1"/>
      <c r="B407" s="1"/>
      <c r="C407" s="1"/>
      <c r="D407" s="1"/>
      <c r="E407" s="1"/>
      <c r="F407" s="1"/>
      <c r="G407" s="1"/>
      <c r="H407" s="1"/>
      <c r="I407" s="1"/>
      <c r="J407" s="1"/>
      <c r="K407" s="1"/>
      <c r="L407" s="1"/>
      <c r="M407" s="1"/>
      <c r="O407" s="1"/>
      <c r="P407" s="1"/>
      <c r="Q407" s="1"/>
      <c r="R407" s="1"/>
      <c r="S407" s="1"/>
      <c r="T407" s="1"/>
      <c r="U407" s="1"/>
      <c r="V407" s="1"/>
      <c r="W407" s="1"/>
      <c r="X407" s="1"/>
      <c r="Y407" s="1"/>
      <c r="Z407" s="1"/>
    </row>
    <row r="408" spans="1:26" ht="15.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15">
      <c r="A409" s="1"/>
      <c r="B409" s="1"/>
      <c r="C409" s="1"/>
      <c r="D409" s="1"/>
      <c r="E409" s="1"/>
      <c r="F409" s="1"/>
      <c r="G409" s="1"/>
      <c r="H409" s="1"/>
      <c r="I409" s="1"/>
      <c r="J409" s="1"/>
      <c r="K409" s="1"/>
      <c r="L409" s="1"/>
      <c r="M409" s="1"/>
      <c r="O409" s="1"/>
      <c r="P409" s="1"/>
      <c r="Q409" s="1"/>
      <c r="R409" s="1"/>
      <c r="S409" s="1"/>
      <c r="T409" s="1"/>
      <c r="U409" s="1"/>
      <c r="V409" s="1"/>
      <c r="W409" s="1"/>
      <c r="X409" s="1"/>
      <c r="Y409" s="1"/>
      <c r="Z409" s="1"/>
    </row>
    <row r="410" spans="1:26" ht="15.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15">
      <c r="A411" s="1"/>
      <c r="B411" s="1"/>
      <c r="C411" s="1"/>
      <c r="D411" s="1"/>
      <c r="E411" s="1"/>
      <c r="F411" s="1"/>
      <c r="G411" s="1"/>
      <c r="H411" s="1"/>
      <c r="I411" s="1"/>
      <c r="J411" s="1"/>
      <c r="K411" s="1"/>
      <c r="L411" s="1"/>
      <c r="M411" s="1"/>
      <c r="O411" s="1"/>
      <c r="P411" s="1"/>
      <c r="Q411" s="1"/>
      <c r="R411" s="1"/>
      <c r="S411" s="1"/>
      <c r="T411" s="1"/>
      <c r="U411" s="1"/>
      <c r="V411" s="1"/>
      <c r="W411" s="1"/>
      <c r="X411" s="1"/>
      <c r="Y411" s="1"/>
      <c r="Z411" s="1"/>
    </row>
    <row r="412" spans="1:26" ht="15.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15">
      <c r="A413" s="1"/>
      <c r="B413" s="1"/>
      <c r="C413" s="1"/>
      <c r="D413" s="1"/>
      <c r="E413" s="1"/>
      <c r="F413" s="1"/>
      <c r="G413" s="1"/>
      <c r="H413" s="1"/>
      <c r="I413" s="1"/>
      <c r="J413" s="1"/>
      <c r="K413" s="1"/>
      <c r="L413" s="1"/>
      <c r="M413" s="1"/>
      <c r="O413" s="1"/>
      <c r="P413" s="1"/>
      <c r="Q413" s="1"/>
      <c r="R413" s="1"/>
      <c r="S413" s="1"/>
      <c r="T413" s="1"/>
      <c r="U413" s="1"/>
      <c r="V413" s="1"/>
      <c r="W413" s="1"/>
      <c r="X413" s="1"/>
      <c r="Y413" s="1"/>
      <c r="Z413" s="1"/>
    </row>
    <row r="414" spans="1:26" ht="15.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15">
      <c r="A415" s="1"/>
      <c r="B415" s="1"/>
      <c r="C415" s="1"/>
      <c r="D415" s="1"/>
      <c r="E415" s="1"/>
      <c r="F415" s="1"/>
      <c r="G415" s="1"/>
      <c r="H415" s="1"/>
      <c r="I415" s="1"/>
      <c r="J415" s="1"/>
      <c r="K415" s="1"/>
      <c r="L415" s="1"/>
      <c r="M415" s="1"/>
      <c r="O415" s="1"/>
      <c r="P415" s="1"/>
      <c r="Q415" s="1"/>
      <c r="R415" s="1"/>
      <c r="S415" s="1"/>
      <c r="T415" s="1"/>
      <c r="U415" s="1"/>
      <c r="V415" s="1"/>
      <c r="W415" s="1"/>
      <c r="X415" s="1"/>
      <c r="Y415" s="1"/>
      <c r="Z415" s="1"/>
    </row>
    <row r="416" spans="1:26" ht="15.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15">
      <c r="A417" s="1"/>
      <c r="B417" s="1"/>
      <c r="C417" s="1"/>
      <c r="D417" s="1"/>
      <c r="E417" s="1"/>
      <c r="F417" s="1"/>
      <c r="G417" s="1"/>
      <c r="H417" s="1"/>
      <c r="I417" s="1"/>
      <c r="J417" s="1"/>
      <c r="K417" s="1"/>
      <c r="L417" s="1"/>
      <c r="M417" s="1"/>
      <c r="O417" s="1"/>
      <c r="P417" s="1"/>
      <c r="Q417" s="1"/>
      <c r="R417" s="1"/>
      <c r="S417" s="1"/>
      <c r="T417" s="1"/>
      <c r="U417" s="1"/>
      <c r="V417" s="1"/>
      <c r="W417" s="1"/>
      <c r="X417" s="1"/>
      <c r="Y417" s="1"/>
      <c r="Z417" s="1"/>
    </row>
    <row r="418" spans="1:26" ht="15.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15">
      <c r="A419" s="1"/>
      <c r="B419" s="1"/>
      <c r="C419" s="1"/>
      <c r="D419" s="1"/>
      <c r="E419" s="1"/>
      <c r="F419" s="1"/>
      <c r="G419" s="1"/>
      <c r="H419" s="1"/>
      <c r="I419" s="1"/>
      <c r="J419" s="1"/>
      <c r="K419" s="1"/>
      <c r="L419" s="1"/>
      <c r="M419" s="1"/>
      <c r="O419" s="1"/>
      <c r="P419" s="1"/>
      <c r="Q419" s="1"/>
      <c r="R419" s="1"/>
      <c r="S419" s="1"/>
      <c r="T419" s="1"/>
      <c r="U419" s="1"/>
      <c r="V419" s="1"/>
      <c r="W419" s="1"/>
      <c r="X419" s="1"/>
      <c r="Y419" s="1"/>
      <c r="Z419" s="1"/>
    </row>
    <row r="420" spans="1:26" ht="15.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15">
      <c r="A421" s="1"/>
      <c r="B421" s="1"/>
      <c r="C421" s="1"/>
      <c r="D421" s="1"/>
      <c r="E421" s="1"/>
      <c r="F421" s="1"/>
      <c r="G421" s="1"/>
      <c r="H421" s="1"/>
      <c r="I421" s="1"/>
      <c r="J421" s="1"/>
      <c r="K421" s="1"/>
      <c r="L421" s="1"/>
      <c r="M421" s="1"/>
      <c r="O421" s="1"/>
      <c r="P421" s="1"/>
      <c r="Q421" s="1"/>
      <c r="R421" s="1"/>
      <c r="S421" s="1"/>
      <c r="T421" s="1"/>
      <c r="U421" s="1"/>
      <c r="V421" s="1"/>
      <c r="W421" s="1"/>
      <c r="X421" s="1"/>
      <c r="Y421" s="1"/>
      <c r="Z421" s="1"/>
    </row>
    <row r="422" spans="1:26" ht="15.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15">
      <c r="A423" s="1"/>
      <c r="B423" s="1"/>
      <c r="C423" s="1"/>
      <c r="D423" s="1"/>
      <c r="E423" s="1"/>
      <c r="F423" s="1"/>
      <c r="G423" s="1"/>
      <c r="H423" s="1"/>
      <c r="I423" s="1"/>
      <c r="J423" s="1"/>
      <c r="K423" s="1"/>
      <c r="L423" s="1"/>
      <c r="M423" s="1"/>
      <c r="O423" s="1"/>
      <c r="P423" s="1"/>
      <c r="Q423" s="1"/>
      <c r="R423" s="1"/>
      <c r="S423" s="1"/>
      <c r="T423" s="1"/>
      <c r="U423" s="1"/>
      <c r="V423" s="1"/>
      <c r="W423" s="1"/>
      <c r="X423" s="1"/>
      <c r="Y423" s="1"/>
      <c r="Z423" s="1"/>
    </row>
    <row r="424" spans="1:26" ht="15.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15">
      <c r="A425" s="1"/>
      <c r="B425" s="1"/>
      <c r="C425" s="1"/>
      <c r="D425" s="1"/>
      <c r="E425" s="1"/>
      <c r="F425" s="1"/>
      <c r="G425" s="1"/>
      <c r="H425" s="1"/>
      <c r="I425" s="1"/>
      <c r="J425" s="1"/>
      <c r="K425" s="1"/>
      <c r="L425" s="1"/>
      <c r="M425" s="1"/>
      <c r="O425" s="1"/>
      <c r="P425" s="1"/>
      <c r="Q425" s="1"/>
      <c r="R425" s="1"/>
      <c r="S425" s="1"/>
      <c r="T425" s="1"/>
      <c r="U425" s="1"/>
      <c r="V425" s="1"/>
      <c r="W425" s="1"/>
      <c r="X425" s="1"/>
      <c r="Y425" s="1"/>
      <c r="Z425" s="1"/>
    </row>
    <row r="426" spans="1:26" ht="15.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15">
      <c r="A427" s="1"/>
      <c r="B427" s="1"/>
      <c r="C427" s="1"/>
      <c r="D427" s="1"/>
      <c r="E427" s="1"/>
      <c r="F427" s="1"/>
      <c r="G427" s="1"/>
      <c r="H427" s="1"/>
      <c r="I427" s="1"/>
      <c r="J427" s="1"/>
      <c r="K427" s="1"/>
      <c r="L427" s="1"/>
      <c r="M427" s="1"/>
      <c r="O427" s="1"/>
      <c r="P427" s="1"/>
      <c r="Q427" s="1"/>
      <c r="R427" s="1"/>
      <c r="S427" s="1"/>
      <c r="T427" s="1"/>
      <c r="U427" s="1"/>
      <c r="V427" s="1"/>
      <c r="W427" s="1"/>
      <c r="X427" s="1"/>
      <c r="Y427" s="1"/>
      <c r="Z427" s="1"/>
    </row>
    <row r="428" spans="1:26" ht="15.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15">
      <c r="A429" s="1"/>
      <c r="B429" s="1"/>
      <c r="C429" s="1"/>
      <c r="D429" s="1"/>
      <c r="E429" s="1"/>
      <c r="F429" s="1"/>
      <c r="G429" s="1"/>
      <c r="H429" s="1"/>
      <c r="I429" s="1"/>
      <c r="J429" s="1"/>
      <c r="K429" s="1"/>
      <c r="L429" s="1"/>
      <c r="M429" s="1"/>
      <c r="O429" s="1"/>
      <c r="P429" s="1"/>
      <c r="Q429" s="1"/>
      <c r="R429" s="1"/>
      <c r="S429" s="1"/>
      <c r="T429" s="1"/>
      <c r="U429" s="1"/>
      <c r="V429" s="1"/>
      <c r="W429" s="1"/>
      <c r="X429" s="1"/>
      <c r="Y429" s="1"/>
      <c r="Z429" s="1"/>
    </row>
    <row r="430" spans="1:26" ht="15.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15">
      <c r="A431" s="1"/>
      <c r="B431" s="1"/>
      <c r="C431" s="1"/>
      <c r="D431" s="1"/>
      <c r="E431" s="1"/>
      <c r="F431" s="1"/>
      <c r="G431" s="1"/>
      <c r="H431" s="1"/>
      <c r="I431" s="1"/>
      <c r="J431" s="1"/>
      <c r="K431" s="1"/>
      <c r="L431" s="1"/>
      <c r="M431" s="1"/>
      <c r="O431" s="1"/>
      <c r="P431" s="1"/>
      <c r="Q431" s="1"/>
      <c r="R431" s="1"/>
      <c r="S431" s="1"/>
      <c r="T431" s="1"/>
      <c r="U431" s="1"/>
      <c r="V431" s="1"/>
      <c r="W431" s="1"/>
      <c r="X431" s="1"/>
      <c r="Y431" s="1"/>
      <c r="Z431" s="1"/>
    </row>
    <row r="432" spans="1:26" ht="15.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15">
      <c r="A433" s="1"/>
      <c r="B433" s="1"/>
      <c r="C433" s="1"/>
      <c r="D433" s="1"/>
      <c r="E433" s="1"/>
      <c r="F433" s="1"/>
      <c r="G433" s="1"/>
      <c r="H433" s="1"/>
      <c r="I433" s="1"/>
      <c r="J433" s="1"/>
      <c r="K433" s="1"/>
      <c r="L433" s="1"/>
      <c r="M433" s="1"/>
      <c r="O433" s="1"/>
      <c r="P433" s="1"/>
      <c r="Q433" s="1"/>
      <c r="R433" s="1"/>
      <c r="S433" s="1"/>
      <c r="T433" s="1"/>
      <c r="U433" s="1"/>
      <c r="V433" s="1"/>
      <c r="W433" s="1"/>
      <c r="X433" s="1"/>
      <c r="Y433" s="1"/>
      <c r="Z433" s="1"/>
    </row>
    <row r="434" spans="1:26" ht="15.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15">
      <c r="A435" s="1"/>
      <c r="B435" s="1"/>
      <c r="C435" s="1"/>
      <c r="D435" s="1"/>
      <c r="E435" s="1"/>
      <c r="F435" s="1"/>
      <c r="G435" s="1"/>
      <c r="H435" s="1"/>
      <c r="I435" s="1"/>
      <c r="J435" s="1"/>
      <c r="K435" s="1"/>
      <c r="L435" s="1"/>
      <c r="M435" s="1"/>
      <c r="O435" s="1"/>
      <c r="P435" s="1"/>
      <c r="Q435" s="1"/>
      <c r="R435" s="1"/>
      <c r="S435" s="1"/>
      <c r="T435" s="1"/>
      <c r="U435" s="1"/>
      <c r="V435" s="1"/>
      <c r="W435" s="1"/>
      <c r="X435" s="1"/>
      <c r="Y435" s="1"/>
      <c r="Z435" s="1"/>
    </row>
    <row r="436" spans="1:26" ht="15.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15">
      <c r="A437" s="1"/>
      <c r="B437" s="1"/>
      <c r="C437" s="1"/>
      <c r="D437" s="1"/>
      <c r="E437" s="1"/>
      <c r="F437" s="1"/>
      <c r="G437" s="1"/>
      <c r="H437" s="1"/>
      <c r="I437" s="1"/>
      <c r="J437" s="1"/>
      <c r="K437" s="1"/>
      <c r="L437" s="1"/>
      <c r="M437" s="1"/>
      <c r="O437" s="1"/>
      <c r="P437" s="1"/>
      <c r="Q437" s="1"/>
      <c r="R437" s="1"/>
      <c r="S437" s="1"/>
      <c r="T437" s="1"/>
      <c r="U437" s="1"/>
      <c r="V437" s="1"/>
      <c r="W437" s="1"/>
      <c r="X437" s="1"/>
      <c r="Y437" s="1"/>
      <c r="Z437" s="1"/>
    </row>
    <row r="438" spans="1:26" ht="15.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15">
      <c r="A439" s="1"/>
      <c r="B439" s="1"/>
      <c r="C439" s="1"/>
      <c r="D439" s="1"/>
      <c r="E439" s="1"/>
      <c r="F439" s="1"/>
      <c r="G439" s="1"/>
      <c r="H439" s="1"/>
      <c r="I439" s="1"/>
      <c r="J439" s="1"/>
      <c r="K439" s="1"/>
      <c r="L439" s="1"/>
      <c r="M439" s="1"/>
      <c r="O439" s="1"/>
      <c r="P439" s="1"/>
      <c r="Q439" s="1"/>
      <c r="R439" s="1"/>
      <c r="S439" s="1"/>
      <c r="T439" s="1"/>
      <c r="U439" s="1"/>
      <c r="V439" s="1"/>
      <c r="W439" s="1"/>
      <c r="X439" s="1"/>
      <c r="Y439" s="1"/>
      <c r="Z439" s="1"/>
    </row>
    <row r="440" spans="1:26" ht="15.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15">
      <c r="A441" s="1"/>
      <c r="B441" s="1"/>
      <c r="C441" s="1"/>
      <c r="D441" s="1"/>
      <c r="E441" s="1"/>
      <c r="F441" s="1"/>
      <c r="G441" s="1"/>
      <c r="H441" s="1"/>
      <c r="I441" s="1"/>
      <c r="J441" s="1"/>
      <c r="K441" s="1"/>
      <c r="L441" s="1"/>
      <c r="M441" s="1"/>
      <c r="O441" s="1"/>
      <c r="P441" s="1"/>
      <c r="Q441" s="1"/>
      <c r="R441" s="1"/>
      <c r="S441" s="1"/>
      <c r="T441" s="1"/>
      <c r="U441" s="1"/>
      <c r="V441" s="1"/>
      <c r="W441" s="1"/>
      <c r="X441" s="1"/>
      <c r="Y441" s="1"/>
      <c r="Z441" s="1"/>
    </row>
    <row r="442" spans="1:26" ht="15.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15">
      <c r="A443" s="1"/>
      <c r="B443" s="1"/>
      <c r="C443" s="1"/>
      <c r="D443" s="1"/>
      <c r="E443" s="1"/>
      <c r="F443" s="1"/>
      <c r="G443" s="1"/>
      <c r="H443" s="1"/>
      <c r="I443" s="1"/>
      <c r="J443" s="1"/>
      <c r="K443" s="1"/>
      <c r="L443" s="1"/>
      <c r="M443" s="1"/>
      <c r="O443" s="1"/>
      <c r="P443" s="1"/>
      <c r="Q443" s="1"/>
      <c r="R443" s="1"/>
      <c r="S443" s="1"/>
      <c r="T443" s="1"/>
      <c r="U443" s="1"/>
      <c r="V443" s="1"/>
      <c r="W443" s="1"/>
      <c r="X443" s="1"/>
      <c r="Y443" s="1"/>
      <c r="Z443" s="1"/>
    </row>
    <row r="444" spans="1:26" ht="15.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15">
      <c r="A445" s="1"/>
      <c r="B445" s="1"/>
      <c r="C445" s="1"/>
      <c r="D445" s="1"/>
      <c r="E445" s="1"/>
      <c r="F445" s="1"/>
      <c r="G445" s="1"/>
      <c r="H445" s="1"/>
      <c r="I445" s="1"/>
      <c r="J445" s="1"/>
      <c r="K445" s="1"/>
      <c r="L445" s="1"/>
      <c r="M445" s="1"/>
      <c r="O445" s="1"/>
      <c r="P445" s="1"/>
      <c r="Q445" s="1"/>
      <c r="R445" s="1"/>
      <c r="S445" s="1"/>
      <c r="T445" s="1"/>
      <c r="U445" s="1"/>
      <c r="V445" s="1"/>
      <c r="W445" s="1"/>
      <c r="X445" s="1"/>
      <c r="Y445" s="1"/>
      <c r="Z445" s="1"/>
    </row>
    <row r="446" spans="1:26" ht="15.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15">
      <c r="A447" s="1"/>
      <c r="B447" s="1"/>
      <c r="C447" s="1"/>
      <c r="D447" s="1"/>
      <c r="E447" s="1"/>
      <c r="F447" s="1"/>
      <c r="G447" s="1"/>
      <c r="H447" s="1"/>
      <c r="I447" s="1"/>
      <c r="J447" s="1"/>
      <c r="K447" s="1"/>
      <c r="L447" s="1"/>
      <c r="M447" s="1"/>
      <c r="O447" s="1"/>
      <c r="P447" s="1"/>
      <c r="Q447" s="1"/>
      <c r="R447" s="1"/>
      <c r="S447" s="1"/>
      <c r="T447" s="1"/>
      <c r="U447" s="1"/>
      <c r="V447" s="1"/>
      <c r="W447" s="1"/>
      <c r="X447" s="1"/>
      <c r="Y447" s="1"/>
      <c r="Z447" s="1"/>
    </row>
    <row r="448" spans="1:26" ht="15.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15">
      <c r="A449" s="1"/>
      <c r="B449" s="1"/>
      <c r="C449" s="1"/>
      <c r="D449" s="1"/>
      <c r="E449" s="1"/>
      <c r="F449" s="1"/>
      <c r="G449" s="1"/>
      <c r="H449" s="1"/>
      <c r="I449" s="1"/>
      <c r="J449" s="1"/>
      <c r="K449" s="1"/>
      <c r="L449" s="1"/>
      <c r="M449" s="1"/>
      <c r="O449" s="1"/>
      <c r="P449" s="1"/>
      <c r="Q449" s="1"/>
      <c r="R449" s="1"/>
      <c r="S449" s="1"/>
      <c r="T449" s="1"/>
      <c r="U449" s="1"/>
      <c r="V449" s="1"/>
      <c r="W449" s="1"/>
      <c r="X449" s="1"/>
      <c r="Y449" s="1"/>
      <c r="Z449" s="1"/>
    </row>
    <row r="450" spans="1:26" ht="15.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15">
      <c r="A451" s="1"/>
      <c r="B451" s="1"/>
      <c r="C451" s="1"/>
      <c r="D451" s="1"/>
      <c r="E451" s="1"/>
      <c r="F451" s="1"/>
      <c r="G451" s="1"/>
      <c r="H451" s="1"/>
      <c r="I451" s="1"/>
      <c r="J451" s="1"/>
      <c r="K451" s="1"/>
      <c r="L451" s="1"/>
      <c r="M451" s="1"/>
      <c r="O451" s="1"/>
      <c r="P451" s="1"/>
      <c r="Q451" s="1"/>
      <c r="R451" s="1"/>
      <c r="S451" s="1"/>
      <c r="T451" s="1"/>
      <c r="U451" s="1"/>
      <c r="V451" s="1"/>
      <c r="W451" s="1"/>
      <c r="X451" s="1"/>
      <c r="Y451" s="1"/>
      <c r="Z451" s="1"/>
    </row>
    <row r="452" spans="1:26" ht="15.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15">
      <c r="A453" s="1"/>
      <c r="B453" s="1"/>
      <c r="C453" s="1"/>
      <c r="D453" s="1"/>
      <c r="E453" s="1"/>
      <c r="F453" s="1"/>
      <c r="G453" s="1"/>
      <c r="H453" s="1"/>
      <c r="I453" s="1"/>
      <c r="J453" s="1"/>
      <c r="K453" s="1"/>
      <c r="L453" s="1"/>
      <c r="M453" s="1"/>
      <c r="O453" s="1"/>
      <c r="P453" s="1"/>
      <c r="Q453" s="1"/>
      <c r="R453" s="1"/>
      <c r="S453" s="1"/>
      <c r="T453" s="1"/>
      <c r="U453" s="1"/>
      <c r="V453" s="1"/>
      <c r="W453" s="1"/>
      <c r="X453" s="1"/>
      <c r="Y453" s="1"/>
      <c r="Z453" s="1"/>
    </row>
    <row r="454" spans="1:26" ht="15.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15">
      <c r="A455" s="1"/>
      <c r="B455" s="1"/>
      <c r="C455" s="1"/>
      <c r="D455" s="1"/>
      <c r="E455" s="1"/>
      <c r="F455" s="1"/>
      <c r="G455" s="1"/>
      <c r="H455" s="1"/>
      <c r="I455" s="1"/>
      <c r="J455" s="1"/>
      <c r="K455" s="1"/>
      <c r="L455" s="1"/>
      <c r="M455" s="1"/>
      <c r="O455" s="1"/>
      <c r="P455" s="1"/>
      <c r="Q455" s="1"/>
      <c r="R455" s="1"/>
      <c r="S455" s="1"/>
      <c r="T455" s="1"/>
      <c r="U455" s="1"/>
      <c r="V455" s="1"/>
      <c r="W455" s="1"/>
      <c r="X455" s="1"/>
      <c r="Y455" s="1"/>
      <c r="Z455" s="1"/>
    </row>
    <row r="456" spans="1:26" ht="15.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15">
      <c r="A457" s="1"/>
      <c r="B457" s="1"/>
      <c r="C457" s="1"/>
      <c r="D457" s="1"/>
      <c r="E457" s="1"/>
      <c r="F457" s="1"/>
      <c r="G457" s="1"/>
      <c r="H457" s="1"/>
      <c r="I457" s="1"/>
      <c r="J457" s="1"/>
      <c r="K457" s="1"/>
      <c r="L457" s="1"/>
      <c r="M457" s="1"/>
      <c r="O457" s="1"/>
      <c r="P457" s="1"/>
      <c r="Q457" s="1"/>
      <c r="R457" s="1"/>
      <c r="S457" s="1"/>
      <c r="T457" s="1"/>
      <c r="U457" s="1"/>
      <c r="V457" s="1"/>
      <c r="W457" s="1"/>
      <c r="X457" s="1"/>
      <c r="Y457" s="1"/>
      <c r="Z457" s="1"/>
    </row>
    <row r="458" spans="1:26" ht="15.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15">
      <c r="A459" s="1"/>
      <c r="B459" s="1"/>
      <c r="C459" s="1"/>
      <c r="D459" s="1"/>
      <c r="E459" s="1"/>
      <c r="F459" s="1"/>
      <c r="G459" s="1"/>
      <c r="H459" s="1"/>
      <c r="I459" s="1"/>
      <c r="J459" s="1"/>
      <c r="K459" s="1"/>
      <c r="L459" s="1"/>
      <c r="M459" s="1"/>
      <c r="O459" s="1"/>
      <c r="P459" s="1"/>
      <c r="Q459" s="1"/>
      <c r="R459" s="1"/>
      <c r="S459" s="1"/>
      <c r="T459" s="1"/>
      <c r="U459" s="1"/>
      <c r="V459" s="1"/>
      <c r="W459" s="1"/>
      <c r="X459" s="1"/>
      <c r="Y459" s="1"/>
      <c r="Z459" s="1"/>
    </row>
    <row r="460" spans="1:26" ht="15.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15">
      <c r="A461" s="1"/>
      <c r="B461" s="1"/>
      <c r="C461" s="1"/>
      <c r="D461" s="1"/>
      <c r="E461" s="1"/>
      <c r="F461" s="1"/>
      <c r="G461" s="1"/>
      <c r="H461" s="1"/>
      <c r="I461" s="1"/>
      <c r="J461" s="1"/>
      <c r="K461" s="1"/>
      <c r="L461" s="1"/>
      <c r="M461" s="1"/>
      <c r="O461" s="1"/>
      <c r="P461" s="1"/>
      <c r="Q461" s="1"/>
      <c r="R461" s="1"/>
      <c r="S461" s="1"/>
      <c r="T461" s="1"/>
      <c r="U461" s="1"/>
      <c r="V461" s="1"/>
      <c r="W461" s="1"/>
      <c r="X461" s="1"/>
      <c r="Y461" s="1"/>
      <c r="Z461" s="1"/>
    </row>
    <row r="462" spans="1:26" ht="15.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15">
      <c r="A463" s="1"/>
      <c r="B463" s="1"/>
      <c r="C463" s="1"/>
      <c r="D463" s="1"/>
      <c r="E463" s="1"/>
      <c r="F463" s="1"/>
      <c r="G463" s="1"/>
      <c r="H463" s="1"/>
      <c r="I463" s="1"/>
      <c r="J463" s="1"/>
      <c r="K463" s="1"/>
      <c r="L463" s="1"/>
      <c r="M463" s="1"/>
      <c r="O463" s="1"/>
      <c r="P463" s="1"/>
      <c r="Q463" s="1"/>
      <c r="R463" s="1"/>
      <c r="S463" s="1"/>
      <c r="T463" s="1"/>
      <c r="U463" s="1"/>
      <c r="V463" s="1"/>
      <c r="W463" s="1"/>
      <c r="X463" s="1"/>
      <c r="Y463" s="1"/>
      <c r="Z463" s="1"/>
    </row>
    <row r="464" spans="1:26" ht="15.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15">
      <c r="A465" s="1"/>
      <c r="B465" s="1"/>
      <c r="C465" s="1"/>
      <c r="D465" s="1"/>
      <c r="E465" s="1"/>
      <c r="F465" s="1"/>
      <c r="G465" s="1"/>
      <c r="H465" s="1"/>
      <c r="I465" s="1"/>
      <c r="J465" s="1"/>
      <c r="K465" s="1"/>
      <c r="L465" s="1"/>
      <c r="M465" s="1"/>
      <c r="O465" s="1"/>
      <c r="P465" s="1"/>
      <c r="Q465" s="1"/>
      <c r="R465" s="1"/>
      <c r="S465" s="1"/>
      <c r="T465" s="1"/>
      <c r="U465" s="1"/>
      <c r="V465" s="1"/>
      <c r="W465" s="1"/>
      <c r="X465" s="1"/>
      <c r="Y465" s="1"/>
      <c r="Z465" s="1"/>
    </row>
    <row r="466" spans="1:26" ht="15.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15">
      <c r="A467" s="1"/>
      <c r="B467" s="1"/>
      <c r="C467" s="1"/>
      <c r="D467" s="1"/>
      <c r="E467" s="1"/>
      <c r="F467" s="1"/>
      <c r="G467" s="1"/>
      <c r="H467" s="1"/>
      <c r="I467" s="1"/>
      <c r="J467" s="1"/>
      <c r="K467" s="1"/>
      <c r="L467" s="1"/>
      <c r="M467" s="1"/>
      <c r="O467" s="1"/>
      <c r="P467" s="1"/>
      <c r="Q467" s="1"/>
      <c r="R467" s="1"/>
      <c r="S467" s="1"/>
      <c r="T467" s="1"/>
      <c r="U467" s="1"/>
      <c r="V467" s="1"/>
      <c r="W467" s="1"/>
      <c r="X467" s="1"/>
      <c r="Y467" s="1"/>
      <c r="Z467" s="1"/>
    </row>
    <row r="468" spans="1:26" ht="15.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15">
      <c r="A469" s="1"/>
      <c r="B469" s="1"/>
      <c r="C469" s="1"/>
      <c r="D469" s="1"/>
      <c r="E469" s="1"/>
      <c r="F469" s="1"/>
      <c r="G469" s="1"/>
      <c r="H469" s="1"/>
      <c r="I469" s="1"/>
      <c r="J469" s="1"/>
      <c r="K469" s="1"/>
      <c r="L469" s="1"/>
      <c r="M469" s="1"/>
      <c r="O469" s="1"/>
      <c r="P469" s="1"/>
      <c r="Q469" s="1"/>
      <c r="R469" s="1"/>
      <c r="S469" s="1"/>
      <c r="T469" s="1"/>
      <c r="U469" s="1"/>
      <c r="V469" s="1"/>
      <c r="W469" s="1"/>
      <c r="X469" s="1"/>
      <c r="Y469" s="1"/>
      <c r="Z469" s="1"/>
    </row>
    <row r="470" spans="1:26" ht="15.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15">
      <c r="A471" s="1"/>
      <c r="B471" s="1"/>
      <c r="C471" s="1"/>
      <c r="D471" s="1"/>
      <c r="E471" s="1"/>
      <c r="F471" s="1"/>
      <c r="G471" s="1"/>
      <c r="H471" s="1"/>
      <c r="I471" s="1"/>
      <c r="J471" s="1"/>
      <c r="K471" s="1"/>
      <c r="L471" s="1"/>
      <c r="M471" s="1"/>
      <c r="O471" s="1"/>
      <c r="P471" s="1"/>
      <c r="Q471" s="1"/>
      <c r="R471" s="1"/>
      <c r="S471" s="1"/>
      <c r="T471" s="1"/>
      <c r="U471" s="1"/>
      <c r="V471" s="1"/>
      <c r="W471" s="1"/>
      <c r="X471" s="1"/>
      <c r="Y471" s="1"/>
      <c r="Z471" s="1"/>
    </row>
    <row r="472" spans="1:26" ht="15.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15">
      <c r="A473" s="1"/>
      <c r="B473" s="1"/>
      <c r="C473" s="1"/>
      <c r="D473" s="1"/>
      <c r="E473" s="1"/>
      <c r="F473" s="1"/>
      <c r="G473" s="1"/>
      <c r="H473" s="1"/>
      <c r="I473" s="1"/>
      <c r="J473" s="1"/>
      <c r="K473" s="1"/>
      <c r="L473" s="1"/>
      <c r="M473" s="1"/>
      <c r="O473" s="1"/>
      <c r="P473" s="1"/>
      <c r="Q473" s="1"/>
      <c r="R473" s="1"/>
      <c r="S473" s="1"/>
      <c r="T473" s="1"/>
      <c r="U473" s="1"/>
      <c r="V473" s="1"/>
      <c r="W473" s="1"/>
      <c r="X473" s="1"/>
      <c r="Y473" s="1"/>
      <c r="Z473" s="1"/>
    </row>
    <row r="474" spans="1:26" ht="15.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15">
      <c r="A475" s="1"/>
      <c r="B475" s="1"/>
      <c r="C475" s="1"/>
      <c r="D475" s="1"/>
      <c r="E475" s="1"/>
      <c r="F475" s="1"/>
      <c r="G475" s="1"/>
      <c r="H475" s="1"/>
      <c r="I475" s="1"/>
      <c r="J475" s="1"/>
      <c r="K475" s="1"/>
      <c r="L475" s="1"/>
      <c r="M475" s="1"/>
      <c r="O475" s="1"/>
      <c r="P475" s="1"/>
      <c r="Q475" s="1"/>
      <c r="R475" s="1"/>
      <c r="S475" s="1"/>
      <c r="T475" s="1"/>
      <c r="U475" s="1"/>
      <c r="V475" s="1"/>
      <c r="W475" s="1"/>
      <c r="X475" s="1"/>
      <c r="Y475" s="1"/>
      <c r="Z475" s="1"/>
    </row>
    <row r="476" spans="1:26" ht="15.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15">
      <c r="A477" s="1"/>
      <c r="B477" s="1"/>
      <c r="C477" s="1"/>
      <c r="D477" s="1"/>
      <c r="E477" s="1"/>
      <c r="F477" s="1"/>
      <c r="G477" s="1"/>
      <c r="H477" s="1"/>
      <c r="I477" s="1"/>
      <c r="J477" s="1"/>
      <c r="K477" s="1"/>
      <c r="L477" s="1"/>
      <c r="M477" s="1"/>
      <c r="O477" s="1"/>
      <c r="P477" s="1"/>
      <c r="Q477" s="1"/>
      <c r="R477" s="1"/>
      <c r="S477" s="1"/>
      <c r="T477" s="1"/>
      <c r="U477" s="1"/>
      <c r="V477" s="1"/>
      <c r="W477" s="1"/>
      <c r="X477" s="1"/>
      <c r="Y477" s="1"/>
      <c r="Z477" s="1"/>
    </row>
    <row r="478" spans="1:26" ht="15.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15">
      <c r="A479" s="1"/>
      <c r="B479" s="1"/>
      <c r="C479" s="1"/>
      <c r="D479" s="1"/>
      <c r="E479" s="1"/>
      <c r="F479" s="1"/>
      <c r="G479" s="1"/>
      <c r="H479" s="1"/>
      <c r="I479" s="1"/>
      <c r="J479" s="1"/>
      <c r="K479" s="1"/>
      <c r="L479" s="1"/>
      <c r="M479" s="1"/>
      <c r="O479" s="1"/>
      <c r="P479" s="1"/>
      <c r="Q479" s="1"/>
      <c r="R479" s="1"/>
      <c r="S479" s="1"/>
      <c r="T479" s="1"/>
      <c r="U479" s="1"/>
      <c r="V479" s="1"/>
      <c r="W479" s="1"/>
      <c r="X479" s="1"/>
      <c r="Y479" s="1"/>
      <c r="Z479" s="1"/>
    </row>
    <row r="480" spans="1:26" ht="15.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15">
      <c r="A481" s="1"/>
      <c r="B481" s="1"/>
      <c r="C481" s="1"/>
      <c r="D481" s="1"/>
      <c r="E481" s="1"/>
      <c r="F481" s="1"/>
      <c r="G481" s="1"/>
      <c r="H481" s="1"/>
      <c r="I481" s="1"/>
      <c r="J481" s="1"/>
      <c r="K481" s="1"/>
      <c r="L481" s="1"/>
      <c r="M481" s="1"/>
      <c r="O481" s="1"/>
      <c r="P481" s="1"/>
      <c r="Q481" s="1"/>
      <c r="R481" s="1"/>
      <c r="S481" s="1"/>
      <c r="T481" s="1"/>
      <c r="U481" s="1"/>
      <c r="V481" s="1"/>
      <c r="W481" s="1"/>
      <c r="X481" s="1"/>
      <c r="Y481" s="1"/>
      <c r="Z481" s="1"/>
    </row>
    <row r="482" spans="1:26" ht="15.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15">
      <c r="A483" s="1"/>
      <c r="B483" s="1"/>
      <c r="C483" s="1"/>
      <c r="D483" s="1"/>
      <c r="E483" s="1"/>
      <c r="F483" s="1"/>
      <c r="G483" s="1"/>
      <c r="H483" s="1"/>
      <c r="I483" s="1"/>
      <c r="J483" s="1"/>
      <c r="K483" s="1"/>
      <c r="L483" s="1"/>
      <c r="M483" s="1"/>
      <c r="O483" s="1"/>
      <c r="P483" s="1"/>
      <c r="Q483" s="1"/>
      <c r="R483" s="1"/>
      <c r="S483" s="1"/>
      <c r="T483" s="1"/>
      <c r="U483" s="1"/>
      <c r="V483" s="1"/>
      <c r="W483" s="1"/>
      <c r="X483" s="1"/>
      <c r="Y483" s="1"/>
      <c r="Z483" s="1"/>
    </row>
    <row r="484" spans="1:26" ht="15.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15">
      <c r="A485" s="1"/>
      <c r="B485" s="1"/>
      <c r="C485" s="1"/>
      <c r="D485" s="1"/>
      <c r="E485" s="1"/>
      <c r="F485" s="1"/>
      <c r="G485" s="1"/>
      <c r="H485" s="1"/>
      <c r="I485" s="1"/>
      <c r="J485" s="1"/>
      <c r="K485" s="1"/>
      <c r="L485" s="1"/>
      <c r="M485" s="1"/>
      <c r="O485" s="1"/>
      <c r="P485" s="1"/>
      <c r="Q485" s="1"/>
      <c r="R485" s="1"/>
      <c r="S485" s="1"/>
      <c r="T485" s="1"/>
      <c r="U485" s="1"/>
      <c r="V485" s="1"/>
      <c r="W485" s="1"/>
      <c r="X485" s="1"/>
      <c r="Y485" s="1"/>
      <c r="Z485" s="1"/>
    </row>
    <row r="486" spans="1:26" ht="15.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15">
      <c r="A487" s="1"/>
      <c r="B487" s="1"/>
      <c r="C487" s="1"/>
      <c r="D487" s="1"/>
      <c r="E487" s="1"/>
      <c r="F487" s="1"/>
      <c r="G487" s="1"/>
      <c r="H487" s="1"/>
      <c r="I487" s="1"/>
      <c r="J487" s="1"/>
      <c r="K487" s="1"/>
      <c r="L487" s="1"/>
      <c r="M487" s="1"/>
      <c r="O487" s="1"/>
      <c r="P487" s="1"/>
      <c r="Q487" s="1"/>
      <c r="R487" s="1"/>
      <c r="S487" s="1"/>
      <c r="T487" s="1"/>
      <c r="U487" s="1"/>
      <c r="V487" s="1"/>
      <c r="W487" s="1"/>
      <c r="X487" s="1"/>
      <c r="Y487" s="1"/>
      <c r="Z487" s="1"/>
    </row>
    <row r="488" spans="1:26" ht="15.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15">
      <c r="A489" s="1"/>
      <c r="B489" s="1"/>
      <c r="C489" s="1"/>
      <c r="D489" s="1"/>
      <c r="E489" s="1"/>
      <c r="F489" s="1"/>
      <c r="G489" s="1"/>
      <c r="H489" s="1"/>
      <c r="I489" s="1"/>
      <c r="J489" s="1"/>
      <c r="K489" s="1"/>
      <c r="L489" s="1"/>
      <c r="M489" s="1"/>
      <c r="O489" s="1"/>
      <c r="P489" s="1"/>
      <c r="Q489" s="1"/>
      <c r="R489" s="1"/>
      <c r="S489" s="1"/>
      <c r="T489" s="1"/>
      <c r="U489" s="1"/>
      <c r="V489" s="1"/>
      <c r="W489" s="1"/>
      <c r="X489" s="1"/>
      <c r="Y489" s="1"/>
      <c r="Z489" s="1"/>
    </row>
    <row r="490" spans="1:26" ht="15.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15">
      <c r="A491" s="1"/>
      <c r="B491" s="1"/>
      <c r="C491" s="1"/>
      <c r="D491" s="1"/>
      <c r="E491" s="1"/>
      <c r="F491" s="1"/>
      <c r="G491" s="1"/>
      <c r="H491" s="1"/>
      <c r="I491" s="1"/>
      <c r="J491" s="1"/>
      <c r="K491" s="1"/>
      <c r="L491" s="1"/>
      <c r="M491" s="1"/>
      <c r="O491" s="1"/>
      <c r="P491" s="1"/>
      <c r="Q491" s="1"/>
      <c r="R491" s="1"/>
      <c r="S491" s="1"/>
      <c r="T491" s="1"/>
      <c r="U491" s="1"/>
      <c r="V491" s="1"/>
      <c r="W491" s="1"/>
      <c r="X491" s="1"/>
      <c r="Y491" s="1"/>
      <c r="Z491" s="1"/>
    </row>
    <row r="492" spans="1:26" ht="15.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15">
      <c r="A493" s="1"/>
      <c r="B493" s="1"/>
      <c r="C493" s="1"/>
      <c r="D493" s="1"/>
      <c r="E493" s="1"/>
      <c r="F493" s="1"/>
      <c r="G493" s="1"/>
      <c r="H493" s="1"/>
      <c r="I493" s="1"/>
      <c r="J493" s="1"/>
      <c r="K493" s="1"/>
      <c r="L493" s="1"/>
      <c r="M493" s="1"/>
      <c r="O493" s="1"/>
      <c r="P493" s="1"/>
      <c r="Q493" s="1"/>
      <c r="R493" s="1"/>
      <c r="S493" s="1"/>
      <c r="T493" s="1"/>
      <c r="U493" s="1"/>
      <c r="V493" s="1"/>
      <c r="W493" s="1"/>
      <c r="X493" s="1"/>
      <c r="Y493" s="1"/>
      <c r="Z493" s="1"/>
    </row>
    <row r="494" spans="1:26" ht="15.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15">
      <c r="A495" s="1"/>
      <c r="B495" s="1"/>
      <c r="C495" s="1"/>
      <c r="D495" s="1"/>
      <c r="E495" s="1"/>
      <c r="F495" s="1"/>
      <c r="G495" s="1"/>
      <c r="H495" s="1"/>
      <c r="I495" s="1"/>
      <c r="J495" s="1"/>
      <c r="K495" s="1"/>
      <c r="L495" s="1"/>
      <c r="M495" s="1"/>
      <c r="O495" s="1"/>
      <c r="P495" s="1"/>
      <c r="Q495" s="1"/>
      <c r="R495" s="1"/>
      <c r="S495" s="1"/>
      <c r="T495" s="1"/>
      <c r="U495" s="1"/>
      <c r="V495" s="1"/>
      <c r="W495" s="1"/>
      <c r="X495" s="1"/>
      <c r="Y495" s="1"/>
      <c r="Z495" s="1"/>
    </row>
    <row r="496" spans="1:26" ht="15.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15">
      <c r="A497" s="1"/>
      <c r="B497" s="1"/>
      <c r="C497" s="1"/>
      <c r="D497" s="1"/>
      <c r="E497" s="1"/>
      <c r="F497" s="1"/>
      <c r="G497" s="1"/>
      <c r="H497" s="1"/>
      <c r="I497" s="1"/>
      <c r="J497" s="1"/>
      <c r="K497" s="1"/>
      <c r="L497" s="1"/>
      <c r="M497" s="1"/>
      <c r="O497" s="1"/>
      <c r="P497" s="1"/>
      <c r="Q497" s="1"/>
      <c r="R497" s="1"/>
      <c r="S497" s="1"/>
      <c r="T497" s="1"/>
      <c r="U497" s="1"/>
      <c r="V497" s="1"/>
      <c r="W497" s="1"/>
      <c r="X497" s="1"/>
      <c r="Y497" s="1"/>
      <c r="Z497" s="1"/>
    </row>
    <row r="498" spans="1:26" ht="15.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15">
      <c r="A499" s="1"/>
      <c r="B499" s="1"/>
      <c r="C499" s="1"/>
      <c r="D499" s="1"/>
      <c r="E499" s="1"/>
      <c r="F499" s="1"/>
      <c r="G499" s="1"/>
      <c r="H499" s="1"/>
      <c r="I499" s="1"/>
      <c r="J499" s="1"/>
      <c r="K499" s="1"/>
      <c r="L499" s="1"/>
      <c r="M499" s="1"/>
      <c r="O499" s="1"/>
      <c r="P499" s="1"/>
      <c r="Q499" s="1"/>
      <c r="R499" s="1"/>
      <c r="S499" s="1"/>
      <c r="T499" s="1"/>
      <c r="U499" s="1"/>
      <c r="V499" s="1"/>
      <c r="W499" s="1"/>
      <c r="X499" s="1"/>
      <c r="Y499" s="1"/>
      <c r="Z499" s="1"/>
    </row>
    <row r="500" spans="1:26" ht="15.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15">
      <c r="A501" s="1"/>
      <c r="B501" s="1"/>
      <c r="C501" s="1"/>
      <c r="D501" s="1"/>
      <c r="E501" s="1"/>
      <c r="F501" s="1"/>
      <c r="G501" s="1"/>
      <c r="H501" s="1"/>
      <c r="I501" s="1"/>
      <c r="J501" s="1"/>
      <c r="K501" s="1"/>
      <c r="L501" s="1"/>
      <c r="M501" s="1"/>
      <c r="O501" s="1"/>
      <c r="P501" s="1"/>
      <c r="Q501" s="1"/>
      <c r="R501" s="1"/>
      <c r="S501" s="1"/>
      <c r="T501" s="1"/>
      <c r="U501" s="1"/>
      <c r="V501" s="1"/>
      <c r="W501" s="1"/>
      <c r="X501" s="1"/>
      <c r="Y501" s="1"/>
      <c r="Z501" s="1"/>
    </row>
    <row r="502" spans="1:26" ht="15.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15">
      <c r="A503" s="1"/>
      <c r="B503" s="1"/>
      <c r="C503" s="1"/>
      <c r="D503" s="1"/>
      <c r="E503" s="1"/>
      <c r="F503" s="1"/>
      <c r="G503" s="1"/>
      <c r="H503" s="1"/>
      <c r="I503" s="1"/>
      <c r="J503" s="1"/>
      <c r="K503" s="1"/>
      <c r="L503" s="1"/>
      <c r="M503" s="1"/>
      <c r="O503" s="1"/>
      <c r="P503" s="1"/>
      <c r="Q503" s="1"/>
      <c r="R503" s="1"/>
      <c r="S503" s="1"/>
      <c r="T503" s="1"/>
      <c r="U503" s="1"/>
      <c r="V503" s="1"/>
      <c r="W503" s="1"/>
      <c r="X503" s="1"/>
      <c r="Y503" s="1"/>
      <c r="Z503" s="1"/>
    </row>
    <row r="504" spans="1:26" ht="15.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15">
      <c r="A505" s="1"/>
      <c r="B505" s="1"/>
      <c r="C505" s="1"/>
      <c r="D505" s="1"/>
      <c r="E505" s="1"/>
      <c r="F505" s="1"/>
      <c r="G505" s="1"/>
      <c r="H505" s="1"/>
      <c r="I505" s="1"/>
      <c r="J505" s="1"/>
      <c r="K505" s="1"/>
      <c r="L505" s="1"/>
      <c r="M505" s="1"/>
      <c r="O505" s="1"/>
      <c r="P505" s="1"/>
      <c r="Q505" s="1"/>
      <c r="R505" s="1"/>
      <c r="S505" s="1"/>
      <c r="T505" s="1"/>
      <c r="U505" s="1"/>
      <c r="V505" s="1"/>
      <c r="W505" s="1"/>
      <c r="X505" s="1"/>
      <c r="Y505" s="1"/>
      <c r="Z505" s="1"/>
    </row>
    <row r="506" spans="1:26" ht="15.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15">
      <c r="A507" s="1"/>
      <c r="B507" s="1"/>
      <c r="C507" s="1"/>
      <c r="D507" s="1"/>
      <c r="E507" s="1"/>
      <c r="F507" s="1"/>
      <c r="G507" s="1"/>
      <c r="H507" s="1"/>
      <c r="I507" s="1"/>
      <c r="J507" s="1"/>
      <c r="K507" s="1"/>
      <c r="L507" s="1"/>
      <c r="M507" s="1"/>
      <c r="O507" s="1"/>
      <c r="P507" s="1"/>
      <c r="Q507" s="1"/>
      <c r="R507" s="1"/>
      <c r="S507" s="1"/>
      <c r="T507" s="1"/>
      <c r="U507" s="1"/>
      <c r="V507" s="1"/>
      <c r="W507" s="1"/>
      <c r="X507" s="1"/>
      <c r="Y507" s="1"/>
      <c r="Z507" s="1"/>
    </row>
    <row r="508" spans="1:26" ht="15.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15">
      <c r="A509" s="1"/>
      <c r="B509" s="1"/>
      <c r="C509" s="1"/>
      <c r="D509" s="1"/>
      <c r="E509" s="1"/>
      <c r="F509" s="1"/>
      <c r="G509" s="1"/>
      <c r="H509" s="1"/>
      <c r="I509" s="1"/>
      <c r="J509" s="1"/>
      <c r="K509" s="1"/>
      <c r="L509" s="1"/>
      <c r="M509" s="1"/>
      <c r="O509" s="1"/>
      <c r="P509" s="1"/>
      <c r="Q509" s="1"/>
      <c r="R509" s="1"/>
      <c r="S509" s="1"/>
      <c r="T509" s="1"/>
      <c r="U509" s="1"/>
      <c r="V509" s="1"/>
      <c r="W509" s="1"/>
      <c r="X509" s="1"/>
      <c r="Y509" s="1"/>
      <c r="Z509" s="1"/>
    </row>
    <row r="510" spans="1:26" ht="15.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15">
      <c r="A511" s="1"/>
      <c r="B511" s="1"/>
      <c r="C511" s="1"/>
      <c r="D511" s="1"/>
      <c r="E511" s="1"/>
      <c r="F511" s="1"/>
      <c r="G511" s="1"/>
      <c r="H511" s="1"/>
      <c r="I511" s="1"/>
      <c r="J511" s="1"/>
      <c r="K511" s="1"/>
      <c r="L511" s="1"/>
      <c r="M511" s="1"/>
      <c r="O511" s="1"/>
      <c r="P511" s="1"/>
      <c r="Q511" s="1"/>
      <c r="R511" s="1"/>
      <c r="S511" s="1"/>
      <c r="T511" s="1"/>
      <c r="U511" s="1"/>
      <c r="V511" s="1"/>
      <c r="W511" s="1"/>
      <c r="X511" s="1"/>
      <c r="Y511" s="1"/>
      <c r="Z511" s="1"/>
    </row>
    <row r="512" spans="1:26" ht="15.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15">
      <c r="A513" s="1"/>
      <c r="B513" s="1"/>
      <c r="C513" s="1"/>
      <c r="D513" s="1"/>
      <c r="E513" s="1"/>
      <c r="F513" s="1"/>
      <c r="G513" s="1"/>
      <c r="H513" s="1"/>
      <c r="I513" s="1"/>
      <c r="J513" s="1"/>
      <c r="K513" s="1"/>
      <c r="L513" s="1"/>
      <c r="M513" s="1"/>
      <c r="O513" s="1"/>
      <c r="P513" s="1"/>
      <c r="Q513" s="1"/>
      <c r="R513" s="1"/>
      <c r="S513" s="1"/>
      <c r="T513" s="1"/>
      <c r="U513" s="1"/>
      <c r="V513" s="1"/>
      <c r="W513" s="1"/>
      <c r="X513" s="1"/>
      <c r="Y513" s="1"/>
      <c r="Z513" s="1"/>
    </row>
    <row r="514" spans="1:26" ht="15.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15">
      <c r="A515" s="1"/>
      <c r="B515" s="1"/>
      <c r="C515" s="1"/>
      <c r="D515" s="1"/>
      <c r="E515" s="1"/>
      <c r="F515" s="1"/>
      <c r="G515" s="1"/>
      <c r="H515" s="1"/>
      <c r="I515" s="1"/>
      <c r="J515" s="1"/>
      <c r="K515" s="1"/>
      <c r="L515" s="1"/>
      <c r="M515" s="1"/>
      <c r="O515" s="1"/>
      <c r="P515" s="1"/>
      <c r="Q515" s="1"/>
      <c r="R515" s="1"/>
      <c r="S515" s="1"/>
      <c r="T515" s="1"/>
      <c r="U515" s="1"/>
      <c r="V515" s="1"/>
      <c r="W515" s="1"/>
      <c r="X515" s="1"/>
      <c r="Y515" s="1"/>
      <c r="Z515" s="1"/>
    </row>
    <row r="516" spans="1:26" ht="15.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15">
      <c r="A517" s="1"/>
      <c r="B517" s="1"/>
      <c r="C517" s="1"/>
      <c r="D517" s="1"/>
      <c r="E517" s="1"/>
      <c r="F517" s="1"/>
      <c r="G517" s="1"/>
      <c r="H517" s="1"/>
      <c r="I517" s="1"/>
      <c r="J517" s="1"/>
      <c r="K517" s="1"/>
      <c r="L517" s="1"/>
      <c r="M517" s="1"/>
      <c r="O517" s="1"/>
      <c r="P517" s="1"/>
      <c r="Q517" s="1"/>
      <c r="R517" s="1"/>
      <c r="S517" s="1"/>
      <c r="T517" s="1"/>
      <c r="U517" s="1"/>
      <c r="V517" s="1"/>
      <c r="W517" s="1"/>
      <c r="X517" s="1"/>
      <c r="Y517" s="1"/>
      <c r="Z517" s="1"/>
    </row>
    <row r="518" spans="1:26" ht="15.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15">
      <c r="A519" s="1"/>
      <c r="B519" s="1"/>
      <c r="C519" s="1"/>
      <c r="D519" s="1"/>
      <c r="E519" s="1"/>
      <c r="F519" s="1"/>
      <c r="G519" s="1"/>
      <c r="H519" s="1"/>
      <c r="I519" s="1"/>
      <c r="J519" s="1"/>
      <c r="K519" s="1"/>
      <c r="L519" s="1"/>
      <c r="M519" s="1"/>
      <c r="O519" s="1"/>
      <c r="P519" s="1"/>
      <c r="Q519" s="1"/>
      <c r="R519" s="1"/>
      <c r="S519" s="1"/>
      <c r="T519" s="1"/>
      <c r="U519" s="1"/>
      <c r="V519" s="1"/>
      <c r="W519" s="1"/>
      <c r="X519" s="1"/>
      <c r="Y519" s="1"/>
      <c r="Z519" s="1"/>
    </row>
    <row r="520" spans="1:26" ht="15.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15">
      <c r="A521" s="1"/>
      <c r="B521" s="1"/>
      <c r="C521" s="1"/>
      <c r="D521" s="1"/>
      <c r="E521" s="1"/>
      <c r="F521" s="1"/>
      <c r="G521" s="1"/>
      <c r="H521" s="1"/>
      <c r="I521" s="1"/>
      <c r="J521" s="1"/>
      <c r="K521" s="1"/>
      <c r="L521" s="1"/>
      <c r="M521" s="1"/>
      <c r="O521" s="1"/>
      <c r="P521" s="1"/>
      <c r="Q521" s="1"/>
      <c r="R521" s="1"/>
      <c r="S521" s="1"/>
      <c r="T521" s="1"/>
      <c r="U521" s="1"/>
      <c r="V521" s="1"/>
      <c r="W521" s="1"/>
      <c r="X521" s="1"/>
      <c r="Y521" s="1"/>
      <c r="Z521" s="1"/>
    </row>
    <row r="522" spans="1:26" ht="15.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15">
      <c r="A523" s="1"/>
      <c r="B523" s="1"/>
      <c r="C523" s="1"/>
      <c r="D523" s="1"/>
      <c r="E523" s="1"/>
      <c r="F523" s="1"/>
      <c r="G523" s="1"/>
      <c r="H523" s="1"/>
      <c r="I523" s="1"/>
      <c r="J523" s="1"/>
      <c r="K523" s="1"/>
      <c r="L523" s="1"/>
      <c r="M523" s="1"/>
      <c r="O523" s="1"/>
      <c r="P523" s="1"/>
      <c r="Q523" s="1"/>
      <c r="R523" s="1"/>
      <c r="S523" s="1"/>
      <c r="T523" s="1"/>
      <c r="U523" s="1"/>
      <c r="V523" s="1"/>
      <c r="W523" s="1"/>
      <c r="X523" s="1"/>
      <c r="Y523" s="1"/>
      <c r="Z523" s="1"/>
    </row>
    <row r="524" spans="1:26" ht="15.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15">
      <c r="A525" s="1"/>
      <c r="B525" s="1"/>
      <c r="C525" s="1"/>
      <c r="D525" s="1"/>
      <c r="E525" s="1"/>
      <c r="F525" s="1"/>
      <c r="G525" s="1"/>
      <c r="H525" s="1"/>
      <c r="I525" s="1"/>
      <c r="J525" s="1"/>
      <c r="K525" s="1"/>
      <c r="L525" s="1"/>
      <c r="M525" s="1"/>
      <c r="O525" s="1"/>
      <c r="P525" s="1"/>
      <c r="Q525" s="1"/>
      <c r="R525" s="1"/>
      <c r="S525" s="1"/>
      <c r="T525" s="1"/>
      <c r="U525" s="1"/>
      <c r="V525" s="1"/>
      <c r="W525" s="1"/>
      <c r="X525" s="1"/>
      <c r="Y525" s="1"/>
      <c r="Z525" s="1"/>
    </row>
    <row r="526" spans="1:26" ht="15.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15">
      <c r="A527" s="1"/>
      <c r="B527" s="1"/>
      <c r="C527" s="1"/>
      <c r="D527" s="1"/>
      <c r="E527" s="1"/>
      <c r="F527" s="1"/>
      <c r="G527" s="1"/>
      <c r="H527" s="1"/>
      <c r="I527" s="1"/>
      <c r="J527" s="1"/>
      <c r="K527" s="1"/>
      <c r="L527" s="1"/>
      <c r="M527" s="1"/>
      <c r="O527" s="1"/>
      <c r="P527" s="1"/>
      <c r="Q527" s="1"/>
      <c r="R527" s="1"/>
      <c r="S527" s="1"/>
      <c r="T527" s="1"/>
      <c r="U527" s="1"/>
      <c r="V527" s="1"/>
      <c r="W527" s="1"/>
      <c r="X527" s="1"/>
      <c r="Y527" s="1"/>
      <c r="Z527" s="1"/>
    </row>
    <row r="528" spans="1:26" ht="15.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15">
      <c r="A529" s="1"/>
      <c r="B529" s="1"/>
      <c r="C529" s="1"/>
      <c r="D529" s="1"/>
      <c r="E529" s="1"/>
      <c r="F529" s="1"/>
      <c r="G529" s="1"/>
      <c r="H529" s="1"/>
      <c r="I529" s="1"/>
      <c r="J529" s="1"/>
      <c r="K529" s="1"/>
      <c r="L529" s="1"/>
      <c r="M529" s="1"/>
      <c r="O529" s="1"/>
      <c r="P529" s="1"/>
      <c r="Q529" s="1"/>
      <c r="R529" s="1"/>
      <c r="S529" s="1"/>
      <c r="T529" s="1"/>
      <c r="U529" s="1"/>
      <c r="V529" s="1"/>
      <c r="W529" s="1"/>
      <c r="X529" s="1"/>
      <c r="Y529" s="1"/>
      <c r="Z529" s="1"/>
    </row>
    <row r="530" spans="1:26" ht="15.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15">
      <c r="A531" s="1"/>
      <c r="B531" s="1"/>
      <c r="C531" s="1"/>
      <c r="D531" s="1"/>
      <c r="E531" s="1"/>
      <c r="F531" s="1"/>
      <c r="G531" s="1"/>
      <c r="H531" s="1"/>
      <c r="I531" s="1"/>
      <c r="J531" s="1"/>
      <c r="K531" s="1"/>
      <c r="L531" s="1"/>
      <c r="M531" s="1"/>
      <c r="O531" s="1"/>
      <c r="P531" s="1"/>
      <c r="Q531" s="1"/>
      <c r="R531" s="1"/>
      <c r="S531" s="1"/>
      <c r="T531" s="1"/>
      <c r="U531" s="1"/>
      <c r="V531" s="1"/>
      <c r="W531" s="1"/>
      <c r="X531" s="1"/>
      <c r="Y531" s="1"/>
      <c r="Z531" s="1"/>
    </row>
    <row r="532" spans="1:26" ht="15.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15">
      <c r="A533" s="1"/>
      <c r="B533" s="1"/>
      <c r="C533" s="1"/>
      <c r="D533" s="1"/>
      <c r="E533" s="1"/>
      <c r="F533" s="1"/>
      <c r="G533" s="1"/>
      <c r="H533" s="1"/>
      <c r="I533" s="1"/>
      <c r="J533" s="1"/>
      <c r="K533" s="1"/>
      <c r="L533" s="1"/>
      <c r="M533" s="1"/>
      <c r="O533" s="1"/>
      <c r="P533" s="1"/>
      <c r="Q533" s="1"/>
      <c r="R533" s="1"/>
      <c r="S533" s="1"/>
      <c r="T533" s="1"/>
      <c r="U533" s="1"/>
      <c r="V533" s="1"/>
      <c r="W533" s="1"/>
      <c r="X533" s="1"/>
      <c r="Y533" s="1"/>
      <c r="Z533" s="1"/>
    </row>
    <row r="534" spans="1:26" ht="15.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15">
      <c r="A535" s="1"/>
      <c r="B535" s="1"/>
      <c r="C535" s="1"/>
      <c r="D535" s="1"/>
      <c r="E535" s="1"/>
      <c r="F535" s="1"/>
      <c r="G535" s="1"/>
      <c r="H535" s="1"/>
      <c r="I535" s="1"/>
      <c r="J535" s="1"/>
      <c r="K535" s="1"/>
      <c r="L535" s="1"/>
      <c r="M535" s="1"/>
      <c r="O535" s="1"/>
      <c r="P535" s="1"/>
      <c r="Q535" s="1"/>
      <c r="R535" s="1"/>
      <c r="S535" s="1"/>
      <c r="T535" s="1"/>
      <c r="U535" s="1"/>
      <c r="V535" s="1"/>
      <c r="W535" s="1"/>
      <c r="X535" s="1"/>
      <c r="Y535" s="1"/>
      <c r="Z535" s="1"/>
    </row>
    <row r="536" spans="1:26" ht="15.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15">
      <c r="A537" s="1"/>
      <c r="B537" s="1"/>
      <c r="C537" s="1"/>
      <c r="D537" s="1"/>
      <c r="E537" s="1"/>
      <c r="F537" s="1"/>
      <c r="G537" s="1"/>
      <c r="H537" s="1"/>
      <c r="I537" s="1"/>
      <c r="J537" s="1"/>
      <c r="K537" s="1"/>
      <c r="L537" s="1"/>
      <c r="M537" s="1"/>
      <c r="O537" s="1"/>
      <c r="P537" s="1"/>
      <c r="Q537" s="1"/>
      <c r="R537" s="1"/>
      <c r="S537" s="1"/>
      <c r="T537" s="1"/>
      <c r="U537" s="1"/>
      <c r="V537" s="1"/>
      <c r="W537" s="1"/>
      <c r="X537" s="1"/>
      <c r="Y537" s="1"/>
      <c r="Z537" s="1"/>
    </row>
    <row r="538" spans="1:26" ht="15.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15">
      <c r="A539" s="1"/>
      <c r="B539" s="1"/>
      <c r="C539" s="1"/>
      <c r="D539" s="1"/>
      <c r="E539" s="1"/>
      <c r="F539" s="1"/>
      <c r="G539" s="1"/>
      <c r="H539" s="1"/>
      <c r="I539" s="1"/>
      <c r="J539" s="1"/>
      <c r="K539" s="1"/>
      <c r="L539" s="1"/>
      <c r="M539" s="1"/>
      <c r="O539" s="1"/>
      <c r="P539" s="1"/>
      <c r="Q539" s="1"/>
      <c r="R539" s="1"/>
      <c r="S539" s="1"/>
      <c r="T539" s="1"/>
      <c r="U539" s="1"/>
      <c r="V539" s="1"/>
      <c r="W539" s="1"/>
      <c r="X539" s="1"/>
      <c r="Y539" s="1"/>
      <c r="Z539" s="1"/>
    </row>
    <row r="540" spans="1:26" ht="15.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15">
      <c r="A541" s="1"/>
      <c r="B541" s="1"/>
      <c r="C541" s="1"/>
      <c r="D541" s="1"/>
      <c r="E541" s="1"/>
      <c r="F541" s="1"/>
      <c r="G541" s="1"/>
      <c r="H541" s="1"/>
      <c r="I541" s="1"/>
      <c r="J541" s="1"/>
      <c r="K541" s="1"/>
      <c r="L541" s="1"/>
      <c r="M541" s="1"/>
      <c r="O541" s="1"/>
      <c r="P541" s="1"/>
      <c r="Q541" s="1"/>
      <c r="R541" s="1"/>
      <c r="S541" s="1"/>
      <c r="T541" s="1"/>
      <c r="U541" s="1"/>
      <c r="V541" s="1"/>
      <c r="W541" s="1"/>
      <c r="X541" s="1"/>
      <c r="Y541" s="1"/>
      <c r="Z541" s="1"/>
    </row>
    <row r="542" spans="1:26" ht="15.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15">
      <c r="A543" s="1"/>
      <c r="B543" s="1"/>
      <c r="C543" s="1"/>
      <c r="D543" s="1"/>
      <c r="E543" s="1"/>
      <c r="F543" s="1"/>
      <c r="G543" s="1"/>
      <c r="H543" s="1"/>
      <c r="I543" s="1"/>
      <c r="J543" s="1"/>
      <c r="K543" s="1"/>
      <c r="L543" s="1"/>
      <c r="M543" s="1"/>
      <c r="O543" s="1"/>
      <c r="P543" s="1"/>
      <c r="Q543" s="1"/>
      <c r="R543" s="1"/>
      <c r="S543" s="1"/>
      <c r="T543" s="1"/>
      <c r="U543" s="1"/>
      <c r="V543" s="1"/>
      <c r="W543" s="1"/>
      <c r="X543" s="1"/>
      <c r="Y543" s="1"/>
      <c r="Z543" s="1"/>
    </row>
    <row r="544" spans="1:26" ht="15.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15">
      <c r="A545" s="1"/>
      <c r="B545" s="1"/>
      <c r="C545" s="1"/>
      <c r="D545" s="1"/>
      <c r="E545" s="1"/>
      <c r="F545" s="1"/>
      <c r="G545" s="1"/>
      <c r="H545" s="1"/>
      <c r="I545" s="1"/>
      <c r="J545" s="1"/>
      <c r="K545" s="1"/>
      <c r="L545" s="1"/>
      <c r="M545" s="1"/>
      <c r="O545" s="1"/>
      <c r="P545" s="1"/>
      <c r="Q545" s="1"/>
      <c r="R545" s="1"/>
      <c r="S545" s="1"/>
      <c r="T545" s="1"/>
      <c r="U545" s="1"/>
      <c r="V545" s="1"/>
      <c r="W545" s="1"/>
      <c r="X545" s="1"/>
      <c r="Y545" s="1"/>
      <c r="Z545" s="1"/>
    </row>
    <row r="546" spans="1:26" ht="15.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15">
      <c r="A547" s="1"/>
      <c r="B547" s="1"/>
      <c r="C547" s="1"/>
      <c r="D547" s="1"/>
      <c r="E547" s="1"/>
      <c r="F547" s="1"/>
      <c r="G547" s="1"/>
      <c r="H547" s="1"/>
      <c r="I547" s="1"/>
      <c r="J547" s="1"/>
      <c r="K547" s="1"/>
      <c r="L547" s="1"/>
      <c r="M547" s="1"/>
      <c r="O547" s="1"/>
      <c r="P547" s="1"/>
      <c r="Q547" s="1"/>
      <c r="R547" s="1"/>
      <c r="S547" s="1"/>
      <c r="T547" s="1"/>
      <c r="U547" s="1"/>
      <c r="V547" s="1"/>
      <c r="W547" s="1"/>
      <c r="X547" s="1"/>
      <c r="Y547" s="1"/>
      <c r="Z547" s="1"/>
    </row>
    <row r="548" spans="1:26" ht="15.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15">
      <c r="A549" s="1"/>
      <c r="B549" s="1"/>
      <c r="C549" s="1"/>
      <c r="D549" s="1"/>
      <c r="E549" s="1"/>
      <c r="F549" s="1"/>
      <c r="G549" s="1"/>
      <c r="H549" s="1"/>
      <c r="I549" s="1"/>
      <c r="J549" s="1"/>
      <c r="K549" s="1"/>
      <c r="L549" s="1"/>
      <c r="M549" s="1"/>
      <c r="O549" s="1"/>
      <c r="P549" s="1"/>
      <c r="Q549" s="1"/>
      <c r="R549" s="1"/>
      <c r="S549" s="1"/>
      <c r="T549" s="1"/>
      <c r="U549" s="1"/>
      <c r="V549" s="1"/>
      <c r="W549" s="1"/>
      <c r="X549" s="1"/>
      <c r="Y549" s="1"/>
      <c r="Z549" s="1"/>
    </row>
    <row r="550" spans="1:26" ht="15.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15">
      <c r="A551" s="1"/>
      <c r="B551" s="1"/>
      <c r="C551" s="1"/>
      <c r="D551" s="1"/>
      <c r="E551" s="1"/>
      <c r="F551" s="1"/>
      <c r="G551" s="1"/>
      <c r="H551" s="1"/>
      <c r="I551" s="1"/>
      <c r="J551" s="1"/>
      <c r="K551" s="1"/>
      <c r="L551" s="1"/>
      <c r="M551" s="1"/>
      <c r="O551" s="1"/>
      <c r="P551" s="1"/>
      <c r="Q551" s="1"/>
      <c r="R551" s="1"/>
      <c r="S551" s="1"/>
      <c r="T551" s="1"/>
      <c r="U551" s="1"/>
      <c r="V551" s="1"/>
      <c r="W551" s="1"/>
      <c r="X551" s="1"/>
      <c r="Y551" s="1"/>
      <c r="Z551" s="1"/>
    </row>
    <row r="552" spans="1:26" ht="15.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15">
      <c r="A553" s="1"/>
      <c r="B553" s="1"/>
      <c r="C553" s="1"/>
      <c r="D553" s="1"/>
      <c r="E553" s="1"/>
      <c r="F553" s="1"/>
      <c r="G553" s="1"/>
      <c r="H553" s="1"/>
      <c r="I553" s="1"/>
      <c r="J553" s="1"/>
      <c r="K553" s="1"/>
      <c r="L553" s="1"/>
      <c r="M553" s="1"/>
      <c r="O553" s="1"/>
      <c r="P553" s="1"/>
      <c r="Q553" s="1"/>
      <c r="R553" s="1"/>
      <c r="S553" s="1"/>
      <c r="T553" s="1"/>
      <c r="U553" s="1"/>
      <c r="V553" s="1"/>
      <c r="W553" s="1"/>
      <c r="X553" s="1"/>
      <c r="Y553" s="1"/>
      <c r="Z553" s="1"/>
    </row>
    <row r="554" spans="1:26" ht="15.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15">
      <c r="A555" s="1"/>
      <c r="B555" s="1"/>
      <c r="C555" s="1"/>
      <c r="D555" s="1"/>
      <c r="E555" s="1"/>
      <c r="F555" s="1"/>
      <c r="G555" s="1"/>
      <c r="H555" s="1"/>
      <c r="I555" s="1"/>
      <c r="J555" s="1"/>
      <c r="K555" s="1"/>
      <c r="L555" s="1"/>
      <c r="M555" s="1"/>
      <c r="O555" s="1"/>
      <c r="P555" s="1"/>
      <c r="Q555" s="1"/>
      <c r="R555" s="1"/>
      <c r="S555" s="1"/>
      <c r="T555" s="1"/>
      <c r="U555" s="1"/>
      <c r="V555" s="1"/>
      <c r="W555" s="1"/>
      <c r="X555" s="1"/>
      <c r="Y555" s="1"/>
      <c r="Z555" s="1"/>
    </row>
    <row r="556" spans="1:26" ht="15.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15">
      <c r="A557" s="1"/>
      <c r="B557" s="1"/>
      <c r="C557" s="1"/>
      <c r="D557" s="1"/>
      <c r="E557" s="1"/>
      <c r="F557" s="1"/>
      <c r="G557" s="1"/>
      <c r="H557" s="1"/>
      <c r="I557" s="1"/>
      <c r="J557" s="1"/>
      <c r="K557" s="1"/>
      <c r="L557" s="1"/>
      <c r="M557" s="1"/>
      <c r="O557" s="1"/>
      <c r="P557" s="1"/>
      <c r="Q557" s="1"/>
      <c r="R557" s="1"/>
      <c r="S557" s="1"/>
      <c r="T557" s="1"/>
      <c r="U557" s="1"/>
      <c r="V557" s="1"/>
      <c r="W557" s="1"/>
      <c r="X557" s="1"/>
      <c r="Y557" s="1"/>
      <c r="Z557" s="1"/>
    </row>
    <row r="558" spans="1:26" ht="15.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15">
      <c r="A559" s="1"/>
      <c r="B559" s="1"/>
      <c r="C559" s="1"/>
      <c r="D559" s="1"/>
      <c r="E559" s="1"/>
      <c r="F559" s="1"/>
      <c r="G559" s="1"/>
      <c r="H559" s="1"/>
      <c r="I559" s="1"/>
      <c r="J559" s="1"/>
      <c r="K559" s="1"/>
      <c r="L559" s="1"/>
      <c r="M559" s="1"/>
      <c r="O559" s="1"/>
      <c r="P559" s="1"/>
      <c r="Q559" s="1"/>
      <c r="R559" s="1"/>
      <c r="S559" s="1"/>
      <c r="T559" s="1"/>
      <c r="U559" s="1"/>
      <c r="V559" s="1"/>
      <c r="W559" s="1"/>
      <c r="X559" s="1"/>
      <c r="Y559" s="1"/>
      <c r="Z559" s="1"/>
    </row>
    <row r="560" spans="1:26" ht="15.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15">
      <c r="A561" s="1"/>
      <c r="B561" s="1"/>
      <c r="C561" s="1"/>
      <c r="D561" s="1"/>
      <c r="E561" s="1"/>
      <c r="F561" s="1"/>
      <c r="G561" s="1"/>
      <c r="H561" s="1"/>
      <c r="I561" s="1"/>
      <c r="J561" s="1"/>
      <c r="K561" s="1"/>
      <c r="L561" s="1"/>
      <c r="M561" s="1"/>
      <c r="O561" s="1"/>
      <c r="P561" s="1"/>
      <c r="Q561" s="1"/>
      <c r="R561" s="1"/>
      <c r="S561" s="1"/>
      <c r="T561" s="1"/>
      <c r="U561" s="1"/>
      <c r="V561" s="1"/>
      <c r="W561" s="1"/>
      <c r="X561" s="1"/>
      <c r="Y561" s="1"/>
      <c r="Z561" s="1"/>
    </row>
    <row r="562" spans="1:26" ht="15.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15">
      <c r="A563" s="1"/>
      <c r="B563" s="1"/>
      <c r="C563" s="1"/>
      <c r="D563" s="1"/>
      <c r="E563" s="1"/>
      <c r="F563" s="1"/>
      <c r="G563" s="1"/>
      <c r="H563" s="1"/>
      <c r="I563" s="1"/>
      <c r="J563" s="1"/>
      <c r="K563" s="1"/>
      <c r="L563" s="1"/>
      <c r="M563" s="1"/>
      <c r="O563" s="1"/>
      <c r="P563" s="1"/>
      <c r="Q563" s="1"/>
      <c r="R563" s="1"/>
      <c r="S563" s="1"/>
      <c r="T563" s="1"/>
      <c r="U563" s="1"/>
      <c r="V563" s="1"/>
      <c r="W563" s="1"/>
      <c r="X563" s="1"/>
      <c r="Y563" s="1"/>
      <c r="Z563" s="1"/>
    </row>
    <row r="564" spans="1:26" ht="15.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15">
      <c r="A565" s="1"/>
      <c r="B565" s="1"/>
      <c r="C565" s="1"/>
      <c r="D565" s="1"/>
      <c r="E565" s="1"/>
      <c r="F565" s="1"/>
      <c r="G565" s="1"/>
      <c r="H565" s="1"/>
      <c r="I565" s="1"/>
      <c r="J565" s="1"/>
      <c r="K565" s="1"/>
      <c r="L565" s="1"/>
      <c r="M565" s="1"/>
      <c r="O565" s="1"/>
      <c r="P565" s="1"/>
      <c r="Q565" s="1"/>
      <c r="R565" s="1"/>
      <c r="S565" s="1"/>
      <c r="T565" s="1"/>
      <c r="U565" s="1"/>
      <c r="V565" s="1"/>
      <c r="W565" s="1"/>
      <c r="X565" s="1"/>
      <c r="Y565" s="1"/>
      <c r="Z565" s="1"/>
    </row>
    <row r="566" spans="1:26" ht="15.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15">
      <c r="A567" s="1"/>
      <c r="B567" s="1"/>
      <c r="C567" s="1"/>
      <c r="D567" s="1"/>
      <c r="E567" s="1"/>
      <c r="F567" s="1"/>
      <c r="G567" s="1"/>
      <c r="H567" s="1"/>
      <c r="I567" s="1"/>
      <c r="J567" s="1"/>
      <c r="K567" s="1"/>
      <c r="L567" s="1"/>
      <c r="M567" s="1"/>
      <c r="O567" s="1"/>
      <c r="P567" s="1"/>
      <c r="Q567" s="1"/>
      <c r="R567" s="1"/>
      <c r="S567" s="1"/>
      <c r="T567" s="1"/>
      <c r="U567" s="1"/>
      <c r="V567" s="1"/>
      <c r="W567" s="1"/>
      <c r="X567" s="1"/>
      <c r="Y567" s="1"/>
      <c r="Z567" s="1"/>
    </row>
    <row r="568" spans="1:26" ht="15.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15">
      <c r="A569" s="1"/>
      <c r="B569" s="1"/>
      <c r="C569" s="1"/>
      <c r="D569" s="1"/>
      <c r="E569" s="1"/>
      <c r="F569" s="1"/>
      <c r="G569" s="1"/>
      <c r="H569" s="1"/>
      <c r="I569" s="1"/>
      <c r="J569" s="1"/>
      <c r="K569" s="1"/>
      <c r="L569" s="1"/>
      <c r="M569" s="1"/>
      <c r="O569" s="1"/>
      <c r="P569" s="1"/>
      <c r="Q569" s="1"/>
      <c r="R569" s="1"/>
      <c r="S569" s="1"/>
      <c r="T569" s="1"/>
      <c r="U569" s="1"/>
      <c r="V569" s="1"/>
      <c r="W569" s="1"/>
      <c r="X569" s="1"/>
      <c r="Y569" s="1"/>
      <c r="Z569" s="1"/>
    </row>
    <row r="570" spans="1:26" ht="15.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15">
      <c r="A571" s="1"/>
      <c r="B571" s="1"/>
      <c r="C571" s="1"/>
      <c r="D571" s="1"/>
      <c r="E571" s="1"/>
      <c r="F571" s="1"/>
      <c r="G571" s="1"/>
      <c r="H571" s="1"/>
      <c r="I571" s="1"/>
      <c r="J571" s="1"/>
      <c r="K571" s="1"/>
      <c r="L571" s="1"/>
      <c r="M571" s="1"/>
      <c r="O571" s="1"/>
      <c r="P571" s="1"/>
      <c r="Q571" s="1"/>
      <c r="R571" s="1"/>
      <c r="S571" s="1"/>
      <c r="T571" s="1"/>
      <c r="U571" s="1"/>
      <c r="V571" s="1"/>
      <c r="W571" s="1"/>
      <c r="X571" s="1"/>
      <c r="Y571" s="1"/>
      <c r="Z571" s="1"/>
    </row>
    <row r="572" spans="1:26" ht="15.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15">
      <c r="A573" s="1"/>
      <c r="B573" s="1"/>
      <c r="C573" s="1"/>
      <c r="D573" s="1"/>
      <c r="E573" s="1"/>
      <c r="F573" s="1"/>
      <c r="G573" s="1"/>
      <c r="H573" s="1"/>
      <c r="I573" s="1"/>
      <c r="J573" s="1"/>
      <c r="K573" s="1"/>
      <c r="L573" s="1"/>
      <c r="M573" s="1"/>
      <c r="O573" s="1"/>
      <c r="P573" s="1"/>
      <c r="Q573" s="1"/>
      <c r="R573" s="1"/>
      <c r="S573" s="1"/>
      <c r="T573" s="1"/>
      <c r="U573" s="1"/>
      <c r="V573" s="1"/>
      <c r="W573" s="1"/>
      <c r="X573" s="1"/>
      <c r="Y573" s="1"/>
      <c r="Z573" s="1"/>
    </row>
    <row r="574" spans="1:26" ht="15.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15">
      <c r="A575" s="1"/>
      <c r="B575" s="1"/>
      <c r="C575" s="1"/>
      <c r="D575" s="1"/>
      <c r="E575" s="1"/>
      <c r="F575" s="1"/>
      <c r="G575" s="1"/>
      <c r="H575" s="1"/>
      <c r="I575" s="1"/>
      <c r="J575" s="1"/>
      <c r="K575" s="1"/>
      <c r="L575" s="1"/>
      <c r="M575" s="1"/>
      <c r="O575" s="1"/>
      <c r="P575" s="1"/>
      <c r="Q575" s="1"/>
      <c r="R575" s="1"/>
      <c r="S575" s="1"/>
      <c r="T575" s="1"/>
      <c r="U575" s="1"/>
      <c r="V575" s="1"/>
      <c r="W575" s="1"/>
      <c r="X575" s="1"/>
      <c r="Y575" s="1"/>
      <c r="Z575" s="1"/>
    </row>
    <row r="576" spans="1:26" ht="15.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15">
      <c r="A577" s="1"/>
      <c r="B577" s="1"/>
      <c r="C577" s="1"/>
      <c r="D577" s="1"/>
      <c r="E577" s="1"/>
      <c r="F577" s="1"/>
      <c r="G577" s="1"/>
      <c r="H577" s="1"/>
      <c r="I577" s="1"/>
      <c r="J577" s="1"/>
      <c r="K577" s="1"/>
      <c r="L577" s="1"/>
      <c r="M577" s="1"/>
      <c r="O577" s="1"/>
      <c r="P577" s="1"/>
      <c r="Q577" s="1"/>
      <c r="R577" s="1"/>
      <c r="S577" s="1"/>
      <c r="T577" s="1"/>
      <c r="U577" s="1"/>
      <c r="V577" s="1"/>
      <c r="W577" s="1"/>
      <c r="X577" s="1"/>
      <c r="Y577" s="1"/>
      <c r="Z577" s="1"/>
    </row>
    <row r="578" spans="1:26" ht="15.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15">
      <c r="A579" s="1"/>
      <c r="B579" s="1"/>
      <c r="C579" s="1"/>
      <c r="D579" s="1"/>
      <c r="E579" s="1"/>
      <c r="F579" s="1"/>
      <c r="G579" s="1"/>
      <c r="H579" s="1"/>
      <c r="I579" s="1"/>
      <c r="J579" s="1"/>
      <c r="K579" s="1"/>
      <c r="L579" s="1"/>
      <c r="M579" s="1"/>
      <c r="O579" s="1"/>
      <c r="P579" s="1"/>
      <c r="Q579" s="1"/>
      <c r="R579" s="1"/>
      <c r="S579" s="1"/>
      <c r="T579" s="1"/>
      <c r="U579" s="1"/>
      <c r="V579" s="1"/>
      <c r="W579" s="1"/>
      <c r="X579" s="1"/>
      <c r="Y579" s="1"/>
      <c r="Z579" s="1"/>
    </row>
    <row r="580" spans="1:26" ht="15.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15">
      <c r="A581" s="1"/>
      <c r="B581" s="1"/>
      <c r="C581" s="1"/>
      <c r="D581" s="1"/>
      <c r="E581" s="1"/>
      <c r="F581" s="1"/>
      <c r="G581" s="1"/>
      <c r="H581" s="1"/>
      <c r="I581" s="1"/>
      <c r="J581" s="1"/>
      <c r="K581" s="1"/>
      <c r="L581" s="1"/>
      <c r="M581" s="1"/>
      <c r="O581" s="1"/>
      <c r="P581" s="1"/>
      <c r="Q581" s="1"/>
      <c r="R581" s="1"/>
      <c r="S581" s="1"/>
      <c r="T581" s="1"/>
      <c r="U581" s="1"/>
      <c r="V581" s="1"/>
      <c r="W581" s="1"/>
      <c r="X581" s="1"/>
      <c r="Y581" s="1"/>
      <c r="Z581" s="1"/>
    </row>
    <row r="582" spans="1:26" ht="15.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15">
      <c r="A583" s="1"/>
      <c r="B583" s="1"/>
      <c r="C583" s="1"/>
      <c r="D583" s="1"/>
      <c r="E583" s="1"/>
      <c r="F583" s="1"/>
      <c r="G583" s="1"/>
      <c r="H583" s="1"/>
      <c r="I583" s="1"/>
      <c r="J583" s="1"/>
      <c r="K583" s="1"/>
      <c r="L583" s="1"/>
      <c r="M583" s="1"/>
      <c r="O583" s="1"/>
      <c r="P583" s="1"/>
      <c r="Q583" s="1"/>
      <c r="R583" s="1"/>
      <c r="S583" s="1"/>
      <c r="T583" s="1"/>
      <c r="U583" s="1"/>
      <c r="V583" s="1"/>
      <c r="W583" s="1"/>
      <c r="X583" s="1"/>
      <c r="Y583" s="1"/>
      <c r="Z583" s="1"/>
    </row>
    <row r="584" spans="1:26" ht="15.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15">
      <c r="A585" s="1"/>
      <c r="B585" s="1"/>
      <c r="C585" s="1"/>
      <c r="D585" s="1"/>
      <c r="E585" s="1"/>
      <c r="F585" s="1"/>
      <c r="G585" s="1"/>
      <c r="H585" s="1"/>
      <c r="I585" s="1"/>
      <c r="J585" s="1"/>
      <c r="K585" s="1"/>
      <c r="L585" s="1"/>
      <c r="M585" s="1"/>
      <c r="O585" s="1"/>
      <c r="P585" s="1"/>
      <c r="Q585" s="1"/>
      <c r="R585" s="1"/>
      <c r="S585" s="1"/>
      <c r="T585" s="1"/>
      <c r="U585" s="1"/>
      <c r="V585" s="1"/>
      <c r="W585" s="1"/>
      <c r="X585" s="1"/>
      <c r="Y585" s="1"/>
      <c r="Z585" s="1"/>
    </row>
    <row r="586" spans="1:26" ht="15.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15">
      <c r="A587" s="1"/>
      <c r="B587" s="1"/>
      <c r="C587" s="1"/>
      <c r="D587" s="1"/>
      <c r="E587" s="1"/>
      <c r="F587" s="1"/>
      <c r="G587" s="1"/>
      <c r="H587" s="1"/>
      <c r="I587" s="1"/>
      <c r="J587" s="1"/>
      <c r="K587" s="1"/>
      <c r="L587" s="1"/>
      <c r="M587" s="1"/>
      <c r="O587" s="1"/>
      <c r="P587" s="1"/>
      <c r="Q587" s="1"/>
      <c r="R587" s="1"/>
      <c r="S587" s="1"/>
      <c r="T587" s="1"/>
      <c r="U587" s="1"/>
      <c r="V587" s="1"/>
      <c r="W587" s="1"/>
      <c r="X587" s="1"/>
      <c r="Y587" s="1"/>
      <c r="Z587" s="1"/>
    </row>
    <row r="588" spans="1:26" ht="15.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15">
      <c r="A589" s="1"/>
      <c r="B589" s="1"/>
      <c r="C589" s="1"/>
      <c r="D589" s="1"/>
      <c r="E589" s="1"/>
      <c r="F589" s="1"/>
      <c r="G589" s="1"/>
      <c r="H589" s="1"/>
      <c r="I589" s="1"/>
      <c r="J589" s="1"/>
      <c r="K589" s="1"/>
      <c r="L589" s="1"/>
      <c r="M589" s="1"/>
      <c r="O589" s="1"/>
      <c r="P589" s="1"/>
      <c r="Q589" s="1"/>
      <c r="R589" s="1"/>
      <c r="S589" s="1"/>
      <c r="T589" s="1"/>
      <c r="U589" s="1"/>
      <c r="V589" s="1"/>
      <c r="W589" s="1"/>
      <c r="X589" s="1"/>
      <c r="Y589" s="1"/>
      <c r="Z589" s="1"/>
    </row>
    <row r="590" spans="1:26" ht="15.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15">
      <c r="A591" s="1"/>
      <c r="B591" s="1"/>
      <c r="C591" s="1"/>
      <c r="D591" s="1"/>
      <c r="E591" s="1"/>
      <c r="F591" s="1"/>
      <c r="G591" s="1"/>
      <c r="H591" s="1"/>
      <c r="I591" s="1"/>
      <c r="J591" s="1"/>
      <c r="K591" s="1"/>
      <c r="L591" s="1"/>
      <c r="M591" s="1"/>
      <c r="O591" s="1"/>
      <c r="P591" s="1"/>
      <c r="Q591" s="1"/>
      <c r="R591" s="1"/>
      <c r="S591" s="1"/>
      <c r="T591" s="1"/>
      <c r="U591" s="1"/>
      <c r="V591" s="1"/>
      <c r="W591" s="1"/>
      <c r="X591" s="1"/>
      <c r="Y591" s="1"/>
      <c r="Z591" s="1"/>
    </row>
    <row r="592" spans="1:26" ht="15.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15">
      <c r="A593" s="1"/>
      <c r="B593" s="1"/>
      <c r="C593" s="1"/>
      <c r="D593" s="1"/>
      <c r="E593" s="1"/>
      <c r="F593" s="1"/>
      <c r="G593" s="1"/>
      <c r="H593" s="1"/>
      <c r="I593" s="1"/>
      <c r="J593" s="1"/>
      <c r="K593" s="1"/>
      <c r="L593" s="1"/>
      <c r="M593" s="1"/>
      <c r="O593" s="1"/>
      <c r="P593" s="1"/>
      <c r="Q593" s="1"/>
      <c r="R593" s="1"/>
      <c r="S593" s="1"/>
      <c r="T593" s="1"/>
      <c r="U593" s="1"/>
      <c r="V593" s="1"/>
      <c r="W593" s="1"/>
      <c r="X593" s="1"/>
      <c r="Y593" s="1"/>
      <c r="Z593" s="1"/>
    </row>
    <row r="594" spans="1:26" ht="15.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15">
      <c r="A595" s="1"/>
      <c r="B595" s="1"/>
      <c r="C595" s="1"/>
      <c r="D595" s="1"/>
      <c r="E595" s="1"/>
      <c r="F595" s="1"/>
      <c r="G595" s="1"/>
      <c r="H595" s="1"/>
      <c r="I595" s="1"/>
      <c r="J595" s="1"/>
      <c r="K595" s="1"/>
      <c r="L595" s="1"/>
      <c r="M595" s="1"/>
      <c r="O595" s="1"/>
      <c r="P595" s="1"/>
      <c r="Q595" s="1"/>
      <c r="R595" s="1"/>
      <c r="S595" s="1"/>
      <c r="T595" s="1"/>
      <c r="U595" s="1"/>
      <c r="V595" s="1"/>
      <c r="W595" s="1"/>
      <c r="X595" s="1"/>
      <c r="Y595" s="1"/>
      <c r="Z595" s="1"/>
    </row>
    <row r="596" spans="1:26" ht="15.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15">
      <c r="A597" s="1"/>
      <c r="B597" s="1"/>
      <c r="C597" s="1"/>
      <c r="D597" s="1"/>
      <c r="E597" s="1"/>
      <c r="F597" s="1"/>
      <c r="G597" s="1"/>
      <c r="H597" s="1"/>
      <c r="I597" s="1"/>
      <c r="J597" s="1"/>
      <c r="K597" s="1"/>
      <c r="L597" s="1"/>
      <c r="M597" s="1"/>
      <c r="O597" s="1"/>
      <c r="P597" s="1"/>
      <c r="Q597" s="1"/>
      <c r="R597" s="1"/>
      <c r="S597" s="1"/>
      <c r="T597" s="1"/>
      <c r="U597" s="1"/>
      <c r="V597" s="1"/>
      <c r="W597" s="1"/>
      <c r="X597" s="1"/>
      <c r="Y597" s="1"/>
      <c r="Z597" s="1"/>
    </row>
    <row r="598" spans="1:26" ht="15.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15">
      <c r="A599" s="1"/>
      <c r="B599" s="1"/>
      <c r="C599" s="1"/>
      <c r="D599" s="1"/>
      <c r="E599" s="1"/>
      <c r="F599" s="1"/>
      <c r="G599" s="1"/>
      <c r="H599" s="1"/>
      <c r="I599" s="1"/>
      <c r="J599" s="1"/>
      <c r="K599" s="1"/>
      <c r="L599" s="1"/>
      <c r="M599" s="1"/>
      <c r="O599" s="1"/>
      <c r="P599" s="1"/>
      <c r="Q599" s="1"/>
      <c r="R599" s="1"/>
      <c r="S599" s="1"/>
      <c r="T599" s="1"/>
      <c r="U599" s="1"/>
      <c r="V599" s="1"/>
      <c r="W599" s="1"/>
      <c r="X599" s="1"/>
      <c r="Y599" s="1"/>
      <c r="Z599" s="1"/>
    </row>
    <row r="600" spans="1:26" ht="15.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15">
      <c r="A601" s="1"/>
      <c r="B601" s="1"/>
      <c r="C601" s="1"/>
      <c r="D601" s="1"/>
      <c r="E601" s="1"/>
      <c r="F601" s="1"/>
      <c r="G601" s="1"/>
      <c r="H601" s="1"/>
      <c r="I601" s="1"/>
      <c r="J601" s="1"/>
      <c r="K601" s="1"/>
      <c r="L601" s="1"/>
      <c r="M601" s="1"/>
      <c r="O601" s="1"/>
      <c r="P601" s="1"/>
      <c r="Q601" s="1"/>
      <c r="R601" s="1"/>
      <c r="S601" s="1"/>
      <c r="T601" s="1"/>
      <c r="U601" s="1"/>
      <c r="V601" s="1"/>
      <c r="W601" s="1"/>
      <c r="X601" s="1"/>
      <c r="Y601" s="1"/>
      <c r="Z601" s="1"/>
    </row>
    <row r="602" spans="1:26" ht="15.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15">
      <c r="A603" s="1"/>
      <c r="B603" s="1"/>
      <c r="C603" s="1"/>
      <c r="D603" s="1"/>
      <c r="E603" s="1"/>
      <c r="F603" s="1"/>
      <c r="G603" s="1"/>
      <c r="H603" s="1"/>
      <c r="I603" s="1"/>
      <c r="J603" s="1"/>
      <c r="K603" s="1"/>
      <c r="L603" s="1"/>
      <c r="M603" s="1"/>
      <c r="O603" s="1"/>
      <c r="P603" s="1"/>
      <c r="Q603" s="1"/>
      <c r="R603" s="1"/>
      <c r="S603" s="1"/>
      <c r="T603" s="1"/>
      <c r="U603" s="1"/>
      <c r="V603" s="1"/>
      <c r="W603" s="1"/>
      <c r="X603" s="1"/>
      <c r="Y603" s="1"/>
      <c r="Z603" s="1"/>
    </row>
    <row r="604" spans="1:26" ht="15.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15">
      <c r="A605" s="1"/>
      <c r="B605" s="1"/>
      <c r="C605" s="1"/>
      <c r="D605" s="1"/>
      <c r="E605" s="1"/>
      <c r="F605" s="1"/>
      <c r="G605" s="1"/>
      <c r="H605" s="1"/>
      <c r="I605" s="1"/>
      <c r="J605" s="1"/>
      <c r="K605" s="1"/>
      <c r="L605" s="1"/>
      <c r="M605" s="1"/>
      <c r="O605" s="1"/>
      <c r="P605" s="1"/>
      <c r="Q605" s="1"/>
      <c r="R605" s="1"/>
      <c r="S605" s="1"/>
      <c r="T605" s="1"/>
      <c r="U605" s="1"/>
      <c r="V605" s="1"/>
      <c r="W605" s="1"/>
      <c r="X605" s="1"/>
      <c r="Y605" s="1"/>
      <c r="Z605" s="1"/>
    </row>
    <row r="606" spans="1:26" ht="15.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15">
      <c r="A607" s="1"/>
      <c r="B607" s="1"/>
      <c r="C607" s="1"/>
      <c r="D607" s="1"/>
      <c r="E607" s="1"/>
      <c r="F607" s="1"/>
      <c r="G607" s="1"/>
      <c r="H607" s="1"/>
      <c r="I607" s="1"/>
      <c r="J607" s="1"/>
      <c r="K607" s="1"/>
      <c r="L607" s="1"/>
      <c r="M607" s="1"/>
      <c r="O607" s="1"/>
      <c r="P607" s="1"/>
      <c r="Q607" s="1"/>
      <c r="R607" s="1"/>
      <c r="S607" s="1"/>
      <c r="T607" s="1"/>
      <c r="U607" s="1"/>
      <c r="V607" s="1"/>
      <c r="W607" s="1"/>
      <c r="X607" s="1"/>
      <c r="Y607" s="1"/>
      <c r="Z607" s="1"/>
    </row>
    <row r="608" spans="1:26" ht="15.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15">
      <c r="A609" s="1"/>
      <c r="B609" s="1"/>
      <c r="C609" s="1"/>
      <c r="D609" s="1"/>
      <c r="E609" s="1"/>
      <c r="F609" s="1"/>
      <c r="G609" s="1"/>
      <c r="H609" s="1"/>
      <c r="I609" s="1"/>
      <c r="J609" s="1"/>
      <c r="K609" s="1"/>
      <c r="L609" s="1"/>
      <c r="M609" s="1"/>
      <c r="O609" s="1"/>
      <c r="P609" s="1"/>
      <c r="Q609" s="1"/>
      <c r="R609" s="1"/>
      <c r="S609" s="1"/>
      <c r="T609" s="1"/>
      <c r="U609" s="1"/>
      <c r="V609" s="1"/>
      <c r="W609" s="1"/>
      <c r="X609" s="1"/>
      <c r="Y609" s="1"/>
      <c r="Z609" s="1"/>
    </row>
    <row r="610" spans="1:26" ht="15.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15">
      <c r="A611" s="1"/>
      <c r="B611" s="1"/>
      <c r="C611" s="1"/>
      <c r="D611" s="1"/>
      <c r="E611" s="1"/>
      <c r="F611" s="1"/>
      <c r="G611" s="1"/>
      <c r="H611" s="1"/>
      <c r="I611" s="1"/>
      <c r="J611" s="1"/>
      <c r="K611" s="1"/>
      <c r="L611" s="1"/>
      <c r="M611" s="1"/>
      <c r="O611" s="1"/>
      <c r="P611" s="1"/>
      <c r="Q611" s="1"/>
      <c r="R611" s="1"/>
      <c r="S611" s="1"/>
      <c r="T611" s="1"/>
      <c r="U611" s="1"/>
      <c r="V611" s="1"/>
      <c r="W611" s="1"/>
      <c r="X611" s="1"/>
      <c r="Y611" s="1"/>
      <c r="Z611" s="1"/>
    </row>
    <row r="612" spans="1:26" ht="15.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15">
      <c r="A613" s="1"/>
      <c r="B613" s="1"/>
      <c r="C613" s="1"/>
      <c r="D613" s="1"/>
      <c r="E613" s="1"/>
      <c r="F613" s="1"/>
      <c r="G613" s="1"/>
      <c r="H613" s="1"/>
      <c r="I613" s="1"/>
      <c r="J613" s="1"/>
      <c r="K613" s="1"/>
      <c r="L613" s="1"/>
      <c r="M613" s="1"/>
      <c r="O613" s="1"/>
      <c r="P613" s="1"/>
      <c r="Q613" s="1"/>
      <c r="R613" s="1"/>
      <c r="S613" s="1"/>
      <c r="T613" s="1"/>
      <c r="U613" s="1"/>
      <c r="V613" s="1"/>
      <c r="W613" s="1"/>
      <c r="X613" s="1"/>
      <c r="Y613" s="1"/>
      <c r="Z613" s="1"/>
    </row>
    <row r="614" spans="1:26" ht="15.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15">
      <c r="A615" s="1"/>
      <c r="B615" s="1"/>
      <c r="C615" s="1"/>
      <c r="D615" s="1"/>
      <c r="E615" s="1"/>
      <c r="F615" s="1"/>
      <c r="G615" s="1"/>
      <c r="H615" s="1"/>
      <c r="I615" s="1"/>
      <c r="J615" s="1"/>
      <c r="K615" s="1"/>
      <c r="L615" s="1"/>
      <c r="M615" s="1"/>
      <c r="O615" s="1"/>
      <c r="P615" s="1"/>
      <c r="Q615" s="1"/>
      <c r="R615" s="1"/>
      <c r="S615" s="1"/>
      <c r="T615" s="1"/>
      <c r="U615" s="1"/>
      <c r="V615" s="1"/>
      <c r="W615" s="1"/>
      <c r="X615" s="1"/>
      <c r="Y615" s="1"/>
      <c r="Z615" s="1"/>
    </row>
    <row r="616" spans="1:26" ht="15.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15">
      <c r="A617" s="1"/>
      <c r="B617" s="1"/>
      <c r="C617" s="1"/>
      <c r="D617" s="1"/>
      <c r="E617" s="1"/>
      <c r="F617" s="1"/>
      <c r="G617" s="1"/>
      <c r="H617" s="1"/>
      <c r="I617" s="1"/>
      <c r="J617" s="1"/>
      <c r="K617" s="1"/>
      <c r="L617" s="1"/>
      <c r="M617" s="1"/>
      <c r="O617" s="1"/>
      <c r="P617" s="1"/>
      <c r="Q617" s="1"/>
      <c r="R617" s="1"/>
      <c r="S617" s="1"/>
      <c r="T617" s="1"/>
      <c r="U617" s="1"/>
      <c r="V617" s="1"/>
      <c r="W617" s="1"/>
      <c r="X617" s="1"/>
      <c r="Y617" s="1"/>
      <c r="Z617" s="1"/>
    </row>
    <row r="618" spans="1:26" ht="15.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15">
      <c r="A619" s="1"/>
      <c r="B619" s="1"/>
      <c r="C619" s="1"/>
      <c r="D619" s="1"/>
      <c r="E619" s="1"/>
      <c r="F619" s="1"/>
      <c r="G619" s="1"/>
      <c r="H619" s="1"/>
      <c r="I619" s="1"/>
      <c r="J619" s="1"/>
      <c r="K619" s="1"/>
      <c r="L619" s="1"/>
      <c r="M619" s="1"/>
      <c r="O619" s="1"/>
      <c r="P619" s="1"/>
      <c r="Q619" s="1"/>
      <c r="R619" s="1"/>
      <c r="S619" s="1"/>
      <c r="T619" s="1"/>
      <c r="U619" s="1"/>
      <c r="V619" s="1"/>
      <c r="W619" s="1"/>
      <c r="X619" s="1"/>
      <c r="Y619" s="1"/>
      <c r="Z619" s="1"/>
    </row>
    <row r="620" spans="1:26" ht="15.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15">
      <c r="A621" s="1"/>
      <c r="B621" s="1"/>
      <c r="C621" s="1"/>
      <c r="D621" s="1"/>
      <c r="E621" s="1"/>
      <c r="F621" s="1"/>
      <c r="G621" s="1"/>
      <c r="H621" s="1"/>
      <c r="I621" s="1"/>
      <c r="J621" s="1"/>
      <c r="K621" s="1"/>
      <c r="L621" s="1"/>
      <c r="M621" s="1"/>
      <c r="O621" s="1"/>
      <c r="P621" s="1"/>
      <c r="Q621" s="1"/>
      <c r="R621" s="1"/>
      <c r="S621" s="1"/>
      <c r="T621" s="1"/>
      <c r="U621" s="1"/>
      <c r="V621" s="1"/>
      <c r="W621" s="1"/>
      <c r="X621" s="1"/>
      <c r="Y621" s="1"/>
      <c r="Z621" s="1"/>
    </row>
    <row r="622" spans="1:26" ht="15.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15">
      <c r="A623" s="1"/>
      <c r="B623" s="1"/>
      <c r="C623" s="1"/>
      <c r="D623" s="1"/>
      <c r="E623" s="1"/>
      <c r="F623" s="1"/>
      <c r="G623" s="1"/>
      <c r="H623" s="1"/>
      <c r="I623" s="1"/>
      <c r="J623" s="1"/>
      <c r="K623" s="1"/>
      <c r="L623" s="1"/>
      <c r="M623" s="1"/>
      <c r="O623" s="1"/>
      <c r="P623" s="1"/>
      <c r="Q623" s="1"/>
      <c r="R623" s="1"/>
      <c r="S623" s="1"/>
      <c r="T623" s="1"/>
      <c r="U623" s="1"/>
      <c r="V623" s="1"/>
      <c r="W623" s="1"/>
      <c r="X623" s="1"/>
      <c r="Y623" s="1"/>
      <c r="Z623" s="1"/>
    </row>
    <row r="624" spans="1:26" ht="15.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15">
      <c r="A625" s="1"/>
      <c r="B625" s="1"/>
      <c r="C625" s="1"/>
      <c r="D625" s="1"/>
      <c r="E625" s="1"/>
      <c r="F625" s="1"/>
      <c r="G625" s="1"/>
      <c r="H625" s="1"/>
      <c r="I625" s="1"/>
      <c r="J625" s="1"/>
      <c r="K625" s="1"/>
      <c r="L625" s="1"/>
      <c r="M625" s="1"/>
      <c r="O625" s="1"/>
      <c r="P625" s="1"/>
      <c r="Q625" s="1"/>
      <c r="R625" s="1"/>
      <c r="S625" s="1"/>
      <c r="T625" s="1"/>
      <c r="U625" s="1"/>
      <c r="V625" s="1"/>
      <c r="W625" s="1"/>
      <c r="X625" s="1"/>
      <c r="Y625" s="1"/>
      <c r="Z625" s="1"/>
    </row>
    <row r="626" spans="1:26" ht="15.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15">
      <c r="A627" s="1"/>
      <c r="B627" s="1"/>
      <c r="C627" s="1"/>
      <c r="D627" s="1"/>
      <c r="E627" s="1"/>
      <c r="F627" s="1"/>
      <c r="G627" s="1"/>
      <c r="H627" s="1"/>
      <c r="I627" s="1"/>
      <c r="J627" s="1"/>
      <c r="K627" s="1"/>
      <c r="L627" s="1"/>
      <c r="M627" s="1"/>
      <c r="O627" s="1"/>
      <c r="P627" s="1"/>
      <c r="Q627" s="1"/>
      <c r="R627" s="1"/>
      <c r="S627" s="1"/>
      <c r="T627" s="1"/>
      <c r="U627" s="1"/>
      <c r="V627" s="1"/>
      <c r="W627" s="1"/>
      <c r="X627" s="1"/>
      <c r="Y627" s="1"/>
      <c r="Z627" s="1"/>
    </row>
    <row r="628" spans="1:26" ht="15.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15">
      <c r="A629" s="1"/>
      <c r="B629" s="1"/>
      <c r="C629" s="1"/>
      <c r="D629" s="1"/>
      <c r="E629" s="1"/>
      <c r="F629" s="1"/>
      <c r="G629" s="1"/>
      <c r="H629" s="1"/>
      <c r="I629" s="1"/>
      <c r="J629" s="1"/>
      <c r="K629" s="1"/>
      <c r="L629" s="1"/>
      <c r="M629" s="1"/>
      <c r="O629" s="1"/>
      <c r="P629" s="1"/>
      <c r="Q629" s="1"/>
      <c r="R629" s="1"/>
      <c r="S629" s="1"/>
      <c r="T629" s="1"/>
      <c r="U629" s="1"/>
      <c r="V629" s="1"/>
      <c r="W629" s="1"/>
      <c r="X629" s="1"/>
      <c r="Y629" s="1"/>
      <c r="Z629" s="1"/>
    </row>
    <row r="630" spans="1:26" ht="15.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15">
      <c r="A631" s="1"/>
      <c r="B631" s="1"/>
      <c r="C631" s="1"/>
      <c r="D631" s="1"/>
      <c r="E631" s="1"/>
      <c r="F631" s="1"/>
      <c r="G631" s="1"/>
      <c r="H631" s="1"/>
      <c r="I631" s="1"/>
      <c r="J631" s="1"/>
      <c r="K631" s="1"/>
      <c r="L631" s="1"/>
      <c r="M631" s="1"/>
      <c r="O631" s="1"/>
      <c r="P631" s="1"/>
      <c r="Q631" s="1"/>
      <c r="R631" s="1"/>
      <c r="S631" s="1"/>
      <c r="T631" s="1"/>
      <c r="U631" s="1"/>
      <c r="V631" s="1"/>
      <c r="W631" s="1"/>
      <c r="X631" s="1"/>
      <c r="Y631" s="1"/>
      <c r="Z631" s="1"/>
    </row>
    <row r="632" spans="1:26" ht="15.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15">
      <c r="A633" s="1"/>
      <c r="B633" s="1"/>
      <c r="C633" s="1"/>
      <c r="D633" s="1"/>
      <c r="E633" s="1"/>
      <c r="F633" s="1"/>
      <c r="G633" s="1"/>
      <c r="H633" s="1"/>
      <c r="I633" s="1"/>
      <c r="J633" s="1"/>
      <c r="K633" s="1"/>
      <c r="L633" s="1"/>
      <c r="M633" s="1"/>
      <c r="O633" s="1"/>
      <c r="P633" s="1"/>
      <c r="Q633" s="1"/>
      <c r="R633" s="1"/>
      <c r="S633" s="1"/>
      <c r="T633" s="1"/>
      <c r="U633" s="1"/>
      <c r="V633" s="1"/>
      <c r="W633" s="1"/>
      <c r="X633" s="1"/>
      <c r="Y633" s="1"/>
      <c r="Z633" s="1"/>
    </row>
    <row r="634" spans="1:26" ht="15.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15">
      <c r="A635" s="1"/>
      <c r="B635" s="1"/>
      <c r="C635" s="1"/>
      <c r="D635" s="1"/>
      <c r="E635" s="1"/>
      <c r="F635" s="1"/>
      <c r="G635" s="1"/>
      <c r="H635" s="1"/>
      <c r="I635" s="1"/>
      <c r="J635" s="1"/>
      <c r="K635" s="1"/>
      <c r="L635" s="1"/>
      <c r="M635" s="1"/>
      <c r="O635" s="1"/>
      <c r="P635" s="1"/>
      <c r="Q635" s="1"/>
      <c r="R635" s="1"/>
      <c r="S635" s="1"/>
      <c r="T635" s="1"/>
      <c r="U635" s="1"/>
      <c r="V635" s="1"/>
      <c r="W635" s="1"/>
      <c r="X635" s="1"/>
      <c r="Y635" s="1"/>
      <c r="Z635" s="1"/>
    </row>
    <row r="636" spans="1:26" ht="15.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15">
      <c r="A637" s="1"/>
      <c r="B637" s="1"/>
      <c r="C637" s="1"/>
      <c r="D637" s="1"/>
      <c r="E637" s="1"/>
      <c r="F637" s="1"/>
      <c r="G637" s="1"/>
      <c r="H637" s="1"/>
      <c r="I637" s="1"/>
      <c r="J637" s="1"/>
      <c r="K637" s="1"/>
      <c r="L637" s="1"/>
      <c r="M637" s="1"/>
      <c r="O637" s="1"/>
      <c r="P637" s="1"/>
      <c r="Q637" s="1"/>
      <c r="R637" s="1"/>
      <c r="S637" s="1"/>
      <c r="T637" s="1"/>
      <c r="U637" s="1"/>
      <c r="V637" s="1"/>
      <c r="W637" s="1"/>
      <c r="X637" s="1"/>
      <c r="Y637" s="1"/>
      <c r="Z637" s="1"/>
    </row>
    <row r="638" spans="1:26" ht="15.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15">
      <c r="A639" s="1"/>
      <c r="B639" s="1"/>
      <c r="C639" s="1"/>
      <c r="D639" s="1"/>
      <c r="E639" s="1"/>
      <c r="F639" s="1"/>
      <c r="G639" s="1"/>
      <c r="H639" s="1"/>
      <c r="I639" s="1"/>
      <c r="J639" s="1"/>
      <c r="K639" s="1"/>
      <c r="L639" s="1"/>
      <c r="M639" s="1"/>
      <c r="O639" s="1"/>
      <c r="P639" s="1"/>
      <c r="Q639" s="1"/>
      <c r="R639" s="1"/>
      <c r="S639" s="1"/>
      <c r="T639" s="1"/>
      <c r="U639" s="1"/>
      <c r="V639" s="1"/>
      <c r="W639" s="1"/>
      <c r="X639" s="1"/>
      <c r="Y639" s="1"/>
      <c r="Z639" s="1"/>
    </row>
    <row r="640" spans="1:26" ht="15.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15">
      <c r="A641" s="1"/>
      <c r="B641" s="1"/>
      <c r="C641" s="1"/>
      <c r="D641" s="1"/>
      <c r="E641" s="1"/>
      <c r="F641" s="1"/>
      <c r="G641" s="1"/>
      <c r="H641" s="1"/>
      <c r="I641" s="1"/>
      <c r="J641" s="1"/>
      <c r="K641" s="1"/>
      <c r="L641" s="1"/>
      <c r="M641" s="1"/>
      <c r="O641" s="1"/>
      <c r="P641" s="1"/>
      <c r="Q641" s="1"/>
      <c r="R641" s="1"/>
      <c r="S641" s="1"/>
      <c r="T641" s="1"/>
      <c r="U641" s="1"/>
      <c r="V641" s="1"/>
      <c r="W641" s="1"/>
      <c r="X641" s="1"/>
      <c r="Y641" s="1"/>
      <c r="Z641" s="1"/>
    </row>
    <row r="642" spans="1:26" ht="15.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15">
      <c r="A643" s="1"/>
      <c r="B643" s="1"/>
      <c r="C643" s="1"/>
      <c r="D643" s="1"/>
      <c r="E643" s="1"/>
      <c r="F643" s="1"/>
      <c r="G643" s="1"/>
      <c r="H643" s="1"/>
      <c r="I643" s="1"/>
      <c r="J643" s="1"/>
      <c r="K643" s="1"/>
      <c r="L643" s="1"/>
      <c r="M643" s="1"/>
      <c r="O643" s="1"/>
      <c r="P643" s="1"/>
      <c r="Q643" s="1"/>
      <c r="R643" s="1"/>
      <c r="S643" s="1"/>
      <c r="T643" s="1"/>
      <c r="U643" s="1"/>
      <c r="V643" s="1"/>
      <c r="W643" s="1"/>
      <c r="X643" s="1"/>
      <c r="Y643" s="1"/>
      <c r="Z643" s="1"/>
    </row>
    <row r="644" spans="1:26" ht="15.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15">
      <c r="A645" s="1"/>
      <c r="B645" s="1"/>
      <c r="C645" s="1"/>
      <c r="D645" s="1"/>
      <c r="E645" s="1"/>
      <c r="F645" s="1"/>
      <c r="G645" s="1"/>
      <c r="H645" s="1"/>
      <c r="I645" s="1"/>
      <c r="J645" s="1"/>
      <c r="K645" s="1"/>
      <c r="L645" s="1"/>
      <c r="M645" s="1"/>
      <c r="O645" s="1"/>
      <c r="P645" s="1"/>
      <c r="Q645" s="1"/>
      <c r="R645" s="1"/>
      <c r="S645" s="1"/>
      <c r="T645" s="1"/>
      <c r="U645" s="1"/>
      <c r="V645" s="1"/>
      <c r="W645" s="1"/>
      <c r="X645" s="1"/>
      <c r="Y645" s="1"/>
      <c r="Z645" s="1"/>
    </row>
    <row r="646" spans="1:26" ht="15.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15">
      <c r="A647" s="1"/>
      <c r="B647" s="1"/>
      <c r="C647" s="1"/>
      <c r="D647" s="1"/>
      <c r="E647" s="1"/>
      <c r="F647" s="1"/>
      <c r="G647" s="1"/>
      <c r="H647" s="1"/>
      <c r="I647" s="1"/>
      <c r="J647" s="1"/>
      <c r="K647" s="1"/>
      <c r="L647" s="1"/>
      <c r="M647" s="1"/>
      <c r="O647" s="1"/>
      <c r="P647" s="1"/>
      <c r="Q647" s="1"/>
      <c r="R647" s="1"/>
      <c r="S647" s="1"/>
      <c r="T647" s="1"/>
      <c r="U647" s="1"/>
      <c r="V647" s="1"/>
      <c r="W647" s="1"/>
      <c r="X647" s="1"/>
      <c r="Y647" s="1"/>
      <c r="Z647" s="1"/>
    </row>
    <row r="648" spans="1:26" ht="15.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15">
      <c r="A649" s="1"/>
      <c r="B649" s="1"/>
      <c r="C649" s="1"/>
      <c r="D649" s="1"/>
      <c r="E649" s="1"/>
      <c r="F649" s="1"/>
      <c r="G649" s="1"/>
      <c r="H649" s="1"/>
      <c r="I649" s="1"/>
      <c r="J649" s="1"/>
      <c r="K649" s="1"/>
      <c r="L649" s="1"/>
      <c r="M649" s="1"/>
      <c r="O649" s="1"/>
      <c r="P649" s="1"/>
      <c r="Q649" s="1"/>
      <c r="R649" s="1"/>
      <c r="S649" s="1"/>
      <c r="T649" s="1"/>
      <c r="U649" s="1"/>
      <c r="V649" s="1"/>
      <c r="W649" s="1"/>
      <c r="X649" s="1"/>
      <c r="Y649" s="1"/>
      <c r="Z649" s="1"/>
    </row>
    <row r="650" spans="1:26" ht="15.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15">
      <c r="A651" s="1"/>
      <c r="B651" s="1"/>
      <c r="C651" s="1"/>
      <c r="D651" s="1"/>
      <c r="E651" s="1"/>
      <c r="F651" s="1"/>
      <c r="G651" s="1"/>
      <c r="H651" s="1"/>
      <c r="I651" s="1"/>
      <c r="J651" s="1"/>
      <c r="K651" s="1"/>
      <c r="L651" s="1"/>
      <c r="M651" s="1"/>
      <c r="O651" s="1"/>
      <c r="P651" s="1"/>
      <c r="Q651" s="1"/>
      <c r="R651" s="1"/>
      <c r="S651" s="1"/>
      <c r="T651" s="1"/>
      <c r="U651" s="1"/>
      <c r="V651" s="1"/>
      <c r="W651" s="1"/>
      <c r="X651" s="1"/>
      <c r="Y651" s="1"/>
      <c r="Z651" s="1"/>
    </row>
    <row r="652" spans="1:26" ht="15.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15">
      <c r="A653" s="1"/>
      <c r="B653" s="1"/>
      <c r="C653" s="1"/>
      <c r="D653" s="1"/>
      <c r="E653" s="1"/>
      <c r="F653" s="1"/>
      <c r="G653" s="1"/>
      <c r="H653" s="1"/>
      <c r="I653" s="1"/>
      <c r="J653" s="1"/>
      <c r="K653" s="1"/>
      <c r="L653" s="1"/>
      <c r="M653" s="1"/>
      <c r="O653" s="1"/>
      <c r="P653" s="1"/>
      <c r="Q653" s="1"/>
      <c r="R653" s="1"/>
      <c r="S653" s="1"/>
      <c r="T653" s="1"/>
      <c r="U653" s="1"/>
      <c r="V653" s="1"/>
      <c r="W653" s="1"/>
      <c r="X653" s="1"/>
      <c r="Y653" s="1"/>
      <c r="Z653" s="1"/>
    </row>
    <row r="654" spans="1:26" ht="15.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15">
      <c r="A655" s="1"/>
      <c r="B655" s="1"/>
      <c r="C655" s="1"/>
      <c r="D655" s="1"/>
      <c r="E655" s="1"/>
      <c r="F655" s="1"/>
      <c r="G655" s="1"/>
      <c r="H655" s="1"/>
      <c r="I655" s="1"/>
      <c r="J655" s="1"/>
      <c r="K655" s="1"/>
      <c r="L655" s="1"/>
      <c r="M655" s="1"/>
      <c r="O655" s="1"/>
      <c r="P655" s="1"/>
      <c r="Q655" s="1"/>
      <c r="R655" s="1"/>
      <c r="S655" s="1"/>
      <c r="T655" s="1"/>
      <c r="U655" s="1"/>
      <c r="V655" s="1"/>
      <c r="W655" s="1"/>
      <c r="X655" s="1"/>
      <c r="Y655" s="1"/>
      <c r="Z655" s="1"/>
    </row>
    <row r="656" spans="1:26" ht="15.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15">
      <c r="A657" s="1"/>
      <c r="B657" s="1"/>
      <c r="C657" s="1"/>
      <c r="D657" s="1"/>
      <c r="E657" s="1"/>
      <c r="F657" s="1"/>
      <c r="G657" s="1"/>
      <c r="H657" s="1"/>
      <c r="I657" s="1"/>
      <c r="J657" s="1"/>
      <c r="K657" s="1"/>
      <c r="L657" s="1"/>
      <c r="M657" s="1"/>
      <c r="O657" s="1"/>
      <c r="P657" s="1"/>
      <c r="Q657" s="1"/>
      <c r="R657" s="1"/>
      <c r="S657" s="1"/>
      <c r="T657" s="1"/>
      <c r="U657" s="1"/>
      <c r="V657" s="1"/>
      <c r="W657" s="1"/>
      <c r="X657" s="1"/>
      <c r="Y657" s="1"/>
      <c r="Z657" s="1"/>
    </row>
    <row r="658" spans="1:26" ht="15.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15">
      <c r="A659" s="1"/>
      <c r="B659" s="1"/>
      <c r="C659" s="1"/>
      <c r="D659" s="1"/>
      <c r="E659" s="1"/>
      <c r="F659" s="1"/>
      <c r="G659" s="1"/>
      <c r="H659" s="1"/>
      <c r="I659" s="1"/>
      <c r="J659" s="1"/>
      <c r="K659" s="1"/>
      <c r="L659" s="1"/>
      <c r="M659" s="1"/>
      <c r="O659" s="1"/>
      <c r="P659" s="1"/>
      <c r="Q659" s="1"/>
      <c r="R659" s="1"/>
      <c r="S659" s="1"/>
      <c r="T659" s="1"/>
      <c r="U659" s="1"/>
      <c r="V659" s="1"/>
      <c r="W659" s="1"/>
      <c r="X659" s="1"/>
      <c r="Y659" s="1"/>
      <c r="Z659" s="1"/>
    </row>
    <row r="660" spans="1:26" ht="15.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15">
      <c r="A661" s="1"/>
      <c r="B661" s="1"/>
      <c r="C661" s="1"/>
      <c r="D661" s="1"/>
      <c r="E661" s="1"/>
      <c r="F661" s="1"/>
      <c r="G661" s="1"/>
      <c r="H661" s="1"/>
      <c r="I661" s="1"/>
      <c r="J661" s="1"/>
      <c r="K661" s="1"/>
      <c r="L661" s="1"/>
      <c r="M661" s="1"/>
      <c r="O661" s="1"/>
      <c r="P661" s="1"/>
      <c r="Q661" s="1"/>
      <c r="R661" s="1"/>
      <c r="S661" s="1"/>
      <c r="T661" s="1"/>
      <c r="U661" s="1"/>
      <c r="V661" s="1"/>
      <c r="W661" s="1"/>
      <c r="X661" s="1"/>
      <c r="Y661" s="1"/>
      <c r="Z661" s="1"/>
    </row>
    <row r="662" spans="1:26" ht="15.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15">
      <c r="A663" s="1"/>
      <c r="B663" s="1"/>
      <c r="C663" s="1"/>
      <c r="D663" s="1"/>
      <c r="E663" s="1"/>
      <c r="F663" s="1"/>
      <c r="G663" s="1"/>
      <c r="H663" s="1"/>
      <c r="I663" s="1"/>
      <c r="J663" s="1"/>
      <c r="K663" s="1"/>
      <c r="L663" s="1"/>
      <c r="M663" s="1"/>
      <c r="O663" s="1"/>
      <c r="P663" s="1"/>
      <c r="Q663" s="1"/>
      <c r="R663" s="1"/>
      <c r="S663" s="1"/>
      <c r="T663" s="1"/>
      <c r="U663" s="1"/>
      <c r="V663" s="1"/>
      <c r="W663" s="1"/>
      <c r="X663" s="1"/>
      <c r="Y663" s="1"/>
      <c r="Z663" s="1"/>
    </row>
    <row r="664" spans="1:26" ht="15.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15">
      <c r="A665" s="1"/>
      <c r="B665" s="1"/>
      <c r="C665" s="1"/>
      <c r="D665" s="1"/>
      <c r="E665" s="1"/>
      <c r="F665" s="1"/>
      <c r="G665" s="1"/>
      <c r="H665" s="1"/>
      <c r="I665" s="1"/>
      <c r="J665" s="1"/>
      <c r="K665" s="1"/>
      <c r="L665" s="1"/>
      <c r="M665" s="1"/>
      <c r="O665" s="1"/>
      <c r="P665" s="1"/>
      <c r="Q665" s="1"/>
      <c r="R665" s="1"/>
      <c r="S665" s="1"/>
      <c r="T665" s="1"/>
      <c r="U665" s="1"/>
      <c r="V665" s="1"/>
      <c r="W665" s="1"/>
      <c r="X665" s="1"/>
      <c r="Y665" s="1"/>
      <c r="Z665" s="1"/>
    </row>
    <row r="666" spans="1:26" ht="15.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15">
      <c r="A667" s="1"/>
      <c r="B667" s="1"/>
      <c r="C667" s="1"/>
      <c r="D667" s="1"/>
      <c r="E667" s="1"/>
      <c r="F667" s="1"/>
      <c r="G667" s="1"/>
      <c r="H667" s="1"/>
      <c r="I667" s="1"/>
      <c r="J667" s="1"/>
      <c r="K667" s="1"/>
      <c r="L667" s="1"/>
      <c r="M667" s="1"/>
      <c r="O667" s="1"/>
      <c r="P667" s="1"/>
      <c r="Q667" s="1"/>
      <c r="R667" s="1"/>
      <c r="S667" s="1"/>
      <c r="T667" s="1"/>
      <c r="U667" s="1"/>
      <c r="V667" s="1"/>
      <c r="W667" s="1"/>
      <c r="X667" s="1"/>
      <c r="Y667" s="1"/>
      <c r="Z667" s="1"/>
    </row>
    <row r="668" spans="1:26" ht="15.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15">
      <c r="A669" s="1"/>
      <c r="B669" s="1"/>
      <c r="C669" s="1"/>
      <c r="D669" s="1"/>
      <c r="E669" s="1"/>
      <c r="F669" s="1"/>
      <c r="G669" s="1"/>
      <c r="H669" s="1"/>
      <c r="I669" s="1"/>
      <c r="J669" s="1"/>
      <c r="K669" s="1"/>
      <c r="L669" s="1"/>
      <c r="M669" s="1"/>
      <c r="O669" s="1"/>
      <c r="P669" s="1"/>
      <c r="Q669" s="1"/>
      <c r="R669" s="1"/>
      <c r="S669" s="1"/>
      <c r="T669" s="1"/>
      <c r="U669" s="1"/>
      <c r="V669" s="1"/>
      <c r="W669" s="1"/>
      <c r="X669" s="1"/>
      <c r="Y669" s="1"/>
      <c r="Z669" s="1"/>
    </row>
    <row r="670" spans="1:26" ht="15.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15">
      <c r="A671" s="1"/>
      <c r="B671" s="1"/>
      <c r="C671" s="1"/>
      <c r="D671" s="1"/>
      <c r="E671" s="1"/>
      <c r="F671" s="1"/>
      <c r="G671" s="1"/>
      <c r="H671" s="1"/>
      <c r="I671" s="1"/>
      <c r="J671" s="1"/>
      <c r="K671" s="1"/>
      <c r="L671" s="1"/>
      <c r="M671" s="1"/>
      <c r="O671" s="1"/>
      <c r="P671" s="1"/>
      <c r="Q671" s="1"/>
      <c r="R671" s="1"/>
      <c r="S671" s="1"/>
      <c r="T671" s="1"/>
      <c r="U671" s="1"/>
      <c r="V671" s="1"/>
      <c r="W671" s="1"/>
      <c r="X671" s="1"/>
      <c r="Y671" s="1"/>
      <c r="Z671" s="1"/>
    </row>
    <row r="672" spans="1:26" ht="15.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15">
      <c r="A673" s="1"/>
      <c r="B673" s="1"/>
      <c r="C673" s="1"/>
      <c r="D673" s="1"/>
      <c r="E673" s="1"/>
      <c r="F673" s="1"/>
      <c r="G673" s="1"/>
      <c r="H673" s="1"/>
      <c r="I673" s="1"/>
      <c r="J673" s="1"/>
      <c r="K673" s="1"/>
      <c r="L673" s="1"/>
      <c r="M673" s="1"/>
      <c r="O673" s="1"/>
      <c r="P673" s="1"/>
      <c r="Q673" s="1"/>
      <c r="R673" s="1"/>
      <c r="S673" s="1"/>
      <c r="T673" s="1"/>
      <c r="U673" s="1"/>
      <c r="V673" s="1"/>
      <c r="W673" s="1"/>
      <c r="X673" s="1"/>
      <c r="Y673" s="1"/>
      <c r="Z673" s="1"/>
    </row>
    <row r="674" spans="1:26" ht="15.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15">
      <c r="A675" s="1"/>
      <c r="B675" s="1"/>
      <c r="C675" s="1"/>
      <c r="D675" s="1"/>
      <c r="E675" s="1"/>
      <c r="F675" s="1"/>
      <c r="G675" s="1"/>
      <c r="H675" s="1"/>
      <c r="I675" s="1"/>
      <c r="J675" s="1"/>
      <c r="K675" s="1"/>
      <c r="L675" s="1"/>
      <c r="M675" s="1"/>
      <c r="O675" s="1"/>
      <c r="P675" s="1"/>
      <c r="Q675" s="1"/>
      <c r="R675" s="1"/>
      <c r="S675" s="1"/>
      <c r="T675" s="1"/>
      <c r="U675" s="1"/>
      <c r="V675" s="1"/>
      <c r="W675" s="1"/>
      <c r="X675" s="1"/>
      <c r="Y675" s="1"/>
      <c r="Z675" s="1"/>
    </row>
    <row r="676" spans="1:26" ht="15.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15">
      <c r="A677" s="1"/>
      <c r="B677" s="1"/>
      <c r="C677" s="1"/>
      <c r="D677" s="1"/>
      <c r="E677" s="1"/>
      <c r="F677" s="1"/>
      <c r="G677" s="1"/>
      <c r="H677" s="1"/>
      <c r="I677" s="1"/>
      <c r="J677" s="1"/>
      <c r="K677" s="1"/>
      <c r="L677" s="1"/>
      <c r="M677" s="1"/>
      <c r="O677" s="1"/>
      <c r="P677" s="1"/>
      <c r="Q677" s="1"/>
      <c r="R677" s="1"/>
      <c r="S677" s="1"/>
      <c r="T677" s="1"/>
      <c r="U677" s="1"/>
      <c r="V677" s="1"/>
      <c r="W677" s="1"/>
      <c r="X677" s="1"/>
      <c r="Y677" s="1"/>
      <c r="Z677" s="1"/>
    </row>
    <row r="678" spans="1:26" ht="15.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15">
      <c r="A679" s="1"/>
      <c r="B679" s="1"/>
      <c r="C679" s="1"/>
      <c r="D679" s="1"/>
      <c r="E679" s="1"/>
      <c r="F679" s="1"/>
      <c r="G679" s="1"/>
      <c r="H679" s="1"/>
      <c r="I679" s="1"/>
      <c r="J679" s="1"/>
      <c r="K679" s="1"/>
      <c r="L679" s="1"/>
      <c r="M679" s="1"/>
      <c r="O679" s="1"/>
      <c r="P679" s="1"/>
      <c r="Q679" s="1"/>
      <c r="R679" s="1"/>
      <c r="S679" s="1"/>
      <c r="T679" s="1"/>
      <c r="U679" s="1"/>
      <c r="V679" s="1"/>
      <c r="W679" s="1"/>
      <c r="X679" s="1"/>
      <c r="Y679" s="1"/>
      <c r="Z679" s="1"/>
    </row>
    <row r="680" spans="1:26" ht="15.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15">
      <c r="A681" s="1"/>
      <c r="B681" s="1"/>
      <c r="C681" s="1"/>
      <c r="D681" s="1"/>
      <c r="E681" s="1"/>
      <c r="F681" s="1"/>
      <c r="G681" s="1"/>
      <c r="H681" s="1"/>
      <c r="I681" s="1"/>
      <c r="J681" s="1"/>
      <c r="K681" s="1"/>
      <c r="L681" s="1"/>
      <c r="M681" s="1"/>
      <c r="O681" s="1"/>
      <c r="P681" s="1"/>
      <c r="Q681" s="1"/>
      <c r="R681" s="1"/>
      <c r="S681" s="1"/>
      <c r="T681" s="1"/>
      <c r="U681" s="1"/>
      <c r="V681" s="1"/>
      <c r="W681" s="1"/>
      <c r="X681" s="1"/>
      <c r="Y681" s="1"/>
      <c r="Z681" s="1"/>
    </row>
    <row r="682" spans="1:26" ht="15.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15">
      <c r="A683" s="1"/>
      <c r="B683" s="1"/>
      <c r="C683" s="1"/>
      <c r="D683" s="1"/>
      <c r="E683" s="1"/>
      <c r="F683" s="1"/>
      <c r="G683" s="1"/>
      <c r="H683" s="1"/>
      <c r="I683" s="1"/>
      <c r="J683" s="1"/>
      <c r="K683" s="1"/>
      <c r="L683" s="1"/>
      <c r="M683" s="1"/>
      <c r="O683" s="1"/>
      <c r="P683" s="1"/>
      <c r="Q683" s="1"/>
      <c r="R683" s="1"/>
      <c r="S683" s="1"/>
      <c r="T683" s="1"/>
      <c r="U683" s="1"/>
      <c r="V683" s="1"/>
      <c r="W683" s="1"/>
      <c r="X683" s="1"/>
      <c r="Y683" s="1"/>
      <c r="Z683" s="1"/>
    </row>
    <row r="684" spans="1:26" ht="15.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15">
      <c r="A685" s="1"/>
      <c r="B685" s="1"/>
      <c r="C685" s="1"/>
      <c r="D685" s="1"/>
      <c r="E685" s="1"/>
      <c r="F685" s="1"/>
      <c r="G685" s="1"/>
      <c r="H685" s="1"/>
      <c r="I685" s="1"/>
      <c r="J685" s="1"/>
      <c r="K685" s="1"/>
      <c r="L685" s="1"/>
      <c r="M685" s="1"/>
      <c r="O685" s="1"/>
      <c r="P685" s="1"/>
      <c r="Q685" s="1"/>
      <c r="R685" s="1"/>
      <c r="S685" s="1"/>
      <c r="T685" s="1"/>
      <c r="U685" s="1"/>
      <c r="V685" s="1"/>
      <c r="W685" s="1"/>
      <c r="X685" s="1"/>
      <c r="Y685" s="1"/>
      <c r="Z685" s="1"/>
    </row>
    <row r="686" spans="1:26" ht="15.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15">
      <c r="A687" s="1"/>
      <c r="B687" s="1"/>
      <c r="C687" s="1"/>
      <c r="D687" s="1"/>
      <c r="E687" s="1"/>
      <c r="F687" s="1"/>
      <c r="G687" s="1"/>
      <c r="H687" s="1"/>
      <c r="I687" s="1"/>
      <c r="J687" s="1"/>
      <c r="K687" s="1"/>
      <c r="L687" s="1"/>
      <c r="M687" s="1"/>
      <c r="O687" s="1"/>
      <c r="P687" s="1"/>
      <c r="Q687" s="1"/>
      <c r="R687" s="1"/>
      <c r="S687" s="1"/>
      <c r="T687" s="1"/>
      <c r="U687" s="1"/>
      <c r="V687" s="1"/>
      <c r="W687" s="1"/>
      <c r="X687" s="1"/>
      <c r="Y687" s="1"/>
      <c r="Z687" s="1"/>
    </row>
    <row r="688" spans="1:26" ht="15.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15">
      <c r="A689" s="1"/>
      <c r="B689" s="1"/>
      <c r="C689" s="1"/>
      <c r="D689" s="1"/>
      <c r="E689" s="1"/>
      <c r="F689" s="1"/>
      <c r="G689" s="1"/>
      <c r="H689" s="1"/>
      <c r="I689" s="1"/>
      <c r="J689" s="1"/>
      <c r="K689" s="1"/>
      <c r="L689" s="1"/>
      <c r="M689" s="1"/>
      <c r="O689" s="1"/>
      <c r="P689" s="1"/>
      <c r="Q689" s="1"/>
      <c r="R689" s="1"/>
      <c r="S689" s="1"/>
      <c r="T689" s="1"/>
      <c r="U689" s="1"/>
      <c r="V689" s="1"/>
      <c r="W689" s="1"/>
      <c r="X689" s="1"/>
      <c r="Y689" s="1"/>
      <c r="Z689" s="1"/>
    </row>
    <row r="690" spans="1:26" ht="15.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15">
      <c r="A691" s="1"/>
      <c r="B691" s="1"/>
      <c r="C691" s="1"/>
      <c r="D691" s="1"/>
      <c r="E691" s="1"/>
      <c r="F691" s="1"/>
      <c r="G691" s="1"/>
      <c r="H691" s="1"/>
      <c r="I691" s="1"/>
      <c r="J691" s="1"/>
      <c r="K691" s="1"/>
      <c r="L691" s="1"/>
      <c r="M691" s="1"/>
      <c r="O691" s="1"/>
      <c r="P691" s="1"/>
      <c r="Q691" s="1"/>
      <c r="R691" s="1"/>
      <c r="S691" s="1"/>
      <c r="T691" s="1"/>
      <c r="U691" s="1"/>
      <c r="V691" s="1"/>
      <c r="W691" s="1"/>
      <c r="X691" s="1"/>
      <c r="Y691" s="1"/>
      <c r="Z691" s="1"/>
    </row>
    <row r="692" spans="1:26" ht="15.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15">
      <c r="A693" s="1"/>
      <c r="B693" s="1"/>
      <c r="C693" s="1"/>
      <c r="D693" s="1"/>
      <c r="E693" s="1"/>
      <c r="F693" s="1"/>
      <c r="G693" s="1"/>
      <c r="H693" s="1"/>
      <c r="I693" s="1"/>
      <c r="J693" s="1"/>
      <c r="K693" s="1"/>
      <c r="L693" s="1"/>
      <c r="M693" s="1"/>
      <c r="O693" s="1"/>
      <c r="P693" s="1"/>
      <c r="Q693" s="1"/>
      <c r="R693" s="1"/>
      <c r="S693" s="1"/>
      <c r="T693" s="1"/>
      <c r="U693" s="1"/>
      <c r="V693" s="1"/>
      <c r="W693" s="1"/>
      <c r="X693" s="1"/>
      <c r="Y693" s="1"/>
      <c r="Z693" s="1"/>
    </row>
    <row r="694" spans="1:26" ht="15.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15">
      <c r="A695" s="1"/>
      <c r="B695" s="1"/>
      <c r="C695" s="1"/>
      <c r="D695" s="1"/>
      <c r="E695" s="1"/>
      <c r="F695" s="1"/>
      <c r="G695" s="1"/>
      <c r="H695" s="1"/>
      <c r="I695" s="1"/>
      <c r="J695" s="1"/>
      <c r="K695" s="1"/>
      <c r="L695" s="1"/>
      <c r="M695" s="1"/>
      <c r="O695" s="1"/>
      <c r="P695" s="1"/>
      <c r="Q695" s="1"/>
      <c r="R695" s="1"/>
      <c r="S695" s="1"/>
      <c r="T695" s="1"/>
      <c r="U695" s="1"/>
      <c r="V695" s="1"/>
      <c r="W695" s="1"/>
      <c r="X695" s="1"/>
      <c r="Y695" s="1"/>
      <c r="Z695" s="1"/>
    </row>
    <row r="696" spans="1:26" ht="15.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15">
      <c r="A697" s="1"/>
      <c r="B697" s="1"/>
      <c r="C697" s="1"/>
      <c r="D697" s="1"/>
      <c r="E697" s="1"/>
      <c r="F697" s="1"/>
      <c r="G697" s="1"/>
      <c r="H697" s="1"/>
      <c r="I697" s="1"/>
      <c r="J697" s="1"/>
      <c r="K697" s="1"/>
      <c r="L697" s="1"/>
      <c r="M697" s="1"/>
      <c r="O697" s="1"/>
      <c r="P697" s="1"/>
      <c r="Q697" s="1"/>
      <c r="R697" s="1"/>
      <c r="S697" s="1"/>
      <c r="T697" s="1"/>
      <c r="U697" s="1"/>
      <c r="V697" s="1"/>
      <c r="W697" s="1"/>
      <c r="X697" s="1"/>
      <c r="Y697" s="1"/>
      <c r="Z697" s="1"/>
    </row>
    <row r="698" spans="1:26" ht="15.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15">
      <c r="A699" s="1"/>
      <c r="B699" s="1"/>
      <c r="C699" s="1"/>
      <c r="D699" s="1"/>
      <c r="E699" s="1"/>
      <c r="F699" s="1"/>
      <c r="G699" s="1"/>
      <c r="H699" s="1"/>
      <c r="I699" s="1"/>
      <c r="J699" s="1"/>
      <c r="K699" s="1"/>
      <c r="L699" s="1"/>
      <c r="M699" s="1"/>
      <c r="O699" s="1"/>
      <c r="P699" s="1"/>
      <c r="Q699" s="1"/>
      <c r="R699" s="1"/>
      <c r="S699" s="1"/>
      <c r="T699" s="1"/>
      <c r="U699" s="1"/>
      <c r="V699" s="1"/>
      <c r="W699" s="1"/>
      <c r="X699" s="1"/>
      <c r="Y699" s="1"/>
      <c r="Z699" s="1"/>
    </row>
    <row r="700" spans="1:26" ht="15.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15">
      <c r="A701" s="1"/>
      <c r="B701" s="1"/>
      <c r="C701" s="1"/>
      <c r="D701" s="1"/>
      <c r="E701" s="1"/>
      <c r="F701" s="1"/>
      <c r="G701" s="1"/>
      <c r="H701" s="1"/>
      <c r="I701" s="1"/>
      <c r="J701" s="1"/>
      <c r="K701" s="1"/>
      <c r="L701" s="1"/>
      <c r="M701" s="1"/>
      <c r="O701" s="1"/>
      <c r="P701" s="1"/>
      <c r="Q701" s="1"/>
      <c r="R701" s="1"/>
      <c r="S701" s="1"/>
      <c r="T701" s="1"/>
      <c r="U701" s="1"/>
      <c r="V701" s="1"/>
      <c r="W701" s="1"/>
      <c r="X701" s="1"/>
      <c r="Y701" s="1"/>
      <c r="Z701" s="1"/>
    </row>
    <row r="702" spans="1:26" ht="15.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15">
      <c r="A703" s="1"/>
      <c r="B703" s="1"/>
      <c r="C703" s="1"/>
      <c r="D703" s="1"/>
      <c r="E703" s="1"/>
      <c r="F703" s="1"/>
      <c r="G703" s="1"/>
      <c r="H703" s="1"/>
      <c r="I703" s="1"/>
      <c r="J703" s="1"/>
      <c r="K703" s="1"/>
      <c r="L703" s="1"/>
      <c r="M703" s="1"/>
      <c r="O703" s="1"/>
      <c r="P703" s="1"/>
      <c r="Q703" s="1"/>
      <c r="R703" s="1"/>
      <c r="S703" s="1"/>
      <c r="T703" s="1"/>
      <c r="U703" s="1"/>
      <c r="V703" s="1"/>
      <c r="W703" s="1"/>
      <c r="X703" s="1"/>
      <c r="Y703" s="1"/>
      <c r="Z703" s="1"/>
    </row>
    <row r="704" spans="1:26" ht="15.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15">
      <c r="A705" s="1"/>
      <c r="B705" s="1"/>
      <c r="C705" s="1"/>
      <c r="D705" s="1"/>
      <c r="E705" s="1"/>
      <c r="F705" s="1"/>
      <c r="G705" s="1"/>
      <c r="H705" s="1"/>
      <c r="I705" s="1"/>
      <c r="J705" s="1"/>
      <c r="K705" s="1"/>
      <c r="L705" s="1"/>
      <c r="M705" s="1"/>
      <c r="O705" s="1"/>
      <c r="P705" s="1"/>
      <c r="Q705" s="1"/>
      <c r="R705" s="1"/>
      <c r="S705" s="1"/>
      <c r="T705" s="1"/>
      <c r="U705" s="1"/>
      <c r="V705" s="1"/>
      <c r="W705" s="1"/>
      <c r="X705" s="1"/>
      <c r="Y705" s="1"/>
      <c r="Z705" s="1"/>
    </row>
    <row r="706" spans="1:26" ht="15.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15">
      <c r="A707" s="1"/>
      <c r="B707" s="1"/>
      <c r="C707" s="1"/>
      <c r="D707" s="1"/>
      <c r="E707" s="1"/>
      <c r="F707" s="1"/>
      <c r="G707" s="1"/>
      <c r="H707" s="1"/>
      <c r="I707" s="1"/>
      <c r="J707" s="1"/>
      <c r="K707" s="1"/>
      <c r="L707" s="1"/>
      <c r="M707" s="1"/>
      <c r="O707" s="1"/>
      <c r="P707" s="1"/>
      <c r="Q707" s="1"/>
      <c r="R707" s="1"/>
      <c r="S707" s="1"/>
      <c r="T707" s="1"/>
      <c r="U707" s="1"/>
      <c r="V707" s="1"/>
      <c r="W707" s="1"/>
      <c r="X707" s="1"/>
      <c r="Y707" s="1"/>
      <c r="Z707" s="1"/>
    </row>
    <row r="708" spans="1:26" ht="15.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15">
      <c r="A709" s="1"/>
      <c r="B709" s="1"/>
      <c r="C709" s="1"/>
      <c r="D709" s="1"/>
      <c r="E709" s="1"/>
      <c r="F709" s="1"/>
      <c r="G709" s="1"/>
      <c r="H709" s="1"/>
      <c r="I709" s="1"/>
      <c r="J709" s="1"/>
      <c r="K709" s="1"/>
      <c r="L709" s="1"/>
      <c r="M709" s="1"/>
      <c r="O709" s="1"/>
      <c r="P709" s="1"/>
      <c r="Q709" s="1"/>
      <c r="R709" s="1"/>
      <c r="S709" s="1"/>
      <c r="T709" s="1"/>
      <c r="U709" s="1"/>
      <c r="V709" s="1"/>
      <c r="W709" s="1"/>
      <c r="X709" s="1"/>
      <c r="Y709" s="1"/>
      <c r="Z709" s="1"/>
    </row>
    <row r="710" spans="1:26" ht="15.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15">
      <c r="A711" s="1"/>
      <c r="B711" s="1"/>
      <c r="C711" s="1"/>
      <c r="D711" s="1"/>
      <c r="E711" s="1"/>
      <c r="F711" s="1"/>
      <c r="G711" s="1"/>
      <c r="H711" s="1"/>
      <c r="I711" s="1"/>
      <c r="J711" s="1"/>
      <c r="K711" s="1"/>
      <c r="L711" s="1"/>
      <c r="M711" s="1"/>
      <c r="O711" s="1"/>
      <c r="P711" s="1"/>
      <c r="Q711" s="1"/>
      <c r="R711" s="1"/>
      <c r="S711" s="1"/>
      <c r="T711" s="1"/>
      <c r="U711" s="1"/>
      <c r="V711" s="1"/>
      <c r="W711" s="1"/>
      <c r="X711" s="1"/>
      <c r="Y711" s="1"/>
      <c r="Z711" s="1"/>
    </row>
    <row r="712" spans="1:26" ht="15.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15">
      <c r="A713" s="1"/>
      <c r="B713" s="1"/>
      <c r="C713" s="1"/>
      <c r="D713" s="1"/>
      <c r="E713" s="1"/>
      <c r="F713" s="1"/>
      <c r="G713" s="1"/>
      <c r="H713" s="1"/>
      <c r="I713" s="1"/>
      <c r="J713" s="1"/>
      <c r="K713" s="1"/>
      <c r="L713" s="1"/>
      <c r="M713" s="1"/>
      <c r="O713" s="1"/>
      <c r="P713" s="1"/>
      <c r="Q713" s="1"/>
      <c r="R713" s="1"/>
      <c r="S713" s="1"/>
      <c r="T713" s="1"/>
      <c r="U713" s="1"/>
      <c r="V713" s="1"/>
      <c r="W713" s="1"/>
      <c r="X713" s="1"/>
      <c r="Y713" s="1"/>
      <c r="Z713" s="1"/>
    </row>
    <row r="714" spans="1:26" ht="15.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15">
      <c r="A715" s="1"/>
      <c r="B715" s="1"/>
      <c r="C715" s="1"/>
      <c r="D715" s="1"/>
      <c r="E715" s="1"/>
      <c r="F715" s="1"/>
      <c r="G715" s="1"/>
      <c r="H715" s="1"/>
      <c r="I715" s="1"/>
      <c r="J715" s="1"/>
      <c r="K715" s="1"/>
      <c r="L715" s="1"/>
      <c r="M715" s="1"/>
      <c r="O715" s="1"/>
      <c r="P715" s="1"/>
      <c r="Q715" s="1"/>
      <c r="R715" s="1"/>
      <c r="S715" s="1"/>
      <c r="T715" s="1"/>
      <c r="U715" s="1"/>
      <c r="V715" s="1"/>
      <c r="W715" s="1"/>
      <c r="X715" s="1"/>
      <c r="Y715" s="1"/>
      <c r="Z715" s="1"/>
    </row>
    <row r="716" spans="1:26" ht="15.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15">
      <c r="A717" s="1"/>
      <c r="B717" s="1"/>
      <c r="C717" s="1"/>
      <c r="D717" s="1"/>
      <c r="E717" s="1"/>
      <c r="F717" s="1"/>
      <c r="G717" s="1"/>
      <c r="H717" s="1"/>
      <c r="I717" s="1"/>
      <c r="J717" s="1"/>
      <c r="K717" s="1"/>
      <c r="L717" s="1"/>
      <c r="M717" s="1"/>
      <c r="O717" s="1"/>
      <c r="P717" s="1"/>
      <c r="Q717" s="1"/>
      <c r="R717" s="1"/>
      <c r="S717" s="1"/>
      <c r="T717" s="1"/>
      <c r="U717" s="1"/>
      <c r="V717" s="1"/>
      <c r="W717" s="1"/>
      <c r="X717" s="1"/>
      <c r="Y717" s="1"/>
      <c r="Z717" s="1"/>
    </row>
    <row r="718" spans="1:26" ht="15.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15">
      <c r="A719" s="1"/>
      <c r="B719" s="1"/>
      <c r="C719" s="1"/>
      <c r="D719" s="1"/>
      <c r="E719" s="1"/>
      <c r="F719" s="1"/>
      <c r="G719" s="1"/>
      <c r="H719" s="1"/>
      <c r="I719" s="1"/>
      <c r="J719" s="1"/>
      <c r="K719" s="1"/>
      <c r="L719" s="1"/>
      <c r="M719" s="1"/>
      <c r="O719" s="1"/>
      <c r="P719" s="1"/>
      <c r="Q719" s="1"/>
      <c r="R719" s="1"/>
      <c r="S719" s="1"/>
      <c r="T719" s="1"/>
      <c r="U719" s="1"/>
      <c r="V719" s="1"/>
      <c r="W719" s="1"/>
      <c r="X719" s="1"/>
      <c r="Y719" s="1"/>
      <c r="Z719" s="1"/>
    </row>
    <row r="720" spans="1:26" ht="15.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15">
      <c r="A721" s="1"/>
      <c r="B721" s="1"/>
      <c r="C721" s="1"/>
      <c r="D721" s="1"/>
      <c r="E721" s="1"/>
      <c r="F721" s="1"/>
      <c r="G721" s="1"/>
      <c r="H721" s="1"/>
      <c r="I721" s="1"/>
      <c r="J721" s="1"/>
      <c r="K721" s="1"/>
      <c r="L721" s="1"/>
      <c r="M721" s="1"/>
      <c r="O721" s="1"/>
      <c r="P721" s="1"/>
      <c r="Q721" s="1"/>
      <c r="R721" s="1"/>
      <c r="S721" s="1"/>
      <c r="T721" s="1"/>
      <c r="U721" s="1"/>
      <c r="V721" s="1"/>
      <c r="W721" s="1"/>
      <c r="X721" s="1"/>
      <c r="Y721" s="1"/>
      <c r="Z721" s="1"/>
    </row>
    <row r="722" spans="1:26" ht="15.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15">
      <c r="A723" s="1"/>
      <c r="B723" s="1"/>
      <c r="C723" s="1"/>
      <c r="D723" s="1"/>
      <c r="E723" s="1"/>
      <c r="F723" s="1"/>
      <c r="G723" s="1"/>
      <c r="H723" s="1"/>
      <c r="I723" s="1"/>
      <c r="J723" s="1"/>
      <c r="K723" s="1"/>
      <c r="L723" s="1"/>
      <c r="M723" s="1"/>
      <c r="O723" s="1"/>
      <c r="P723" s="1"/>
      <c r="Q723" s="1"/>
      <c r="R723" s="1"/>
      <c r="S723" s="1"/>
      <c r="T723" s="1"/>
      <c r="U723" s="1"/>
      <c r="V723" s="1"/>
      <c r="W723" s="1"/>
      <c r="X723" s="1"/>
      <c r="Y723" s="1"/>
      <c r="Z723" s="1"/>
    </row>
    <row r="724" spans="1:26" ht="15.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15">
      <c r="A725" s="1"/>
      <c r="B725" s="1"/>
      <c r="C725" s="1"/>
      <c r="D725" s="1"/>
      <c r="E725" s="1"/>
      <c r="F725" s="1"/>
      <c r="G725" s="1"/>
      <c r="H725" s="1"/>
      <c r="I725" s="1"/>
      <c r="J725" s="1"/>
      <c r="K725" s="1"/>
      <c r="L725" s="1"/>
      <c r="M725" s="1"/>
      <c r="O725" s="1"/>
      <c r="P725" s="1"/>
      <c r="Q725" s="1"/>
      <c r="R725" s="1"/>
      <c r="S725" s="1"/>
      <c r="T725" s="1"/>
      <c r="U725" s="1"/>
      <c r="V725" s="1"/>
      <c r="W725" s="1"/>
      <c r="X725" s="1"/>
      <c r="Y725" s="1"/>
      <c r="Z725" s="1"/>
    </row>
    <row r="726" spans="1:26" ht="15.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15">
      <c r="A727" s="1"/>
      <c r="B727" s="1"/>
      <c r="C727" s="1"/>
      <c r="D727" s="1"/>
      <c r="E727" s="1"/>
      <c r="F727" s="1"/>
      <c r="G727" s="1"/>
      <c r="H727" s="1"/>
      <c r="I727" s="1"/>
      <c r="J727" s="1"/>
      <c r="K727" s="1"/>
      <c r="L727" s="1"/>
      <c r="M727" s="1"/>
      <c r="O727" s="1"/>
      <c r="P727" s="1"/>
      <c r="Q727" s="1"/>
      <c r="R727" s="1"/>
      <c r="S727" s="1"/>
      <c r="T727" s="1"/>
      <c r="U727" s="1"/>
      <c r="V727" s="1"/>
      <c r="W727" s="1"/>
      <c r="X727" s="1"/>
      <c r="Y727" s="1"/>
      <c r="Z727" s="1"/>
    </row>
    <row r="728" spans="1:26" ht="15.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15">
      <c r="A729" s="1"/>
      <c r="B729" s="1"/>
      <c r="C729" s="1"/>
      <c r="D729" s="1"/>
      <c r="E729" s="1"/>
      <c r="F729" s="1"/>
      <c r="G729" s="1"/>
      <c r="H729" s="1"/>
      <c r="I729" s="1"/>
      <c r="J729" s="1"/>
      <c r="K729" s="1"/>
      <c r="L729" s="1"/>
      <c r="M729" s="1"/>
      <c r="O729" s="1"/>
      <c r="P729" s="1"/>
      <c r="Q729" s="1"/>
      <c r="R729" s="1"/>
      <c r="S729" s="1"/>
      <c r="T729" s="1"/>
      <c r="U729" s="1"/>
      <c r="V729" s="1"/>
      <c r="W729" s="1"/>
      <c r="X729" s="1"/>
      <c r="Y729" s="1"/>
      <c r="Z729" s="1"/>
    </row>
    <row r="730" spans="1:26" ht="15.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15">
      <c r="A731" s="1"/>
      <c r="B731" s="1"/>
      <c r="C731" s="1"/>
      <c r="D731" s="1"/>
      <c r="E731" s="1"/>
      <c r="F731" s="1"/>
      <c r="G731" s="1"/>
      <c r="H731" s="1"/>
      <c r="I731" s="1"/>
      <c r="J731" s="1"/>
      <c r="K731" s="1"/>
      <c r="L731" s="1"/>
      <c r="M731" s="1"/>
      <c r="O731" s="1"/>
      <c r="P731" s="1"/>
      <c r="Q731" s="1"/>
      <c r="R731" s="1"/>
      <c r="S731" s="1"/>
      <c r="T731" s="1"/>
      <c r="U731" s="1"/>
      <c r="V731" s="1"/>
      <c r="W731" s="1"/>
      <c r="X731" s="1"/>
      <c r="Y731" s="1"/>
      <c r="Z731" s="1"/>
    </row>
    <row r="732" spans="1:26" ht="15.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15">
      <c r="A733" s="1"/>
      <c r="B733" s="1"/>
      <c r="C733" s="1"/>
      <c r="D733" s="1"/>
      <c r="E733" s="1"/>
      <c r="F733" s="1"/>
      <c r="G733" s="1"/>
      <c r="H733" s="1"/>
      <c r="I733" s="1"/>
      <c r="J733" s="1"/>
      <c r="K733" s="1"/>
      <c r="L733" s="1"/>
      <c r="M733" s="1"/>
      <c r="O733" s="1"/>
      <c r="P733" s="1"/>
      <c r="Q733" s="1"/>
      <c r="R733" s="1"/>
      <c r="S733" s="1"/>
      <c r="T733" s="1"/>
      <c r="U733" s="1"/>
      <c r="V733" s="1"/>
      <c r="W733" s="1"/>
      <c r="X733" s="1"/>
      <c r="Y733" s="1"/>
      <c r="Z733" s="1"/>
    </row>
    <row r="734" spans="1:26" ht="15.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15">
      <c r="A735" s="1"/>
      <c r="B735" s="1"/>
      <c r="C735" s="1"/>
      <c r="D735" s="1"/>
      <c r="E735" s="1"/>
      <c r="F735" s="1"/>
      <c r="G735" s="1"/>
      <c r="H735" s="1"/>
      <c r="I735" s="1"/>
      <c r="J735" s="1"/>
      <c r="K735" s="1"/>
      <c r="L735" s="1"/>
      <c r="M735" s="1"/>
      <c r="O735" s="1"/>
      <c r="P735" s="1"/>
      <c r="Q735" s="1"/>
      <c r="R735" s="1"/>
      <c r="S735" s="1"/>
      <c r="T735" s="1"/>
      <c r="U735" s="1"/>
      <c r="V735" s="1"/>
      <c r="W735" s="1"/>
      <c r="X735" s="1"/>
      <c r="Y735" s="1"/>
      <c r="Z735" s="1"/>
    </row>
    <row r="736" spans="1:26" ht="15.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15">
      <c r="A737" s="1"/>
      <c r="B737" s="1"/>
      <c r="C737" s="1"/>
      <c r="D737" s="1"/>
      <c r="E737" s="1"/>
      <c r="F737" s="1"/>
      <c r="G737" s="1"/>
      <c r="H737" s="1"/>
      <c r="I737" s="1"/>
      <c r="J737" s="1"/>
      <c r="K737" s="1"/>
      <c r="L737" s="1"/>
      <c r="M737" s="1"/>
      <c r="O737" s="1"/>
      <c r="P737" s="1"/>
      <c r="Q737" s="1"/>
      <c r="R737" s="1"/>
      <c r="S737" s="1"/>
      <c r="T737" s="1"/>
      <c r="U737" s="1"/>
      <c r="V737" s="1"/>
      <c r="W737" s="1"/>
      <c r="X737" s="1"/>
      <c r="Y737" s="1"/>
      <c r="Z737" s="1"/>
    </row>
    <row r="738" spans="1:26" ht="15.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15">
      <c r="A739" s="1"/>
      <c r="B739" s="1"/>
      <c r="C739" s="1"/>
      <c r="D739" s="1"/>
      <c r="E739" s="1"/>
      <c r="F739" s="1"/>
      <c r="G739" s="1"/>
      <c r="H739" s="1"/>
      <c r="I739" s="1"/>
      <c r="J739" s="1"/>
      <c r="K739" s="1"/>
      <c r="L739" s="1"/>
      <c r="M739" s="1"/>
      <c r="O739" s="1"/>
      <c r="P739" s="1"/>
      <c r="Q739" s="1"/>
      <c r="R739" s="1"/>
      <c r="S739" s="1"/>
      <c r="T739" s="1"/>
      <c r="U739" s="1"/>
      <c r="V739" s="1"/>
      <c r="W739" s="1"/>
      <c r="X739" s="1"/>
      <c r="Y739" s="1"/>
      <c r="Z739" s="1"/>
    </row>
    <row r="740" spans="1:26" ht="15.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15">
      <c r="A741" s="1"/>
      <c r="B741" s="1"/>
      <c r="C741" s="1"/>
      <c r="D741" s="1"/>
      <c r="E741" s="1"/>
      <c r="F741" s="1"/>
      <c r="G741" s="1"/>
      <c r="H741" s="1"/>
      <c r="I741" s="1"/>
      <c r="J741" s="1"/>
      <c r="K741" s="1"/>
      <c r="L741" s="1"/>
      <c r="M741" s="1"/>
      <c r="O741" s="1"/>
      <c r="P741" s="1"/>
      <c r="Q741" s="1"/>
      <c r="R741" s="1"/>
      <c r="S741" s="1"/>
      <c r="T741" s="1"/>
      <c r="U741" s="1"/>
      <c r="V741" s="1"/>
      <c r="W741" s="1"/>
      <c r="X741" s="1"/>
      <c r="Y741" s="1"/>
      <c r="Z741" s="1"/>
    </row>
    <row r="742" spans="1:26" ht="15.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15">
      <c r="A743" s="1"/>
      <c r="B743" s="1"/>
      <c r="C743" s="1"/>
      <c r="D743" s="1"/>
      <c r="E743" s="1"/>
      <c r="F743" s="1"/>
      <c r="G743" s="1"/>
      <c r="H743" s="1"/>
      <c r="I743" s="1"/>
      <c r="J743" s="1"/>
      <c r="K743" s="1"/>
      <c r="L743" s="1"/>
      <c r="M743" s="1"/>
      <c r="O743" s="1"/>
      <c r="P743" s="1"/>
      <c r="Q743" s="1"/>
      <c r="R743" s="1"/>
      <c r="S743" s="1"/>
      <c r="T743" s="1"/>
      <c r="U743" s="1"/>
      <c r="V743" s="1"/>
      <c r="W743" s="1"/>
      <c r="X743" s="1"/>
      <c r="Y743" s="1"/>
      <c r="Z743" s="1"/>
    </row>
    <row r="744" spans="1:26" ht="15.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15">
      <c r="A745" s="1"/>
      <c r="B745" s="1"/>
      <c r="C745" s="1"/>
      <c r="D745" s="1"/>
      <c r="E745" s="1"/>
      <c r="F745" s="1"/>
      <c r="G745" s="1"/>
      <c r="H745" s="1"/>
      <c r="I745" s="1"/>
      <c r="J745" s="1"/>
      <c r="K745" s="1"/>
      <c r="L745" s="1"/>
      <c r="M745" s="1"/>
      <c r="O745" s="1"/>
      <c r="P745" s="1"/>
      <c r="Q745" s="1"/>
      <c r="R745" s="1"/>
      <c r="S745" s="1"/>
      <c r="T745" s="1"/>
      <c r="U745" s="1"/>
      <c r="V745" s="1"/>
      <c r="W745" s="1"/>
      <c r="X745" s="1"/>
      <c r="Y745" s="1"/>
      <c r="Z745" s="1"/>
    </row>
    <row r="746" spans="1:26" ht="15.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15">
      <c r="A747" s="1"/>
      <c r="B747" s="1"/>
      <c r="C747" s="1"/>
      <c r="D747" s="1"/>
      <c r="E747" s="1"/>
      <c r="F747" s="1"/>
      <c r="G747" s="1"/>
      <c r="H747" s="1"/>
      <c r="I747" s="1"/>
      <c r="J747" s="1"/>
      <c r="K747" s="1"/>
      <c r="L747" s="1"/>
      <c r="M747" s="1"/>
      <c r="O747" s="1"/>
      <c r="P747" s="1"/>
      <c r="Q747" s="1"/>
      <c r="R747" s="1"/>
      <c r="S747" s="1"/>
      <c r="T747" s="1"/>
      <c r="U747" s="1"/>
      <c r="V747" s="1"/>
      <c r="W747" s="1"/>
      <c r="X747" s="1"/>
      <c r="Y747" s="1"/>
      <c r="Z747" s="1"/>
    </row>
    <row r="748" spans="1:26" ht="15.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15">
      <c r="A749" s="1"/>
      <c r="B749" s="1"/>
      <c r="C749" s="1"/>
      <c r="D749" s="1"/>
      <c r="E749" s="1"/>
      <c r="F749" s="1"/>
      <c r="G749" s="1"/>
      <c r="H749" s="1"/>
      <c r="I749" s="1"/>
      <c r="J749" s="1"/>
      <c r="K749" s="1"/>
      <c r="L749" s="1"/>
      <c r="M749" s="1"/>
      <c r="O749" s="1"/>
      <c r="P749" s="1"/>
      <c r="Q749" s="1"/>
      <c r="R749" s="1"/>
      <c r="S749" s="1"/>
      <c r="T749" s="1"/>
      <c r="U749" s="1"/>
      <c r="V749" s="1"/>
      <c r="W749" s="1"/>
      <c r="X749" s="1"/>
      <c r="Y749" s="1"/>
      <c r="Z749" s="1"/>
    </row>
    <row r="750" spans="1:26" ht="15.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15">
      <c r="A751" s="1"/>
      <c r="B751" s="1"/>
      <c r="C751" s="1"/>
      <c r="D751" s="1"/>
      <c r="E751" s="1"/>
      <c r="F751" s="1"/>
      <c r="G751" s="1"/>
      <c r="H751" s="1"/>
      <c r="I751" s="1"/>
      <c r="J751" s="1"/>
      <c r="K751" s="1"/>
      <c r="L751" s="1"/>
      <c r="M751" s="1"/>
      <c r="O751" s="1"/>
      <c r="P751" s="1"/>
      <c r="Q751" s="1"/>
      <c r="R751" s="1"/>
      <c r="S751" s="1"/>
      <c r="T751" s="1"/>
      <c r="U751" s="1"/>
      <c r="V751" s="1"/>
      <c r="W751" s="1"/>
      <c r="X751" s="1"/>
      <c r="Y751" s="1"/>
      <c r="Z751" s="1"/>
    </row>
    <row r="752" spans="1:26" ht="15.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15">
      <c r="A753" s="1"/>
      <c r="B753" s="1"/>
      <c r="C753" s="1"/>
      <c r="D753" s="1"/>
      <c r="E753" s="1"/>
      <c r="F753" s="1"/>
      <c r="G753" s="1"/>
      <c r="H753" s="1"/>
      <c r="I753" s="1"/>
      <c r="J753" s="1"/>
      <c r="K753" s="1"/>
      <c r="L753" s="1"/>
      <c r="M753" s="1"/>
      <c r="O753" s="1"/>
      <c r="P753" s="1"/>
      <c r="Q753" s="1"/>
      <c r="R753" s="1"/>
      <c r="S753" s="1"/>
      <c r="T753" s="1"/>
      <c r="U753" s="1"/>
      <c r="V753" s="1"/>
      <c r="W753" s="1"/>
      <c r="X753" s="1"/>
      <c r="Y753" s="1"/>
      <c r="Z753" s="1"/>
    </row>
    <row r="754" spans="1:26" ht="15.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15">
      <c r="A755" s="1"/>
      <c r="B755" s="1"/>
      <c r="C755" s="1"/>
      <c r="D755" s="1"/>
      <c r="E755" s="1"/>
      <c r="F755" s="1"/>
      <c r="G755" s="1"/>
      <c r="H755" s="1"/>
      <c r="I755" s="1"/>
      <c r="J755" s="1"/>
      <c r="K755" s="1"/>
      <c r="L755" s="1"/>
      <c r="M755" s="1"/>
      <c r="O755" s="1"/>
      <c r="P755" s="1"/>
      <c r="Q755" s="1"/>
      <c r="R755" s="1"/>
      <c r="S755" s="1"/>
      <c r="T755" s="1"/>
      <c r="U755" s="1"/>
      <c r="V755" s="1"/>
      <c r="W755" s="1"/>
      <c r="X755" s="1"/>
      <c r="Y755" s="1"/>
      <c r="Z755" s="1"/>
    </row>
    <row r="756" spans="1:26" ht="15.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15">
      <c r="A757" s="1"/>
      <c r="B757" s="1"/>
      <c r="C757" s="1"/>
      <c r="D757" s="1"/>
      <c r="E757" s="1"/>
      <c r="F757" s="1"/>
      <c r="G757" s="1"/>
      <c r="H757" s="1"/>
      <c r="I757" s="1"/>
      <c r="J757" s="1"/>
      <c r="K757" s="1"/>
      <c r="L757" s="1"/>
      <c r="M757" s="1"/>
      <c r="O757" s="1"/>
      <c r="P757" s="1"/>
      <c r="Q757" s="1"/>
      <c r="R757" s="1"/>
      <c r="S757" s="1"/>
      <c r="T757" s="1"/>
      <c r="U757" s="1"/>
      <c r="V757" s="1"/>
      <c r="W757" s="1"/>
      <c r="X757" s="1"/>
      <c r="Y757" s="1"/>
      <c r="Z757" s="1"/>
    </row>
    <row r="758" spans="1:26" ht="15.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15">
      <c r="A759" s="1"/>
      <c r="B759" s="1"/>
      <c r="C759" s="1"/>
      <c r="D759" s="1"/>
      <c r="E759" s="1"/>
      <c r="F759" s="1"/>
      <c r="G759" s="1"/>
      <c r="H759" s="1"/>
      <c r="I759" s="1"/>
      <c r="J759" s="1"/>
      <c r="K759" s="1"/>
      <c r="L759" s="1"/>
      <c r="M759" s="1"/>
      <c r="O759" s="1"/>
      <c r="P759" s="1"/>
      <c r="Q759" s="1"/>
      <c r="R759" s="1"/>
      <c r="S759" s="1"/>
      <c r="T759" s="1"/>
      <c r="U759" s="1"/>
      <c r="V759" s="1"/>
      <c r="W759" s="1"/>
      <c r="X759" s="1"/>
      <c r="Y759" s="1"/>
      <c r="Z759" s="1"/>
    </row>
    <row r="760" spans="1:26" ht="15.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15">
      <c r="A761" s="1"/>
      <c r="B761" s="1"/>
      <c r="C761" s="1"/>
      <c r="D761" s="1"/>
      <c r="E761" s="1"/>
      <c r="F761" s="1"/>
      <c r="G761" s="1"/>
      <c r="H761" s="1"/>
      <c r="I761" s="1"/>
      <c r="J761" s="1"/>
      <c r="K761" s="1"/>
      <c r="L761" s="1"/>
      <c r="M761" s="1"/>
      <c r="O761" s="1"/>
      <c r="P761" s="1"/>
      <c r="Q761" s="1"/>
      <c r="R761" s="1"/>
      <c r="S761" s="1"/>
      <c r="T761" s="1"/>
      <c r="U761" s="1"/>
      <c r="V761" s="1"/>
      <c r="W761" s="1"/>
      <c r="X761" s="1"/>
      <c r="Y761" s="1"/>
      <c r="Z761" s="1"/>
    </row>
    <row r="762" spans="1:26" ht="15.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15">
      <c r="A763" s="1"/>
      <c r="B763" s="1"/>
      <c r="C763" s="1"/>
      <c r="D763" s="1"/>
      <c r="E763" s="1"/>
      <c r="F763" s="1"/>
      <c r="G763" s="1"/>
      <c r="H763" s="1"/>
      <c r="I763" s="1"/>
      <c r="J763" s="1"/>
      <c r="K763" s="1"/>
      <c r="L763" s="1"/>
      <c r="M763" s="1"/>
      <c r="O763" s="1"/>
      <c r="P763" s="1"/>
      <c r="Q763" s="1"/>
      <c r="R763" s="1"/>
      <c r="S763" s="1"/>
      <c r="T763" s="1"/>
      <c r="U763" s="1"/>
      <c r="V763" s="1"/>
      <c r="W763" s="1"/>
      <c r="X763" s="1"/>
      <c r="Y763" s="1"/>
      <c r="Z763" s="1"/>
    </row>
    <row r="764" spans="1:26" ht="15.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15">
      <c r="A765" s="1"/>
      <c r="B765" s="1"/>
      <c r="C765" s="1"/>
      <c r="D765" s="1"/>
      <c r="E765" s="1"/>
      <c r="F765" s="1"/>
      <c r="G765" s="1"/>
      <c r="H765" s="1"/>
      <c r="I765" s="1"/>
      <c r="J765" s="1"/>
      <c r="K765" s="1"/>
      <c r="L765" s="1"/>
      <c r="M765" s="1"/>
      <c r="O765" s="1"/>
      <c r="P765" s="1"/>
      <c r="Q765" s="1"/>
      <c r="R765" s="1"/>
      <c r="S765" s="1"/>
      <c r="T765" s="1"/>
      <c r="U765" s="1"/>
      <c r="V765" s="1"/>
      <c r="W765" s="1"/>
      <c r="X765" s="1"/>
      <c r="Y765" s="1"/>
      <c r="Z765" s="1"/>
    </row>
    <row r="766" spans="1:26" ht="15.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15">
      <c r="A767" s="1"/>
      <c r="B767" s="1"/>
      <c r="C767" s="1"/>
      <c r="D767" s="1"/>
      <c r="E767" s="1"/>
      <c r="F767" s="1"/>
      <c r="G767" s="1"/>
      <c r="H767" s="1"/>
      <c r="I767" s="1"/>
      <c r="J767" s="1"/>
      <c r="K767" s="1"/>
      <c r="L767" s="1"/>
      <c r="M767" s="1"/>
      <c r="O767" s="1"/>
      <c r="P767" s="1"/>
      <c r="Q767" s="1"/>
      <c r="R767" s="1"/>
      <c r="S767" s="1"/>
      <c r="T767" s="1"/>
      <c r="U767" s="1"/>
      <c r="V767" s="1"/>
      <c r="W767" s="1"/>
      <c r="X767" s="1"/>
      <c r="Y767" s="1"/>
      <c r="Z767" s="1"/>
    </row>
    <row r="768" spans="1:26" ht="15.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15">
      <c r="A769" s="1"/>
      <c r="B769" s="1"/>
      <c r="C769" s="1"/>
      <c r="D769" s="1"/>
      <c r="E769" s="1"/>
      <c r="F769" s="1"/>
      <c r="G769" s="1"/>
      <c r="H769" s="1"/>
      <c r="I769" s="1"/>
      <c r="J769" s="1"/>
      <c r="K769" s="1"/>
      <c r="L769" s="1"/>
      <c r="M769" s="1"/>
      <c r="O769" s="1"/>
      <c r="P769" s="1"/>
      <c r="Q769" s="1"/>
      <c r="R769" s="1"/>
      <c r="S769" s="1"/>
      <c r="T769" s="1"/>
      <c r="U769" s="1"/>
      <c r="V769" s="1"/>
      <c r="W769" s="1"/>
      <c r="X769" s="1"/>
      <c r="Y769" s="1"/>
      <c r="Z769" s="1"/>
    </row>
    <row r="770" spans="1:26" ht="15.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15">
      <c r="A771" s="1"/>
      <c r="B771" s="1"/>
      <c r="C771" s="1"/>
      <c r="D771" s="1"/>
      <c r="E771" s="1"/>
      <c r="F771" s="1"/>
      <c r="G771" s="1"/>
      <c r="H771" s="1"/>
      <c r="I771" s="1"/>
      <c r="J771" s="1"/>
      <c r="K771" s="1"/>
      <c r="L771" s="1"/>
      <c r="M771" s="1"/>
      <c r="O771" s="1"/>
      <c r="P771" s="1"/>
      <c r="Q771" s="1"/>
      <c r="R771" s="1"/>
      <c r="S771" s="1"/>
      <c r="T771" s="1"/>
      <c r="U771" s="1"/>
      <c r="V771" s="1"/>
      <c r="W771" s="1"/>
      <c r="X771" s="1"/>
      <c r="Y771" s="1"/>
      <c r="Z771" s="1"/>
    </row>
    <row r="772" spans="1:26" ht="15.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15">
      <c r="A773" s="1"/>
      <c r="B773" s="1"/>
      <c r="C773" s="1"/>
      <c r="D773" s="1"/>
      <c r="E773" s="1"/>
      <c r="F773" s="1"/>
      <c r="G773" s="1"/>
      <c r="H773" s="1"/>
      <c r="I773" s="1"/>
      <c r="J773" s="1"/>
      <c r="K773" s="1"/>
      <c r="L773" s="1"/>
      <c r="M773" s="1"/>
      <c r="O773" s="1"/>
      <c r="P773" s="1"/>
      <c r="Q773" s="1"/>
      <c r="R773" s="1"/>
      <c r="S773" s="1"/>
      <c r="T773" s="1"/>
      <c r="U773" s="1"/>
      <c r="V773" s="1"/>
      <c r="W773" s="1"/>
      <c r="X773" s="1"/>
      <c r="Y773" s="1"/>
      <c r="Z773" s="1"/>
    </row>
    <row r="774" spans="1:26" ht="15.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15">
      <c r="A775" s="1"/>
      <c r="B775" s="1"/>
      <c r="C775" s="1"/>
      <c r="D775" s="1"/>
      <c r="E775" s="1"/>
      <c r="F775" s="1"/>
      <c r="G775" s="1"/>
      <c r="H775" s="1"/>
      <c r="I775" s="1"/>
      <c r="J775" s="1"/>
      <c r="K775" s="1"/>
      <c r="L775" s="1"/>
      <c r="M775" s="1"/>
      <c r="O775" s="1"/>
      <c r="P775" s="1"/>
      <c r="Q775" s="1"/>
      <c r="R775" s="1"/>
      <c r="S775" s="1"/>
      <c r="T775" s="1"/>
      <c r="U775" s="1"/>
      <c r="V775" s="1"/>
      <c r="W775" s="1"/>
      <c r="X775" s="1"/>
      <c r="Y775" s="1"/>
      <c r="Z775" s="1"/>
    </row>
    <row r="776" spans="1:26" ht="15.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15">
      <c r="A777" s="1"/>
      <c r="B777" s="1"/>
      <c r="C777" s="1"/>
      <c r="D777" s="1"/>
      <c r="E777" s="1"/>
      <c r="F777" s="1"/>
      <c r="G777" s="1"/>
      <c r="H777" s="1"/>
      <c r="I777" s="1"/>
      <c r="J777" s="1"/>
      <c r="K777" s="1"/>
      <c r="L777" s="1"/>
      <c r="M777" s="1"/>
      <c r="O777" s="1"/>
      <c r="P777" s="1"/>
      <c r="Q777" s="1"/>
      <c r="R777" s="1"/>
      <c r="S777" s="1"/>
      <c r="T777" s="1"/>
      <c r="U777" s="1"/>
      <c r="V777" s="1"/>
      <c r="W777" s="1"/>
      <c r="X777" s="1"/>
      <c r="Y777" s="1"/>
      <c r="Z777" s="1"/>
    </row>
    <row r="778" spans="1:26" ht="15.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15">
      <c r="A779" s="1"/>
      <c r="B779" s="1"/>
      <c r="C779" s="1"/>
      <c r="D779" s="1"/>
      <c r="E779" s="1"/>
      <c r="F779" s="1"/>
      <c r="G779" s="1"/>
      <c r="H779" s="1"/>
      <c r="I779" s="1"/>
      <c r="J779" s="1"/>
      <c r="K779" s="1"/>
      <c r="L779" s="1"/>
      <c r="M779" s="1"/>
      <c r="O779" s="1"/>
      <c r="P779" s="1"/>
      <c r="Q779" s="1"/>
      <c r="R779" s="1"/>
      <c r="S779" s="1"/>
      <c r="T779" s="1"/>
      <c r="U779" s="1"/>
      <c r="V779" s="1"/>
      <c r="W779" s="1"/>
      <c r="X779" s="1"/>
      <c r="Y779" s="1"/>
      <c r="Z779" s="1"/>
    </row>
    <row r="780" spans="1:26" ht="15.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15">
      <c r="A781" s="1"/>
      <c r="B781" s="1"/>
      <c r="C781" s="1"/>
      <c r="D781" s="1"/>
      <c r="E781" s="1"/>
      <c r="F781" s="1"/>
      <c r="G781" s="1"/>
      <c r="H781" s="1"/>
      <c r="I781" s="1"/>
      <c r="J781" s="1"/>
      <c r="K781" s="1"/>
      <c r="L781" s="1"/>
      <c r="M781" s="1"/>
      <c r="O781" s="1"/>
      <c r="P781" s="1"/>
      <c r="Q781" s="1"/>
      <c r="R781" s="1"/>
      <c r="S781" s="1"/>
      <c r="T781" s="1"/>
      <c r="U781" s="1"/>
      <c r="V781" s="1"/>
      <c r="W781" s="1"/>
      <c r="X781" s="1"/>
      <c r="Y781" s="1"/>
      <c r="Z781" s="1"/>
    </row>
    <row r="782" spans="1:26" ht="15.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15">
      <c r="A783" s="1"/>
      <c r="B783" s="1"/>
      <c r="C783" s="1"/>
      <c r="D783" s="1"/>
      <c r="E783" s="1"/>
      <c r="F783" s="1"/>
      <c r="G783" s="1"/>
      <c r="H783" s="1"/>
      <c r="I783" s="1"/>
      <c r="J783" s="1"/>
      <c r="K783" s="1"/>
      <c r="L783" s="1"/>
      <c r="M783" s="1"/>
      <c r="O783" s="1"/>
      <c r="P783" s="1"/>
      <c r="Q783" s="1"/>
      <c r="R783" s="1"/>
      <c r="S783" s="1"/>
      <c r="T783" s="1"/>
      <c r="U783" s="1"/>
      <c r="V783" s="1"/>
      <c r="W783" s="1"/>
      <c r="X783" s="1"/>
      <c r="Y783" s="1"/>
      <c r="Z783" s="1"/>
    </row>
    <row r="784" spans="1:26" ht="15.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15">
      <c r="A785" s="1"/>
      <c r="B785" s="1"/>
      <c r="C785" s="1"/>
      <c r="D785" s="1"/>
      <c r="E785" s="1"/>
      <c r="F785" s="1"/>
      <c r="G785" s="1"/>
      <c r="H785" s="1"/>
      <c r="I785" s="1"/>
      <c r="J785" s="1"/>
      <c r="K785" s="1"/>
      <c r="L785" s="1"/>
      <c r="M785" s="1"/>
      <c r="O785" s="1"/>
      <c r="P785" s="1"/>
      <c r="Q785" s="1"/>
      <c r="R785" s="1"/>
      <c r="S785" s="1"/>
      <c r="T785" s="1"/>
      <c r="U785" s="1"/>
      <c r="V785" s="1"/>
      <c r="W785" s="1"/>
      <c r="X785" s="1"/>
      <c r="Y785" s="1"/>
      <c r="Z785" s="1"/>
    </row>
    <row r="786" spans="1:26" ht="15.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15">
      <c r="A787" s="1"/>
      <c r="B787" s="1"/>
      <c r="C787" s="1"/>
      <c r="D787" s="1"/>
      <c r="E787" s="1"/>
      <c r="F787" s="1"/>
      <c r="G787" s="1"/>
      <c r="H787" s="1"/>
      <c r="I787" s="1"/>
      <c r="J787" s="1"/>
      <c r="K787" s="1"/>
      <c r="L787" s="1"/>
      <c r="M787" s="1"/>
      <c r="O787" s="1"/>
      <c r="P787" s="1"/>
      <c r="Q787" s="1"/>
      <c r="R787" s="1"/>
      <c r="S787" s="1"/>
      <c r="T787" s="1"/>
      <c r="U787" s="1"/>
      <c r="V787" s="1"/>
      <c r="W787" s="1"/>
      <c r="X787" s="1"/>
      <c r="Y787" s="1"/>
      <c r="Z787" s="1"/>
    </row>
    <row r="788" spans="1:26" ht="15.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15">
      <c r="A789" s="1"/>
      <c r="B789" s="1"/>
      <c r="C789" s="1"/>
      <c r="D789" s="1"/>
      <c r="E789" s="1"/>
      <c r="F789" s="1"/>
      <c r="G789" s="1"/>
      <c r="H789" s="1"/>
      <c r="I789" s="1"/>
      <c r="J789" s="1"/>
      <c r="K789" s="1"/>
      <c r="L789" s="1"/>
      <c r="M789" s="1"/>
      <c r="O789" s="1"/>
      <c r="P789" s="1"/>
      <c r="Q789" s="1"/>
      <c r="R789" s="1"/>
      <c r="S789" s="1"/>
      <c r="T789" s="1"/>
      <c r="U789" s="1"/>
      <c r="V789" s="1"/>
      <c r="W789" s="1"/>
      <c r="X789" s="1"/>
      <c r="Y789" s="1"/>
      <c r="Z789" s="1"/>
    </row>
    <row r="790" spans="1:26" ht="15.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15">
      <c r="A791" s="1"/>
      <c r="B791" s="1"/>
      <c r="C791" s="1"/>
      <c r="D791" s="1"/>
      <c r="E791" s="1"/>
      <c r="F791" s="1"/>
      <c r="G791" s="1"/>
      <c r="H791" s="1"/>
      <c r="I791" s="1"/>
      <c r="J791" s="1"/>
      <c r="K791" s="1"/>
      <c r="L791" s="1"/>
      <c r="M791" s="1"/>
      <c r="O791" s="1"/>
      <c r="P791" s="1"/>
      <c r="Q791" s="1"/>
      <c r="R791" s="1"/>
      <c r="S791" s="1"/>
      <c r="T791" s="1"/>
      <c r="U791" s="1"/>
      <c r="V791" s="1"/>
      <c r="W791" s="1"/>
      <c r="X791" s="1"/>
      <c r="Y791" s="1"/>
      <c r="Z791" s="1"/>
    </row>
    <row r="792" spans="1:26" ht="15.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15">
      <c r="A793" s="1"/>
      <c r="B793" s="1"/>
      <c r="C793" s="1"/>
      <c r="D793" s="1"/>
      <c r="E793" s="1"/>
      <c r="F793" s="1"/>
      <c r="G793" s="1"/>
      <c r="H793" s="1"/>
      <c r="I793" s="1"/>
      <c r="J793" s="1"/>
      <c r="K793" s="1"/>
      <c r="L793" s="1"/>
      <c r="M793" s="1"/>
      <c r="O793" s="1"/>
      <c r="P793" s="1"/>
      <c r="Q793" s="1"/>
      <c r="R793" s="1"/>
      <c r="S793" s="1"/>
      <c r="T793" s="1"/>
      <c r="U793" s="1"/>
      <c r="V793" s="1"/>
      <c r="W793" s="1"/>
      <c r="X793" s="1"/>
      <c r="Y793" s="1"/>
      <c r="Z793" s="1"/>
    </row>
    <row r="794" spans="1:26" ht="15.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15">
      <c r="A795" s="1"/>
      <c r="B795" s="1"/>
      <c r="C795" s="1"/>
      <c r="D795" s="1"/>
      <c r="E795" s="1"/>
      <c r="F795" s="1"/>
      <c r="G795" s="1"/>
      <c r="H795" s="1"/>
      <c r="I795" s="1"/>
      <c r="J795" s="1"/>
      <c r="K795" s="1"/>
      <c r="L795" s="1"/>
      <c r="M795" s="1"/>
      <c r="O795" s="1"/>
      <c r="P795" s="1"/>
      <c r="Q795" s="1"/>
      <c r="R795" s="1"/>
      <c r="S795" s="1"/>
      <c r="T795" s="1"/>
      <c r="U795" s="1"/>
      <c r="V795" s="1"/>
      <c r="W795" s="1"/>
      <c r="X795" s="1"/>
      <c r="Y795" s="1"/>
      <c r="Z795" s="1"/>
    </row>
    <row r="796" spans="1:26" ht="15.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15">
      <c r="A797" s="1"/>
      <c r="B797" s="1"/>
      <c r="C797" s="1"/>
      <c r="D797" s="1"/>
      <c r="E797" s="1"/>
      <c r="F797" s="1"/>
      <c r="G797" s="1"/>
      <c r="H797" s="1"/>
      <c r="I797" s="1"/>
      <c r="J797" s="1"/>
      <c r="K797" s="1"/>
      <c r="L797" s="1"/>
      <c r="M797" s="1"/>
      <c r="O797" s="1"/>
      <c r="P797" s="1"/>
      <c r="Q797" s="1"/>
      <c r="R797" s="1"/>
      <c r="S797" s="1"/>
      <c r="T797" s="1"/>
      <c r="U797" s="1"/>
      <c r="V797" s="1"/>
      <c r="W797" s="1"/>
      <c r="X797" s="1"/>
      <c r="Y797" s="1"/>
      <c r="Z797" s="1"/>
    </row>
    <row r="798" spans="1:26" ht="15.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15">
      <c r="A799" s="1"/>
      <c r="B799" s="1"/>
      <c r="C799" s="1"/>
      <c r="D799" s="1"/>
      <c r="E799" s="1"/>
      <c r="F799" s="1"/>
      <c r="G799" s="1"/>
      <c r="H799" s="1"/>
      <c r="I799" s="1"/>
      <c r="J799" s="1"/>
      <c r="K799" s="1"/>
      <c r="L799" s="1"/>
      <c r="M799" s="1"/>
      <c r="O799" s="1"/>
      <c r="P799" s="1"/>
      <c r="Q799" s="1"/>
      <c r="R799" s="1"/>
      <c r="S799" s="1"/>
      <c r="T799" s="1"/>
      <c r="U799" s="1"/>
      <c r="V799" s="1"/>
      <c r="W799" s="1"/>
      <c r="X799" s="1"/>
      <c r="Y799" s="1"/>
      <c r="Z799" s="1"/>
    </row>
    <row r="800" spans="1:26" ht="15.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15">
      <c r="A801" s="1"/>
      <c r="B801" s="1"/>
      <c r="C801" s="1"/>
      <c r="D801" s="1"/>
      <c r="E801" s="1"/>
      <c r="F801" s="1"/>
      <c r="G801" s="1"/>
      <c r="H801" s="1"/>
      <c r="I801" s="1"/>
      <c r="J801" s="1"/>
      <c r="K801" s="1"/>
      <c r="L801" s="1"/>
      <c r="M801" s="1"/>
      <c r="O801" s="1"/>
      <c r="P801" s="1"/>
      <c r="Q801" s="1"/>
      <c r="R801" s="1"/>
      <c r="S801" s="1"/>
      <c r="T801" s="1"/>
      <c r="U801" s="1"/>
      <c r="V801" s="1"/>
      <c r="W801" s="1"/>
      <c r="X801" s="1"/>
      <c r="Y801" s="1"/>
      <c r="Z801" s="1"/>
    </row>
    <row r="802" spans="1:26" ht="15.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15">
      <c r="A803" s="1"/>
      <c r="B803" s="1"/>
      <c r="C803" s="1"/>
      <c r="D803" s="1"/>
      <c r="E803" s="1"/>
      <c r="F803" s="1"/>
      <c r="G803" s="1"/>
      <c r="H803" s="1"/>
      <c r="I803" s="1"/>
      <c r="J803" s="1"/>
      <c r="K803" s="1"/>
      <c r="L803" s="1"/>
      <c r="M803" s="1"/>
      <c r="O803" s="1"/>
      <c r="P803" s="1"/>
      <c r="Q803" s="1"/>
      <c r="R803" s="1"/>
      <c r="S803" s="1"/>
      <c r="T803" s="1"/>
      <c r="U803" s="1"/>
      <c r="V803" s="1"/>
      <c r="W803" s="1"/>
      <c r="X803" s="1"/>
      <c r="Y803" s="1"/>
      <c r="Z803" s="1"/>
    </row>
    <row r="804" spans="1:26" ht="15.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15">
      <c r="A805" s="1"/>
      <c r="B805" s="1"/>
      <c r="C805" s="1"/>
      <c r="D805" s="1"/>
      <c r="E805" s="1"/>
      <c r="F805" s="1"/>
      <c r="G805" s="1"/>
      <c r="H805" s="1"/>
      <c r="I805" s="1"/>
      <c r="J805" s="1"/>
      <c r="K805" s="1"/>
      <c r="L805" s="1"/>
      <c r="M805" s="1"/>
      <c r="O805" s="1"/>
      <c r="P805" s="1"/>
      <c r="Q805" s="1"/>
      <c r="R805" s="1"/>
      <c r="S805" s="1"/>
      <c r="T805" s="1"/>
      <c r="U805" s="1"/>
      <c r="V805" s="1"/>
      <c r="W805" s="1"/>
      <c r="X805" s="1"/>
      <c r="Y805" s="1"/>
      <c r="Z805" s="1"/>
    </row>
    <row r="806" spans="1:26" ht="15.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15">
      <c r="A807" s="1"/>
      <c r="B807" s="1"/>
      <c r="C807" s="1"/>
      <c r="D807" s="1"/>
      <c r="E807" s="1"/>
      <c r="F807" s="1"/>
      <c r="G807" s="1"/>
      <c r="H807" s="1"/>
      <c r="I807" s="1"/>
      <c r="J807" s="1"/>
      <c r="K807" s="1"/>
      <c r="L807" s="1"/>
      <c r="M807" s="1"/>
      <c r="O807" s="1"/>
      <c r="P807" s="1"/>
      <c r="Q807" s="1"/>
      <c r="R807" s="1"/>
      <c r="S807" s="1"/>
      <c r="T807" s="1"/>
      <c r="U807" s="1"/>
      <c r="V807" s="1"/>
      <c r="W807" s="1"/>
      <c r="X807" s="1"/>
      <c r="Y807" s="1"/>
      <c r="Z807" s="1"/>
    </row>
    <row r="808" spans="1:26" ht="15.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15">
      <c r="A809" s="1"/>
      <c r="B809" s="1"/>
      <c r="C809" s="1"/>
      <c r="D809" s="1"/>
      <c r="E809" s="1"/>
      <c r="F809" s="1"/>
      <c r="G809" s="1"/>
      <c r="H809" s="1"/>
      <c r="I809" s="1"/>
      <c r="J809" s="1"/>
      <c r="K809" s="1"/>
      <c r="L809" s="1"/>
      <c r="M809" s="1"/>
      <c r="O809" s="1"/>
      <c r="P809" s="1"/>
      <c r="Q809" s="1"/>
      <c r="R809" s="1"/>
      <c r="S809" s="1"/>
      <c r="T809" s="1"/>
      <c r="U809" s="1"/>
      <c r="V809" s="1"/>
      <c r="W809" s="1"/>
      <c r="X809" s="1"/>
      <c r="Y809" s="1"/>
      <c r="Z809" s="1"/>
    </row>
    <row r="810" spans="1:26" ht="15.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15">
      <c r="A811" s="1"/>
      <c r="B811" s="1"/>
      <c r="C811" s="1"/>
      <c r="D811" s="1"/>
      <c r="E811" s="1"/>
      <c r="F811" s="1"/>
      <c r="G811" s="1"/>
      <c r="H811" s="1"/>
      <c r="I811" s="1"/>
      <c r="J811" s="1"/>
      <c r="K811" s="1"/>
      <c r="L811" s="1"/>
      <c r="M811" s="1"/>
      <c r="O811" s="1"/>
      <c r="P811" s="1"/>
      <c r="Q811" s="1"/>
      <c r="R811" s="1"/>
      <c r="S811" s="1"/>
      <c r="T811" s="1"/>
      <c r="U811" s="1"/>
      <c r="V811" s="1"/>
      <c r="W811" s="1"/>
      <c r="X811" s="1"/>
      <c r="Y811" s="1"/>
      <c r="Z811" s="1"/>
    </row>
    <row r="812" spans="1:26" ht="15.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15">
      <c r="A813" s="1"/>
      <c r="B813" s="1"/>
      <c r="C813" s="1"/>
      <c r="D813" s="1"/>
      <c r="E813" s="1"/>
      <c r="F813" s="1"/>
      <c r="G813" s="1"/>
      <c r="H813" s="1"/>
      <c r="I813" s="1"/>
      <c r="J813" s="1"/>
      <c r="K813" s="1"/>
      <c r="L813" s="1"/>
      <c r="M813" s="1"/>
      <c r="O813" s="1"/>
      <c r="P813" s="1"/>
      <c r="Q813" s="1"/>
      <c r="R813" s="1"/>
      <c r="S813" s="1"/>
      <c r="T813" s="1"/>
      <c r="U813" s="1"/>
      <c r="V813" s="1"/>
      <c r="W813" s="1"/>
      <c r="X813" s="1"/>
      <c r="Y813" s="1"/>
      <c r="Z813" s="1"/>
    </row>
    <row r="814" spans="1:26" ht="15.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15">
      <c r="A815" s="1"/>
      <c r="B815" s="1"/>
      <c r="C815" s="1"/>
      <c r="D815" s="1"/>
      <c r="E815" s="1"/>
      <c r="F815" s="1"/>
      <c r="G815" s="1"/>
      <c r="H815" s="1"/>
      <c r="I815" s="1"/>
      <c r="J815" s="1"/>
      <c r="K815" s="1"/>
      <c r="L815" s="1"/>
      <c r="M815" s="1"/>
      <c r="O815" s="1"/>
      <c r="P815" s="1"/>
      <c r="Q815" s="1"/>
      <c r="R815" s="1"/>
      <c r="S815" s="1"/>
      <c r="T815" s="1"/>
      <c r="U815" s="1"/>
      <c r="V815" s="1"/>
      <c r="W815" s="1"/>
      <c r="X815" s="1"/>
      <c r="Y815" s="1"/>
      <c r="Z815" s="1"/>
    </row>
    <row r="816" spans="1:26" ht="15.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15">
      <c r="A817" s="1"/>
      <c r="B817" s="1"/>
      <c r="C817" s="1"/>
      <c r="D817" s="1"/>
      <c r="E817" s="1"/>
      <c r="F817" s="1"/>
      <c r="G817" s="1"/>
      <c r="H817" s="1"/>
      <c r="I817" s="1"/>
      <c r="J817" s="1"/>
      <c r="K817" s="1"/>
      <c r="L817" s="1"/>
      <c r="M817" s="1"/>
      <c r="O817" s="1"/>
      <c r="P817" s="1"/>
      <c r="Q817" s="1"/>
      <c r="R817" s="1"/>
      <c r="S817" s="1"/>
      <c r="T817" s="1"/>
      <c r="U817" s="1"/>
      <c r="V817" s="1"/>
      <c r="W817" s="1"/>
      <c r="X817" s="1"/>
      <c r="Y817" s="1"/>
      <c r="Z817" s="1"/>
    </row>
    <row r="818" spans="1:26" ht="15.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15">
      <c r="A819" s="1"/>
      <c r="B819" s="1"/>
      <c r="C819" s="1"/>
      <c r="D819" s="1"/>
      <c r="E819" s="1"/>
      <c r="F819" s="1"/>
      <c r="G819" s="1"/>
      <c r="H819" s="1"/>
      <c r="I819" s="1"/>
      <c r="J819" s="1"/>
      <c r="K819" s="1"/>
      <c r="L819" s="1"/>
      <c r="M819" s="1"/>
      <c r="O819" s="1"/>
      <c r="P819" s="1"/>
      <c r="Q819" s="1"/>
      <c r="R819" s="1"/>
      <c r="S819" s="1"/>
      <c r="T819" s="1"/>
      <c r="U819" s="1"/>
      <c r="V819" s="1"/>
      <c r="W819" s="1"/>
      <c r="X819" s="1"/>
      <c r="Y819" s="1"/>
      <c r="Z819" s="1"/>
    </row>
    <row r="820" spans="1:26" ht="15.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15">
      <c r="A821" s="1"/>
      <c r="B821" s="1"/>
      <c r="C821" s="1"/>
      <c r="D821" s="1"/>
      <c r="E821" s="1"/>
      <c r="F821" s="1"/>
      <c r="G821" s="1"/>
      <c r="H821" s="1"/>
      <c r="I821" s="1"/>
      <c r="J821" s="1"/>
      <c r="K821" s="1"/>
      <c r="L821" s="1"/>
      <c r="M821" s="1"/>
      <c r="O821" s="1"/>
      <c r="P821" s="1"/>
      <c r="Q821" s="1"/>
      <c r="R821" s="1"/>
      <c r="S821" s="1"/>
      <c r="T821" s="1"/>
      <c r="U821" s="1"/>
      <c r="V821" s="1"/>
      <c r="W821" s="1"/>
      <c r="X821" s="1"/>
      <c r="Y821" s="1"/>
      <c r="Z821" s="1"/>
    </row>
    <row r="822" spans="1:26" ht="15.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15">
      <c r="A823" s="1"/>
      <c r="B823" s="1"/>
      <c r="C823" s="1"/>
      <c r="D823" s="1"/>
      <c r="E823" s="1"/>
      <c r="F823" s="1"/>
      <c r="G823" s="1"/>
      <c r="H823" s="1"/>
      <c r="I823" s="1"/>
      <c r="J823" s="1"/>
      <c r="K823" s="1"/>
      <c r="L823" s="1"/>
      <c r="M823" s="1"/>
      <c r="O823" s="1"/>
      <c r="P823" s="1"/>
      <c r="Q823" s="1"/>
      <c r="R823" s="1"/>
      <c r="S823" s="1"/>
      <c r="T823" s="1"/>
      <c r="U823" s="1"/>
      <c r="V823" s="1"/>
      <c r="W823" s="1"/>
      <c r="X823" s="1"/>
      <c r="Y823" s="1"/>
      <c r="Z823" s="1"/>
    </row>
    <row r="824" spans="1:26" ht="15.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15">
      <c r="A825" s="1"/>
      <c r="B825" s="1"/>
      <c r="C825" s="1"/>
      <c r="D825" s="1"/>
      <c r="E825" s="1"/>
      <c r="F825" s="1"/>
      <c r="G825" s="1"/>
      <c r="H825" s="1"/>
      <c r="I825" s="1"/>
      <c r="J825" s="1"/>
      <c r="K825" s="1"/>
      <c r="L825" s="1"/>
      <c r="M825" s="1"/>
      <c r="O825" s="1"/>
      <c r="P825" s="1"/>
      <c r="Q825" s="1"/>
      <c r="R825" s="1"/>
      <c r="S825" s="1"/>
      <c r="T825" s="1"/>
      <c r="U825" s="1"/>
      <c r="V825" s="1"/>
      <c r="W825" s="1"/>
      <c r="X825" s="1"/>
      <c r="Y825" s="1"/>
      <c r="Z825" s="1"/>
    </row>
    <row r="826" spans="1:26" ht="15.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15">
      <c r="A827" s="1"/>
      <c r="B827" s="1"/>
      <c r="C827" s="1"/>
      <c r="D827" s="1"/>
      <c r="E827" s="1"/>
      <c r="F827" s="1"/>
      <c r="G827" s="1"/>
      <c r="H827" s="1"/>
      <c r="I827" s="1"/>
      <c r="J827" s="1"/>
      <c r="K827" s="1"/>
      <c r="L827" s="1"/>
      <c r="M827" s="1"/>
      <c r="O827" s="1"/>
      <c r="P827" s="1"/>
      <c r="Q827" s="1"/>
      <c r="R827" s="1"/>
      <c r="S827" s="1"/>
      <c r="T827" s="1"/>
      <c r="U827" s="1"/>
      <c r="V827" s="1"/>
      <c r="W827" s="1"/>
      <c r="X827" s="1"/>
      <c r="Y827" s="1"/>
      <c r="Z827" s="1"/>
    </row>
    <row r="828" spans="1:26" ht="15.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15">
      <c r="A829" s="1"/>
      <c r="B829" s="1"/>
      <c r="C829" s="1"/>
      <c r="D829" s="1"/>
      <c r="E829" s="1"/>
      <c r="F829" s="1"/>
      <c r="G829" s="1"/>
      <c r="H829" s="1"/>
      <c r="I829" s="1"/>
      <c r="J829" s="1"/>
      <c r="K829" s="1"/>
      <c r="L829" s="1"/>
      <c r="M829" s="1"/>
      <c r="O829" s="1"/>
      <c r="P829" s="1"/>
      <c r="Q829" s="1"/>
      <c r="R829" s="1"/>
      <c r="S829" s="1"/>
      <c r="T829" s="1"/>
      <c r="U829" s="1"/>
      <c r="V829" s="1"/>
      <c r="W829" s="1"/>
      <c r="X829" s="1"/>
      <c r="Y829" s="1"/>
      <c r="Z829" s="1"/>
    </row>
    <row r="830" spans="1:26" ht="15.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15">
      <c r="A831" s="1"/>
      <c r="B831" s="1"/>
      <c r="C831" s="1"/>
      <c r="D831" s="1"/>
      <c r="E831" s="1"/>
      <c r="F831" s="1"/>
      <c r="G831" s="1"/>
      <c r="H831" s="1"/>
      <c r="I831" s="1"/>
      <c r="J831" s="1"/>
      <c r="K831" s="1"/>
      <c r="L831" s="1"/>
      <c r="M831" s="1"/>
      <c r="O831" s="1"/>
      <c r="P831" s="1"/>
      <c r="Q831" s="1"/>
      <c r="R831" s="1"/>
      <c r="S831" s="1"/>
      <c r="T831" s="1"/>
      <c r="U831" s="1"/>
      <c r="V831" s="1"/>
      <c r="W831" s="1"/>
      <c r="X831" s="1"/>
      <c r="Y831" s="1"/>
      <c r="Z831" s="1"/>
    </row>
    <row r="832" spans="1:26" ht="15.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15">
      <c r="A833" s="1"/>
      <c r="B833" s="1"/>
      <c r="C833" s="1"/>
      <c r="D833" s="1"/>
      <c r="E833" s="1"/>
      <c r="F833" s="1"/>
      <c r="G833" s="1"/>
      <c r="H833" s="1"/>
      <c r="I833" s="1"/>
      <c r="J833" s="1"/>
      <c r="K833" s="1"/>
      <c r="L833" s="1"/>
      <c r="M833" s="1"/>
      <c r="O833" s="1"/>
      <c r="P833" s="1"/>
      <c r="Q833" s="1"/>
      <c r="R833" s="1"/>
      <c r="S833" s="1"/>
      <c r="T833" s="1"/>
      <c r="U833" s="1"/>
      <c r="V833" s="1"/>
      <c r="W833" s="1"/>
      <c r="X833" s="1"/>
      <c r="Y833" s="1"/>
      <c r="Z833" s="1"/>
    </row>
    <row r="834" spans="1:26" ht="15.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15">
      <c r="A835" s="1"/>
      <c r="B835" s="1"/>
      <c r="C835" s="1"/>
      <c r="D835" s="1"/>
      <c r="E835" s="1"/>
      <c r="F835" s="1"/>
      <c r="G835" s="1"/>
      <c r="H835" s="1"/>
      <c r="I835" s="1"/>
      <c r="J835" s="1"/>
      <c r="K835" s="1"/>
      <c r="L835" s="1"/>
      <c r="M835" s="1"/>
      <c r="O835" s="1"/>
      <c r="P835" s="1"/>
      <c r="Q835" s="1"/>
      <c r="R835" s="1"/>
      <c r="S835" s="1"/>
      <c r="T835" s="1"/>
      <c r="U835" s="1"/>
      <c r="V835" s="1"/>
      <c r="W835" s="1"/>
      <c r="X835" s="1"/>
      <c r="Y835" s="1"/>
      <c r="Z835" s="1"/>
    </row>
    <row r="836" spans="1:26" ht="15.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15">
      <c r="A837" s="1"/>
      <c r="B837" s="1"/>
      <c r="C837" s="1"/>
      <c r="D837" s="1"/>
      <c r="E837" s="1"/>
      <c r="F837" s="1"/>
      <c r="G837" s="1"/>
      <c r="H837" s="1"/>
      <c r="I837" s="1"/>
      <c r="J837" s="1"/>
      <c r="K837" s="1"/>
      <c r="L837" s="1"/>
      <c r="M837" s="1"/>
      <c r="O837" s="1"/>
      <c r="P837" s="1"/>
      <c r="Q837" s="1"/>
      <c r="R837" s="1"/>
      <c r="S837" s="1"/>
      <c r="T837" s="1"/>
      <c r="U837" s="1"/>
      <c r="V837" s="1"/>
      <c r="W837" s="1"/>
      <c r="X837" s="1"/>
      <c r="Y837" s="1"/>
      <c r="Z837" s="1"/>
    </row>
    <row r="838" spans="1:26" ht="15.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15">
      <c r="A839" s="1"/>
      <c r="B839" s="1"/>
      <c r="C839" s="1"/>
      <c r="D839" s="1"/>
      <c r="E839" s="1"/>
      <c r="F839" s="1"/>
      <c r="G839" s="1"/>
      <c r="H839" s="1"/>
      <c r="I839" s="1"/>
      <c r="J839" s="1"/>
      <c r="K839" s="1"/>
      <c r="L839" s="1"/>
      <c r="M839" s="1"/>
      <c r="O839" s="1"/>
      <c r="P839" s="1"/>
      <c r="Q839" s="1"/>
      <c r="R839" s="1"/>
      <c r="S839" s="1"/>
      <c r="T839" s="1"/>
      <c r="U839" s="1"/>
      <c r="V839" s="1"/>
      <c r="W839" s="1"/>
      <c r="X839" s="1"/>
      <c r="Y839" s="1"/>
      <c r="Z839" s="1"/>
    </row>
    <row r="840" spans="1:26" ht="15.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15">
      <c r="A841" s="1"/>
      <c r="B841" s="1"/>
      <c r="C841" s="1"/>
      <c r="D841" s="1"/>
      <c r="E841" s="1"/>
      <c r="F841" s="1"/>
      <c r="G841" s="1"/>
      <c r="H841" s="1"/>
      <c r="I841" s="1"/>
      <c r="J841" s="1"/>
      <c r="K841" s="1"/>
      <c r="L841" s="1"/>
      <c r="M841" s="1"/>
      <c r="O841" s="1"/>
      <c r="P841" s="1"/>
      <c r="Q841" s="1"/>
      <c r="R841" s="1"/>
      <c r="S841" s="1"/>
      <c r="T841" s="1"/>
      <c r="U841" s="1"/>
      <c r="V841" s="1"/>
      <c r="W841" s="1"/>
      <c r="X841" s="1"/>
      <c r="Y841" s="1"/>
      <c r="Z841" s="1"/>
    </row>
    <row r="842" spans="1:26" ht="15.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15">
      <c r="A843" s="1"/>
      <c r="B843" s="1"/>
      <c r="C843" s="1"/>
      <c r="D843" s="1"/>
      <c r="E843" s="1"/>
      <c r="F843" s="1"/>
      <c r="G843" s="1"/>
      <c r="H843" s="1"/>
      <c r="I843" s="1"/>
      <c r="J843" s="1"/>
      <c r="K843" s="1"/>
      <c r="L843" s="1"/>
      <c r="M843" s="1"/>
      <c r="O843" s="1"/>
      <c r="P843" s="1"/>
      <c r="Q843" s="1"/>
      <c r="R843" s="1"/>
      <c r="S843" s="1"/>
      <c r="T843" s="1"/>
      <c r="U843" s="1"/>
      <c r="V843" s="1"/>
      <c r="W843" s="1"/>
      <c r="X843" s="1"/>
      <c r="Y843" s="1"/>
      <c r="Z843" s="1"/>
    </row>
    <row r="844" spans="1:26" ht="15.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15">
      <c r="A845" s="1"/>
      <c r="B845" s="1"/>
      <c r="C845" s="1"/>
      <c r="D845" s="1"/>
      <c r="E845" s="1"/>
      <c r="F845" s="1"/>
      <c r="G845" s="1"/>
      <c r="H845" s="1"/>
      <c r="I845" s="1"/>
      <c r="J845" s="1"/>
      <c r="K845" s="1"/>
      <c r="L845" s="1"/>
      <c r="M845" s="1"/>
      <c r="O845" s="1"/>
      <c r="P845" s="1"/>
      <c r="Q845" s="1"/>
      <c r="R845" s="1"/>
      <c r="S845" s="1"/>
      <c r="T845" s="1"/>
      <c r="U845" s="1"/>
      <c r="V845" s="1"/>
      <c r="W845" s="1"/>
      <c r="X845" s="1"/>
      <c r="Y845" s="1"/>
      <c r="Z845" s="1"/>
    </row>
    <row r="846" spans="1:26" ht="15.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15">
      <c r="A847" s="1"/>
      <c r="B847" s="1"/>
      <c r="C847" s="1"/>
      <c r="D847" s="1"/>
      <c r="E847" s="1"/>
      <c r="F847" s="1"/>
      <c r="G847" s="1"/>
      <c r="H847" s="1"/>
      <c r="I847" s="1"/>
      <c r="J847" s="1"/>
      <c r="K847" s="1"/>
      <c r="L847" s="1"/>
      <c r="M847" s="1"/>
      <c r="O847" s="1"/>
      <c r="P847" s="1"/>
      <c r="Q847" s="1"/>
      <c r="R847" s="1"/>
      <c r="S847" s="1"/>
      <c r="T847" s="1"/>
      <c r="U847" s="1"/>
      <c r="V847" s="1"/>
      <c r="W847" s="1"/>
      <c r="X847" s="1"/>
      <c r="Y847" s="1"/>
      <c r="Z847" s="1"/>
    </row>
    <row r="848" spans="1:26" ht="15.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15">
      <c r="A849" s="1"/>
      <c r="B849" s="1"/>
      <c r="C849" s="1"/>
      <c r="D849" s="1"/>
      <c r="E849" s="1"/>
      <c r="F849" s="1"/>
      <c r="G849" s="1"/>
      <c r="H849" s="1"/>
      <c r="I849" s="1"/>
      <c r="J849" s="1"/>
      <c r="K849" s="1"/>
      <c r="L849" s="1"/>
      <c r="M849" s="1"/>
      <c r="O849" s="1"/>
      <c r="P849" s="1"/>
      <c r="Q849" s="1"/>
      <c r="R849" s="1"/>
      <c r="S849" s="1"/>
      <c r="T849" s="1"/>
      <c r="U849" s="1"/>
      <c r="V849" s="1"/>
      <c r="W849" s="1"/>
      <c r="X849" s="1"/>
      <c r="Y849" s="1"/>
      <c r="Z849" s="1"/>
    </row>
    <row r="850" spans="1:26" ht="15.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15">
      <c r="A851" s="1"/>
      <c r="B851" s="1"/>
      <c r="C851" s="1"/>
      <c r="D851" s="1"/>
      <c r="E851" s="1"/>
      <c r="F851" s="1"/>
      <c r="G851" s="1"/>
      <c r="H851" s="1"/>
      <c r="I851" s="1"/>
      <c r="J851" s="1"/>
      <c r="K851" s="1"/>
      <c r="L851" s="1"/>
      <c r="M851" s="1"/>
      <c r="O851" s="1"/>
      <c r="P851" s="1"/>
      <c r="Q851" s="1"/>
      <c r="R851" s="1"/>
      <c r="S851" s="1"/>
      <c r="T851" s="1"/>
      <c r="U851" s="1"/>
      <c r="V851" s="1"/>
      <c r="W851" s="1"/>
      <c r="X851" s="1"/>
      <c r="Y851" s="1"/>
      <c r="Z851" s="1"/>
    </row>
    <row r="852" spans="1:26" ht="15.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15">
      <c r="A853" s="1"/>
      <c r="B853" s="1"/>
      <c r="C853" s="1"/>
      <c r="D853" s="1"/>
      <c r="E853" s="1"/>
      <c r="F853" s="1"/>
      <c r="G853" s="1"/>
      <c r="H853" s="1"/>
      <c r="I853" s="1"/>
      <c r="J853" s="1"/>
      <c r="K853" s="1"/>
      <c r="L853" s="1"/>
      <c r="M853" s="1"/>
      <c r="O853" s="1"/>
      <c r="P853" s="1"/>
      <c r="Q853" s="1"/>
      <c r="R853" s="1"/>
      <c r="S853" s="1"/>
      <c r="T853" s="1"/>
      <c r="U853" s="1"/>
      <c r="V853" s="1"/>
      <c r="W853" s="1"/>
      <c r="X853" s="1"/>
      <c r="Y853" s="1"/>
      <c r="Z853" s="1"/>
    </row>
    <row r="854" spans="1:26" ht="15.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15">
      <c r="A855" s="1"/>
      <c r="B855" s="1"/>
      <c r="C855" s="1"/>
      <c r="D855" s="1"/>
      <c r="E855" s="1"/>
      <c r="F855" s="1"/>
      <c r="G855" s="1"/>
      <c r="H855" s="1"/>
      <c r="I855" s="1"/>
      <c r="J855" s="1"/>
      <c r="K855" s="1"/>
      <c r="L855" s="1"/>
      <c r="M855" s="1"/>
      <c r="O855" s="1"/>
      <c r="P855" s="1"/>
      <c r="Q855" s="1"/>
      <c r="R855" s="1"/>
      <c r="S855" s="1"/>
      <c r="T855" s="1"/>
      <c r="U855" s="1"/>
      <c r="V855" s="1"/>
      <c r="W855" s="1"/>
      <c r="X855" s="1"/>
      <c r="Y855" s="1"/>
      <c r="Z855" s="1"/>
    </row>
    <row r="856" spans="1:26" ht="15.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15">
      <c r="A857" s="1"/>
      <c r="B857" s="1"/>
      <c r="C857" s="1"/>
      <c r="D857" s="1"/>
      <c r="E857" s="1"/>
      <c r="F857" s="1"/>
      <c r="G857" s="1"/>
      <c r="H857" s="1"/>
      <c r="I857" s="1"/>
      <c r="J857" s="1"/>
      <c r="K857" s="1"/>
      <c r="L857" s="1"/>
      <c r="M857" s="1"/>
      <c r="O857" s="1"/>
      <c r="P857" s="1"/>
      <c r="Q857" s="1"/>
      <c r="R857" s="1"/>
      <c r="S857" s="1"/>
      <c r="T857" s="1"/>
      <c r="U857" s="1"/>
      <c r="V857" s="1"/>
      <c r="W857" s="1"/>
      <c r="X857" s="1"/>
      <c r="Y857" s="1"/>
      <c r="Z857" s="1"/>
    </row>
    <row r="858" spans="1:26" ht="15.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15">
      <c r="A859" s="1"/>
      <c r="B859" s="1"/>
      <c r="C859" s="1"/>
      <c r="D859" s="1"/>
      <c r="E859" s="1"/>
      <c r="F859" s="1"/>
      <c r="G859" s="1"/>
      <c r="H859" s="1"/>
      <c r="I859" s="1"/>
      <c r="J859" s="1"/>
      <c r="K859" s="1"/>
      <c r="L859" s="1"/>
      <c r="M859" s="1"/>
      <c r="O859" s="1"/>
      <c r="P859" s="1"/>
      <c r="Q859" s="1"/>
      <c r="R859" s="1"/>
      <c r="S859" s="1"/>
      <c r="T859" s="1"/>
      <c r="U859" s="1"/>
      <c r="V859" s="1"/>
      <c r="W859" s="1"/>
      <c r="X859" s="1"/>
      <c r="Y859" s="1"/>
      <c r="Z859" s="1"/>
    </row>
    <row r="860" spans="1:26" ht="15.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15">
      <c r="A861" s="1"/>
      <c r="B861" s="1"/>
      <c r="C861" s="1"/>
      <c r="D861" s="1"/>
      <c r="E861" s="1"/>
      <c r="F861" s="1"/>
      <c r="G861" s="1"/>
      <c r="H861" s="1"/>
      <c r="I861" s="1"/>
      <c r="J861" s="1"/>
      <c r="K861" s="1"/>
      <c r="L861" s="1"/>
      <c r="M861" s="1"/>
      <c r="O861" s="1"/>
      <c r="P861" s="1"/>
      <c r="Q861" s="1"/>
      <c r="R861" s="1"/>
      <c r="S861" s="1"/>
      <c r="T861" s="1"/>
      <c r="U861" s="1"/>
      <c r="V861" s="1"/>
      <c r="W861" s="1"/>
      <c r="X861" s="1"/>
      <c r="Y861" s="1"/>
      <c r="Z861" s="1"/>
    </row>
    <row r="862" spans="1:26" ht="15.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15">
      <c r="A863" s="1"/>
      <c r="B863" s="1"/>
      <c r="C863" s="1"/>
      <c r="D863" s="1"/>
      <c r="E863" s="1"/>
      <c r="F863" s="1"/>
      <c r="G863" s="1"/>
      <c r="H863" s="1"/>
      <c r="I863" s="1"/>
      <c r="J863" s="1"/>
      <c r="K863" s="1"/>
      <c r="L863" s="1"/>
      <c r="M863" s="1"/>
      <c r="O863" s="1"/>
      <c r="P863" s="1"/>
      <c r="Q863" s="1"/>
      <c r="R863" s="1"/>
      <c r="S863" s="1"/>
      <c r="T863" s="1"/>
      <c r="U863" s="1"/>
      <c r="V863" s="1"/>
      <c r="W863" s="1"/>
      <c r="X863" s="1"/>
      <c r="Y863" s="1"/>
      <c r="Z863" s="1"/>
    </row>
    <row r="864" spans="1:26" ht="15.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15">
      <c r="A865" s="1"/>
      <c r="B865" s="1"/>
      <c r="C865" s="1"/>
      <c r="D865" s="1"/>
      <c r="E865" s="1"/>
      <c r="F865" s="1"/>
      <c r="G865" s="1"/>
      <c r="H865" s="1"/>
      <c r="I865" s="1"/>
      <c r="J865" s="1"/>
      <c r="K865" s="1"/>
      <c r="L865" s="1"/>
      <c r="M865" s="1"/>
      <c r="O865" s="1"/>
      <c r="P865" s="1"/>
      <c r="Q865" s="1"/>
      <c r="R865" s="1"/>
      <c r="S865" s="1"/>
      <c r="T865" s="1"/>
      <c r="U865" s="1"/>
      <c r="V865" s="1"/>
      <c r="W865" s="1"/>
      <c r="X865" s="1"/>
      <c r="Y865" s="1"/>
      <c r="Z865" s="1"/>
    </row>
    <row r="866" spans="1:26" ht="15.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15">
      <c r="A867" s="1"/>
      <c r="B867" s="1"/>
      <c r="C867" s="1"/>
      <c r="D867" s="1"/>
      <c r="E867" s="1"/>
      <c r="F867" s="1"/>
      <c r="G867" s="1"/>
      <c r="H867" s="1"/>
      <c r="I867" s="1"/>
      <c r="J867" s="1"/>
      <c r="K867" s="1"/>
      <c r="L867" s="1"/>
      <c r="M867" s="1"/>
      <c r="O867" s="1"/>
      <c r="P867" s="1"/>
      <c r="Q867" s="1"/>
      <c r="R867" s="1"/>
      <c r="S867" s="1"/>
      <c r="T867" s="1"/>
      <c r="U867" s="1"/>
      <c r="V867" s="1"/>
      <c r="W867" s="1"/>
      <c r="X867" s="1"/>
      <c r="Y867" s="1"/>
      <c r="Z867" s="1"/>
    </row>
    <row r="868" spans="1:26" ht="15.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15">
      <c r="A869" s="1"/>
      <c r="B869" s="1"/>
      <c r="C869" s="1"/>
      <c r="D869" s="1"/>
      <c r="E869" s="1"/>
      <c r="F869" s="1"/>
      <c r="G869" s="1"/>
      <c r="H869" s="1"/>
      <c r="I869" s="1"/>
      <c r="J869" s="1"/>
      <c r="K869" s="1"/>
      <c r="L869" s="1"/>
      <c r="M869" s="1"/>
      <c r="O869" s="1"/>
      <c r="P869" s="1"/>
      <c r="Q869" s="1"/>
      <c r="R869" s="1"/>
      <c r="S869" s="1"/>
      <c r="T869" s="1"/>
      <c r="U869" s="1"/>
      <c r="V869" s="1"/>
      <c r="W869" s="1"/>
      <c r="X869" s="1"/>
      <c r="Y869" s="1"/>
      <c r="Z869" s="1"/>
    </row>
    <row r="870" spans="1:26" ht="15.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15">
      <c r="A871" s="1"/>
      <c r="B871" s="1"/>
      <c r="C871" s="1"/>
      <c r="D871" s="1"/>
      <c r="E871" s="1"/>
      <c r="F871" s="1"/>
      <c r="G871" s="1"/>
      <c r="H871" s="1"/>
      <c r="I871" s="1"/>
      <c r="J871" s="1"/>
      <c r="K871" s="1"/>
      <c r="L871" s="1"/>
      <c r="M871" s="1"/>
      <c r="O871" s="1"/>
      <c r="P871" s="1"/>
      <c r="Q871" s="1"/>
      <c r="R871" s="1"/>
      <c r="S871" s="1"/>
      <c r="T871" s="1"/>
      <c r="U871" s="1"/>
      <c r="V871" s="1"/>
      <c r="W871" s="1"/>
      <c r="X871" s="1"/>
      <c r="Y871" s="1"/>
      <c r="Z871" s="1"/>
    </row>
    <row r="872" spans="1:26" ht="15.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15">
      <c r="A873" s="1"/>
      <c r="B873" s="1"/>
      <c r="C873" s="1"/>
      <c r="D873" s="1"/>
      <c r="E873" s="1"/>
      <c r="F873" s="1"/>
      <c r="G873" s="1"/>
      <c r="H873" s="1"/>
      <c r="I873" s="1"/>
      <c r="J873" s="1"/>
      <c r="K873" s="1"/>
      <c r="L873" s="1"/>
      <c r="M873" s="1"/>
      <c r="O873" s="1"/>
      <c r="P873" s="1"/>
      <c r="Q873" s="1"/>
      <c r="R873" s="1"/>
      <c r="S873" s="1"/>
      <c r="T873" s="1"/>
      <c r="U873" s="1"/>
      <c r="V873" s="1"/>
      <c r="W873" s="1"/>
      <c r="X873" s="1"/>
      <c r="Y873" s="1"/>
      <c r="Z873" s="1"/>
    </row>
    <row r="874" spans="1:26" ht="15.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15">
      <c r="A875" s="1"/>
      <c r="B875" s="1"/>
      <c r="C875" s="1"/>
      <c r="D875" s="1"/>
      <c r="E875" s="1"/>
      <c r="F875" s="1"/>
      <c r="G875" s="1"/>
      <c r="H875" s="1"/>
      <c r="I875" s="1"/>
      <c r="J875" s="1"/>
      <c r="K875" s="1"/>
      <c r="L875" s="1"/>
      <c r="M875" s="1"/>
      <c r="O875" s="1"/>
      <c r="P875" s="1"/>
      <c r="Q875" s="1"/>
      <c r="R875" s="1"/>
      <c r="S875" s="1"/>
      <c r="T875" s="1"/>
      <c r="U875" s="1"/>
      <c r="V875" s="1"/>
      <c r="W875" s="1"/>
      <c r="X875" s="1"/>
      <c r="Y875" s="1"/>
      <c r="Z875" s="1"/>
    </row>
    <row r="876" spans="1:26" ht="15.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15">
      <c r="A877" s="1"/>
      <c r="B877" s="1"/>
      <c r="C877" s="1"/>
      <c r="D877" s="1"/>
      <c r="E877" s="1"/>
      <c r="F877" s="1"/>
      <c r="G877" s="1"/>
      <c r="H877" s="1"/>
      <c r="I877" s="1"/>
      <c r="J877" s="1"/>
      <c r="K877" s="1"/>
      <c r="L877" s="1"/>
      <c r="M877" s="1"/>
      <c r="O877" s="1"/>
      <c r="P877" s="1"/>
      <c r="Q877" s="1"/>
      <c r="R877" s="1"/>
      <c r="S877" s="1"/>
      <c r="T877" s="1"/>
      <c r="U877" s="1"/>
      <c r="V877" s="1"/>
      <c r="W877" s="1"/>
      <c r="X877" s="1"/>
      <c r="Y877" s="1"/>
      <c r="Z877" s="1"/>
    </row>
    <row r="878" spans="1:26" ht="15.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15">
      <c r="A879" s="1"/>
      <c r="B879" s="1"/>
      <c r="C879" s="1"/>
      <c r="D879" s="1"/>
      <c r="E879" s="1"/>
      <c r="F879" s="1"/>
      <c r="G879" s="1"/>
      <c r="H879" s="1"/>
      <c r="I879" s="1"/>
      <c r="J879" s="1"/>
      <c r="K879" s="1"/>
      <c r="L879" s="1"/>
      <c r="M879" s="1"/>
      <c r="O879" s="1"/>
      <c r="P879" s="1"/>
      <c r="Q879" s="1"/>
      <c r="R879" s="1"/>
      <c r="S879" s="1"/>
      <c r="T879" s="1"/>
      <c r="U879" s="1"/>
      <c r="V879" s="1"/>
      <c r="W879" s="1"/>
      <c r="X879" s="1"/>
      <c r="Y879" s="1"/>
      <c r="Z879" s="1"/>
    </row>
    <row r="880" spans="1:26" ht="15.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15">
      <c r="A881" s="1"/>
      <c r="B881" s="1"/>
      <c r="C881" s="1"/>
      <c r="D881" s="1"/>
      <c r="E881" s="1"/>
      <c r="F881" s="1"/>
      <c r="G881" s="1"/>
      <c r="H881" s="1"/>
      <c r="I881" s="1"/>
      <c r="J881" s="1"/>
      <c r="K881" s="1"/>
      <c r="L881" s="1"/>
      <c r="M881" s="1"/>
      <c r="O881" s="1"/>
      <c r="P881" s="1"/>
      <c r="Q881" s="1"/>
      <c r="R881" s="1"/>
      <c r="S881" s="1"/>
      <c r="T881" s="1"/>
      <c r="U881" s="1"/>
      <c r="V881" s="1"/>
      <c r="W881" s="1"/>
      <c r="X881" s="1"/>
      <c r="Y881" s="1"/>
      <c r="Z881" s="1"/>
    </row>
    <row r="882" spans="1:26" ht="15.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15">
      <c r="A883" s="1"/>
      <c r="B883" s="1"/>
      <c r="C883" s="1"/>
      <c r="D883" s="1"/>
      <c r="E883" s="1"/>
      <c r="F883" s="1"/>
      <c r="G883" s="1"/>
      <c r="H883" s="1"/>
      <c r="I883" s="1"/>
      <c r="J883" s="1"/>
      <c r="K883" s="1"/>
      <c r="L883" s="1"/>
      <c r="M883" s="1"/>
      <c r="O883" s="1"/>
      <c r="P883" s="1"/>
      <c r="Q883" s="1"/>
      <c r="R883" s="1"/>
      <c r="S883" s="1"/>
      <c r="T883" s="1"/>
      <c r="U883" s="1"/>
      <c r="V883" s="1"/>
      <c r="W883" s="1"/>
      <c r="X883" s="1"/>
      <c r="Y883" s="1"/>
      <c r="Z883" s="1"/>
    </row>
    <row r="884" spans="1:26" ht="15.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15">
      <c r="A885" s="1"/>
      <c r="B885" s="1"/>
      <c r="C885" s="1"/>
      <c r="D885" s="1"/>
      <c r="E885" s="1"/>
      <c r="F885" s="1"/>
      <c r="G885" s="1"/>
      <c r="H885" s="1"/>
      <c r="I885" s="1"/>
      <c r="J885" s="1"/>
      <c r="K885" s="1"/>
      <c r="L885" s="1"/>
      <c r="M885" s="1"/>
      <c r="O885" s="1"/>
      <c r="P885" s="1"/>
      <c r="Q885" s="1"/>
      <c r="R885" s="1"/>
      <c r="S885" s="1"/>
      <c r="T885" s="1"/>
      <c r="U885" s="1"/>
      <c r="V885" s="1"/>
      <c r="W885" s="1"/>
      <c r="X885" s="1"/>
      <c r="Y885" s="1"/>
      <c r="Z885" s="1"/>
    </row>
    <row r="886" spans="1:26" ht="15.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15">
      <c r="A887" s="1"/>
      <c r="B887" s="1"/>
      <c r="C887" s="1"/>
      <c r="D887" s="1"/>
      <c r="E887" s="1"/>
      <c r="F887" s="1"/>
      <c r="G887" s="1"/>
      <c r="H887" s="1"/>
      <c r="I887" s="1"/>
      <c r="J887" s="1"/>
      <c r="K887" s="1"/>
      <c r="L887" s="1"/>
      <c r="M887" s="1"/>
      <c r="O887" s="1"/>
      <c r="P887" s="1"/>
      <c r="Q887" s="1"/>
      <c r="R887" s="1"/>
      <c r="S887" s="1"/>
      <c r="T887" s="1"/>
      <c r="U887" s="1"/>
      <c r="V887" s="1"/>
      <c r="W887" s="1"/>
      <c r="X887" s="1"/>
      <c r="Y887" s="1"/>
      <c r="Z887" s="1"/>
    </row>
    <row r="888" spans="1:26" ht="15.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15">
      <c r="A889" s="1"/>
      <c r="B889" s="1"/>
      <c r="C889" s="1"/>
      <c r="D889" s="1"/>
      <c r="E889" s="1"/>
      <c r="F889" s="1"/>
      <c r="G889" s="1"/>
      <c r="H889" s="1"/>
      <c r="I889" s="1"/>
      <c r="J889" s="1"/>
      <c r="K889" s="1"/>
      <c r="L889" s="1"/>
      <c r="M889" s="1"/>
      <c r="O889" s="1"/>
      <c r="P889" s="1"/>
      <c r="Q889" s="1"/>
      <c r="R889" s="1"/>
      <c r="S889" s="1"/>
      <c r="T889" s="1"/>
      <c r="U889" s="1"/>
      <c r="V889" s="1"/>
      <c r="W889" s="1"/>
      <c r="X889" s="1"/>
      <c r="Y889" s="1"/>
      <c r="Z889" s="1"/>
    </row>
    <row r="890" spans="1:26" ht="15.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15">
      <c r="A891" s="1"/>
      <c r="B891" s="1"/>
      <c r="C891" s="1"/>
      <c r="D891" s="1"/>
      <c r="E891" s="1"/>
      <c r="F891" s="1"/>
      <c r="G891" s="1"/>
      <c r="H891" s="1"/>
      <c r="I891" s="1"/>
      <c r="J891" s="1"/>
      <c r="K891" s="1"/>
      <c r="L891" s="1"/>
      <c r="M891" s="1"/>
      <c r="O891" s="1"/>
      <c r="P891" s="1"/>
      <c r="Q891" s="1"/>
      <c r="R891" s="1"/>
      <c r="S891" s="1"/>
      <c r="T891" s="1"/>
      <c r="U891" s="1"/>
      <c r="V891" s="1"/>
      <c r="W891" s="1"/>
      <c r="X891" s="1"/>
      <c r="Y891" s="1"/>
      <c r="Z891" s="1"/>
    </row>
    <row r="892" spans="1:26" ht="15.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15">
      <c r="A893" s="1"/>
      <c r="B893" s="1"/>
      <c r="C893" s="1"/>
      <c r="D893" s="1"/>
      <c r="E893" s="1"/>
      <c r="F893" s="1"/>
      <c r="G893" s="1"/>
      <c r="H893" s="1"/>
      <c r="I893" s="1"/>
      <c r="J893" s="1"/>
      <c r="K893" s="1"/>
      <c r="L893" s="1"/>
      <c r="M893" s="1"/>
      <c r="O893" s="1"/>
      <c r="P893" s="1"/>
      <c r="Q893" s="1"/>
      <c r="R893" s="1"/>
      <c r="S893" s="1"/>
      <c r="T893" s="1"/>
      <c r="U893" s="1"/>
      <c r="V893" s="1"/>
      <c r="W893" s="1"/>
      <c r="X893" s="1"/>
      <c r="Y893" s="1"/>
      <c r="Z893" s="1"/>
    </row>
    <row r="894" spans="1:26" ht="15.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15">
      <c r="A895" s="1"/>
      <c r="B895" s="1"/>
      <c r="C895" s="1"/>
      <c r="D895" s="1"/>
      <c r="E895" s="1"/>
      <c r="F895" s="1"/>
      <c r="G895" s="1"/>
      <c r="H895" s="1"/>
      <c r="I895" s="1"/>
      <c r="J895" s="1"/>
      <c r="K895" s="1"/>
      <c r="L895" s="1"/>
      <c r="M895" s="1"/>
      <c r="O895" s="1"/>
      <c r="P895" s="1"/>
      <c r="Q895" s="1"/>
      <c r="R895" s="1"/>
      <c r="S895" s="1"/>
      <c r="T895" s="1"/>
      <c r="U895" s="1"/>
      <c r="V895" s="1"/>
      <c r="W895" s="1"/>
      <c r="X895" s="1"/>
      <c r="Y895" s="1"/>
      <c r="Z895" s="1"/>
    </row>
    <row r="896" spans="1:26" ht="15.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15">
      <c r="A897" s="1"/>
      <c r="B897" s="1"/>
      <c r="C897" s="1"/>
      <c r="D897" s="1"/>
      <c r="E897" s="1"/>
      <c r="F897" s="1"/>
      <c r="G897" s="1"/>
      <c r="H897" s="1"/>
      <c r="I897" s="1"/>
      <c r="J897" s="1"/>
      <c r="K897" s="1"/>
      <c r="L897" s="1"/>
      <c r="M897" s="1"/>
      <c r="O897" s="1"/>
      <c r="P897" s="1"/>
      <c r="Q897" s="1"/>
      <c r="R897" s="1"/>
      <c r="S897" s="1"/>
      <c r="T897" s="1"/>
      <c r="U897" s="1"/>
      <c r="V897" s="1"/>
      <c r="W897" s="1"/>
      <c r="X897" s="1"/>
      <c r="Y897" s="1"/>
      <c r="Z897" s="1"/>
    </row>
    <row r="898" spans="1:26" ht="15.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15">
      <c r="A899" s="1"/>
      <c r="B899" s="1"/>
      <c r="C899" s="1"/>
      <c r="D899" s="1"/>
      <c r="E899" s="1"/>
      <c r="F899" s="1"/>
      <c r="G899" s="1"/>
      <c r="H899" s="1"/>
      <c r="I899" s="1"/>
      <c r="J899" s="1"/>
      <c r="K899" s="1"/>
      <c r="L899" s="1"/>
      <c r="M899" s="1"/>
      <c r="O899" s="1"/>
      <c r="P899" s="1"/>
      <c r="Q899" s="1"/>
      <c r="R899" s="1"/>
      <c r="S899" s="1"/>
      <c r="T899" s="1"/>
      <c r="U899" s="1"/>
      <c r="V899" s="1"/>
      <c r="W899" s="1"/>
      <c r="X899" s="1"/>
      <c r="Y899" s="1"/>
      <c r="Z899" s="1"/>
    </row>
    <row r="900" spans="1:26" ht="15.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15">
      <c r="A901" s="1"/>
      <c r="B901" s="1"/>
      <c r="C901" s="1"/>
      <c r="D901" s="1"/>
      <c r="E901" s="1"/>
      <c r="F901" s="1"/>
      <c r="G901" s="1"/>
      <c r="H901" s="1"/>
      <c r="I901" s="1"/>
      <c r="J901" s="1"/>
      <c r="K901" s="1"/>
      <c r="L901" s="1"/>
      <c r="M901" s="1"/>
      <c r="O901" s="1"/>
      <c r="P901" s="1"/>
      <c r="Q901" s="1"/>
      <c r="R901" s="1"/>
      <c r="S901" s="1"/>
      <c r="T901" s="1"/>
      <c r="U901" s="1"/>
      <c r="V901" s="1"/>
      <c r="W901" s="1"/>
      <c r="X901" s="1"/>
      <c r="Y901" s="1"/>
      <c r="Z901" s="1"/>
    </row>
    <row r="902" spans="1:26" ht="15.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15">
      <c r="A903" s="1"/>
      <c r="B903" s="1"/>
      <c r="C903" s="1"/>
      <c r="D903" s="1"/>
      <c r="E903" s="1"/>
      <c r="F903" s="1"/>
      <c r="G903" s="1"/>
      <c r="H903" s="1"/>
      <c r="I903" s="1"/>
      <c r="J903" s="1"/>
      <c r="K903" s="1"/>
      <c r="L903" s="1"/>
      <c r="M903" s="1"/>
      <c r="O903" s="1"/>
      <c r="P903" s="1"/>
      <c r="Q903" s="1"/>
      <c r="R903" s="1"/>
      <c r="S903" s="1"/>
      <c r="T903" s="1"/>
      <c r="U903" s="1"/>
      <c r="V903" s="1"/>
      <c r="W903" s="1"/>
      <c r="X903" s="1"/>
      <c r="Y903" s="1"/>
      <c r="Z903" s="1"/>
    </row>
    <row r="904" spans="1:26" ht="15.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15">
      <c r="A905" s="1"/>
      <c r="B905" s="1"/>
      <c r="C905" s="1"/>
      <c r="D905" s="1"/>
      <c r="E905" s="1"/>
      <c r="F905" s="1"/>
      <c r="G905" s="1"/>
      <c r="H905" s="1"/>
      <c r="I905" s="1"/>
      <c r="J905" s="1"/>
      <c r="K905" s="1"/>
      <c r="L905" s="1"/>
      <c r="M905" s="1"/>
      <c r="O905" s="1"/>
      <c r="P905" s="1"/>
      <c r="Q905" s="1"/>
      <c r="R905" s="1"/>
      <c r="S905" s="1"/>
      <c r="T905" s="1"/>
      <c r="U905" s="1"/>
      <c r="V905" s="1"/>
      <c r="W905" s="1"/>
      <c r="X905" s="1"/>
      <c r="Y905" s="1"/>
      <c r="Z905" s="1"/>
    </row>
    <row r="906" spans="1:26" ht="15.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15">
      <c r="A907" s="1"/>
      <c r="B907" s="1"/>
      <c r="C907" s="1"/>
      <c r="D907" s="1"/>
      <c r="E907" s="1"/>
      <c r="F907" s="1"/>
      <c r="G907" s="1"/>
      <c r="H907" s="1"/>
      <c r="I907" s="1"/>
      <c r="J907" s="1"/>
      <c r="K907" s="1"/>
      <c r="L907" s="1"/>
      <c r="M907" s="1"/>
      <c r="O907" s="1"/>
      <c r="P907" s="1"/>
      <c r="Q907" s="1"/>
      <c r="R907" s="1"/>
      <c r="S907" s="1"/>
      <c r="T907" s="1"/>
      <c r="U907" s="1"/>
      <c r="V907" s="1"/>
      <c r="W907" s="1"/>
      <c r="X907" s="1"/>
      <c r="Y907" s="1"/>
      <c r="Z907" s="1"/>
    </row>
    <row r="908" spans="1:26" ht="15.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15">
      <c r="A909" s="1"/>
      <c r="B909" s="1"/>
      <c r="C909" s="1"/>
      <c r="D909" s="1"/>
      <c r="E909" s="1"/>
      <c r="F909" s="1"/>
      <c r="G909" s="1"/>
      <c r="H909" s="1"/>
      <c r="I909" s="1"/>
      <c r="J909" s="1"/>
      <c r="K909" s="1"/>
      <c r="L909" s="1"/>
      <c r="M909" s="1"/>
      <c r="O909" s="1"/>
      <c r="P909" s="1"/>
      <c r="Q909" s="1"/>
      <c r="R909" s="1"/>
      <c r="S909" s="1"/>
      <c r="T909" s="1"/>
      <c r="U909" s="1"/>
      <c r="V909" s="1"/>
      <c r="W909" s="1"/>
      <c r="X909" s="1"/>
      <c r="Y909" s="1"/>
      <c r="Z909" s="1"/>
    </row>
    <row r="910" spans="1:26" ht="15.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15">
      <c r="A911" s="1"/>
      <c r="B911" s="1"/>
      <c r="C911" s="1"/>
      <c r="D911" s="1"/>
      <c r="E911" s="1"/>
      <c r="F911" s="1"/>
      <c r="G911" s="1"/>
      <c r="H911" s="1"/>
      <c r="I911" s="1"/>
      <c r="J911" s="1"/>
      <c r="K911" s="1"/>
      <c r="L911" s="1"/>
      <c r="M911" s="1"/>
      <c r="O911" s="1"/>
      <c r="P911" s="1"/>
      <c r="Q911" s="1"/>
      <c r="R911" s="1"/>
      <c r="S911" s="1"/>
      <c r="T911" s="1"/>
      <c r="U911" s="1"/>
      <c r="V911" s="1"/>
      <c r="W911" s="1"/>
      <c r="X911" s="1"/>
      <c r="Y911" s="1"/>
      <c r="Z911" s="1"/>
    </row>
    <row r="912" spans="1:26" ht="15.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15">
      <c r="A913" s="1"/>
      <c r="B913" s="1"/>
      <c r="C913" s="1"/>
      <c r="D913" s="1"/>
      <c r="E913" s="1"/>
      <c r="F913" s="1"/>
      <c r="G913" s="1"/>
      <c r="H913" s="1"/>
      <c r="I913" s="1"/>
      <c r="J913" s="1"/>
      <c r="K913" s="1"/>
      <c r="L913" s="1"/>
      <c r="M913" s="1"/>
      <c r="O913" s="1"/>
      <c r="P913" s="1"/>
      <c r="Q913" s="1"/>
      <c r="R913" s="1"/>
      <c r="S913" s="1"/>
      <c r="T913" s="1"/>
      <c r="U913" s="1"/>
      <c r="V913" s="1"/>
      <c r="W913" s="1"/>
      <c r="X913" s="1"/>
      <c r="Y913" s="1"/>
      <c r="Z913" s="1"/>
    </row>
    <row r="914" spans="1:26" ht="15.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15">
      <c r="A915" s="1"/>
      <c r="B915" s="1"/>
      <c r="C915" s="1"/>
      <c r="D915" s="1"/>
      <c r="E915" s="1"/>
      <c r="F915" s="1"/>
      <c r="G915" s="1"/>
      <c r="H915" s="1"/>
      <c r="I915" s="1"/>
      <c r="J915" s="1"/>
      <c r="K915" s="1"/>
      <c r="L915" s="1"/>
      <c r="M915" s="1"/>
      <c r="O915" s="1"/>
      <c r="P915" s="1"/>
      <c r="Q915" s="1"/>
      <c r="R915" s="1"/>
      <c r="S915" s="1"/>
      <c r="T915" s="1"/>
      <c r="U915" s="1"/>
      <c r="V915" s="1"/>
      <c r="W915" s="1"/>
      <c r="X915" s="1"/>
      <c r="Y915" s="1"/>
      <c r="Z915" s="1"/>
    </row>
    <row r="916" spans="1:26" ht="15.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15">
      <c r="A917" s="1"/>
      <c r="B917" s="1"/>
      <c r="C917" s="1"/>
      <c r="D917" s="1"/>
      <c r="E917" s="1"/>
      <c r="F917" s="1"/>
      <c r="G917" s="1"/>
      <c r="H917" s="1"/>
      <c r="I917" s="1"/>
      <c r="J917" s="1"/>
      <c r="K917" s="1"/>
      <c r="L917" s="1"/>
      <c r="M917" s="1"/>
      <c r="O917" s="1"/>
      <c r="P917" s="1"/>
      <c r="Q917" s="1"/>
      <c r="R917" s="1"/>
      <c r="S917" s="1"/>
      <c r="T917" s="1"/>
      <c r="U917" s="1"/>
      <c r="V917" s="1"/>
      <c r="W917" s="1"/>
      <c r="X917" s="1"/>
      <c r="Y917" s="1"/>
      <c r="Z917" s="1"/>
    </row>
    <row r="918" spans="1:26" ht="15.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15">
      <c r="A919" s="1"/>
      <c r="B919" s="1"/>
      <c r="C919" s="1"/>
      <c r="D919" s="1"/>
      <c r="E919" s="1"/>
      <c r="F919" s="1"/>
      <c r="G919" s="1"/>
      <c r="H919" s="1"/>
      <c r="I919" s="1"/>
      <c r="J919" s="1"/>
      <c r="K919" s="1"/>
      <c r="L919" s="1"/>
      <c r="M919" s="1"/>
      <c r="O919" s="1"/>
      <c r="P919" s="1"/>
      <c r="Q919" s="1"/>
      <c r="R919" s="1"/>
      <c r="S919" s="1"/>
      <c r="T919" s="1"/>
      <c r="U919" s="1"/>
      <c r="V919" s="1"/>
      <c r="W919" s="1"/>
      <c r="X919" s="1"/>
      <c r="Y919" s="1"/>
      <c r="Z919" s="1"/>
    </row>
    <row r="920" spans="1:26" ht="15.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15">
      <c r="A921" s="1"/>
      <c r="B921" s="1"/>
      <c r="C921" s="1"/>
      <c r="D921" s="1"/>
      <c r="E921" s="1"/>
      <c r="F921" s="1"/>
      <c r="G921" s="1"/>
      <c r="H921" s="1"/>
      <c r="I921" s="1"/>
      <c r="J921" s="1"/>
      <c r="K921" s="1"/>
      <c r="L921" s="1"/>
      <c r="M921" s="1"/>
      <c r="O921" s="1"/>
      <c r="P921" s="1"/>
      <c r="Q921" s="1"/>
      <c r="R921" s="1"/>
      <c r="S921" s="1"/>
      <c r="T921" s="1"/>
      <c r="U921" s="1"/>
      <c r="V921" s="1"/>
      <c r="W921" s="1"/>
      <c r="X921" s="1"/>
      <c r="Y921" s="1"/>
      <c r="Z921" s="1"/>
    </row>
    <row r="922" spans="1:26" ht="15.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15">
      <c r="A923" s="1"/>
      <c r="B923" s="1"/>
      <c r="C923" s="1"/>
      <c r="D923" s="1"/>
      <c r="E923" s="1"/>
      <c r="F923" s="1"/>
      <c r="G923" s="1"/>
      <c r="H923" s="1"/>
      <c r="I923" s="1"/>
      <c r="J923" s="1"/>
      <c r="K923" s="1"/>
      <c r="L923" s="1"/>
      <c r="M923" s="1"/>
      <c r="O923" s="1"/>
      <c r="P923" s="1"/>
      <c r="Q923" s="1"/>
      <c r="R923" s="1"/>
      <c r="S923" s="1"/>
      <c r="T923" s="1"/>
      <c r="U923" s="1"/>
      <c r="V923" s="1"/>
      <c r="W923" s="1"/>
      <c r="X923" s="1"/>
      <c r="Y923" s="1"/>
      <c r="Z923" s="1"/>
    </row>
    <row r="924" spans="1:26" ht="15.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15">
      <c r="A925" s="1"/>
      <c r="B925" s="1"/>
      <c r="C925" s="1"/>
      <c r="D925" s="1"/>
      <c r="E925" s="1"/>
      <c r="F925" s="1"/>
      <c r="G925" s="1"/>
      <c r="H925" s="1"/>
      <c r="I925" s="1"/>
      <c r="J925" s="1"/>
      <c r="K925" s="1"/>
      <c r="L925" s="1"/>
      <c r="M925" s="1"/>
      <c r="O925" s="1"/>
      <c r="P925" s="1"/>
      <c r="Q925" s="1"/>
      <c r="R925" s="1"/>
      <c r="S925" s="1"/>
      <c r="T925" s="1"/>
      <c r="U925" s="1"/>
      <c r="V925" s="1"/>
      <c r="W925" s="1"/>
      <c r="X925" s="1"/>
      <c r="Y925" s="1"/>
      <c r="Z925" s="1"/>
    </row>
    <row r="926" spans="1:26" ht="15.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15">
      <c r="A927" s="1"/>
      <c r="B927" s="1"/>
      <c r="C927" s="1"/>
      <c r="D927" s="1"/>
      <c r="E927" s="1"/>
      <c r="F927" s="1"/>
      <c r="G927" s="1"/>
      <c r="H927" s="1"/>
      <c r="I927" s="1"/>
      <c r="J927" s="1"/>
      <c r="K927" s="1"/>
      <c r="L927" s="1"/>
      <c r="M927" s="1"/>
      <c r="O927" s="1"/>
      <c r="P927" s="1"/>
      <c r="Q927" s="1"/>
      <c r="R927" s="1"/>
      <c r="S927" s="1"/>
      <c r="T927" s="1"/>
      <c r="U927" s="1"/>
      <c r="V927" s="1"/>
      <c r="W927" s="1"/>
      <c r="X927" s="1"/>
      <c r="Y927" s="1"/>
      <c r="Z927" s="1"/>
    </row>
    <row r="928" spans="1:26" ht="15.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15">
      <c r="A929" s="1"/>
      <c r="B929" s="1"/>
      <c r="C929" s="1"/>
      <c r="D929" s="1"/>
      <c r="E929" s="1"/>
      <c r="F929" s="1"/>
      <c r="G929" s="1"/>
      <c r="H929" s="1"/>
      <c r="I929" s="1"/>
      <c r="J929" s="1"/>
      <c r="K929" s="1"/>
      <c r="L929" s="1"/>
      <c r="M929" s="1"/>
      <c r="O929" s="1"/>
      <c r="P929" s="1"/>
      <c r="Q929" s="1"/>
      <c r="R929" s="1"/>
      <c r="S929" s="1"/>
      <c r="T929" s="1"/>
      <c r="U929" s="1"/>
      <c r="V929" s="1"/>
      <c r="W929" s="1"/>
      <c r="X929" s="1"/>
      <c r="Y929" s="1"/>
      <c r="Z929" s="1"/>
    </row>
    <row r="930" spans="1:26" ht="15.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15">
      <c r="A931" s="1"/>
      <c r="B931" s="1"/>
      <c r="C931" s="1"/>
      <c r="D931" s="1"/>
      <c r="E931" s="1"/>
      <c r="F931" s="1"/>
      <c r="G931" s="1"/>
      <c r="H931" s="1"/>
      <c r="I931" s="1"/>
      <c r="J931" s="1"/>
      <c r="K931" s="1"/>
      <c r="L931" s="1"/>
      <c r="M931" s="1"/>
      <c r="O931" s="1"/>
      <c r="P931" s="1"/>
      <c r="Q931" s="1"/>
      <c r="R931" s="1"/>
      <c r="S931" s="1"/>
      <c r="T931" s="1"/>
      <c r="U931" s="1"/>
      <c r="V931" s="1"/>
      <c r="W931" s="1"/>
      <c r="X931" s="1"/>
      <c r="Y931" s="1"/>
      <c r="Z931" s="1"/>
    </row>
    <row r="932" spans="1:26" ht="15.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15">
      <c r="A933" s="1"/>
      <c r="B933" s="1"/>
      <c r="C933" s="1"/>
      <c r="D933" s="1"/>
      <c r="E933" s="1"/>
      <c r="F933" s="1"/>
      <c r="G933" s="1"/>
      <c r="H933" s="1"/>
      <c r="I933" s="1"/>
      <c r="J933" s="1"/>
      <c r="K933" s="1"/>
      <c r="L933" s="1"/>
      <c r="M933" s="1"/>
      <c r="O933" s="1"/>
      <c r="P933" s="1"/>
      <c r="Q933" s="1"/>
      <c r="R933" s="1"/>
      <c r="S933" s="1"/>
      <c r="T933" s="1"/>
      <c r="U933" s="1"/>
      <c r="V933" s="1"/>
      <c r="W933" s="1"/>
      <c r="X933" s="1"/>
      <c r="Y933" s="1"/>
      <c r="Z933" s="1"/>
    </row>
    <row r="934" spans="1:26" ht="15.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15">
      <c r="A935" s="1"/>
      <c r="B935" s="1"/>
      <c r="C935" s="1"/>
      <c r="D935" s="1"/>
      <c r="E935" s="1"/>
      <c r="F935" s="1"/>
      <c r="G935" s="1"/>
      <c r="H935" s="1"/>
      <c r="I935" s="1"/>
      <c r="J935" s="1"/>
      <c r="K935" s="1"/>
      <c r="L935" s="1"/>
      <c r="M935" s="1"/>
      <c r="O935" s="1"/>
      <c r="P935" s="1"/>
      <c r="Q935" s="1"/>
      <c r="R935" s="1"/>
      <c r="S935" s="1"/>
      <c r="T935" s="1"/>
      <c r="U935" s="1"/>
      <c r="V935" s="1"/>
      <c r="W935" s="1"/>
      <c r="X935" s="1"/>
      <c r="Y935" s="1"/>
      <c r="Z935" s="1"/>
    </row>
    <row r="936" spans="1:26" ht="15.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15">
      <c r="A937" s="1"/>
      <c r="B937" s="1"/>
      <c r="C937" s="1"/>
      <c r="D937" s="1"/>
      <c r="E937" s="1"/>
      <c r="F937" s="1"/>
      <c r="G937" s="1"/>
      <c r="H937" s="1"/>
      <c r="I937" s="1"/>
      <c r="J937" s="1"/>
      <c r="K937" s="1"/>
      <c r="L937" s="1"/>
      <c r="M937" s="1"/>
      <c r="O937" s="1"/>
      <c r="P937" s="1"/>
      <c r="Q937" s="1"/>
      <c r="R937" s="1"/>
      <c r="S937" s="1"/>
      <c r="T937" s="1"/>
      <c r="U937" s="1"/>
      <c r="V937" s="1"/>
      <c r="W937" s="1"/>
      <c r="X937" s="1"/>
      <c r="Y937" s="1"/>
      <c r="Z937" s="1"/>
    </row>
    <row r="938" spans="1:26" ht="15.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15">
      <c r="A939" s="1"/>
      <c r="B939" s="1"/>
      <c r="C939" s="1"/>
      <c r="D939" s="1"/>
      <c r="E939" s="1"/>
      <c r="F939" s="1"/>
      <c r="G939" s="1"/>
      <c r="H939" s="1"/>
      <c r="I939" s="1"/>
      <c r="J939" s="1"/>
      <c r="K939" s="1"/>
      <c r="L939" s="1"/>
      <c r="M939" s="1"/>
      <c r="O939" s="1"/>
      <c r="P939" s="1"/>
      <c r="Q939" s="1"/>
      <c r="R939" s="1"/>
      <c r="S939" s="1"/>
      <c r="T939" s="1"/>
      <c r="U939" s="1"/>
      <c r="V939" s="1"/>
      <c r="W939" s="1"/>
      <c r="X939" s="1"/>
      <c r="Y939" s="1"/>
      <c r="Z939" s="1"/>
    </row>
    <row r="940" spans="1:26" ht="15.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15">
      <c r="A941" s="1"/>
      <c r="B941" s="1"/>
      <c r="C941" s="1"/>
      <c r="D941" s="1"/>
      <c r="E941" s="1"/>
      <c r="F941" s="1"/>
      <c r="G941" s="1"/>
      <c r="H941" s="1"/>
      <c r="I941" s="1"/>
      <c r="J941" s="1"/>
      <c r="K941" s="1"/>
      <c r="L941" s="1"/>
      <c r="M941" s="1"/>
      <c r="O941" s="1"/>
      <c r="P941" s="1"/>
      <c r="Q941" s="1"/>
      <c r="R941" s="1"/>
      <c r="S941" s="1"/>
      <c r="T941" s="1"/>
      <c r="U941" s="1"/>
      <c r="V941" s="1"/>
      <c r="W941" s="1"/>
      <c r="X941" s="1"/>
      <c r="Y941" s="1"/>
      <c r="Z941" s="1"/>
    </row>
    <row r="942" spans="1:26" ht="15.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15">
      <c r="A943" s="1"/>
      <c r="B943" s="1"/>
      <c r="C943" s="1"/>
      <c r="D943" s="1"/>
      <c r="E943" s="1"/>
      <c r="F943" s="1"/>
      <c r="G943" s="1"/>
      <c r="H943" s="1"/>
      <c r="I943" s="1"/>
      <c r="J943" s="1"/>
      <c r="K943" s="1"/>
      <c r="L943" s="1"/>
      <c r="M943" s="1"/>
      <c r="O943" s="1"/>
      <c r="P943" s="1"/>
      <c r="Q943" s="1"/>
      <c r="R943" s="1"/>
      <c r="S943" s="1"/>
      <c r="T943" s="1"/>
      <c r="U943" s="1"/>
      <c r="V943" s="1"/>
      <c r="W943" s="1"/>
      <c r="X943" s="1"/>
      <c r="Y943" s="1"/>
      <c r="Z943" s="1"/>
    </row>
    <row r="944" spans="1:26" ht="15.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15">
      <c r="A945" s="1"/>
      <c r="B945" s="1"/>
      <c r="C945" s="1"/>
      <c r="D945" s="1"/>
      <c r="E945" s="1"/>
      <c r="F945" s="1"/>
      <c r="G945" s="1"/>
      <c r="H945" s="1"/>
      <c r="I945" s="1"/>
      <c r="J945" s="1"/>
      <c r="K945" s="1"/>
      <c r="L945" s="1"/>
      <c r="M945" s="1"/>
      <c r="O945" s="1"/>
      <c r="P945" s="1"/>
      <c r="Q945" s="1"/>
      <c r="R945" s="1"/>
      <c r="S945" s="1"/>
      <c r="T945" s="1"/>
      <c r="U945" s="1"/>
      <c r="V945" s="1"/>
      <c r="W945" s="1"/>
      <c r="X945" s="1"/>
      <c r="Y945" s="1"/>
      <c r="Z945" s="1"/>
    </row>
    <row r="946" spans="1:26" ht="15.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15">
      <c r="A947" s="1"/>
      <c r="B947" s="1"/>
      <c r="C947" s="1"/>
      <c r="D947" s="1"/>
      <c r="E947" s="1"/>
      <c r="F947" s="1"/>
      <c r="G947" s="1"/>
      <c r="H947" s="1"/>
      <c r="I947" s="1"/>
      <c r="J947" s="1"/>
      <c r="K947" s="1"/>
      <c r="L947" s="1"/>
      <c r="M947" s="1"/>
      <c r="O947" s="1"/>
      <c r="P947" s="1"/>
      <c r="Q947" s="1"/>
      <c r="R947" s="1"/>
      <c r="S947" s="1"/>
      <c r="T947" s="1"/>
      <c r="U947" s="1"/>
      <c r="V947" s="1"/>
      <c r="W947" s="1"/>
      <c r="X947" s="1"/>
      <c r="Y947" s="1"/>
      <c r="Z947" s="1"/>
    </row>
    <row r="948" spans="1:26" ht="15.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15">
      <c r="A949" s="1"/>
      <c r="B949" s="1"/>
      <c r="C949" s="1"/>
      <c r="D949" s="1"/>
      <c r="E949" s="1"/>
      <c r="F949" s="1"/>
      <c r="G949" s="1"/>
      <c r="H949" s="1"/>
      <c r="I949" s="1"/>
      <c r="J949" s="1"/>
      <c r="K949" s="1"/>
      <c r="L949" s="1"/>
      <c r="M949" s="1"/>
      <c r="O949" s="1"/>
      <c r="P949" s="1"/>
      <c r="Q949" s="1"/>
      <c r="R949" s="1"/>
      <c r="S949" s="1"/>
      <c r="T949" s="1"/>
      <c r="U949" s="1"/>
      <c r="V949" s="1"/>
      <c r="W949" s="1"/>
      <c r="X949" s="1"/>
      <c r="Y949" s="1"/>
      <c r="Z949" s="1"/>
    </row>
    <row r="950" spans="1:26" ht="15.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15">
      <c r="A951" s="1"/>
      <c r="B951" s="1"/>
      <c r="C951" s="1"/>
      <c r="D951" s="1"/>
      <c r="E951" s="1"/>
      <c r="F951" s="1"/>
      <c r="G951" s="1"/>
      <c r="H951" s="1"/>
      <c r="I951" s="1"/>
      <c r="J951" s="1"/>
      <c r="K951" s="1"/>
      <c r="L951" s="1"/>
      <c r="M951" s="1"/>
      <c r="O951" s="1"/>
      <c r="P951" s="1"/>
      <c r="Q951" s="1"/>
      <c r="R951" s="1"/>
      <c r="S951" s="1"/>
      <c r="T951" s="1"/>
      <c r="U951" s="1"/>
      <c r="V951" s="1"/>
      <c r="W951" s="1"/>
      <c r="X951" s="1"/>
      <c r="Y951" s="1"/>
      <c r="Z951" s="1"/>
    </row>
    <row r="952" spans="1:26" ht="15.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15">
      <c r="A953" s="1"/>
      <c r="B953" s="1"/>
      <c r="C953" s="1"/>
      <c r="D953" s="1"/>
      <c r="E953" s="1"/>
      <c r="F953" s="1"/>
      <c r="G953" s="1"/>
      <c r="H953" s="1"/>
      <c r="I953" s="1"/>
      <c r="J953" s="1"/>
      <c r="K953" s="1"/>
      <c r="L953" s="1"/>
      <c r="M953" s="1"/>
      <c r="O953" s="1"/>
      <c r="P953" s="1"/>
      <c r="Q953" s="1"/>
      <c r="R953" s="1"/>
      <c r="S953" s="1"/>
      <c r="T953" s="1"/>
      <c r="U953" s="1"/>
      <c r="V953" s="1"/>
      <c r="W953" s="1"/>
      <c r="X953" s="1"/>
      <c r="Y953" s="1"/>
      <c r="Z953" s="1"/>
    </row>
    <row r="954" spans="1:26" ht="15.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15">
      <c r="A955" s="1"/>
      <c r="B955" s="1"/>
      <c r="C955" s="1"/>
      <c r="D955" s="1"/>
      <c r="E955" s="1"/>
      <c r="F955" s="1"/>
      <c r="G955" s="1"/>
      <c r="H955" s="1"/>
      <c r="I955" s="1"/>
      <c r="J955" s="1"/>
      <c r="K955" s="1"/>
      <c r="L955" s="1"/>
      <c r="M955" s="1"/>
      <c r="O955" s="1"/>
      <c r="P955" s="1"/>
      <c r="Q955" s="1"/>
      <c r="R955" s="1"/>
      <c r="S955" s="1"/>
      <c r="T955" s="1"/>
      <c r="U955" s="1"/>
      <c r="V955" s="1"/>
      <c r="W955" s="1"/>
      <c r="X955" s="1"/>
      <c r="Y955" s="1"/>
      <c r="Z955" s="1"/>
    </row>
    <row r="956" spans="1:26" ht="15.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15">
      <c r="A957" s="1"/>
      <c r="B957" s="1"/>
      <c r="C957" s="1"/>
      <c r="D957" s="1"/>
      <c r="E957" s="1"/>
      <c r="F957" s="1"/>
      <c r="G957" s="1"/>
      <c r="H957" s="1"/>
      <c r="I957" s="1"/>
      <c r="J957" s="1"/>
      <c r="K957" s="1"/>
      <c r="L957" s="1"/>
      <c r="M957" s="1"/>
      <c r="O957" s="1"/>
      <c r="P957" s="1"/>
      <c r="Q957" s="1"/>
      <c r="R957" s="1"/>
      <c r="S957" s="1"/>
      <c r="T957" s="1"/>
      <c r="U957" s="1"/>
      <c r="V957" s="1"/>
      <c r="W957" s="1"/>
      <c r="X957" s="1"/>
      <c r="Y957" s="1"/>
      <c r="Z957" s="1"/>
    </row>
    <row r="958" spans="1:26" ht="15.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15">
      <c r="A959" s="1"/>
      <c r="B959" s="1"/>
      <c r="C959" s="1"/>
      <c r="D959" s="1"/>
      <c r="E959" s="1"/>
      <c r="F959" s="1"/>
      <c r="G959" s="1"/>
      <c r="H959" s="1"/>
      <c r="I959" s="1"/>
      <c r="J959" s="1"/>
      <c r="K959" s="1"/>
      <c r="L959" s="1"/>
      <c r="M959" s="1"/>
      <c r="O959" s="1"/>
      <c r="P959" s="1"/>
      <c r="Q959" s="1"/>
      <c r="R959" s="1"/>
      <c r="S959" s="1"/>
      <c r="T959" s="1"/>
      <c r="U959" s="1"/>
      <c r="V959" s="1"/>
      <c r="W959" s="1"/>
      <c r="X959" s="1"/>
      <c r="Y959" s="1"/>
      <c r="Z959" s="1"/>
    </row>
    <row r="960" spans="1:26" ht="15.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15">
      <c r="A961" s="1"/>
      <c r="B961" s="1"/>
      <c r="C961" s="1"/>
      <c r="D961" s="1"/>
      <c r="E961" s="1"/>
      <c r="F961" s="1"/>
      <c r="G961" s="1"/>
      <c r="H961" s="1"/>
      <c r="I961" s="1"/>
      <c r="J961" s="1"/>
      <c r="K961" s="1"/>
      <c r="L961" s="1"/>
      <c r="M961" s="1"/>
      <c r="O961" s="1"/>
      <c r="P961" s="1"/>
      <c r="Q961" s="1"/>
      <c r="R961" s="1"/>
      <c r="S961" s="1"/>
      <c r="T961" s="1"/>
      <c r="U961" s="1"/>
      <c r="V961" s="1"/>
      <c r="W961" s="1"/>
      <c r="X961" s="1"/>
      <c r="Y961" s="1"/>
      <c r="Z961" s="1"/>
    </row>
    <row r="962" spans="1:26" ht="15.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15">
      <c r="A963" s="1"/>
      <c r="B963" s="1"/>
      <c r="C963" s="1"/>
      <c r="D963" s="1"/>
      <c r="E963" s="1"/>
      <c r="F963" s="1"/>
      <c r="G963" s="1"/>
      <c r="H963" s="1"/>
      <c r="I963" s="1"/>
      <c r="J963" s="1"/>
      <c r="K963" s="1"/>
      <c r="L963" s="1"/>
      <c r="M963" s="1"/>
      <c r="O963" s="1"/>
      <c r="P963" s="1"/>
      <c r="Q963" s="1"/>
      <c r="R963" s="1"/>
      <c r="S963" s="1"/>
      <c r="T963" s="1"/>
      <c r="U963" s="1"/>
      <c r="V963" s="1"/>
      <c r="W963" s="1"/>
      <c r="X963" s="1"/>
      <c r="Y963" s="1"/>
      <c r="Z963" s="1"/>
    </row>
    <row r="964" spans="1:26" ht="15.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15">
      <c r="A965" s="1"/>
      <c r="B965" s="1"/>
      <c r="C965" s="1"/>
      <c r="D965" s="1"/>
      <c r="E965" s="1"/>
      <c r="F965" s="1"/>
      <c r="G965" s="1"/>
      <c r="H965" s="1"/>
      <c r="I965" s="1"/>
      <c r="J965" s="1"/>
      <c r="K965" s="1"/>
      <c r="L965" s="1"/>
      <c r="M965" s="1"/>
      <c r="O965" s="1"/>
      <c r="P965" s="1"/>
      <c r="Q965" s="1"/>
      <c r="R965" s="1"/>
      <c r="S965" s="1"/>
      <c r="T965" s="1"/>
      <c r="U965" s="1"/>
      <c r="V965" s="1"/>
      <c r="W965" s="1"/>
      <c r="X965" s="1"/>
      <c r="Y965" s="1"/>
      <c r="Z965" s="1"/>
    </row>
    <row r="966" spans="1:26" ht="15.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15">
      <c r="A967" s="1"/>
      <c r="B967" s="1"/>
      <c r="C967" s="1"/>
      <c r="D967" s="1"/>
      <c r="E967" s="1"/>
      <c r="F967" s="1"/>
      <c r="G967" s="1"/>
      <c r="H967" s="1"/>
      <c r="I967" s="1"/>
      <c r="J967" s="1"/>
      <c r="K967" s="1"/>
      <c r="L967" s="1"/>
      <c r="M967" s="1"/>
      <c r="O967" s="1"/>
      <c r="P967" s="1"/>
      <c r="Q967" s="1"/>
      <c r="R967" s="1"/>
      <c r="S967" s="1"/>
      <c r="T967" s="1"/>
      <c r="U967" s="1"/>
      <c r="V967" s="1"/>
      <c r="W967" s="1"/>
      <c r="X967" s="1"/>
      <c r="Y967" s="1"/>
      <c r="Z967" s="1"/>
    </row>
    <row r="968" spans="1:26" ht="15.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15">
      <c r="A969" s="1"/>
      <c r="B969" s="1"/>
      <c r="C969" s="1"/>
      <c r="D969" s="1"/>
      <c r="E969" s="1"/>
      <c r="F969" s="1"/>
      <c r="G969" s="1"/>
      <c r="H969" s="1"/>
      <c r="I969" s="1"/>
      <c r="J969" s="1"/>
      <c r="K969" s="1"/>
      <c r="L969" s="1"/>
      <c r="M969" s="1"/>
      <c r="O969" s="1"/>
      <c r="P969" s="1"/>
      <c r="Q969" s="1"/>
      <c r="R969" s="1"/>
      <c r="S969" s="1"/>
      <c r="T969" s="1"/>
      <c r="U969" s="1"/>
      <c r="V969" s="1"/>
      <c r="W969" s="1"/>
      <c r="X969" s="1"/>
      <c r="Y969" s="1"/>
      <c r="Z969" s="1"/>
    </row>
    <row r="970" spans="1:26" ht="15.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15">
      <c r="A971" s="1"/>
      <c r="B971" s="1"/>
      <c r="C971" s="1"/>
      <c r="D971" s="1"/>
      <c r="E971" s="1"/>
      <c r="F971" s="1"/>
      <c r="G971" s="1"/>
      <c r="H971" s="1"/>
      <c r="I971" s="1"/>
      <c r="J971" s="1"/>
      <c r="K971" s="1"/>
      <c r="L971" s="1"/>
      <c r="M971" s="1"/>
      <c r="O971" s="1"/>
      <c r="P971" s="1"/>
      <c r="Q971" s="1"/>
      <c r="R971" s="1"/>
      <c r="S971" s="1"/>
      <c r="T971" s="1"/>
      <c r="U971" s="1"/>
      <c r="V971" s="1"/>
      <c r="W971" s="1"/>
      <c r="X971" s="1"/>
      <c r="Y971" s="1"/>
      <c r="Z971" s="1"/>
    </row>
    <row r="972" spans="1:26" ht="15.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15">
      <c r="A973" s="1"/>
      <c r="B973" s="1"/>
      <c r="C973" s="1"/>
      <c r="D973" s="1"/>
      <c r="E973" s="1"/>
      <c r="F973" s="1"/>
      <c r="G973" s="1"/>
      <c r="H973" s="1"/>
      <c r="I973" s="1"/>
      <c r="J973" s="1"/>
      <c r="K973" s="1"/>
      <c r="L973" s="1"/>
      <c r="M973" s="1"/>
      <c r="O973" s="1"/>
      <c r="P973" s="1"/>
      <c r="Q973" s="1"/>
      <c r="R973" s="1"/>
      <c r="S973" s="1"/>
      <c r="T973" s="1"/>
      <c r="U973" s="1"/>
      <c r="V973" s="1"/>
      <c r="W973" s="1"/>
      <c r="X973" s="1"/>
      <c r="Y973" s="1"/>
      <c r="Z973" s="1"/>
    </row>
    <row r="974" spans="1:26" ht="15.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15">
      <c r="A975" s="1"/>
      <c r="B975" s="1"/>
      <c r="C975" s="1"/>
      <c r="D975" s="1"/>
      <c r="E975" s="1"/>
      <c r="F975" s="1"/>
      <c r="G975" s="1"/>
      <c r="H975" s="1"/>
      <c r="I975" s="1"/>
      <c r="J975" s="1"/>
      <c r="K975" s="1"/>
      <c r="L975" s="1"/>
      <c r="M975" s="1"/>
      <c r="O975" s="1"/>
      <c r="P975" s="1"/>
      <c r="Q975" s="1"/>
      <c r="R975" s="1"/>
      <c r="S975" s="1"/>
      <c r="T975" s="1"/>
      <c r="U975" s="1"/>
      <c r="V975" s="1"/>
      <c r="W975" s="1"/>
      <c r="X975" s="1"/>
      <c r="Y975" s="1"/>
      <c r="Z975" s="1"/>
    </row>
    <row r="976" spans="1:26" ht="15.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15">
      <c r="A977" s="1"/>
      <c r="B977" s="1"/>
      <c r="C977" s="1"/>
      <c r="D977" s="1"/>
      <c r="E977" s="1"/>
      <c r="F977" s="1"/>
      <c r="G977" s="1"/>
      <c r="H977" s="1"/>
      <c r="I977" s="1"/>
      <c r="J977" s="1"/>
      <c r="K977" s="1"/>
      <c r="L977" s="1"/>
      <c r="M977" s="1"/>
      <c r="O977" s="1"/>
      <c r="P977" s="1"/>
      <c r="Q977" s="1"/>
      <c r="R977" s="1"/>
      <c r="S977" s="1"/>
      <c r="T977" s="1"/>
      <c r="U977" s="1"/>
      <c r="V977" s="1"/>
      <c r="W977" s="1"/>
      <c r="X977" s="1"/>
      <c r="Y977" s="1"/>
      <c r="Z977" s="1"/>
    </row>
    <row r="978" spans="1:26" ht="15.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15">
      <c r="A979" s="1"/>
      <c r="B979" s="1"/>
      <c r="C979" s="1"/>
      <c r="D979" s="1"/>
      <c r="E979" s="1"/>
      <c r="F979" s="1"/>
      <c r="G979" s="1"/>
      <c r="H979" s="1"/>
      <c r="I979" s="1"/>
      <c r="J979" s="1"/>
      <c r="K979" s="1"/>
      <c r="L979" s="1"/>
      <c r="M979" s="1"/>
      <c r="O979" s="1"/>
      <c r="P979" s="1"/>
      <c r="Q979" s="1"/>
      <c r="R979" s="1"/>
      <c r="S979" s="1"/>
      <c r="T979" s="1"/>
      <c r="U979" s="1"/>
      <c r="V979" s="1"/>
      <c r="W979" s="1"/>
      <c r="X979" s="1"/>
      <c r="Y979" s="1"/>
      <c r="Z979" s="1"/>
    </row>
    <row r="980" spans="1:26" ht="15.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15">
      <c r="A981" s="1"/>
      <c r="B981" s="1"/>
      <c r="C981" s="1"/>
      <c r="D981" s="1"/>
      <c r="E981" s="1"/>
      <c r="F981" s="1"/>
      <c r="G981" s="1"/>
      <c r="H981" s="1"/>
      <c r="I981" s="1"/>
      <c r="J981" s="1"/>
      <c r="K981" s="1"/>
      <c r="L981" s="1"/>
      <c r="M981" s="1"/>
      <c r="O981" s="1"/>
      <c r="P981" s="1"/>
      <c r="Q981" s="1"/>
      <c r="R981" s="1"/>
      <c r="S981" s="1"/>
      <c r="T981" s="1"/>
      <c r="U981" s="1"/>
      <c r="V981" s="1"/>
      <c r="W981" s="1"/>
      <c r="X981" s="1"/>
      <c r="Y981" s="1"/>
      <c r="Z981" s="1"/>
    </row>
    <row r="982" spans="1:26" ht="15.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15">
      <c r="A983" s="1"/>
      <c r="B983" s="1"/>
      <c r="C983" s="1"/>
      <c r="D983" s="1"/>
      <c r="E983" s="1"/>
      <c r="F983" s="1"/>
      <c r="G983" s="1"/>
      <c r="H983" s="1"/>
      <c r="I983" s="1"/>
      <c r="J983" s="1"/>
      <c r="K983" s="1"/>
      <c r="L983" s="1"/>
      <c r="M983" s="1"/>
      <c r="O983" s="1"/>
      <c r="P983" s="1"/>
      <c r="Q983" s="1"/>
      <c r="R983" s="1"/>
      <c r="S983" s="1"/>
      <c r="T983" s="1"/>
      <c r="U983" s="1"/>
      <c r="V983" s="1"/>
      <c r="W983" s="1"/>
      <c r="X983" s="1"/>
      <c r="Y983" s="1"/>
      <c r="Z983" s="1"/>
    </row>
    <row r="984" spans="1:26" ht="15.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15">
      <c r="A985" s="1"/>
      <c r="B985" s="1"/>
      <c r="C985" s="1"/>
      <c r="D985" s="1"/>
      <c r="E985" s="1"/>
      <c r="F985" s="1"/>
      <c r="G985" s="1"/>
      <c r="H985" s="1"/>
      <c r="I985" s="1"/>
      <c r="J985" s="1"/>
      <c r="K985" s="1"/>
      <c r="L985" s="1"/>
      <c r="M985" s="1"/>
      <c r="O985" s="1"/>
      <c r="P985" s="1"/>
      <c r="Q985" s="1"/>
      <c r="R985" s="1"/>
      <c r="S985" s="1"/>
      <c r="T985" s="1"/>
      <c r="U985" s="1"/>
      <c r="V985" s="1"/>
      <c r="W985" s="1"/>
      <c r="X985" s="1"/>
      <c r="Y985" s="1"/>
      <c r="Z985" s="1"/>
    </row>
    <row r="986" spans="1:26" ht="15.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15">
      <c r="A987" s="1"/>
      <c r="B987" s="1"/>
      <c r="C987" s="1"/>
      <c r="D987" s="1"/>
      <c r="E987" s="1"/>
      <c r="F987" s="1"/>
      <c r="G987" s="1"/>
      <c r="H987" s="1"/>
      <c r="I987" s="1"/>
      <c r="J987" s="1"/>
      <c r="K987" s="1"/>
      <c r="L987" s="1"/>
      <c r="M987" s="1"/>
      <c r="O987" s="1"/>
      <c r="P987" s="1"/>
      <c r="Q987" s="1"/>
      <c r="R987" s="1"/>
      <c r="S987" s="1"/>
      <c r="T987" s="1"/>
      <c r="U987" s="1"/>
      <c r="V987" s="1"/>
      <c r="W987" s="1"/>
      <c r="X987" s="1"/>
      <c r="Y987" s="1"/>
      <c r="Z987" s="1"/>
    </row>
    <row r="988" spans="1:26" ht="15.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15">
      <c r="A989" s="1"/>
      <c r="B989" s="1"/>
      <c r="C989" s="1"/>
      <c r="D989" s="1"/>
      <c r="E989" s="1"/>
      <c r="F989" s="1"/>
      <c r="G989" s="1"/>
      <c r="H989" s="1"/>
      <c r="I989" s="1"/>
      <c r="J989" s="1"/>
      <c r="K989" s="1"/>
      <c r="L989" s="1"/>
      <c r="M989" s="1"/>
      <c r="O989" s="1"/>
      <c r="P989" s="1"/>
      <c r="Q989" s="1"/>
      <c r="R989" s="1"/>
      <c r="S989" s="1"/>
      <c r="T989" s="1"/>
      <c r="U989" s="1"/>
      <c r="V989" s="1"/>
      <c r="W989" s="1"/>
      <c r="X989" s="1"/>
      <c r="Y989" s="1"/>
      <c r="Z989" s="1"/>
    </row>
    <row r="990" spans="1:26" ht="15.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15">
      <c r="A991" s="1"/>
      <c r="B991" s="1"/>
      <c r="C991" s="1"/>
      <c r="D991" s="1"/>
      <c r="E991" s="1"/>
      <c r="F991" s="1"/>
      <c r="G991" s="1"/>
      <c r="H991" s="1"/>
      <c r="I991" s="1"/>
      <c r="J991" s="1"/>
      <c r="K991" s="1"/>
      <c r="L991" s="1"/>
      <c r="M991" s="1"/>
      <c r="O991" s="1"/>
      <c r="P991" s="1"/>
      <c r="Q991" s="1"/>
      <c r="R991" s="1"/>
      <c r="S991" s="1"/>
      <c r="T991" s="1"/>
      <c r="U991" s="1"/>
      <c r="V991" s="1"/>
      <c r="W991" s="1"/>
      <c r="X991" s="1"/>
      <c r="Y991" s="1"/>
      <c r="Z991" s="1"/>
    </row>
    <row r="992" spans="1:26" ht="15.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15">
      <c r="A993" s="1"/>
      <c r="B993" s="1"/>
      <c r="C993" s="1"/>
      <c r="D993" s="1"/>
      <c r="E993" s="1"/>
      <c r="F993" s="1"/>
      <c r="G993" s="1"/>
      <c r="H993" s="1"/>
      <c r="I993" s="1"/>
      <c r="J993" s="1"/>
      <c r="K993" s="1"/>
      <c r="L993" s="1"/>
      <c r="M993" s="1"/>
      <c r="O993" s="1"/>
      <c r="P993" s="1"/>
      <c r="Q993" s="1"/>
      <c r="R993" s="1"/>
      <c r="S993" s="1"/>
      <c r="T993" s="1"/>
      <c r="U993" s="1"/>
      <c r="V993" s="1"/>
      <c r="W993" s="1"/>
      <c r="X993" s="1"/>
      <c r="Y993" s="1"/>
      <c r="Z993" s="1"/>
    </row>
    <row r="994" spans="1:26" ht="15.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15">
      <c r="A995" s="1"/>
      <c r="B995" s="1"/>
      <c r="C995" s="1"/>
      <c r="D995" s="1"/>
      <c r="E995" s="1"/>
      <c r="F995" s="1"/>
      <c r="G995" s="1"/>
      <c r="H995" s="1"/>
      <c r="I995" s="1"/>
      <c r="J995" s="1"/>
      <c r="K995" s="1"/>
      <c r="L995" s="1"/>
      <c r="M995" s="1"/>
      <c r="O995" s="1"/>
      <c r="P995" s="1"/>
      <c r="Q995" s="1"/>
      <c r="R995" s="1"/>
      <c r="S995" s="1"/>
      <c r="T995" s="1"/>
      <c r="U995" s="1"/>
      <c r="V995" s="1"/>
      <c r="W995" s="1"/>
      <c r="X995" s="1"/>
      <c r="Y995" s="1"/>
      <c r="Z995" s="1"/>
    </row>
    <row r="996" spans="1:26" ht="15.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15">
      <c r="A997" s="1"/>
      <c r="B997" s="1"/>
      <c r="C997" s="1"/>
      <c r="D997" s="1"/>
      <c r="E997" s="1"/>
      <c r="F997" s="1"/>
      <c r="G997" s="1"/>
      <c r="H997" s="1"/>
      <c r="I997" s="1"/>
      <c r="J997" s="1"/>
      <c r="K997" s="1"/>
      <c r="L997" s="1"/>
      <c r="M997" s="1"/>
      <c r="O997" s="1"/>
      <c r="P997" s="1"/>
      <c r="Q997" s="1"/>
      <c r="R997" s="1"/>
      <c r="S997" s="1"/>
      <c r="T997" s="1"/>
      <c r="U997" s="1"/>
      <c r="V997" s="1"/>
      <c r="W997" s="1"/>
      <c r="X997" s="1"/>
      <c r="Y997" s="1"/>
      <c r="Z997" s="1"/>
    </row>
    <row r="998" spans="1:26" ht="15.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15">
      <c r="A999" s="1"/>
      <c r="B999" s="1"/>
      <c r="C999" s="1"/>
      <c r="D999" s="1"/>
      <c r="E999" s="1"/>
      <c r="F999" s="1"/>
      <c r="G999" s="1"/>
      <c r="H999" s="1"/>
      <c r="I999" s="1"/>
      <c r="J999" s="1"/>
      <c r="K999" s="1"/>
      <c r="L999" s="1"/>
      <c r="M999" s="1"/>
      <c r="O999" s="1"/>
      <c r="P999" s="1"/>
      <c r="Q999" s="1"/>
      <c r="R999" s="1"/>
      <c r="S999" s="1"/>
      <c r="T999" s="1"/>
      <c r="U999" s="1"/>
      <c r="V999" s="1"/>
      <c r="W999" s="1"/>
      <c r="X999" s="1"/>
      <c r="Y999" s="1"/>
      <c r="Z999" s="1"/>
    </row>
    <row r="1000" spans="1:26" ht="15.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1:L61" xr:uid="{00000000-0009-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banny-names-metadata-histories-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2022-05-18T22:16:43Z</dcterms:modified>
</cp:coreProperties>
</file>