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CB26A08E-51DE-492D-8C30-3F1DCB431F8A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<sst xmlns="http://schemas.openxmlformats.org/spreadsheetml/2006/main" count="1742" uniqueCount="397">
  <si>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</si>
  <si>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</si>
  <si>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</si>
  <si>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</si>
  <si>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</si>
  <si>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</si>
  <si>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</si>
  <si>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</si>
  <si>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</si>
  <si>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</si>
  <si>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</si>
  <si>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</si>
  <si>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</si>
  <si>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</si>
  <si>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</si>
  <si>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</si>
  <si>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</si>
  <si>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</si>
  <si>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</si>
  <si>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</si>
  <si>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</si>
  <si>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</si>
  <si>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</si>
  <si>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</si>
  <si>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</si>
  <si>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</si>
  <si>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</si>
  <si>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</si>
  <si>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</si>
  <si>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</si>
  <si>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</si>
  <si>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</si>
  <si>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</si>
  <si>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</si>
  <si>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</si>
  <si>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</si>
  <si>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</si>
  <si>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</si>
  <si>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</si>
  <si>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</si>
  <si>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</si>
  <si>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</si>
  <si>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</si>
  <si>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</si>
  <si>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</si>
  <si>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</si>
  <si>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</si>
  <si>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</si>
  <si>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</si>
  <si>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</si>
  <si>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</si>
  <si>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</si>
  <si>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</si>
  <si>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</si>
  <si>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</si>
  <si>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</si>
  <si>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</si>
  <si>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</si>
  <si>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</si>
  <si>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</si>
  <si>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</si>
  <si>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</si>
  <si>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</si>
  <si>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</si>
  <si>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</si>
  <si>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</si>
  <si>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</si>
  <si>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</si>
  <si>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</si>
  <si>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</si>
  <si>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</si>
  <si>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</si>
  <si>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</si>
  <si>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</si>
  <si>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</si>
  <si>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</si>
  <si>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</si>
  <si>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</si>
  <si>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</si>
  <si>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</si>
  <si>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</si>
  <si>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</si>
  <si>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</si>
  <si>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</si>
  <si>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</si>
  <si>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</si>
  <si>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</si>
  <si>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</si>
  <si>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</si>
  <si>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</si>
  <si>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</si>
  <si>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</si>
  <si>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</si>
  <si>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</si>
  <si>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</si>
  <si>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</si>
  <si>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</si>
  <si>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</si>
  <si>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</si>
  <si>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</si>
  <si>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</si>
  <si>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</si>
  <si>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</si>
  <si>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</si>
  <si>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</si>
  <si>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</si>
  <si>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</si>
  <si>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</si>
  <si>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</si>
  <si>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</si>
  <si>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</si>
  <si>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</si>
  <si>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</si>
  <si>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</si>
  <si>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</si>
  <si>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</si>
  <si>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</si>
  <si>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</si>
  <si>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</si>
  <si>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</si>
  <si>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</si>
  <si>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</si>
  <si>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</si>
  <si>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</si>
  <si>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</si>
  <si>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</si>
  <si>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</si>
  <si>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</si>
  <si>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</si>
  <si>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</si>
  <si>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</si>
  <si>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</si>
  <si>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</si>
  <si>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</si>
  <si>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</si>
  <si>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</si>
  <si>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</si>
  <si>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</si>
  <si>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</si>
  <si>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</si>
  <si>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</si>
  <si>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</si>
  <si>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</si>
  <si>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</si>
  <si>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</si>
  <si>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</si>
  <si>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</si>
  <si>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</si>
  <si>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</si>
  <si>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</si>
  <si>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</si>
  <si>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</si>
  <si>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</si>
  <si>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</si>
  <si>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</si>
  <si>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</si>
  <si>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</si>
  <si>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</si>
  <si>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</si>
  <si>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</si>
  <si>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</si>
  <si>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</si>
  <si>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</si>
  <si>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</si>
  <si>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</si>
  <si>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</si>
  <si>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</si>
  <si>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</si>
  <si>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</si>
  <si>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</si>
  <si>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</si>
  <si>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</si>
  <si>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</si>
  <si>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</si>
  <si>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</si>
  <si>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</si>
  <si>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</si>
  <si>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</si>
  <si>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</si>
  <si>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</si>
  <si>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</si>
  <si>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</si>
  <si>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</si>
  <si>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</si>
  <si>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</si>
  <si>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</si>
  <si>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</si>
  <si>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</si>
  <si>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</si>
  <si>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</si>
  <si>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</si>
  <si>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</si>
  <si>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</si>
  <si>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</si>
  <si>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</si>
  <si>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</si>
  <si>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</si>
  <si>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</si>
  <si>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</si>
  <si>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</si>
  <si>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</si>
  <si>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</si>
  <si>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</si>
  <si>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</si>
  <si>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</si>
  <si>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</si>
  <si>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</si>
  <si>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</si>
  <si>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</si>
  <si>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</si>
  <si>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</si>
  <si>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</si>
  <si>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</si>
  <si>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</si>
  <si>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</si>
  <si>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</si>
  <si>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</si>
  <si>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</si>
  <si>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</si>
  <si>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</si>
  <si>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</si>
  <si>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</si>
  <si>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</si>
  <si>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</si>
  <si>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</si>
  <si>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</si>
  <si>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</si>
  <si>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</si>
  <si>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</si>
  <si>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</si>
  <si>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</si>
  <si>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</si>
  <si>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</si>
  <si>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</si>
  <si>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</si>
  <si>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</si>
  <si>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</si>
  <si>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</si>
  <si>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</si>
  <si>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</si>
  <si>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</si>
  <si>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</si>
  <si>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</si>
  <si>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</si>
  <si>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</si>
  <si>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</si>
  <si>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</si>
  <si>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</si>
  <si>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</si>
  <si>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</si>
  <si>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</si>
  <si>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</si>
  <si>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</si>
  <si>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</si>
  <si>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</si>
  <si>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</si>
  <si>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</si>
  <si>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</si>
  <si>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</si>
  <si>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</si>
  <si>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</si>
  <si>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</si>
  <si>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</si>
  <si>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</si>
  <si>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</si>
  <si>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</si>
  <si>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</si>
  <si>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</si>
  <si>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</si>
  <si>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</si>
  <si>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</si>
  <si>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</si>
  <si>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</si>
  <si>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</si>
  <si>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</si>
  <si>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</si>
  <si>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</si>
  <si>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</si>
  <si>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</si>
  <si>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</si>
  <si>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</si>
  <si>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</si>
  <si>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</si>
  <si>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</si>
  <si>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</si>
  <si>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</si>
  <si>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</si>
  <si>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</si>
  <si>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</si>
  <si>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</si>
  <si>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</si>
  <si>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</si>
  <si>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</si>
  <si>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</si>
  <si>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</si>
  <si>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</si>
  <si>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</si>
  <si>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</si>
  <si>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</si>
  <si>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</si>
  <si>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</si>
  <si>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</si>
  <si>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</si>
  <si>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</si>
  <si>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</si>
  <si>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</si>
  <si>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</si>
  <si>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</si>
  <si>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</si>
  <si>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</si>
  <si>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</si>
  <si>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</si>
  <si>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</si>
  <si>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</si>
  <si>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</si>
  <si>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</si>
  <si>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</si>
  <si>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</si>
  <si>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</si>
  <si>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</si>
  <si>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</si>
  <si>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</si>
  <si>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</si>
  <si>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</si>
  <si>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</si>
  <si>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</si>
  <si>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</si>
  <si>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</si>
  <si>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</si>
  <si>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</si>
  <si>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</si>
  <si>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</si>
  <si>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</si>
  <si>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</si>
  <si>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</si>
  <si>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</si>
  <si>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</si>
  <si>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</si>
  <si>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</si>
  <si>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</si>
  <si>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</si>
  <si>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</si>
  <si>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</si>
  <si>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</si>
  <si>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</si>
  <si>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</si>
  <si>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</si>
  <si>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</si>
  <si>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</si>
  <si>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</si>
  <si>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</si>
  <si>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</si>
  <si>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</si>
  <si>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</si>
  <si>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</si>
  <si>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</si>
  <si>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</si>
  <si>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</si>
  <si>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</si>
  <si>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</si>
  <si>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</si>
  <si>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</si>
  <si>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</si>
  <si>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</si>
  <si>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</si>
  <si>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</si>
  <si>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</si>
  <si>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</si>
  <si>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</si>
  <si>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</si>
  <si>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</si>
  <si>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</si>
  <si>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</si>
  <si>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</si>
  <si>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</si>
  <si>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</si>
  <si>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</si>
  <si>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</si>
  <si>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</si>
  <si>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</si>
  <si>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</si>
  <si>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</si>
  <si>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</si>
  <si>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</si>
  <si>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</si>
  <si>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</si>
  <si>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</si>
  <si>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</si>
  <si>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</si>
  <si>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</si>
  <si>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</si>
  <si>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</si>
  <si>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</si>
  <si>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</si>
  <si>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r>
      <rPr>
        <sz val="10"/>
        <color theme="1"/>
        <rFont val="Yu Gothic"/>
        <family val="3"/>
        <charset val="128"/>
        <scheme val="minor"/>
      </rPr>
      <t xml:space="preserve">hide </t>
    </r>
    <r>
      <rPr>
        <sz val="11"/>
        <color theme="1"/>
        <rFont val="Yu Gothic"/>
        <family val="3"/>
        <charset val="128"/>
        <scheme val="minor"/>
      </rPr>
      <t xml:space="preserve">
2024/6/30で解約</t>
    </r>
    <rPh sb="16" eb="18">
      <t>カイヤク</t>
    </rPh>
    <phoneticPr fontId="1"/>
  </si>
  <si>
    <t>KOUTAROU</t>
    <phoneticPr fontId="1"/>
  </si>
  <si>
    <r>
      <t>沼田愛美 
支払い</t>
    </r>
    <r>
      <rPr>
        <sz val="11"/>
        <color rgb="FFFF0000"/>
        <rFont val="Yu Gothic"/>
        <family val="3"/>
        <charset val="128"/>
        <scheme val="minor"/>
      </rPr>
      <t>18</t>
    </r>
    <r>
      <rPr>
        <sz val="11"/>
        <color theme="1"/>
        <rFont val="Yu Gothic"/>
        <family val="2"/>
        <scheme val="minor"/>
      </rPr>
      <t>回で終了</t>
    </r>
    <rPh sb="6" eb="8">
      <t>シハラ</t>
    </rPh>
    <rPh sb="11" eb="12">
      <t>カイ</t>
    </rPh>
    <rPh sb="13" eb="1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</si>
</sst>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7" fillId="2" borderId="8" xfId="0" applyNumberFormat="1" applyFont="1" applyFill="1" applyBorder="1" applyAlignment="1">
      <alignment horizontal="center"/>
    </xf>
    <xf numFmtId="176" fontId="0" fillId="2" borderId="8" xfId="0" applyNumberFormat="1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/>
    </xf>
    <xf numFmtId="176" fontId="7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0" fillId="0" borderId="1" xfId="0" applyNumberForma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46" workbookViewId="0">
      <selection activeCell="B46" sqref="B46"/>
    </sheetView>
  </sheetViews>
  <sheetFormatPr defaultRowHeight="18"/>
  <cols>
    <col min="1" max="1" width="10.08203125" customWidth="1"/>
    <col min="2" max="2" width="17.25" bestFit="1" customWidth="1"/>
    <col min="3" max="3" width="9.83203125" customWidth="1"/>
    <col min="4" max="4" width="11.33203125" customWidth="1"/>
    <col min="5" max="5" width="11.83203125" customWidth="1"/>
    <col min="6" max="6" width="17.5" customWidth="1"/>
    <col min="7" max="7" width="19.58203125" customWidth="1"/>
    <col min="8" max="11" width="15.08203125" customWidth="1"/>
    <col min="12" max="12" width="44.08203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4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6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6">
      <c r="A20" s="27" t="s">
        <v>98</v>
      </c>
      <c r="B20" s="58" t="s">
        <v>99</v>
      </c>
      <c r="C20" s="58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6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6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7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361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358</v>
      </c>
      <c r="B92" s="1" t="s">
        <v>359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367</v>
      </c>
      <c r="B93" s="1" t="s">
        <v>368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370</v>
      </c>
      <c r="B94" s="1" t="s">
        <v>371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376</v>
      </c>
      <c r="B95" s="1" t="s">
        <v>377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381</v>
      </c>
      <c r="B96" s="1" t="s">
        <v>382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6">
      <c r="A97" s="4" t="s">
        <v>385</v>
      </c>
      <c r="B97" s="1" t="s">
        <v>386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388</v>
      </c>
    </row>
    <row r="98" spans="1:12">
      <c r="A98" s="4" t="s">
        <v>389</v>
      </c>
      <c r="B98" s="1" t="s">
        <v>390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58" zoomScaleNormal="100" workbookViewId="0">
      <pane xSplit="8730" activePane="topRight"/>
      <selection activeCell="A55" sqref="A55:XFD55"/>
      <selection pane="topRight" activeCell="E73" sqref="E73"/>
    </sheetView>
  </sheetViews>
  <sheetFormatPr defaultRowHeight="18"/>
  <cols>
    <col min="1" max="1" width="11" bestFit="1" customWidth="1"/>
    <col min="2" max="2" width="19.25" bestFit="1" customWidth="1"/>
    <col min="3" max="3" width="11.33203125" bestFit="1" customWidth="1"/>
    <col min="4" max="4" width="11.08203125" customWidth="1"/>
    <col min="5" max="5" width="18.33203125" customWidth="1"/>
    <col min="6" max="6" width="17.75" bestFit="1" customWidth="1"/>
    <col min="7" max="7" width="11.33203125" bestFit="1" customWidth="1"/>
    <col min="8" max="8" width="12" bestFit="1" customWidth="1"/>
    <col min="9" max="9" width="11.33203125" bestFit="1" customWidth="1"/>
    <col min="10" max="10" width="12" bestFit="1" customWidth="1"/>
    <col min="11" max="11" width="11.33203125" bestFit="1" customWidth="1"/>
    <col min="12" max="12" width="12" bestFit="1" customWidth="1"/>
    <col min="13" max="13" width="11.33203125" bestFit="1" customWidth="1"/>
    <col min="14" max="14" width="12" bestFit="1" customWidth="1"/>
    <col min="15" max="15" width="11.33203125" bestFit="1" customWidth="1"/>
    <col min="16" max="16" width="12" bestFit="1" customWidth="1"/>
    <col min="17" max="17" width="11.33203125" bestFit="1" customWidth="1"/>
    <col min="18" max="18" width="12" bestFit="1" customWidth="1"/>
    <col min="19" max="19" width="11.33203125" bestFit="1" customWidth="1"/>
    <col min="20" max="20" width="12" bestFit="1" customWidth="1"/>
    <col min="21" max="21" width="11.33203125" bestFit="1" customWidth="1"/>
    <col min="22" max="22" width="12" bestFit="1" customWidth="1"/>
    <col min="23" max="23" width="11.33203125" bestFit="1" customWidth="1"/>
    <col min="24" max="24" width="12" bestFit="1" customWidth="1"/>
    <col min="25" max="25" width="11.33203125" bestFit="1" customWidth="1"/>
    <col min="26" max="26" width="13.08203125" bestFit="1" customWidth="1"/>
    <col min="27" max="27" width="11.33203125" bestFit="1" customWidth="1"/>
    <col min="28" max="28" width="13.08203125" bestFit="1" customWidth="1"/>
    <col min="29" max="29" width="11.33203125" bestFit="1" customWidth="1"/>
    <col min="30" max="30" width="13.08203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6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4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3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358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0" t="s">
        <v>360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5" customHeight="1">
      <c r="A6" s="27" t="s">
        <v>376</v>
      </c>
      <c r="B6" s="62" t="str">
        <f>IFERROR(VLOOKUP(テーブル2[[#This Row],[管理番号]],コンサル生一覧[[管理番号]:[氏名]],2,FALSE),"")</f>
        <v>北砂　渓翔</v>
      </c>
      <c r="C6" s="63">
        <f>IFERROR(VLOOKUP(テーブル2[[#This Row],[管理番号]],コンサル生一覧[[管理番号]:[定額PayPal決済日]],7,FALSE),"")</f>
        <v>44774</v>
      </c>
      <c r="D6" s="26">
        <f>DAY(テーブル2[[#This Row],[支払日]])</f>
        <v>1</v>
      </c>
      <c r="E6" s="54" t="s">
        <v>294</v>
      </c>
      <c r="F6" s="79" t="s">
        <v>378</v>
      </c>
      <c r="G6" s="63">
        <f t="shared" si="0"/>
        <v>44805</v>
      </c>
      <c r="H6" s="58" t="s">
        <v>8</v>
      </c>
      <c r="I6" s="63">
        <f t="shared" si="1"/>
        <v>44835</v>
      </c>
      <c r="J6" s="58" t="s">
        <v>8</v>
      </c>
      <c r="K6" s="63">
        <f t="shared" si="2"/>
        <v>44866</v>
      </c>
      <c r="L6" s="58" t="s">
        <v>8</v>
      </c>
      <c r="M6" s="63">
        <f t="shared" si="3"/>
        <v>44896</v>
      </c>
      <c r="N6" s="58" t="s">
        <v>8</v>
      </c>
      <c r="O6" s="63">
        <f t="shared" si="4"/>
        <v>44927</v>
      </c>
      <c r="P6" s="58"/>
      <c r="Q6" s="63">
        <f t="shared" si="5"/>
        <v>44958</v>
      </c>
      <c r="R6" s="58"/>
      <c r="S6" s="25">
        <f t="shared" si="6"/>
        <v>44986</v>
      </c>
      <c r="T6" s="58"/>
      <c r="U6" s="25">
        <f t="shared" si="7"/>
        <v>45017</v>
      </c>
      <c r="V6" s="58"/>
      <c r="W6" s="25">
        <f t="shared" si="8"/>
        <v>45047</v>
      </c>
      <c r="X6" s="58"/>
      <c r="Y6" s="25">
        <f t="shared" si="9"/>
        <v>45078</v>
      </c>
      <c r="Z6" s="36"/>
      <c r="AA6" s="25">
        <f t="shared" si="10"/>
        <v>45108</v>
      </c>
      <c r="AB6" s="58"/>
      <c r="AC6" s="25">
        <f t="shared" si="11"/>
        <v>45139</v>
      </c>
      <c r="AD6" s="58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5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5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5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2" t="str">
        <f>IFERROR(VLOOKUP(テーブル2[[#This Row],[管理番号]],コンサル生一覧[[管理番号]:[氏名]],2,FALSE),"")</f>
        <v>徳山　和也</v>
      </c>
      <c r="C10" s="63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5.5">
      <c r="A11" s="46" t="s">
        <v>174</v>
      </c>
      <c r="B11" s="61" t="str">
        <f>IFERROR(VLOOKUP(テーブル2[[#This Row],[管理番号]],コンサル生一覧[[管理番号]:[氏名]],2,FALSE),"")</f>
        <v>奥寺　響</v>
      </c>
      <c r="C11" s="48">
        <f>IFERROR(VLOOKUP(テーブル2[[#This Row],[管理番号]],コンサル生一覧[[管理番号]:[定額PayPal決済日]],7,FALSE),"")</f>
        <v>44504</v>
      </c>
      <c r="D11" s="47">
        <f>DAY(テーブル2[[#This Row],[支払日]])</f>
        <v>4</v>
      </c>
      <c r="E11" s="74" t="s">
        <v>41</v>
      </c>
      <c r="F11" s="64" t="s">
        <v>237</v>
      </c>
      <c r="G11" s="48">
        <f t="shared" si="0"/>
        <v>44534</v>
      </c>
      <c r="H11" s="49"/>
      <c r="I11" s="48">
        <f t="shared" si="1"/>
        <v>44565</v>
      </c>
      <c r="J11" s="60"/>
      <c r="K11" s="48">
        <f t="shared" si="2"/>
        <v>44596</v>
      </c>
      <c r="L11" s="49"/>
      <c r="M11" s="48">
        <f t="shared" si="3"/>
        <v>44624</v>
      </c>
      <c r="N11" s="49"/>
      <c r="O11" s="48">
        <f t="shared" si="4"/>
        <v>44655</v>
      </c>
      <c r="P11" s="49"/>
      <c r="Q11" s="48">
        <f t="shared" si="5"/>
        <v>44685</v>
      </c>
      <c r="R11" s="49"/>
      <c r="S11" s="48">
        <f t="shared" si="6"/>
        <v>44716</v>
      </c>
      <c r="T11" s="49"/>
      <c r="U11" s="48">
        <f t="shared" si="7"/>
        <v>44746</v>
      </c>
      <c r="V11" s="49"/>
      <c r="W11" s="48">
        <f t="shared" si="8"/>
        <v>44777</v>
      </c>
      <c r="X11" s="49"/>
      <c r="Y11" s="48">
        <f t="shared" si="9"/>
        <v>44808</v>
      </c>
      <c r="Z11" s="49"/>
      <c r="AA11" s="48">
        <f t="shared" si="10"/>
        <v>44838</v>
      </c>
      <c r="AB11" s="49"/>
      <c r="AC11" s="48">
        <f t="shared" si="11"/>
        <v>44869</v>
      </c>
      <c r="AD11" s="66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6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1">
        <f>DAY(テーブル2[[#This Row],[支払日]])</f>
        <v>6</v>
      </c>
      <c r="E14" s="75" t="s">
        <v>227</v>
      </c>
      <c r="F14" s="51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5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5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 s="37" customFormat="1">
      <c r="A17" s="27" t="s">
        <v>44</v>
      </c>
      <c r="B17" s="31" t="str">
        <f>IFERROR(VLOOKUP(テーブル2[[#This Row],[管理番号]],コンサル生一覧[[管理番号]:[氏名]],2,FALSE),"")</f>
        <v>クボ　ユウマ</v>
      </c>
      <c r="C17" s="25">
        <f>IFERROR(VLOOKUP(テーブル2[[#This Row],[管理番号]],コンサル生一覧[[管理番号]:[定額PayPal決済日]],7,FALSE),"")</f>
        <v>44262</v>
      </c>
      <c r="D17" s="26">
        <f>DAY(テーブル2[[#This Row],[支払日]])</f>
        <v>7</v>
      </c>
      <c r="E17" s="80" t="s">
        <v>41</v>
      </c>
      <c r="F17" s="26" t="s">
        <v>165</v>
      </c>
      <c r="G17" s="25">
        <f t="shared" si="0"/>
        <v>44293</v>
      </c>
      <c r="H17" s="36" t="s">
        <v>8</v>
      </c>
      <c r="I17" s="25">
        <f t="shared" si="1"/>
        <v>44323</v>
      </c>
      <c r="J17" s="36" t="s">
        <v>8</v>
      </c>
      <c r="K17" s="25">
        <f t="shared" si="2"/>
        <v>44354</v>
      </c>
      <c r="L17" s="36" t="s">
        <v>8</v>
      </c>
      <c r="M17" s="25">
        <f t="shared" si="3"/>
        <v>44384</v>
      </c>
      <c r="N17" s="36" t="s">
        <v>8</v>
      </c>
      <c r="O17" s="25">
        <f t="shared" si="4"/>
        <v>44415</v>
      </c>
      <c r="P17" s="36" t="s">
        <v>8</v>
      </c>
      <c r="Q17" s="25">
        <f t="shared" si="5"/>
        <v>44446</v>
      </c>
      <c r="R17" s="36" t="s">
        <v>8</v>
      </c>
      <c r="S17" s="25">
        <f t="shared" si="6"/>
        <v>44476</v>
      </c>
      <c r="T17" s="36"/>
      <c r="U17" s="25">
        <f t="shared" si="7"/>
        <v>44507</v>
      </c>
      <c r="V17" s="36"/>
      <c r="W17" s="25">
        <f t="shared" si="8"/>
        <v>44537</v>
      </c>
      <c r="X17" s="36"/>
      <c r="Y17" s="25">
        <f t="shared" si="9"/>
        <v>44568</v>
      </c>
      <c r="Z17" s="36"/>
      <c r="AA17" s="25">
        <f t="shared" si="10"/>
        <v>44599</v>
      </c>
      <c r="AB17" s="36"/>
      <c r="AC17" s="25">
        <f t="shared" si="11"/>
        <v>44627</v>
      </c>
      <c r="AD17" s="71"/>
    </row>
    <row r="18" spans="1:30" s="37" customFormat="1">
      <c r="A18" s="27" t="s">
        <v>46</v>
      </c>
      <c r="B18" s="31" t="str">
        <f>IFERROR(VLOOKUP(テーブル2[[#This Row],[管理番号]],コンサル生一覧[[管理番号]:[氏名]],2,FALSE),"")</f>
        <v>鈴木　貴雅</v>
      </c>
      <c r="C18" s="25">
        <f>IFERROR(VLOOKUP(テーブル2[[#This Row],[管理番号]],コンサル生一覧[[管理番号]:[定額PayPal決済日]],7,FALSE),"")</f>
        <v>44262</v>
      </c>
      <c r="D18" s="26">
        <f>DAY(テーブル2[[#This Row],[支払日]])</f>
        <v>7</v>
      </c>
      <c r="E18" s="80" t="s">
        <v>41</v>
      </c>
      <c r="F18" s="81" t="s">
        <v>48</v>
      </c>
      <c r="G18" s="25">
        <f t="shared" si="0"/>
        <v>44293</v>
      </c>
      <c r="H18" s="36"/>
      <c r="I18" s="25">
        <f t="shared" si="1"/>
        <v>44323</v>
      </c>
      <c r="J18" s="36"/>
      <c r="K18" s="25">
        <f t="shared" si="2"/>
        <v>44354</v>
      </c>
      <c r="L18" s="36"/>
      <c r="M18" s="25">
        <f t="shared" si="3"/>
        <v>44384</v>
      </c>
      <c r="N18" s="36"/>
      <c r="O18" s="25">
        <f t="shared" si="4"/>
        <v>44415</v>
      </c>
      <c r="P18" s="36"/>
      <c r="Q18" s="25">
        <f t="shared" si="5"/>
        <v>44446</v>
      </c>
      <c r="R18" s="36"/>
      <c r="S18" s="25">
        <f t="shared" si="6"/>
        <v>44476</v>
      </c>
      <c r="T18" s="36"/>
      <c r="U18" s="25">
        <f t="shared" si="7"/>
        <v>44507</v>
      </c>
      <c r="V18" s="36"/>
      <c r="W18" s="25">
        <f t="shared" si="8"/>
        <v>44537</v>
      </c>
      <c r="X18" s="36"/>
      <c r="Y18" s="25">
        <f t="shared" si="9"/>
        <v>44568</v>
      </c>
      <c r="Z18" s="36"/>
      <c r="AA18" s="25">
        <f t="shared" si="10"/>
        <v>44599</v>
      </c>
      <c r="AB18" s="36"/>
      <c r="AC18" s="25">
        <f t="shared" si="11"/>
        <v>44627</v>
      </c>
      <c r="AD18" s="36"/>
    </row>
    <row r="19" spans="1:30" s="39" customFormat="1" ht="54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7" t="s">
        <v>260</v>
      </c>
      <c r="F19" s="43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6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6" t="s">
        <v>41</v>
      </c>
      <c r="F21" s="42" t="s">
        <v>396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389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5" t="s">
        <v>391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4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5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385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5" t="s">
        <v>387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6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2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5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6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363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6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3" t="s">
        <v>392</v>
      </c>
      <c r="F37" s="19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1"/>
    </row>
    <row r="42" spans="1:30" ht="36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379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6">
      <c r="A45" s="9" t="s">
        <v>367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3" t="s">
        <v>375</v>
      </c>
      <c r="F45" s="53" t="s">
        <v>372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2" t="s">
        <v>41</v>
      </c>
      <c r="F47" s="83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6">
      <c r="A48" s="9" t="s">
        <v>275</v>
      </c>
      <c r="B48" s="56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3" t="s">
        <v>41</v>
      </c>
      <c r="F48" s="43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6">
      <c r="A49" s="9" t="s">
        <v>381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3" t="s">
        <v>41</v>
      </c>
      <c r="F49" s="42" t="s">
        <v>384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2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6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2" t="s">
        <v>41</v>
      </c>
      <c r="F52" s="4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s="37" customFormat="1" ht="36">
      <c r="A55" s="27" t="s">
        <v>312</v>
      </c>
      <c r="B55" s="31" t="str">
        <f>IFERROR(VLOOKUP(テーブル2[[#This Row],[管理番号]],コンサル生一覧[[管理番号]:[氏名]],2,FALSE),"")</f>
        <v>辻　美智</v>
      </c>
      <c r="C55" s="25">
        <f>IFERROR(VLOOKUP(テーブル2[[#This Row],[管理番号]],コンサル生一覧[[管理番号]:[定額PayPal決済日]],7,FALSE),"")</f>
        <v>44761</v>
      </c>
      <c r="D55" s="26">
        <f>DAY(テーブル2[[#This Row],[支払日]])</f>
        <v>19</v>
      </c>
      <c r="E55" s="54" t="s">
        <v>315</v>
      </c>
      <c r="F55" s="26" t="s">
        <v>314</v>
      </c>
      <c r="G55" s="25">
        <f t="shared" si="12"/>
        <v>44792</v>
      </c>
      <c r="H55" s="36"/>
      <c r="I55" s="25">
        <f t="shared" si="13"/>
        <v>44823</v>
      </c>
      <c r="J55" s="36"/>
      <c r="K55" s="25">
        <f t="shared" si="14"/>
        <v>44853</v>
      </c>
      <c r="L55" s="36"/>
      <c r="M55" s="25">
        <f t="shared" si="15"/>
        <v>44884</v>
      </c>
      <c r="N55" s="36"/>
      <c r="O55" s="25">
        <f t="shared" si="16"/>
        <v>44914</v>
      </c>
      <c r="P55" s="36"/>
      <c r="Q55" s="25">
        <f t="shared" si="17"/>
        <v>44945</v>
      </c>
      <c r="R55" s="36"/>
      <c r="S55" s="25">
        <f t="shared" si="18"/>
        <v>44976</v>
      </c>
      <c r="T55" s="36"/>
      <c r="U55" s="25">
        <f t="shared" si="19"/>
        <v>45004</v>
      </c>
      <c r="V55" s="36"/>
      <c r="W55" s="25">
        <f t="shared" si="20"/>
        <v>45035</v>
      </c>
      <c r="X55" s="36"/>
      <c r="Y55" s="25">
        <f t="shared" si="21"/>
        <v>45065</v>
      </c>
      <c r="Z55" s="36"/>
      <c r="AA55" s="25">
        <f t="shared" si="22"/>
        <v>45096</v>
      </c>
      <c r="AB55" s="36"/>
      <c r="AC55" s="25">
        <f t="shared" si="23"/>
        <v>45126</v>
      </c>
      <c r="AD55" s="36"/>
    </row>
    <row r="56" spans="1:30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3" t="s">
        <v>294</v>
      </c>
      <c r="F56" s="82" t="s">
        <v>395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6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3" t="s">
        <v>383</v>
      </c>
      <c r="F58" s="53" t="s">
        <v>362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5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5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2" t="s">
        <v>41</v>
      </c>
      <c r="F61" s="82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2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1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3" t="s">
        <v>380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5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5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5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6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3" t="s">
        <v>341</v>
      </c>
      <c r="F69" s="53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2" t="s">
        <v>41</v>
      </c>
      <c r="F70" s="84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4" t="s">
        <v>292</v>
      </c>
      <c r="F71" s="55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6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3" t="s">
        <v>364</v>
      </c>
      <c r="F72" s="45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5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6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2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3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3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4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3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6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3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2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369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6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374</v>
      </c>
      <c r="F88" s="45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370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3" t="s">
        <v>41</v>
      </c>
      <c r="F89" s="82" t="s">
        <v>373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5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5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1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6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3" t="s">
        <v>41</v>
      </c>
      <c r="F93" s="68" t="s">
        <v>394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6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374</v>
      </c>
      <c r="F94" s="51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6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2">
        <v>44530</v>
      </c>
      <c r="D95" s="57">
        <f>DAY(テーブル2[[#This Row],[支払日]])</f>
        <v>30</v>
      </c>
      <c r="E95" s="73" t="s">
        <v>271</v>
      </c>
      <c r="F95" s="59" t="s">
        <v>366</v>
      </c>
      <c r="G95" s="38">
        <f t="shared" si="24"/>
        <v>44560</v>
      </c>
      <c r="H95" s="44" t="s">
        <v>8</v>
      </c>
      <c r="I95" s="38">
        <f t="shared" si="25"/>
        <v>44591</v>
      </c>
      <c r="J95" s="44"/>
      <c r="K95" s="38">
        <f t="shared" si="26"/>
        <v>44622</v>
      </c>
      <c r="L95" s="44"/>
      <c r="M95" s="38">
        <f t="shared" si="27"/>
        <v>44650</v>
      </c>
      <c r="N95" s="44"/>
      <c r="O95" s="38">
        <f t="shared" si="28"/>
        <v>44681</v>
      </c>
      <c r="P95" s="44"/>
      <c r="Q95" s="38">
        <f t="shared" si="29"/>
        <v>44711</v>
      </c>
      <c r="R95" s="44"/>
      <c r="S95" s="38">
        <f t="shared" si="30"/>
        <v>44742</v>
      </c>
      <c r="T95" s="44"/>
      <c r="U95" s="38">
        <f t="shared" si="31"/>
        <v>44772</v>
      </c>
      <c r="V95" s="44"/>
      <c r="W95" s="38">
        <f t="shared" si="32"/>
        <v>44803</v>
      </c>
      <c r="X95" s="44"/>
      <c r="Y95" s="38">
        <f t="shared" si="33"/>
        <v>44834</v>
      </c>
      <c r="Z95" s="44"/>
      <c r="AA95" s="38">
        <f t="shared" si="34"/>
        <v>44864</v>
      </c>
      <c r="AB95" s="44"/>
      <c r="AC95" s="38">
        <f t="shared" si="35"/>
        <v>44895</v>
      </c>
      <c r="AD95" s="70"/>
    </row>
    <row r="96" spans="1:30" ht="54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78" t="s">
        <v>393</v>
      </c>
      <c r="F96" s="69" t="s">
        <v>365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0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"/>
  <cols>
    <col min="2" max="2" width="8.5" bestFit="1" customWidth="1"/>
    <col min="3" max="3" width="13.83203125" bestFit="1" customWidth="1"/>
    <col min="4" max="4" width="8.5" bestFit="1" customWidth="1"/>
    <col min="5" max="5" width="9" bestFit="1" customWidth="1"/>
    <col min="6" max="6" width="8.5" bestFit="1" customWidth="1"/>
    <col min="7" max="7" width="5.83203125" bestFit="1" customWidth="1"/>
    <col min="8" max="8" width="9.5" bestFit="1" customWidth="1"/>
    <col min="9" max="9" width="5.83203125" bestFit="1" customWidth="1"/>
    <col min="10" max="10" width="9.5" bestFit="1" customWidth="1"/>
    <col min="11" max="11" width="5.83203125" bestFit="1" customWidth="1"/>
    <col min="12" max="12" width="9.5" bestFit="1" customWidth="1"/>
    <col min="13" max="13" width="5.83203125" bestFit="1" customWidth="1"/>
    <col min="14" max="14" width="9.5" bestFit="1" customWidth="1"/>
    <col min="15" max="15" width="12.33203125" bestFit="1" customWidth="1"/>
    <col min="16" max="16" width="5.83203125" bestFit="1" customWidth="1"/>
    <col min="17" max="17" width="9.5" bestFit="1" customWidth="1"/>
    <col min="18" max="18" width="5.83203125" bestFit="1" customWidth="1"/>
    <col min="19" max="19" width="9.5" bestFit="1" customWidth="1"/>
    <col min="20" max="20" width="5.83203125" bestFit="1" customWidth="1"/>
    <col min="21" max="21" width="9.5" bestFit="1" customWidth="1"/>
    <col min="22" max="22" width="5.83203125" bestFit="1" customWidth="1"/>
    <col min="23" max="23" width="9.5" bestFit="1" customWidth="1"/>
    <col min="24" max="24" width="12.33203125" bestFit="1" customWidth="1"/>
    <col min="25" max="25" width="5.83203125" bestFit="1" customWidth="1"/>
    <col min="26" max="26" width="9.5" bestFit="1" customWidth="1"/>
    <col min="27" max="27" width="6.83203125" bestFit="1" customWidth="1"/>
    <col min="28" max="28" width="10.58203125" bestFit="1" customWidth="1"/>
    <col min="29" max="29" width="6.83203125" bestFit="1" customWidth="1"/>
    <col min="30" max="30" width="10.58203125" bestFit="1" customWidth="1"/>
    <col min="31" max="31" width="6.83203125" bestFit="1" customWidth="1"/>
    <col min="32" max="32" width="10.58203125" bestFit="1" customWidth="1"/>
    <col min="33" max="33" width="12.3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"/>
  <cols>
    <col min="3" max="3" width="14.58203125" bestFit="1" customWidth="1"/>
    <col min="4" max="4" width="14.582031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"/>
  <cols>
    <col min="3" max="3" width="13.8320312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08203125" bestFit="1" customWidth="1"/>
    <col min="29" max="29" width="7.25" bestFit="1" customWidth="1"/>
    <col min="30" max="30" width="11.08203125" bestFit="1" customWidth="1"/>
    <col min="31" max="31" width="7.25" bestFit="1" customWidth="1"/>
    <col min="32" max="32" width="11.08203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2023-08-28T10:39:33Z</dcterms:modified>
</cp:coreProperties>
</file>