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CB27ADB9-A0F0-49B9-A2BA-6B23650177B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I11" i="1"/>
  <c r="I10" i="1"/>
  <c r="I9" i="1" l="1"/>
  <c r="V6" i="1"/>
  <c r="B5" i="1"/>
  <c r="B7" i="1" l="1"/>
  <c r="N8" i="1"/>
  <c r="R4" i="1"/>
  <c r="B8" i="1" l="1"/>
  <c r="B11" i="1"/>
</calcChain>
</file>

<file path=xl/sharedStrings.xml><?xml version="1.0" encoding="utf-8"?>
<sst xmlns="http://schemas.openxmlformats.org/spreadsheetml/2006/main" count="36" uniqueCount="24">
  <si>
    <t>元金</t>
    <rPh sb="0" eb="2">
      <t>ガンキン</t>
    </rPh>
    <phoneticPr fontId="3"/>
  </si>
  <si>
    <t>遅延日数</t>
    <rPh sb="0" eb="2">
      <t>チエン</t>
    </rPh>
    <rPh sb="2" eb="4">
      <t>ニッスウ</t>
    </rPh>
    <phoneticPr fontId="3"/>
  </si>
  <si>
    <t>遅延金額</t>
    <rPh sb="0" eb="2">
      <t>チエン</t>
    </rPh>
    <rPh sb="2" eb="4">
      <t>キンガク</t>
    </rPh>
    <phoneticPr fontId="3"/>
  </si>
  <si>
    <t>総計</t>
    <rPh sb="0" eb="2">
      <t>ソウケイ</t>
    </rPh>
    <phoneticPr fontId="3"/>
  </si>
  <si>
    <t>年月</t>
    <rPh sb="0" eb="2">
      <t>ネンゲツ</t>
    </rPh>
    <phoneticPr fontId="2"/>
  </si>
  <si>
    <t>氏名</t>
    <rPh sb="0" eb="2">
      <t>シメイ</t>
    </rPh>
    <phoneticPr fontId="2"/>
  </si>
  <si>
    <t>元金：9900</t>
    <rPh sb="0" eb="2">
      <t>ガンキン</t>
    </rPh>
    <phoneticPr fontId="2"/>
  </si>
  <si>
    <t>横山　裕哉</t>
  </si>
  <si>
    <t>元金：13200</t>
    <rPh sb="0" eb="2">
      <t>ガンキン</t>
    </rPh>
    <phoneticPr fontId="2"/>
  </si>
  <si>
    <t>島田　宏樹</t>
  </si>
  <si>
    <t>合計</t>
    <rPh sb="0" eb="2">
      <t>ゴウケイ</t>
    </rPh>
    <phoneticPr fontId="2"/>
  </si>
  <si>
    <t>完済済</t>
    <rPh sb="0" eb="2">
      <t>カンサイ</t>
    </rPh>
    <rPh sb="2" eb="3">
      <t>ズ</t>
    </rPh>
    <phoneticPr fontId="2"/>
  </si>
  <si>
    <t>計算式</t>
    <rPh sb="0" eb="3">
      <t>ケイサンシキ</t>
    </rPh>
    <phoneticPr fontId="2"/>
  </si>
  <si>
    <t>年率</t>
    <rPh sb="0" eb="2">
      <t>ネンリツ</t>
    </rPh>
    <phoneticPr fontId="2"/>
  </si>
  <si>
    <t>日割り</t>
    <rPh sb="0" eb="2">
      <t>ヒワ</t>
    </rPh>
    <phoneticPr fontId="2"/>
  </si>
  <si>
    <t>元金</t>
    <rPh sb="0" eb="2">
      <t>ガンキン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</si>
  <si>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</si>
  <si>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</si>
  <si>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20日しめ</t>
    <rPh sb="2" eb="3">
      <t>ニチ</t>
    </rPh>
    <phoneticPr fontId="2"/>
  </si>
  <si>
    <t>中　静香</t>
    <rPh sb="0" eb="1">
      <t>ナカ</t>
    </rPh>
    <rPh sb="2" eb="4">
      <t>シズカ</t>
    </rPh>
    <phoneticPr fontId="2"/>
  </si>
  <si>
    <t>元金：32,000</t>
    <rPh sb="0" eb="2">
      <t>ガンキン</t>
    </rPh>
    <phoneticPr fontId="2"/>
  </si>
  <si>
    <t/>
  </si>
  <si>
    <t>あまり</t>
    <phoneticPr fontId="2"/>
  </si>
  <si>
    <t>澁谷貴嗣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</si>
</sst>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&quot;¥&quot;#,##0_);[Red]\(&quot;¥&quot;#,##0\)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3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38" fontId="0" fillId="0" borderId="0" xfId="1" applyFont="1" applyAlignment="1">
      <alignment horizontal="left" vertical="center" indent="4"/>
    </xf>
    <xf numFmtId="1" fontId="0" fillId="0" borderId="0" xfId="0" applyNumberFormat="1" applyAlignment="1">
      <alignment horizontal="left" vertical="center" indent="4"/>
    </xf>
    <xf numFmtId="176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8" fontId="0" fillId="0" borderId="0" xfId="0" applyNumberFormat="1" applyAlignment="1">
      <alignment vertical="center"/>
    </xf>
    <xf numFmtId="177" fontId="0" fillId="0" borderId="0" xfId="1" applyNumberFormat="1" applyFont="1" applyAlignment="1">
      <alignment vertical="center"/>
    </xf>
    <xf numFmtId="177" fontId="0" fillId="0" borderId="0" xfId="1" applyNumberFormat="1" applyFont="1" applyAlignment="1">
      <alignment horizontal="left" vertical="center"/>
    </xf>
    <xf numFmtId="177" fontId="0" fillId="3" borderId="0" xfId="1" applyNumberFormat="1" applyFont="1" applyFill="1" applyAlignment="1">
      <alignment vertical="center"/>
    </xf>
    <xf numFmtId="3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77" fontId="0" fillId="0" borderId="0" xfId="0" applyNumberFormat="1" applyAlignment="1">
      <alignment vertical="center"/>
    </xf>
    <xf numFmtId="38" fontId="0" fillId="0" borderId="0" xfId="1" applyFont="1" applyAlignment="1">
      <alignment horizontal="right" vertical="center"/>
    </xf>
    <xf numFmtId="14" fontId="0" fillId="0" borderId="0" xfId="0" applyNumberFormat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0" borderId="0" xfId="0" quotePrefix="1" applyAlignment="1">
      <alignment vertical="center"/>
    </xf>
    <xf numFmtId="177" fontId="0" fillId="3" borderId="0" xfId="0" applyNumberFormat="1" applyFill="1" applyAlignment="1">
      <alignment vertical="center"/>
    </xf>
    <xf numFmtId="0" fontId="0" fillId="0" borderId="0" xfId="1" applyNumberFormat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topLeftCell="A10" zoomScaleNormal="100" workbookViewId="0">
      <selection activeCell="H21" sqref="H21"/>
    </sheetView>
  </sheetViews>
  <sheetFormatPr defaultColWidth="9" defaultRowHeight="18"/>
  <cols>
    <col min="1" max="1" width="9" style="1"/>
    <col min="2" max="2" width="16.08203125" style="1" customWidth="1"/>
    <col min="3" max="3" width="17.08203125" style="1" bestFit="1" customWidth="1"/>
    <col min="4" max="5" width="9" style="1"/>
    <col min="6" max="6" width="11.25" style="1" bestFit="1" customWidth="1"/>
    <col min="7" max="7" width="9" style="1"/>
    <col min="8" max="8" width="14.33203125" style="1" bestFit="1" customWidth="1"/>
    <col min="9" max="11" width="9" style="1"/>
    <col min="12" max="12" width="11.58203125" style="1" customWidth="1"/>
    <col min="13" max="13" width="9" style="1"/>
    <col min="14" max="14" width="13.58203125" style="1" customWidth="1"/>
    <col min="15" max="15" width="9" style="1"/>
    <col min="16" max="16" width="12.33203125" style="1" bestFit="1" customWidth="1"/>
    <col min="17" max="17" width="9.25" style="1" bestFit="1" customWidth="1"/>
    <col min="18" max="18" width="12.25" style="1" bestFit="1" customWidth="1"/>
    <col min="19" max="19" width="9" style="1"/>
    <col min="20" max="20" width="13" style="1" bestFit="1" customWidth="1"/>
    <col min="21" max="16384" width="9" style="1"/>
  </cols>
  <sheetData>
    <row r="1" spans="1:22">
      <c r="A1" s="1" t="s">
        <v>0</v>
      </c>
      <c r="B1" s="2">
        <v>9900</v>
      </c>
      <c r="D1" s="13" t="s">
        <v>11</v>
      </c>
      <c r="F1" s="1" t="s">
        <v>5</v>
      </c>
      <c r="G1" s="1" t="s">
        <v>4</v>
      </c>
      <c r="L1" s="1" t="s">
        <v>5</v>
      </c>
      <c r="M1" s="1" t="s">
        <v>4</v>
      </c>
      <c r="P1" s="1" t="s">
        <v>5</v>
      </c>
      <c r="Q1" s="1" t="s">
        <v>4</v>
      </c>
      <c r="T1" s="1" t="s">
        <v>5</v>
      </c>
      <c r="U1" s="1" t="s">
        <v>4</v>
      </c>
    </row>
    <row r="2" spans="1:22">
      <c r="A2" s="1" t="s">
        <v>13</v>
      </c>
      <c r="B2" s="1">
        <v>0.14599999999999999</v>
      </c>
      <c r="F2" s="1" t="s">
        <v>23</v>
      </c>
      <c r="G2" s="17">
        <v>44562</v>
      </c>
      <c r="H2" s="11">
        <v>7835.64</v>
      </c>
      <c r="L2" s="1" t="s">
        <v>7</v>
      </c>
      <c r="M2" s="6">
        <v>44715</v>
      </c>
      <c r="N2" s="7">
        <v>14007.84</v>
      </c>
      <c r="P2" s="1" t="s">
        <v>9</v>
      </c>
      <c r="Q2" s="6">
        <v>44825</v>
      </c>
      <c r="R2" s="7">
        <v>10066</v>
      </c>
      <c r="T2" s="1" t="s">
        <v>19</v>
      </c>
      <c r="U2" s="6">
        <v>44901</v>
      </c>
      <c r="V2" s="1">
        <v>33408</v>
      </c>
    </row>
    <row r="3" spans="1:22">
      <c r="A3" s="1" t="s">
        <v>16</v>
      </c>
      <c r="B3" s="16">
        <v>45260</v>
      </c>
      <c r="F3" s="1" t="s">
        <v>6</v>
      </c>
      <c r="G3" s="17">
        <v>44593</v>
      </c>
      <c r="H3" s="11">
        <v>11131.56</v>
      </c>
      <c r="L3" s="1" t="s">
        <v>8</v>
      </c>
      <c r="M3" s="6">
        <v>44745</v>
      </c>
      <c r="N3" s="7">
        <v>13849.44</v>
      </c>
      <c r="P3" s="1" t="s">
        <v>6</v>
      </c>
      <c r="Q3" s="6">
        <v>44855</v>
      </c>
      <c r="R3" s="4">
        <v>9948</v>
      </c>
      <c r="T3" s="1" t="s">
        <v>20</v>
      </c>
      <c r="U3" s="6">
        <v>44932</v>
      </c>
      <c r="V3" s="3">
        <v>33011.199999999997</v>
      </c>
    </row>
    <row r="4" spans="1:22">
      <c r="A4" s="1" t="s">
        <v>17</v>
      </c>
      <c r="B4" s="16">
        <v>45290</v>
      </c>
      <c r="F4" s="1" t="s">
        <v>18</v>
      </c>
      <c r="G4" s="17">
        <v>44621</v>
      </c>
      <c r="H4" s="11">
        <v>11008.8</v>
      </c>
      <c r="M4" s="6">
        <v>44776</v>
      </c>
      <c r="N4" s="7">
        <v>13691.04</v>
      </c>
      <c r="Q4" s="6" t="s">
        <v>10</v>
      </c>
      <c r="R4" s="8">
        <f>SUM(R2:R3)</f>
        <v>20014</v>
      </c>
      <c r="U4" s="6">
        <v>44963</v>
      </c>
      <c r="V4" s="3">
        <v>32358.400000000001</v>
      </c>
    </row>
    <row r="5" spans="1:22">
      <c r="A5" s="1" t="s">
        <v>1</v>
      </c>
      <c r="B5" s="1">
        <f>B4-B3</f>
        <v>30</v>
      </c>
      <c r="G5" s="17">
        <v>44652</v>
      </c>
      <c r="H5" s="11">
        <v>10866</v>
      </c>
      <c r="J5" s="12"/>
      <c r="M5" s="6">
        <v>44807</v>
      </c>
      <c r="N5" s="7">
        <v>13532.64</v>
      </c>
      <c r="R5" s="4"/>
      <c r="U5" s="6">
        <v>44991</v>
      </c>
      <c r="V5" s="3">
        <v>32000</v>
      </c>
    </row>
    <row r="6" spans="1:22">
      <c r="A6" s="1" t="s">
        <v>14</v>
      </c>
      <c r="B6" s="1">
        <v>365</v>
      </c>
      <c r="C6" s="5"/>
      <c r="G6" s="17">
        <v>44682</v>
      </c>
      <c r="H6" s="11">
        <v>10767.24</v>
      </c>
      <c r="M6" s="6">
        <v>44837</v>
      </c>
      <c r="N6" s="7">
        <v>13374.24</v>
      </c>
      <c r="R6" s="7"/>
      <c r="U6" s="6" t="s">
        <v>10</v>
      </c>
      <c r="V6" s="7">
        <f>SUM(V2:V5)</f>
        <v>130777.60000000001</v>
      </c>
    </row>
    <row r="7" spans="1:22">
      <c r="A7" s="1" t="s">
        <v>2</v>
      </c>
      <c r="B7" s="3">
        <f>B1*B2*B5/B6</f>
        <v>118.79999999999998</v>
      </c>
      <c r="G7" s="17">
        <v>44713</v>
      </c>
      <c r="H7" s="11">
        <v>2281</v>
      </c>
      <c r="M7" s="6">
        <v>44868</v>
      </c>
      <c r="N7" s="7">
        <v>13215.84</v>
      </c>
      <c r="R7" s="4"/>
    </row>
    <row r="8" spans="1:22">
      <c r="A8" s="1" t="s">
        <v>3</v>
      </c>
      <c r="B8" s="15">
        <f>B1+B7</f>
        <v>10018.799999999999</v>
      </c>
      <c r="G8" s="17">
        <v>44743</v>
      </c>
      <c r="H8" s="11">
        <v>10751.4</v>
      </c>
      <c r="K8" s="9"/>
      <c r="M8" s="6" t="s">
        <v>10</v>
      </c>
      <c r="N8" s="8">
        <f>SUM(N2:N7)</f>
        <v>81671.039999999994</v>
      </c>
    </row>
    <row r="9" spans="1:22">
      <c r="G9" s="17">
        <v>44774</v>
      </c>
      <c r="H9" s="11">
        <v>10633</v>
      </c>
      <c r="I9" s="19">
        <f>30000-SUM(H7:H9)-713</f>
        <v>5621.5999999999985</v>
      </c>
      <c r="J9" s="13" t="s">
        <v>22</v>
      </c>
      <c r="K9" s="9"/>
    </row>
    <row r="10" spans="1:22">
      <c r="E10" s="1" t="s">
        <v>15</v>
      </c>
      <c r="G10" s="17">
        <v>44834</v>
      </c>
      <c r="H10" s="11">
        <v>4796.4935999999998</v>
      </c>
      <c r="I10" s="19">
        <f>10000-4796</f>
        <v>5204</v>
      </c>
      <c r="J10" s="13" t="s">
        <v>22</v>
      </c>
      <c r="K10" s="14"/>
    </row>
    <row r="11" spans="1:22">
      <c r="A11" s="1" t="s">
        <v>12</v>
      </c>
      <c r="B11" s="1" t="str">
        <f>B1&amp;"×"&amp;"0.146 ×"&amp;B5&amp;"÷ 365 ="&amp;ROUNDUP(B7,0)</f>
        <v>9900×0.146 ×30÷ 365 =119</v>
      </c>
      <c r="G11" s="17">
        <v>44864</v>
      </c>
      <c r="H11" s="11">
        <v>6479.4831999999997</v>
      </c>
      <c r="I11" s="19">
        <f>10000-H11</f>
        <v>3520.5168000000003</v>
      </c>
      <c r="J11" s="13" t="s">
        <v>22</v>
      </c>
    </row>
    <row r="12" spans="1:22">
      <c r="F12" s="20">
        <v>7460</v>
      </c>
      <c r="G12" s="6">
        <v>44895</v>
      </c>
      <c r="H12" s="9">
        <v>8638.68</v>
      </c>
    </row>
    <row r="13" spans="1:22">
      <c r="F13" s="1">
        <v>9900</v>
      </c>
      <c r="G13" s="6">
        <v>44925</v>
      </c>
      <c r="H13" s="9">
        <v>11345.4</v>
      </c>
      <c r="J13" s="12"/>
    </row>
    <row r="14" spans="1:22">
      <c r="F14" s="1">
        <v>9900</v>
      </c>
      <c r="G14" s="6">
        <v>44956</v>
      </c>
      <c r="H14" s="9">
        <v>11222.64</v>
      </c>
    </row>
    <row r="15" spans="1:22">
      <c r="F15" s="1">
        <v>9900</v>
      </c>
      <c r="G15" s="6">
        <v>44985</v>
      </c>
      <c r="H15" s="9">
        <v>11107.8</v>
      </c>
      <c r="J15" s="12"/>
      <c r="L15" s="12"/>
    </row>
    <row r="16" spans="1:22">
      <c r="A16" s="14"/>
      <c r="F16" s="1">
        <v>9900</v>
      </c>
      <c r="G16" s="6">
        <v>45015</v>
      </c>
      <c r="H16" s="9">
        <v>10989</v>
      </c>
    </row>
    <row r="17" spans="6:32">
      <c r="F17" s="1">
        <v>9900</v>
      </c>
      <c r="G17" s="6">
        <v>45046</v>
      </c>
      <c r="H17" s="9">
        <v>10866.24</v>
      </c>
    </row>
    <row r="18" spans="6:32">
      <c r="F18" s="1">
        <v>9900</v>
      </c>
      <c r="G18" s="6">
        <v>45076</v>
      </c>
      <c r="H18" s="9">
        <v>10747.44</v>
      </c>
    </row>
    <row r="19" spans="6:32">
      <c r="F19" s="1">
        <v>9900</v>
      </c>
      <c r="G19" s="6">
        <v>45107</v>
      </c>
      <c r="H19" s="9">
        <v>10624.68</v>
      </c>
    </row>
    <row r="20" spans="6:32">
      <c r="F20" s="1">
        <v>9900</v>
      </c>
      <c r="G20" s="6">
        <v>45137</v>
      </c>
      <c r="H20" s="9">
        <v>10505.88</v>
      </c>
    </row>
    <row r="21" spans="6:32">
      <c r="F21" s="1">
        <v>9900</v>
      </c>
      <c r="G21" s="6">
        <v>45169</v>
      </c>
      <c r="H21" s="9">
        <v>10379.16</v>
      </c>
    </row>
    <row r="22" spans="6:32">
      <c r="F22" s="1">
        <v>9900</v>
      </c>
      <c r="G22" s="6">
        <v>45199</v>
      </c>
      <c r="H22" s="9">
        <v>10260.36</v>
      </c>
    </row>
    <row r="23" spans="6:32">
      <c r="F23" s="1">
        <v>9900</v>
      </c>
      <c r="G23" s="6">
        <v>45229</v>
      </c>
      <c r="H23" s="9">
        <v>10141.56</v>
      </c>
    </row>
    <row r="24" spans="6:32">
      <c r="F24" s="1">
        <v>9900</v>
      </c>
      <c r="G24" s="6">
        <v>45260</v>
      </c>
      <c r="H24" s="9">
        <v>10018.799999999999</v>
      </c>
    </row>
    <row r="25" spans="6:32">
      <c r="F25" s="1">
        <v>9900</v>
      </c>
      <c r="G25" s="6">
        <v>45290</v>
      </c>
      <c r="H25" s="9">
        <v>9900</v>
      </c>
    </row>
    <row r="26" spans="6:32">
      <c r="G26" s="6"/>
      <c r="H26" s="9"/>
    </row>
    <row r="27" spans="6:32">
      <c r="G27" s="6"/>
      <c r="H27" s="9"/>
    </row>
    <row r="28" spans="6:32">
      <c r="G28" s="6"/>
      <c r="H28" s="9"/>
    </row>
    <row r="29" spans="6:32">
      <c r="G29" s="6"/>
      <c r="H29" s="10"/>
    </row>
    <row r="30" spans="6:32">
      <c r="G30" s="6" t="s">
        <v>10</v>
      </c>
      <c r="H30" s="10">
        <f>SUM(H12:H28)</f>
        <v>146747.64000000001</v>
      </c>
      <c r="AF30" s="18" t="s">
        <v>21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4FC04-8132-4513-85D9-A578FC288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山本 惇史</cp:lastModifiedBy>
  <dcterms:created xsi:type="dcterms:W3CDTF">2015-06-05T18:19:34Z</dcterms:created>
  <dcterms:modified xsi:type="dcterms:W3CDTF">2023-12-02T06:12:52Z</dcterms:modified>
</cp:coreProperties>
</file>