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CA1CAB4F-FD09-4C18-9A6C-7C5C9272255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F16" i="1"/>
  <c r="AE16" i="1"/>
  <c r="AC16" i="1"/>
  <c r="AB16" i="1"/>
  <c r="AA16" i="1"/>
  <c r="Z16" i="1"/>
  <c r="Y16" i="1"/>
  <c r="X16" i="1"/>
  <c r="W16" i="1"/>
  <c r="V16" i="1"/>
  <c r="U16" i="1"/>
  <c r="O16" i="1"/>
  <c r="I16" i="1"/>
  <c r="D16" i="1"/>
  <c r="C16" i="1"/>
  <c r="B16" i="1"/>
  <c r="R16" i="1"/>
  <c r="T16" i="1"/>
  <c r="AC110" i="18"/>
  <c r="AB110" i="18"/>
  <c r="AA110" i="18"/>
  <c r="Z110" i="18"/>
  <c r="W110" i="18"/>
  <c r="V110" i="18"/>
  <c r="U110" i="18"/>
  <c r="T110" i="18"/>
  <c r="Q110" i="18"/>
  <c r="AD16" i="1" s="1"/>
  <c r="P110" i="18"/>
  <c r="O110" i="18"/>
  <c r="N110" i="18"/>
  <c r="H110" i="18"/>
  <c r="G110" i="18"/>
  <c r="E110" i="18"/>
  <c r="E16" i="1" s="1"/>
  <c r="F16" i="1" s="1"/>
  <c r="D110" i="18"/>
  <c r="C110" i="18"/>
  <c r="B110" i="18"/>
  <c r="I110" i="18"/>
  <c r="I2" i="17"/>
  <c r="I5" i="16"/>
  <c r="I3" i="15"/>
  <c r="I4" i="16"/>
  <c r="G16" i="1" l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<sst xmlns="http://schemas.openxmlformats.org/spreadsheetml/2006/main" count="2061" uniqueCount="226">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</sst>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6" totalsRowShown="0" headerRowDxfId="33">
  <autoFilter ref="A2:S16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view="pageBreakPreview" zoomScaleNormal="100" zoomScaleSheetLayoutView="100" workbookViewId="0">
      <pane ySplit="2" topLeftCell="A3" activePane="bottomLeft" state="frozen"/>
      <selection pane="bottomLeft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260092</v>
      </c>
      <c r="J15" s="7"/>
      <c r="K15" s="7">
        <v>197532.99999999997</v>
      </c>
      <c r="L15" s="7">
        <v>347490</v>
      </c>
      <c r="M15" s="7">
        <v>230371</v>
      </c>
      <c r="N15" s="7">
        <f>SUM(振込額一覧[[#This Row],[①振込合計]:[⑥RL]])</f>
        <v>2586369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1264270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0</v>
      </c>
      <c r="D16" s="7">
        <f>'2023.4'!D$110</f>
        <v>0</v>
      </c>
      <c r="E16" s="7">
        <f>'2023.4'!E$110</f>
        <v>36300</v>
      </c>
      <c r="F16" s="7">
        <f>'2023.4'!G$110-SUM(振込額一覧[[#This Row],[メルレ（AI）]:[物販]])</f>
        <v>-45100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/>
      <c r="M16" s="7"/>
      <c r="N16" s="7">
        <f>SUM(振込額一覧[[#This Row],[①振込合計]:[⑥RL]])</f>
        <v>0</v>
      </c>
      <c r="O16" s="7">
        <f>'2023.4'!H$110</f>
        <v>0</v>
      </c>
      <c r="P16" s="7"/>
      <c r="Q16" s="7"/>
      <c r="R16" s="7">
        <f>SUM(振込額一覧[[#This Row],[①出金額
(PayPay口座)]],振込額一覧[[#This Row],[②出金額
（AMEX）]])</f>
        <v>0</v>
      </c>
      <c r="S16" s="4">
        <f>振込額一覧[[#This Row],[①～⑦
合計額]]-振込額一覧[[#This Row],[①+②
出金合計額]]</f>
        <v>0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3</v>
      </c>
      <c r="Z16" s="13">
        <f>'2023.4'!AA$110</f>
        <v>0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tabSelected="1" zoomScaleNormal="100" workbookViewId="0">
      <selection activeCell="B3" sqref="B3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/>
      <c r="D2" s="8"/>
      <c r="E2" s="2">
        <v>9900</v>
      </c>
      <c r="G2" s="2"/>
      <c r="H2" s="8"/>
      <c r="I2" s="2"/>
      <c r="Q2" t="s">
        <v>225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26400</v>
      </c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/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/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 t="shared" si="0"/>
        <v>0</v>
      </c>
      <c r="E110" s="12">
        <f t="shared" si="0"/>
        <v>36300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30850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260092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2023-04-11T10:13:37Z</dcterms:modified>
</cp:coreProperties>
</file>