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FB26D5EF-EE1D-4E52-ADC6-B3B90DAAAFE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<sst xmlns="http://schemas.openxmlformats.org/spreadsheetml/2006/main" count="619" uniqueCount="220">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</sst>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6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5" dataDxfId="33" headerRowBorderDxfId="34" tableBorderDxfId="32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1"/>
    <tableColumn id="2" xr3:uid="{C56F7BC1-8C6B-43D2-BD5D-5C4E177237E8}" name="氏名" dataDxfId="30"/>
    <tableColumn id="3" xr3:uid="{4A94D906-3617-4DFA-A39F-C600D2063238}" name="紹介者番号" dataDxfId="29"/>
    <tableColumn id="4" xr3:uid="{D375840C-81D8-4227-B3BC-52DD084FC168}" name="契約日" dataDxfId="28"/>
    <tableColumn id="5" xr3:uid="{6032D145-8CB8-44AB-BE6F-45C3206AF890}" name="契約書承認" dataDxfId="27"/>
    <tableColumn id="8" xr3:uid="{442B21FE-AB2D-40F1-9ECC-EDD04D477459}" name="square決裁" dataDxfId="26"/>
    <tableColumn id="11" xr3:uid="{186B07C6-60AA-4025-B4B3-286846B1199C}" name="初期費用支払い" dataDxfId="25"/>
    <tableColumn id="9" xr3:uid="{B8DC2F95-48E2-4F0A-B100-F38740426669}" name="銀行振込" dataDxfId="24"/>
    <tableColumn id="7" xr3:uid="{AD7220ED-8337-4E79-841B-32BBDACCF40A}" name="備考" dataDxfId="23"/>
    <tableColumn id="6" xr3:uid="{7316EBC3-22C3-4D64-8E0D-52AAB95240F6}" name="毎月バック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1" headerRowBorderDxfId="20" tableBorderDxfId="19" totalsRowBorderDxfId="18">
  <autoFilter ref="A1:R37" xr:uid="{B4E540B4-727F-4993-8D7E-D00C4C96F5F7}"/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47.375" bestFit="1" customWidth="1"/>
    <col min="10" max="10" width="19.5" customWidth="1"/>
    <col min="11" max="22" width="12.37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0">
        <v>44454</v>
      </c>
      <c r="E37" s="44"/>
      <c r="F37" s="44"/>
      <c r="G37" s="44"/>
      <c r="H37" s="37"/>
      <c r="I37" s="71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0">
        <v>44460</v>
      </c>
      <c r="E39" s="44"/>
      <c r="F39" s="44"/>
      <c r="G39" s="44"/>
      <c r="H39" s="37"/>
      <c r="I39" s="71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0">
        <v>44510</v>
      </c>
      <c r="E42" s="44"/>
      <c r="F42" s="37"/>
      <c r="G42" s="37"/>
      <c r="H42" s="44"/>
      <c r="I42" s="71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2" activePane="bottomLeft" state="frozen"/>
      <selection activeCell="C17" sqref="C17"/>
      <selection pane="bottomLeft" activeCell="F19" sqref="F19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75" style="1" bestFit="1" customWidth="1"/>
    <col min="10" max="10" width="11.25" style="1" customWidth="1"/>
    <col min="11" max="11" width="11.375" style="1" bestFit="1" customWidth="1"/>
    <col min="12" max="12" width="11.25" style="1" customWidth="1"/>
    <col min="13" max="13" width="11.375" style="1" bestFit="1" customWidth="1"/>
    <col min="14" max="14" width="11.25" style="1" customWidth="1"/>
    <col min="15" max="15" width="11.375" style="1" bestFit="1" customWidth="1"/>
    <col min="16" max="16" width="11.25" style="1" customWidth="1"/>
    <col min="17" max="17" width="11.37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1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4" customFormat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4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5" t="s">
        <v>40</v>
      </c>
      <c r="K3" s="42">
        <f t="shared" si="3"/>
        <v>44593</v>
      </c>
      <c r="L3" s="85" t="s">
        <v>40</v>
      </c>
      <c r="M3" s="42">
        <f t="shared" si="4"/>
        <v>44621</v>
      </c>
      <c r="N3" s="85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>
      <c r="A4" s="51" t="s">
        <v>122</v>
      </c>
      <c r="B4" s="52" t="str">
        <f>VLOOKUP(リマインド表[[#This Row],[管理番号]],名前リスト[[#Data],[管理番号]:[氏名]],2,FALSE)</f>
        <v>ミドリカワ　ノゾミ</v>
      </c>
      <c r="C4" s="53">
        <v>44411</v>
      </c>
      <c r="D4" s="54">
        <f t="shared" si="0"/>
        <v>3</v>
      </c>
      <c r="E4" s="47" t="s">
        <v>105</v>
      </c>
      <c r="F4" s="47" t="s">
        <v>124</v>
      </c>
      <c r="G4" s="55">
        <f t="shared" si="1"/>
        <v>44442</v>
      </c>
      <c r="H4" s="56"/>
      <c r="I4" s="55">
        <f t="shared" si="2"/>
        <v>44472</v>
      </c>
      <c r="J4" s="57"/>
      <c r="K4" s="66">
        <f t="shared" si="3"/>
        <v>44503</v>
      </c>
      <c r="L4" s="58"/>
      <c r="M4" s="66">
        <f t="shared" si="4"/>
        <v>44533</v>
      </c>
      <c r="N4" s="58"/>
      <c r="O4" s="66">
        <f t="shared" si="5"/>
        <v>44564</v>
      </c>
      <c r="P4" s="58"/>
      <c r="Q4" s="66">
        <f t="shared" si="6"/>
        <v>44595</v>
      </c>
      <c r="R4" s="59"/>
    </row>
    <row r="5" spans="1:18" s="64" customFormat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79"/>
      <c r="K5" s="80">
        <f t="shared" si="3"/>
        <v>44714</v>
      </c>
      <c r="L5" s="43"/>
      <c r="M5" s="80">
        <f t="shared" si="4"/>
        <v>44744</v>
      </c>
      <c r="N5" s="40"/>
      <c r="O5" s="80">
        <f t="shared" si="5"/>
        <v>44775</v>
      </c>
      <c r="P5" s="81"/>
      <c r="Q5" s="80">
        <f t="shared" si="6"/>
        <v>44806</v>
      </c>
      <c r="R5" s="81"/>
    </row>
    <row r="6" spans="1:18" s="64" customFormat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0">
        <f t="shared" si="3"/>
        <v>44623</v>
      </c>
      <c r="L6" s="43" t="s">
        <v>40</v>
      </c>
      <c r="M6" s="80">
        <f t="shared" si="4"/>
        <v>44654</v>
      </c>
      <c r="N6" s="43" t="s">
        <v>40</v>
      </c>
      <c r="O6" s="80">
        <f t="shared" si="5"/>
        <v>44684</v>
      </c>
      <c r="P6" s="43" t="s">
        <v>40</v>
      </c>
      <c r="Q6" s="80">
        <f t="shared" si="6"/>
        <v>44715</v>
      </c>
      <c r="R6" s="43" t="s">
        <v>40</v>
      </c>
    </row>
    <row r="7" spans="1:18" hidden="1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5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 hidden="1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4" customFormat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79" t="s">
        <v>40</v>
      </c>
      <c r="K9" s="80">
        <f t="shared" si="3"/>
        <v>44624</v>
      </c>
      <c r="L9" s="79" t="s">
        <v>40</v>
      </c>
      <c r="M9" s="80">
        <f t="shared" si="4"/>
        <v>44655</v>
      </c>
      <c r="N9" s="79" t="s">
        <v>40</v>
      </c>
      <c r="O9" s="80">
        <f t="shared" si="5"/>
        <v>44685</v>
      </c>
      <c r="P9" s="43" t="s">
        <v>40</v>
      </c>
      <c r="Q9" s="80">
        <f t="shared" si="6"/>
        <v>44716</v>
      </c>
      <c r="R9" s="43" t="s">
        <v>40</v>
      </c>
    </row>
    <row r="10" spans="1:18" s="64" customFormat="1">
      <c r="A10" s="44" t="s">
        <v>171</v>
      </c>
      <c r="B10" s="38" t="str">
        <f>VLOOKUP(リマインド表[[#This Row],[管理番号]],名前リスト[[#Data],[管理番号]:[氏名]],2,FALSE)</f>
        <v>フクヤマ　キヨ</v>
      </c>
      <c r="C10" s="39">
        <v>44777</v>
      </c>
      <c r="D10" s="40">
        <f t="shared" si="0"/>
        <v>4</v>
      </c>
      <c r="E10" s="41"/>
      <c r="F10" s="92" t="s">
        <v>175</v>
      </c>
      <c r="G10" s="42">
        <f t="shared" si="1"/>
        <v>44808</v>
      </c>
      <c r="H10" s="43" t="s">
        <v>40</v>
      </c>
      <c r="I10" s="42">
        <f t="shared" si="2"/>
        <v>44838</v>
      </c>
      <c r="J10" s="43" t="s">
        <v>40</v>
      </c>
      <c r="K10" s="42">
        <f t="shared" si="3"/>
        <v>44869</v>
      </c>
      <c r="L10" s="43" t="s">
        <v>40</v>
      </c>
      <c r="M10" s="42">
        <f t="shared" si="4"/>
        <v>44899</v>
      </c>
      <c r="N10" s="43" t="s">
        <v>40</v>
      </c>
      <c r="O10" s="42">
        <f t="shared" si="5"/>
        <v>44930</v>
      </c>
      <c r="P10" s="43"/>
      <c r="Q10" s="42">
        <f t="shared" si="6"/>
        <v>44961</v>
      </c>
      <c r="R10" s="43"/>
    </row>
    <row r="11" spans="1:18" ht="75">
      <c r="A11" s="51" t="s">
        <v>157</v>
      </c>
      <c r="B11" s="72" t="str">
        <f>VLOOKUP(リマインド表[[#This Row],[管理番号]],名前リスト[[#Data],[管理番号]:[氏名]],2,FALSE)</f>
        <v>ワタナベ　ミエ</v>
      </c>
      <c r="C11" s="73">
        <f>VLOOKUP(リマインド表[[#This Row],[管理番号]],名前リスト[[#Data],[管理番号]:[契約日]],4,FALSE)</f>
        <v>44536</v>
      </c>
      <c r="D11" s="74">
        <f t="shared" si="0"/>
        <v>6</v>
      </c>
      <c r="E11" s="75" t="s">
        <v>177</v>
      </c>
      <c r="F11" s="76" t="s">
        <v>160</v>
      </c>
      <c r="G11" s="67">
        <f t="shared" si="1"/>
        <v>44567</v>
      </c>
      <c r="H11" s="68"/>
      <c r="I11" s="67">
        <f t="shared" si="2"/>
        <v>44598</v>
      </c>
      <c r="J11" s="69"/>
      <c r="K11" s="67">
        <f t="shared" si="3"/>
        <v>44626</v>
      </c>
      <c r="L11" s="68"/>
      <c r="M11" s="67">
        <f t="shared" si="4"/>
        <v>44657</v>
      </c>
      <c r="N11" s="68"/>
      <c r="O11" s="67">
        <f t="shared" si="5"/>
        <v>44687</v>
      </c>
      <c r="P11" s="69"/>
      <c r="Q11" s="67">
        <f t="shared" si="6"/>
        <v>44718</v>
      </c>
      <c r="R11" s="10"/>
    </row>
    <row r="12" spans="1:18" s="61" customFormat="1" hidden="1">
      <c r="A12" s="51" t="s">
        <v>68</v>
      </c>
      <c r="B12" s="52" t="str">
        <f>VLOOKUP(リマインド表[[#This Row],[管理番号]],名前リスト[[#Data],[管理番号]:[氏名]],2,FALSE)</f>
        <v>イタガキ　リョウヤ</v>
      </c>
      <c r="C12" s="53">
        <f>VLOOKUP(リマインド表[[#This Row],[管理番号]],名前リスト[[#Data],[管理番号]:[契約日]],4,FALSE)</f>
        <v>44295</v>
      </c>
      <c r="D12" s="54">
        <f t="shared" si="0"/>
        <v>9</v>
      </c>
      <c r="E12" s="2" t="s">
        <v>105</v>
      </c>
      <c r="F12" s="2" t="s">
        <v>70</v>
      </c>
      <c r="G12" s="55">
        <f t="shared" si="1"/>
        <v>44325</v>
      </c>
      <c r="H12" s="55"/>
      <c r="I12" s="55">
        <f t="shared" si="2"/>
        <v>44356</v>
      </c>
      <c r="J12" s="57"/>
      <c r="K12" s="55">
        <f t="shared" si="3"/>
        <v>44386</v>
      </c>
      <c r="L12" s="54"/>
      <c r="M12" s="55">
        <f t="shared" si="4"/>
        <v>44417</v>
      </c>
      <c r="N12" s="54"/>
      <c r="O12" s="55">
        <f t="shared" si="5"/>
        <v>44448</v>
      </c>
      <c r="P12" s="54"/>
      <c r="Q12" s="55">
        <f t="shared" si="6"/>
        <v>44478</v>
      </c>
      <c r="R12" s="52"/>
    </row>
    <row r="13" spans="1:18">
      <c r="A13" s="44" t="s">
        <v>204</v>
      </c>
      <c r="B13" s="38" t="str">
        <f>VLOOKUP(リマインド表[[#This Row],[管理番号]],名前リスト[[#Data],[管理番号]:[氏名]],2,FALSE)</f>
        <v>ヌクイ　チナツ</v>
      </c>
      <c r="C13" s="39">
        <v>44871</v>
      </c>
      <c r="D13" s="40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4" customFormat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8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7.5" hidden="1">
      <c r="A16" s="51" t="s">
        <v>74</v>
      </c>
      <c r="B16" s="52" t="str">
        <f>VLOOKUP(リマインド表[[#This Row],[管理番号]],名前リスト[[#Data],[管理番号]:[氏名]],2,FALSE)</f>
        <v>クラモト　ユウキ</v>
      </c>
      <c r="C16" s="53">
        <f>VLOOKUP(リマインド表[[#This Row],[管理番号]],名前リスト[[#Data],[管理番号]:[契約日]],4,FALSE)</f>
        <v>44297</v>
      </c>
      <c r="D16" s="77">
        <f t="shared" si="0"/>
        <v>11</v>
      </c>
      <c r="E16" s="82" t="s">
        <v>106</v>
      </c>
      <c r="F16" s="86" t="s">
        <v>76</v>
      </c>
      <c r="G16" s="55">
        <f t="shared" si="1"/>
        <v>44327</v>
      </c>
      <c r="H16" s="55"/>
      <c r="I16" s="55">
        <f t="shared" si="2"/>
        <v>44358</v>
      </c>
      <c r="J16" s="57"/>
      <c r="K16" s="55">
        <f t="shared" si="3"/>
        <v>44388</v>
      </c>
      <c r="L16" s="54"/>
      <c r="M16" s="55">
        <f t="shared" si="4"/>
        <v>44419</v>
      </c>
      <c r="N16" s="54"/>
      <c r="O16" s="55">
        <f t="shared" si="5"/>
        <v>44450</v>
      </c>
      <c r="P16" s="54"/>
      <c r="Q16" s="55">
        <f t="shared" si="6"/>
        <v>44480</v>
      </c>
      <c r="R16" s="52"/>
    </row>
    <row r="17" spans="1:18" hidden="1">
      <c r="A17" s="60" t="s">
        <v>49</v>
      </c>
      <c r="B17" s="52" t="str">
        <f>VLOOKUP(リマインド表[[#This Row],[管理番号]],名前リスト[[#Data],[管理番号]:[氏名]],2,FALSE)</f>
        <v>タニショウ　シマ</v>
      </c>
      <c r="C17" s="53">
        <f>VLOOKUP(リマインド表[[#This Row],[管理番号]],名前リスト[[#Data],[管理番号]:[契約日]],4,FALSE)</f>
        <v>44271</v>
      </c>
      <c r="D17" s="77">
        <f t="shared" si="0"/>
        <v>16</v>
      </c>
      <c r="E17" s="86" t="s">
        <v>105</v>
      </c>
      <c r="F17" s="86" t="s">
        <v>50</v>
      </c>
      <c r="G17" s="55">
        <f t="shared" si="1"/>
        <v>44302</v>
      </c>
      <c r="H17" s="56" t="s">
        <v>40</v>
      </c>
      <c r="I17" s="55">
        <f t="shared" si="2"/>
        <v>44332</v>
      </c>
      <c r="J17" s="57"/>
      <c r="K17" s="55">
        <f t="shared" si="3"/>
        <v>44363</v>
      </c>
      <c r="L17" s="54"/>
      <c r="M17" s="55">
        <f t="shared" si="4"/>
        <v>44393</v>
      </c>
      <c r="N17" s="54"/>
      <c r="O17" s="55">
        <f t="shared" si="5"/>
        <v>44424</v>
      </c>
      <c r="P17" s="54"/>
      <c r="Q17" s="55">
        <f t="shared" si="6"/>
        <v>44455</v>
      </c>
      <c r="R17" s="52"/>
    </row>
    <row r="18" spans="1:18" s="64" customFormat="1">
      <c r="A18" s="37" t="s">
        <v>131</v>
      </c>
      <c r="B18" s="50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4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86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1" t="s">
        <v>64</v>
      </c>
      <c r="B20" s="52" t="str">
        <f>VLOOKUP(リマインド表[[#This Row],[管理番号]],名前リスト[[#Data],[管理番号]:[氏名]],2,FALSE)</f>
        <v>ミヤギ　サホ</v>
      </c>
      <c r="C20" s="53">
        <v>44303</v>
      </c>
      <c r="D20" s="54">
        <f t="shared" si="0"/>
        <v>17</v>
      </c>
      <c r="E20" s="47" t="s">
        <v>29</v>
      </c>
      <c r="F20" s="47" t="s">
        <v>66</v>
      </c>
      <c r="G20" s="55">
        <f t="shared" si="1"/>
        <v>44333</v>
      </c>
      <c r="H20" s="56" t="s">
        <v>40</v>
      </c>
      <c r="I20" s="55">
        <f t="shared" si="2"/>
        <v>44364</v>
      </c>
      <c r="J20" s="62" t="s">
        <v>40</v>
      </c>
      <c r="K20" s="55">
        <f t="shared" si="3"/>
        <v>44394</v>
      </c>
      <c r="L20" s="47" t="s">
        <v>40</v>
      </c>
      <c r="M20" s="55">
        <f t="shared" si="4"/>
        <v>44425</v>
      </c>
      <c r="N20" s="47" t="s">
        <v>40</v>
      </c>
      <c r="O20" s="55">
        <f t="shared" si="5"/>
        <v>44456</v>
      </c>
      <c r="P20" s="47" t="s">
        <v>40</v>
      </c>
      <c r="Q20" s="55">
        <f t="shared" si="6"/>
        <v>44486</v>
      </c>
      <c r="R20" s="52"/>
    </row>
    <row r="21" spans="1:18" s="64" customFormat="1" ht="87.75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7.75" hidden="1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4" customFormat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4" customFormat="1">
      <c r="A24" s="37" t="s">
        <v>134</v>
      </c>
      <c r="B24" s="50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3" customFormat="1">
      <c r="A26" s="37" t="s">
        <v>139</v>
      </c>
      <c r="B26" s="50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4" customFormat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4">
        <f t="shared" si="0"/>
        <v>17</v>
      </c>
      <c r="E27" s="47" t="s">
        <v>29</v>
      </c>
      <c r="F27" s="83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4" customFormat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4" customFormat="1" ht="106.5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1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7.75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4" customFormat="1">
      <c r="A31" s="51" t="s">
        <v>165</v>
      </c>
      <c r="B31" s="52" t="str">
        <f>VLOOKUP(リマインド表[[#This Row],[管理番号]],名前リスト[[#Data],[管理番号]:[氏名]],2,FALSE)</f>
        <v>ナカタニ　セイカ</v>
      </c>
      <c r="C31" s="53">
        <f>VLOOKUP(リマインド表[[#This Row],[管理番号]],名前リスト[[#Data],[管理番号]:[契約日]],4,FALSE)</f>
        <v>44553</v>
      </c>
      <c r="D31" s="54">
        <f t="shared" si="0"/>
        <v>23</v>
      </c>
      <c r="E31" s="47"/>
      <c r="F31" s="47" t="s">
        <v>167</v>
      </c>
      <c r="G31" s="55">
        <f t="shared" si="1"/>
        <v>44584</v>
      </c>
      <c r="H31" s="56" t="s">
        <v>40</v>
      </c>
      <c r="I31" s="55">
        <f t="shared" si="2"/>
        <v>44615</v>
      </c>
      <c r="J31" s="56"/>
      <c r="K31" s="55">
        <f t="shared" si="3"/>
        <v>44643</v>
      </c>
      <c r="L31" s="56"/>
      <c r="M31" s="55">
        <f t="shared" si="4"/>
        <v>44674</v>
      </c>
      <c r="N31" s="56"/>
      <c r="O31" s="55">
        <f t="shared" si="5"/>
        <v>44704</v>
      </c>
      <c r="P31" s="56"/>
      <c r="Q31" s="55">
        <f t="shared" si="6"/>
        <v>44735</v>
      </c>
      <c r="R31" s="47"/>
    </row>
    <row r="32" spans="1:18" ht="37.5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7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>
      <c r="A33" s="51" t="s">
        <v>87</v>
      </c>
      <c r="B33" s="52" t="str">
        <f>VLOOKUP(リマインド表[[#This Row],[管理番号]],名前リスト[[#Data],[管理番号]:[氏名]],2,FALSE)</f>
        <v>タテイワ　ヒロキ</v>
      </c>
      <c r="C33" s="53">
        <v>44341</v>
      </c>
      <c r="D33" s="54">
        <f>DAY(C33)</f>
        <v>25</v>
      </c>
      <c r="E33" s="47" t="s">
        <v>29</v>
      </c>
      <c r="F33" s="47" t="s">
        <v>89</v>
      </c>
      <c r="G33" s="55">
        <f t="shared" si="1"/>
        <v>44372</v>
      </c>
      <c r="H33" s="56" t="s">
        <v>40</v>
      </c>
      <c r="I33" s="55">
        <f t="shared" si="2"/>
        <v>44402</v>
      </c>
      <c r="J33" s="56" t="s">
        <v>40</v>
      </c>
      <c r="K33" s="55">
        <f t="shared" si="3"/>
        <v>44433</v>
      </c>
      <c r="L33" s="47" t="s">
        <v>40</v>
      </c>
      <c r="M33" s="55">
        <f t="shared" si="4"/>
        <v>44464</v>
      </c>
      <c r="N33" s="47" t="s">
        <v>40</v>
      </c>
      <c r="O33" s="55">
        <f t="shared" si="5"/>
        <v>44494</v>
      </c>
      <c r="P33" s="47" t="s">
        <v>40</v>
      </c>
      <c r="Q33" s="55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6.25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7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7.5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7">
        <f>DAY(C36)</f>
        <v>29</v>
      </c>
      <c r="E36" s="82" t="s">
        <v>201</v>
      </c>
      <c r="F36" s="78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89"/>
      <c r="F37" s="90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2023-07-08T01:54:12Z</dcterms:modified>
  <cp:category/>
  <cp:contentStatus/>
</cp:coreProperties>
</file>