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F26B72CB-E220-4112-8D46-67C5D8BC278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8" sheetId="27" r:id="rId4"/>
    <sheet name="2023.7" sheetId="26" r:id="rId5"/>
    <sheet name="2023.6" sheetId="22" state="hidden" r:id="rId6"/>
    <sheet name="2023.5" sheetId="19" state="hidden" r:id="rId7"/>
    <sheet name="2023.4" sheetId="18" state="hidden" r:id="rId8"/>
    <sheet name="2023.3" sheetId="17" state="hidden" r:id="rId9"/>
    <sheet name="2023.2" sheetId="16" state="hidden" r:id="rId10"/>
    <sheet name="2023.1" sheetId="15" state="hidden" r:id="rId11"/>
    <sheet name="2023年物販経理" sheetId="23" r:id="rId12"/>
    <sheet name="2022.12" sheetId="14" state="hidden" r:id="rId13"/>
    <sheet name="2022.3" sheetId="2" state="hidden" r:id="rId14"/>
    <sheet name="2022.4" sheetId="5" state="hidden" r:id="rId15"/>
    <sheet name="2022.11" sheetId="13" state="hidden" r:id="rId16"/>
    <sheet name="2022.10" sheetId="12" state="hidden" r:id="rId17"/>
    <sheet name="2022.9" sheetId="11" state="hidden" r:id="rId18"/>
    <sheet name="2022.8" sheetId="10" state="hidden" r:id="rId19"/>
    <sheet name="2022.7" sheetId="9" state="hidden" r:id="rId20"/>
    <sheet name="2022.6" sheetId="7" state="hidden" r:id="rId21"/>
    <sheet name="2022.5" sheetId="6" state="hidden" r:id="rId22"/>
  </sheets>
  <definedNames>
    <definedName name="ExternalData_1" localSheetId="11" hidden="1">'2023年物販経理'!$A$1:$G$15</definedName>
    <definedName name="_xlnm.Print_Area" localSheetId="1">ロイヤルロンドン内訳!$A$1:$D$35</definedName>
    <definedName name="_xlnm.Print_Area" localSheetId="2">一覧!$A$1:$AF$19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" i="1" l="1"/>
  <c r="AE20" i="1"/>
  <c r="AD20" i="1"/>
  <c r="AC20" i="1"/>
  <c r="AB20" i="1"/>
  <c r="AA20" i="1"/>
  <c r="Z20" i="1"/>
  <c r="Y20" i="1"/>
  <c r="X20" i="1"/>
  <c r="W20" i="1"/>
  <c r="V20" i="1"/>
  <c r="U20" i="1"/>
  <c r="O20" i="1"/>
  <c r="D20" i="1"/>
  <c r="C20" i="1"/>
  <c r="B20" i="1"/>
  <c r="AC110" i="27"/>
  <c r="AB110" i="27"/>
  <c r="AA110" i="27"/>
  <c r="Z110" i="27"/>
  <c r="W110" i="27"/>
  <c r="V110" i="27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F20" i="1" s="1"/>
  <c r="D110" i="27"/>
  <c r="C110" i="27"/>
  <c r="B110" i="27"/>
  <c r="M20" i="1"/>
  <c r="Q20" i="1"/>
  <c r="R20" i="1"/>
  <c r="T20" i="1"/>
  <c r="G20" i="1" l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I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<sst xmlns="http://schemas.openxmlformats.org/spreadsheetml/2006/main" count="2672" uniqueCount="271">
  <si>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</si>
  <si>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</si>
  <si>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</si>
  <si>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</si>
  <si>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</si>
  <si>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</si>
  <si>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</si>
  <si>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</si>
  <si>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</si>
  <si>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</si>
  <si>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</si>
  <si>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</si>
  <si>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</si>
  <si>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</si>
  <si>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</si>
  <si>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</si>
  <si>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</si>
  <si>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</si>
  <si>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</si>
  <si>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</si>
  <si>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</si>
  <si>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</si>
  <si>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</si>
  <si>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</si>
  <si>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</si>
  <si>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</si>
  <si>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</si>
  <si>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</si>
  <si>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</si>
  <si>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</si>
  <si>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</si>
  <si>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</si>
  <si>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</si>
  <si>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</si>
  <si>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</si>
  <si>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</si>
  <si>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</si>
  <si>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</si>
  <si>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</si>
  <si>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</si>
  <si>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</si>
  <si>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</si>
  <si>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</si>
  <si>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</si>
  <si>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</si>
  <si>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</si>
  <si>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</si>
  <si>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</si>
  <si>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</si>
  <si>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</si>
  <si>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</si>
  <si>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</si>
  <si>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</si>
  <si>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</si>
  <si>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</si>
  <si>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</si>
  <si>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</si>
  <si>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</si>
  <si>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</si>
  <si>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</si>
  <si>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</si>
  <si>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</si>
  <si>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</si>
  <si>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</si>
  <si>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</si>
  <si>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</si>
  <si>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</si>
  <si>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</si>
  <si>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</si>
  <si>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</si>
  <si>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</si>
  <si>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</si>
  <si>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</si>
  <si>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</si>
  <si>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</si>
  <si>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</si>
  <si>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</si>
  <si>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</si>
  <si>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</si>
  <si>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</si>
  <si>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</si>
  <si>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</si>
  <si>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</si>
  <si>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</si>
  <si>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</si>
  <si>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</si>
  <si>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</si>
  <si>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</si>
  <si>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</si>
  <si>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</si>
  <si>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</si>
  <si>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</si>
  <si>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</si>
  <si>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</si>
  <si>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</si>
  <si>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</si>
  <si>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</si>
  <si>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</si>
  <si>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</si>
  <si>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</si>
  <si>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</si>
  <si>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</si>
  <si>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</si>
  <si>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</si>
  <si>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</si>
  <si>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</si>
  <si>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</si>
  <si>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</si>
  <si>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</si>
  <si>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</si>
  <si>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</si>
  <si>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</si>
  <si>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</si>
  <si>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</si>
  <si>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</si>
  <si>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</si>
  <si>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</si>
  <si>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</si>
  <si>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</si>
  <si>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</si>
  <si>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</si>
  <si>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</si>
  <si>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</si>
  <si>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</si>
  <si>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</si>
  <si>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</si>
  <si>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</si>
  <si>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</si>
  <si>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</si>
  <si>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</si>
  <si>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</si>
  <si>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</si>
  <si>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</si>
  <si>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</si>
  <si>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</si>
  <si>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</si>
  <si>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</si>
  <si>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</si>
  <si>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</si>
  <si>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</si>
  <si>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</si>
  <si>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</si>
  <si>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</si>
  <si>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</si>
  <si>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</si>
  <si>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</si>
  <si>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</si>
  <si>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</si>
  <si>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</si>
  <si>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</si>
  <si>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</si>
  <si>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</si>
  <si>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</si>
  <si>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</si>
  <si>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</si>
  <si>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</si>
  <si>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</si>
  <si>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</si>
  <si>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</si>
  <si>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</si>
  <si>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</si>
  <si>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</si>
  <si>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</si>
  <si>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</si>
  <si>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</si>
  <si>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</si>
  <si>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</si>
  <si>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</si>
  <si>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</si>
  <si>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</si>
  <si>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</si>
  <si>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</si>
  <si>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</si>
  <si>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</si>
  <si>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</si>
  <si>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</si>
  <si>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</si>
  <si>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</si>
  <si>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</si>
  <si>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</si>
  <si>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</si>
  <si>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</si>
  <si>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</si>
  <si>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</si>
  <si>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</si>
  <si>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</si>
  <si>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</si>
  <si>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</si>
  <si>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</si>
  <si>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</si>
  <si>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</si>
  <si>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</si>
  <si>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</si>
  <si>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</si>
  <si>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</si>
  <si>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</si>
  <si>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</si>
  <si>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</si>
  <si>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</si>
  <si>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</si>
  <si>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</si>
  <si>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</si>
  <si>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</si>
  <si>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</si>
  <si>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</si>
  <si>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</si>
  <si>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</si>
  <si>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</si>
  <si>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</si>
  <si>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</si>
  <si>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</si>
  <si>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</si>
  <si>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</si>
  <si>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</si>
  <si>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</si>
  <si>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</si>
  <si>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</si>
  <si>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</si>
  <si>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</si>
  <si>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</si>
  <si>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</si>
  <si>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</si>
  <si>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</si>
  <si>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</si>
  <si>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</si>
  <si>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</si>
  <si>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</si>
  <si>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</si>
  <si>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</si>
  <si>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</si>
  <si>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</si>
  <si>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</si>
  <si>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</si>
  <si>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</si>
  <si>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</si>
  <si>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</si>
  <si>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</si>
  <si>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</si>
  <si>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</si>
  <si>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</si>
  <si>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</si>
  <si>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</si>
  <si>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</si>
  <si>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</si>
  <si>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</si>
  <si>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</si>
  <si>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</si>
  <si>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</si>
  <si>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</si>
  <si>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</si>
  <si>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</si>
  <si>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</si>
  <si>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</si>
  <si>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</si>
  <si>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</si>
  <si>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</si>
  <si>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</si>
  <si>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</si>
  <si>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</si>
  <si>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</si>
  <si>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</si>
  <si>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</si>
  <si>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 xml:space="preserve">117,818 1 </t>
  </si>
  <si>
    <t xml:space="preserve">24,545 1 </t>
  </si>
  <si>
    <t>業務委託費（RL）Noriyuki Yagi様</t>
  </si>
  <si>
    <t xml:space="preserve">143,182 1 </t>
  </si>
  <si>
    <t>業務委託費（RL）Kaito Nakagawa様</t>
  </si>
  <si>
    <t xml:space="preserve">126,818 1 </t>
  </si>
  <si>
    <t>業務委託費（Yamashita Airi様）</t>
    <phoneticPr fontId="2"/>
  </si>
  <si>
    <t>業務委託費(RL)Shinya Kawata様</t>
    <phoneticPr fontId="2"/>
  </si>
  <si>
    <t>業務委託費(RL)Atsushi Kimura様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</si>
</sst>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0" totalsRowShown="0" headerRowDxfId="33">
  <autoFilter ref="A2:S20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6"/>
  <sheetViews>
    <sheetView workbookViewId="0"/>
  </sheetViews>
  <sheetFormatPr defaultRowHeight="18.75"/>
  <sheetData>
    <row r="1" spans="1:3">
      <c r="A1" t="s">
        <v>261</v>
      </c>
      <c r="B1" t="s">
        <v>262</v>
      </c>
      <c r="C1" s="2">
        <v>117818</v>
      </c>
    </row>
    <row r="2" spans="1:3">
      <c r="A2" t="s">
        <v>247</v>
      </c>
      <c r="B2" t="s">
        <v>263</v>
      </c>
      <c r="C2" s="2">
        <v>24545</v>
      </c>
    </row>
    <row r="3" spans="1:3">
      <c r="A3" t="s">
        <v>248</v>
      </c>
      <c r="B3" t="s">
        <v>263</v>
      </c>
      <c r="C3" s="2">
        <v>24545</v>
      </c>
    </row>
    <row r="4" spans="1:3">
      <c r="A4" t="s">
        <v>249</v>
      </c>
      <c r="B4" t="s">
        <v>263</v>
      </c>
      <c r="C4" s="2">
        <v>24545</v>
      </c>
    </row>
    <row r="5" spans="1:3">
      <c r="A5" t="s">
        <v>264</v>
      </c>
      <c r="B5" t="s">
        <v>265</v>
      </c>
      <c r="C5" s="2">
        <v>143182</v>
      </c>
    </row>
    <row r="6" spans="1:3">
      <c r="A6" t="s">
        <v>266</v>
      </c>
      <c r="B6" t="s">
        <v>267</v>
      </c>
      <c r="C6" s="2">
        <v>126818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C10" sqref="C10"/>
    </sheetView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0.1995421027</v>
      </c>
      <c r="G4">
        <v>235549</v>
      </c>
    </row>
    <row r="5" spans="1:7">
      <c r="A5">
        <v>3</v>
      </c>
      <c r="B5">
        <v>1679828</v>
      </c>
      <c r="C5">
        <v>796797</v>
      </c>
      <c r="D5">
        <v>573528</v>
      </c>
      <c r="E5">
        <v>309503</v>
      </c>
      <c r="F5">
        <v>0.1045073158</v>
      </c>
      <c r="G5">
        <v>52329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0.14340678279999999</v>
      </c>
      <c r="G6">
        <v>422288</v>
      </c>
    </row>
    <row r="7" spans="1:7">
      <c r="A7">
        <v>5</v>
      </c>
      <c r="B7">
        <v>2637001</v>
      </c>
      <c r="C7">
        <v>941575</v>
      </c>
      <c r="D7">
        <v>742535</v>
      </c>
      <c r="E7">
        <v>952891</v>
      </c>
      <c r="F7">
        <v>6.8987469770000004E-2</v>
      </c>
      <c r="G7">
        <v>189162</v>
      </c>
    </row>
    <row r="8" spans="1:7">
      <c r="A8">
        <v>6</v>
      </c>
      <c r="B8">
        <v>1595576</v>
      </c>
      <c r="C8">
        <v>1279962</v>
      </c>
      <c r="D8">
        <v>586411.4</v>
      </c>
      <c r="E8">
        <v>-270797.40000000002</v>
      </c>
      <c r="F8">
        <v>0.29439880689999998</v>
      </c>
      <c r="G8">
        <v>784800</v>
      </c>
    </row>
    <row r="9" spans="1:7">
      <c r="A9">
        <v>7</v>
      </c>
      <c r="B9">
        <v>1231002</v>
      </c>
      <c r="C9">
        <v>0</v>
      </c>
      <c r="D9">
        <v>442947.3</v>
      </c>
      <c r="E9">
        <v>788054.7</v>
      </c>
      <c r="F9" t="s">
        <v>16</v>
      </c>
      <c r="G9">
        <v>0</v>
      </c>
    </row>
    <row r="10" spans="1:7">
      <c r="A10">
        <v>8</v>
      </c>
      <c r="B10">
        <v>86600</v>
      </c>
      <c r="C10">
        <v>0</v>
      </c>
      <c r="D10">
        <v>280702</v>
      </c>
      <c r="E10">
        <v>-194102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10573483</v>
      </c>
      <c r="C15">
        <v>7482299</v>
      </c>
      <c r="D15">
        <v>4801746.9759999998</v>
      </c>
      <c r="E15">
        <v>-1710562.976</v>
      </c>
      <c r="F15">
        <v>0.1630585084</v>
      </c>
      <c r="G15">
        <v>1684128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38"/>
  <sheetViews>
    <sheetView view="pageBreakPreview" zoomScale="145" zoomScaleNormal="100" zoomScaleSheetLayoutView="14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RowHeight="18.75"/>
  <cols>
    <col min="1" max="1" width="10.25" bestFit="1" customWidth="1"/>
    <col min="2" max="2" width="35.125" bestFit="1" customWidth="1"/>
    <col min="3" max="3" width="9.25" customWidth="1"/>
    <col min="4" max="4" width="9.875" customWidth="1"/>
  </cols>
  <sheetData>
    <row r="1" spans="1:4">
      <c r="A1" s="23" t="s">
        <v>252</v>
      </c>
      <c r="B1" s="23" t="s">
        <v>250</v>
      </c>
      <c r="C1" s="23" t="s">
        <v>244</v>
      </c>
      <c r="D1" s="33" t="s">
        <v>260</v>
      </c>
    </row>
    <row r="2" spans="1:4">
      <c r="A2" s="37">
        <v>44958</v>
      </c>
      <c r="B2" s="32" t="s">
        <v>247</v>
      </c>
      <c r="C2" s="34">
        <v>73636</v>
      </c>
      <c r="D2" s="35">
        <f>ROUND(C2*1.1,0)</f>
        <v>81000</v>
      </c>
    </row>
    <row r="3" spans="1:4">
      <c r="A3" s="37"/>
      <c r="B3" s="32" t="s">
        <v>248</v>
      </c>
      <c r="C3" s="34">
        <v>73636</v>
      </c>
      <c r="D3" s="35">
        <f t="shared" ref="D3:D4" si="0">ROUND(C3*1.1,0)</f>
        <v>81000</v>
      </c>
    </row>
    <row r="4" spans="1:4">
      <c r="A4" s="37"/>
      <c r="B4" s="32" t="s">
        <v>249</v>
      </c>
      <c r="C4" s="34">
        <v>73636</v>
      </c>
      <c r="D4" s="35">
        <f t="shared" si="0"/>
        <v>81000</v>
      </c>
    </row>
    <row r="5" spans="1:4">
      <c r="A5" s="37"/>
      <c r="B5" s="26" t="s">
        <v>251</v>
      </c>
      <c r="C5" s="24">
        <v>220909</v>
      </c>
      <c r="D5" s="3"/>
    </row>
    <row r="6" spans="1:4">
      <c r="A6" s="37"/>
      <c r="B6" s="26" t="s">
        <v>246</v>
      </c>
      <c r="C6" s="24">
        <v>22091</v>
      </c>
      <c r="D6" s="3"/>
    </row>
    <row r="7" spans="1:4">
      <c r="A7" s="37"/>
      <c r="B7" s="26" t="s">
        <v>245</v>
      </c>
      <c r="C7" s="25">
        <f>SUM(C5:C6)</f>
        <v>243000</v>
      </c>
      <c r="D7" s="3"/>
    </row>
    <row r="8" spans="1:4">
      <c r="A8" s="37">
        <v>44986</v>
      </c>
      <c r="B8" s="32" t="s">
        <v>253</v>
      </c>
      <c r="C8" s="36">
        <v>68482</v>
      </c>
      <c r="D8" s="35">
        <f t="shared" ref="D8:D11" si="1">ROUND(C8*1.1,0)</f>
        <v>75330</v>
      </c>
    </row>
    <row r="9" spans="1:4">
      <c r="A9" s="37"/>
      <c r="B9" s="32" t="s">
        <v>254</v>
      </c>
      <c r="C9" s="36">
        <v>68482</v>
      </c>
      <c r="D9" s="35">
        <f t="shared" si="1"/>
        <v>75330</v>
      </c>
    </row>
    <row r="10" spans="1:4">
      <c r="A10" s="37"/>
      <c r="B10" s="32" t="s">
        <v>255</v>
      </c>
      <c r="C10" s="36">
        <v>68482</v>
      </c>
      <c r="D10" s="35">
        <f t="shared" si="1"/>
        <v>75330</v>
      </c>
    </row>
    <row r="11" spans="1:4">
      <c r="A11" s="37"/>
      <c r="B11" s="32" t="s">
        <v>256</v>
      </c>
      <c r="C11" s="36">
        <v>110455</v>
      </c>
      <c r="D11" s="35">
        <f t="shared" si="1"/>
        <v>121501</v>
      </c>
    </row>
    <row r="12" spans="1:4">
      <c r="A12" s="37"/>
      <c r="B12" s="26" t="s">
        <v>251</v>
      </c>
      <c r="C12" s="30">
        <v>315900</v>
      </c>
      <c r="D12" s="3"/>
    </row>
    <row r="13" spans="1:4">
      <c r="A13" s="37"/>
      <c r="B13" s="26" t="s">
        <v>246</v>
      </c>
      <c r="C13" s="30">
        <v>31590</v>
      </c>
      <c r="D13" s="3"/>
    </row>
    <row r="14" spans="1:4">
      <c r="A14" s="37"/>
      <c r="B14" s="26" t="s">
        <v>245</v>
      </c>
      <c r="C14" s="30">
        <f>SUM(C12:C13)</f>
        <v>347490</v>
      </c>
      <c r="D14" s="3"/>
    </row>
    <row r="15" spans="1:4">
      <c r="A15" s="37">
        <v>45017</v>
      </c>
      <c r="B15" s="32" t="s">
        <v>257</v>
      </c>
      <c r="C15" s="36">
        <v>117818</v>
      </c>
      <c r="D15" s="35">
        <f t="shared" ref="D15:D16" si="2">ROUND(C15*1.1,0)</f>
        <v>129600</v>
      </c>
    </row>
    <row r="16" spans="1:4">
      <c r="A16" s="37"/>
      <c r="B16" s="32" t="s">
        <v>258</v>
      </c>
      <c r="C16" s="36">
        <v>117818</v>
      </c>
      <c r="D16" s="35">
        <f t="shared" si="2"/>
        <v>129600</v>
      </c>
    </row>
    <row r="17" spans="1:4">
      <c r="A17" s="37"/>
      <c r="B17" s="26" t="s">
        <v>251</v>
      </c>
      <c r="C17" s="30">
        <v>235636</v>
      </c>
      <c r="D17" s="3"/>
    </row>
    <row r="18" spans="1:4">
      <c r="A18" s="37"/>
      <c r="B18" s="26" t="s">
        <v>246</v>
      </c>
      <c r="C18" s="30">
        <v>23564</v>
      </c>
      <c r="D18" s="3"/>
    </row>
    <row r="19" spans="1:4">
      <c r="A19" s="37"/>
      <c r="B19" s="26" t="s">
        <v>245</v>
      </c>
      <c r="C19" s="30">
        <f>SUM(C17:C18)</f>
        <v>259200</v>
      </c>
      <c r="D19" s="3"/>
    </row>
    <row r="20" spans="1:4">
      <c r="A20" s="38">
        <v>45047</v>
      </c>
      <c r="B20" s="32" t="s">
        <v>259</v>
      </c>
      <c r="C20" s="36">
        <v>272727</v>
      </c>
      <c r="D20" s="35"/>
    </row>
    <row r="21" spans="1:4">
      <c r="A21" s="39"/>
      <c r="B21" s="32" t="s">
        <v>268</v>
      </c>
      <c r="C21" s="36">
        <v>126818</v>
      </c>
      <c r="D21" s="35">
        <f t="shared" ref="D21" si="3">ROUND(C21*1.1,0)</f>
        <v>139500</v>
      </c>
    </row>
    <row r="22" spans="1:4">
      <c r="A22" s="39"/>
      <c r="B22" s="26" t="s">
        <v>251</v>
      </c>
      <c r="C22" s="30">
        <v>272727</v>
      </c>
      <c r="D22" s="3"/>
    </row>
    <row r="23" spans="1:4">
      <c r="A23" s="39"/>
      <c r="B23" s="26" t="s">
        <v>246</v>
      </c>
      <c r="C23" s="30">
        <v>27273</v>
      </c>
      <c r="D23" s="3"/>
    </row>
    <row r="24" spans="1:4">
      <c r="A24" s="40"/>
      <c r="B24" s="26" t="s">
        <v>245</v>
      </c>
      <c r="C24" s="30">
        <f>SUM(C22:C23)</f>
        <v>300000</v>
      </c>
      <c r="D24" s="3"/>
    </row>
    <row r="25" spans="1:4">
      <c r="A25" s="38">
        <v>45108</v>
      </c>
      <c r="B25" s="32" t="s">
        <v>261</v>
      </c>
      <c r="C25" s="36">
        <v>117818</v>
      </c>
      <c r="D25" s="35">
        <f t="shared" ref="D25:D32" si="4">ROUND(C25*1.1,0)</f>
        <v>129600</v>
      </c>
    </row>
    <row r="26" spans="1:4">
      <c r="A26" s="39"/>
      <c r="B26" s="32" t="s">
        <v>247</v>
      </c>
      <c r="C26" s="36">
        <v>24545</v>
      </c>
      <c r="D26" s="35">
        <f t="shared" si="4"/>
        <v>27000</v>
      </c>
    </row>
    <row r="27" spans="1:4">
      <c r="A27" s="39"/>
      <c r="B27" s="32" t="s">
        <v>248</v>
      </c>
      <c r="C27" s="36">
        <v>24545</v>
      </c>
      <c r="D27" s="35">
        <f t="shared" si="4"/>
        <v>27000</v>
      </c>
    </row>
    <row r="28" spans="1:4">
      <c r="A28" s="39"/>
      <c r="B28" s="32" t="s">
        <v>249</v>
      </c>
      <c r="C28" s="36">
        <v>24545</v>
      </c>
      <c r="D28" s="35">
        <f t="shared" si="4"/>
        <v>27000</v>
      </c>
    </row>
    <row r="29" spans="1:4">
      <c r="A29" s="39"/>
      <c r="B29" s="32" t="s">
        <v>264</v>
      </c>
      <c r="C29" s="36">
        <v>128864</v>
      </c>
      <c r="D29" s="35">
        <f t="shared" si="4"/>
        <v>141750</v>
      </c>
    </row>
    <row r="30" spans="1:4">
      <c r="A30" s="39"/>
      <c r="B30" s="32" t="s">
        <v>266</v>
      </c>
      <c r="C30" s="36">
        <v>114091</v>
      </c>
      <c r="D30" s="35">
        <f t="shared" si="4"/>
        <v>125500</v>
      </c>
    </row>
    <row r="31" spans="1:4">
      <c r="A31" s="39"/>
      <c r="B31" s="32" t="s">
        <v>269</v>
      </c>
      <c r="C31" s="36">
        <v>114136</v>
      </c>
      <c r="D31" s="35">
        <f t="shared" si="4"/>
        <v>125550</v>
      </c>
    </row>
    <row r="32" spans="1:4">
      <c r="A32" s="39"/>
      <c r="B32" s="32" t="s">
        <v>270</v>
      </c>
      <c r="C32" s="36">
        <v>184091</v>
      </c>
      <c r="D32" s="35">
        <f t="shared" si="4"/>
        <v>202500</v>
      </c>
    </row>
    <row r="33" spans="1:3">
      <c r="A33" s="39"/>
      <c r="B33" s="26" t="s">
        <v>251</v>
      </c>
      <c r="C33" s="30">
        <v>461455</v>
      </c>
    </row>
    <row r="34" spans="1:3">
      <c r="A34" s="39"/>
      <c r="B34" s="26" t="s">
        <v>246</v>
      </c>
      <c r="C34" s="30">
        <v>46145</v>
      </c>
    </row>
    <row r="35" spans="1:3">
      <c r="A35" s="40"/>
      <c r="B35" s="26" t="s">
        <v>245</v>
      </c>
      <c r="C35" s="30">
        <f>SUM(C33:C34)</f>
        <v>507600</v>
      </c>
    </row>
    <row r="36" spans="1:3">
      <c r="A36" s="28"/>
      <c r="B36" s="31"/>
      <c r="C36" s="2"/>
    </row>
    <row r="37" spans="1:3">
      <c r="A37" s="29"/>
    </row>
    <row r="38" spans="1:3">
      <c r="A38" s="27"/>
    </row>
  </sheetData>
  <mergeCells count="5"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view="pageBreakPreview" zoomScaleNormal="100" zoomScaleSheetLayoutView="100" workbookViewId="0">
      <pane ySplit="2" topLeftCell="A3" activePane="bottomLeft" state="frozen"/>
      <selection pane="bottomLeft" activeCell="K21" sqref="K21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309503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952891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-270797.40000000002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0</v>
      </c>
      <c r="J19" s="7"/>
      <c r="K19" s="7">
        <v>25445</v>
      </c>
      <c r="L19" s="7">
        <v>507600</v>
      </c>
      <c r="M19" s="7">
        <f>'2023年物販経理'!E9</f>
        <v>788054.7</v>
      </c>
      <c r="N19" s="7">
        <f>SUM(振込額一覧[[#This Row],[①振込合計]:[⑥RL]])</f>
        <v>2959184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1439960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0</v>
      </c>
      <c r="C20" s="7">
        <f>'2023.8'!C$110</f>
        <v>0</v>
      </c>
      <c r="D20" s="7">
        <f>'2023.8'!D$110</f>
        <v>0</v>
      </c>
      <c r="E20" s="7">
        <f>'2023.8'!E$110</f>
        <v>36300</v>
      </c>
      <c r="F20" s="7">
        <f>'2023.8'!G$110-SUM(振込額一覧[[#This Row],[メルレ（AI）]:[物販]])</f>
        <v>-36300</v>
      </c>
      <c r="G20" s="4">
        <f>SUM(振込額一覧[[#This Row],[メルレ（AI）]:[物販]])+振込額一覧[[#This Row],[メルレ～物販以外の振込額]]</f>
        <v>0</v>
      </c>
      <c r="H20" s="7"/>
      <c r="I20" s="7">
        <f>'2023.8'!I$110</f>
        <v>61000</v>
      </c>
      <c r="J20" s="7"/>
      <c r="K20" s="7">
        <v>25445</v>
      </c>
      <c r="L20" s="7"/>
      <c r="M20" s="7">
        <f>'2023年物販経理'!E10</f>
        <v>-194102</v>
      </c>
      <c r="N20" s="7">
        <f>SUM(振込額一覧[[#This Row],[①振込合計]:[⑥RL]])</f>
        <v>86445</v>
      </c>
      <c r="O20" s="7">
        <f>'2023.8'!H$110</f>
        <v>0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0</v>
      </c>
      <c r="S20" s="4">
        <f>振込額一覧[[#This Row],[①～⑦
合計額]]-振込額一覧[[#This Row],[①+②
出金合計額]]</f>
        <v>86445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3</v>
      </c>
      <c r="AC20" s="13">
        <f>'2023.8'!AB$110</f>
        <v>0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8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abSelected="1" zoomScaleNormal="100" workbookViewId="0">
      <selection activeCell="Q1" sqref="Q1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>
        <v>13200</v>
      </c>
      <c r="G2" s="2"/>
      <c r="H2" s="8"/>
      <c r="I2" s="2">
        <v>7500</v>
      </c>
      <c r="J2" t="s">
        <v>209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53500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Q p w E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E K c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n A R X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E K c B F e b b t E y p Q A A A P Y A A A A S A A A A A A A A A A A A A A A A A A A A A A B D b 2 5 m a W c v U G F j a 2 F n Z S 5 4 b W x Q S w E C L Q A U A A I A C A B C n A R X D 8 r p q 6 Q A A A D p A A A A E w A A A A A A A A A A A A A A A A D x A A A A W 0 N v b n R l b n R f V H l w Z X N d L n h t b F B L A Q I t A B Q A A g A I A E K c B F f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O C 0 w N F Q x M D o z N D o w N S 4 x N D Y 0 M j k 1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3 5 u 7 W O 2 d P t N I M y m P S 4 r Q A A A A A A g A A A A A A E G Y A A A A B A A A g A A A A 4 5 F g 4 I Q Z a u v q F 3 m k p q o X 9 t n d R V l S 2 3 F K 5 A E 7 j B 7 a t u Q A A A A A D o A A A A A C A A A g A A A A P R 0 V l B / m u Z P W 6 6 J j U D a t K 9 2 v a l / 6 u 3 2 2 z H 0 N A L 4 h 0 K 5 Q A A A A J c d q d m q n 8 / b + i H X B v F 1 v 1 w e L n X N h Z A + Y + 5 z / M 2 1 / z d m q K p a B W e n 8 R M g E 1 I q + b C F r T r 8 g R E 2 p q G r V c a V 5 d c n 2 k D X 1 8 P s h S 5 9 I 0 M S x B E i A 3 T 9 A A A A A R 0 j T 0 N t h 1 T j i I Y k T 2 l x R C h F 9 S s X T D o E r 9 w q S T i + 3 n N 8 G C N d J f a B 8 5 w M N z 4 Y S m 0 y w X 5 N U n k f 4 d a x B V S I M X L 8 Z L A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4</vt:i4>
      </vt:variant>
    </vt:vector>
  </HeadingPairs>
  <TitlesOfParts>
    <vt:vector size="26" baseType="lpstr">
      <vt:lpstr>データ区切り</vt:lpstr>
      <vt:lpstr>ロイヤルロンドン内訳</vt:lpstr>
      <vt:lpstr>一覧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2023-08-03T10:50:25Z</cp:lastPrinted>
  <dcterms:created xsi:type="dcterms:W3CDTF">2015-06-05T18:19:34Z</dcterms:created>
  <dcterms:modified xsi:type="dcterms:W3CDTF">2023-08-04T10:38:26Z</dcterms:modified>
</cp:coreProperties>
</file>