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1E0749EB-82E4-4B85-9665-09FE2B30444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AC96" i="2" s="1"/>
  <c r="B96" i="2"/>
  <c r="B47" i="2"/>
  <c r="C47" i="2"/>
  <c r="Q47" i="2" s="1"/>
  <c r="C6" i="2"/>
  <c r="AC6" i="2" s="1"/>
  <c r="B6" i="2"/>
  <c r="C87" i="2"/>
  <c r="AC87" i="2" s="1"/>
  <c r="B87" i="2"/>
  <c r="C43" i="2"/>
  <c r="AA43" i="2" s="1"/>
  <c r="B43" i="2"/>
  <c r="D89" i="2"/>
  <c r="O96" i="2" l="1"/>
  <c r="Q96" i="2"/>
  <c r="W96" i="2"/>
  <c r="Y96" i="2"/>
  <c r="D96" i="2"/>
  <c r="G96" i="2"/>
  <c r="K96" i="2"/>
  <c r="AA96" i="2"/>
  <c r="S96" i="2"/>
  <c r="U96" i="2"/>
  <c r="I96" i="2"/>
  <c r="M96" i="2"/>
  <c r="AC47" i="2"/>
  <c r="AA47" i="2"/>
  <c r="Y47" i="2"/>
  <c r="W47" i="2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<sst xmlns="http://schemas.openxmlformats.org/spreadsheetml/2006/main" count="1732" uniqueCount="392">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</sst>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7" totalsRowShown="0" headerRowDxfId="49" headerRowBorderDxfId="48" tableBorderDxfId="47" totalsRowBorderDxfId="46">
  <autoFilter ref="A1:L97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6" totalsRowShown="0" headerRowDxfId="33" headerRowBorderDxfId="32" tableBorderDxfId="31" totalsRowBorderDxfId="30">
  <autoFilter ref="A1:AD96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7"/>
  <sheetViews>
    <sheetView topLeftCell="A37" workbookViewId="0">
      <selection activeCell="B50" sqref="B50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388</v>
      </c>
      <c r="B97" s="1" t="s">
        <v>389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391</v>
      </c>
    </row>
  </sheetData>
  <phoneticPr fontId="1"/>
  <dataValidations count="3">
    <dataValidation type="list" allowBlank="1" showInputMessage="1" showErrorMessage="1" sqref="I11:I23 K16:K17 K23 I24:J27 J2:J23 I28:K97 H2:H97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6"/>
  <sheetViews>
    <sheetView tabSelected="1" topLeftCell="A11" zoomScaleNormal="100" workbookViewId="0">
      <pane xSplit="8700" activePane="topRight"/>
      <selection activeCell="A62" sqref="A62"/>
      <selection pane="topRight" activeCell="F19" sqref="F19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6" si="24">IF($C66="","",DATE(YEAR($C66),MONTH($C66)+1,DAY($C66)))</f>
        <v>44643</v>
      </c>
      <c r="H66" s="1"/>
      <c r="I66" s="3">
        <f t="shared" ref="I66:I96" si="25">IF($C66="","",DATE(YEAR($C66),MONTH($C66)+2,DAY($C66)))</f>
        <v>44674</v>
      </c>
      <c r="J66" s="1"/>
      <c r="K66" s="3">
        <f t="shared" ref="K66:K96" si="26">IF($C66="","",DATE(YEAR($C66),MONTH($C66)+3,DAY($C66)))</f>
        <v>44704</v>
      </c>
      <c r="L66" s="1"/>
      <c r="M66" s="3">
        <f t="shared" ref="M66:M96" si="27">IF($C66="","",DATE(YEAR($C66),MONTH($C66)+4,DAY($C66)))</f>
        <v>44735</v>
      </c>
      <c r="N66" s="1"/>
      <c r="O66" s="3">
        <f t="shared" ref="O66:O96" si="28">IF($C66="","",DATE(YEAR($C66),MONTH($C66)+5,DAY($C66)))</f>
        <v>44765</v>
      </c>
      <c r="P66" s="1"/>
      <c r="Q66" s="3">
        <f t="shared" ref="Q66:Q96" si="29">IF($C66="","",DATE(YEAR($C66),MONTH($C66)+6,DAY($C66)))</f>
        <v>44796</v>
      </c>
      <c r="R66" s="1"/>
      <c r="S66" s="3">
        <f t="shared" ref="S66:S96" si="30">IF($C66="","",DATE(YEAR($C66),MONTH($C66)+7,DAY($C66)))</f>
        <v>44827</v>
      </c>
      <c r="T66" s="1"/>
      <c r="U66" s="3">
        <f t="shared" ref="U66:U96" si="31">IF($C66="","",DATE(YEAR($C66),MONTH($C66)+8,DAY($C66)))</f>
        <v>44857</v>
      </c>
      <c r="V66" s="1"/>
      <c r="W66" s="3">
        <f t="shared" ref="W66:W96" si="32">IF($C66="","",DATE(YEAR($C66),MONTH($C66)+9,DAY($C66)))</f>
        <v>44888</v>
      </c>
      <c r="X66" s="1"/>
      <c r="Y66" s="3">
        <f t="shared" ref="Y66:Y96" si="33">IF($C66="","",DATE(YEAR($C66),MONTH($C66)+10,DAY($C66)))</f>
        <v>44918</v>
      </c>
      <c r="Z66" s="1"/>
      <c r="AA66" s="3">
        <f t="shared" ref="AA66:AA96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6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  <row r="96" spans="1:30">
      <c r="A96" s="4" t="s">
        <v>388</v>
      </c>
      <c r="B96" s="2" t="str">
        <f>IFERROR(VLOOKUP(テーブル2[[#This Row],[管理番号]],コンサル生一覧[[管理番号]:[氏名]],2,FALSE),"")</f>
        <v>白木　一成</v>
      </c>
      <c r="C96" s="3">
        <f>IFERROR(VLOOKUP(テーブル2[[#This Row],[管理番号]],コンサル生一覧[[管理番号]:[定額PayPal決済日]],7,FALSE),"")</f>
        <v>45026</v>
      </c>
      <c r="D96" s="19">
        <f>DAY(テーブル2[[#This Row],[支払日]])</f>
        <v>10</v>
      </c>
      <c r="E96" s="19" t="s">
        <v>159</v>
      </c>
      <c r="F96" s="52" t="s">
        <v>390</v>
      </c>
      <c r="G96" s="3">
        <f t="shared" si="24"/>
        <v>45056</v>
      </c>
      <c r="H96" s="1" t="s">
        <v>8</v>
      </c>
      <c r="I96" s="3">
        <f t="shared" si="25"/>
        <v>45087</v>
      </c>
      <c r="J96" s="1" t="s">
        <v>8</v>
      </c>
      <c r="K96" s="3">
        <f t="shared" si="26"/>
        <v>45117</v>
      </c>
      <c r="L96" s="1" t="s">
        <v>8</v>
      </c>
      <c r="M96" s="3">
        <f t="shared" si="27"/>
        <v>45148</v>
      </c>
      <c r="N96" s="1" t="s">
        <v>8</v>
      </c>
      <c r="O96" s="3">
        <f t="shared" si="28"/>
        <v>45179</v>
      </c>
      <c r="P96" s="1"/>
      <c r="Q96" s="3">
        <f t="shared" si="29"/>
        <v>45209</v>
      </c>
      <c r="R96" s="1"/>
      <c r="S96" s="3">
        <f t="shared" si="30"/>
        <v>45240</v>
      </c>
      <c r="T96" s="1"/>
      <c r="U96" s="3">
        <f t="shared" si="31"/>
        <v>45270</v>
      </c>
      <c r="V96" s="1"/>
      <c r="W96" s="3">
        <f t="shared" si="32"/>
        <v>45301</v>
      </c>
      <c r="X96" s="1"/>
      <c r="Y96" s="3">
        <f t="shared" si="33"/>
        <v>45332</v>
      </c>
      <c r="Z96" s="1"/>
      <c r="AA96" s="3">
        <f t="shared" si="34"/>
        <v>45361</v>
      </c>
      <c r="AB96" s="1"/>
      <c r="AC96" s="3">
        <f t="shared" si="35"/>
        <v>45392</v>
      </c>
      <c r="AD96" s="14"/>
    </row>
  </sheetData>
  <phoneticPr fontId="1"/>
  <dataValidations count="1">
    <dataValidation type="list" allowBlank="1" showInputMessage="1" showErrorMessage="1" sqref="AD2:AD96 V2:V96 L2:L96 R2:R96 Z2:Z96 T2:T96 AB2:AB96 P2:P96 J2:J96 N2:N96 H2:H96 X2:X96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2023-05-07T02:10:09Z</dcterms:modified>
</cp:coreProperties>
</file>