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ひょうたさん_資料\"/>
    </mc:Choice>
  </mc:AlternateContent>
  <xr:revisionPtr revIDLastSave="0" documentId="13_ncr:1_{0EAD6E37-D784-47EC-AA61-9729123CE50F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見本" sheetId="33" r:id="rId1"/>
    <sheet name="仕入明細リスト" sheetId="34" r:id="rId2"/>
    <sheet name="従業員リスト" sheetId="14" r:id="rId3"/>
    <sheet name="Sheet4" sheetId="20" state="hidden" r:id="rId4"/>
    <sheet name="Sheet1" sheetId="17" state="hidden" r:id="rId5"/>
  </sheets>
  <definedNames>
    <definedName name="_xlnm._FilterDatabase" localSheetId="2" hidden="1">従業員リスト!$A$1:$A$1</definedName>
    <definedName name="出時間">#REF!</definedName>
    <definedName name="入時間">#REF!</definedName>
    <definedName name="名前">名前と時間[氏名]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3" l="1"/>
  <c r="I8" i="33"/>
  <c r="I9" i="33"/>
  <c r="I38" i="33" s="1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6" i="33"/>
  <c r="G7" i="33"/>
  <c r="H7" i="33"/>
  <c r="G8" i="33"/>
  <c r="H8" i="33"/>
  <c r="G9" i="33"/>
  <c r="H9" i="33"/>
  <c r="G10" i="33"/>
  <c r="H10" i="33"/>
  <c r="G11" i="33"/>
  <c r="H11" i="33"/>
  <c r="G12" i="33"/>
  <c r="H12" i="33"/>
  <c r="G13" i="33"/>
  <c r="H13" i="33"/>
  <c r="G14" i="33"/>
  <c r="H14" i="33"/>
  <c r="G15" i="33"/>
  <c r="H15" i="33"/>
  <c r="G16" i="33"/>
  <c r="H16" i="33"/>
  <c r="G17" i="33"/>
  <c r="H17" i="33"/>
  <c r="G18" i="33"/>
  <c r="H18" i="33"/>
  <c r="G19" i="33"/>
  <c r="H19" i="33"/>
  <c r="G20" i="33"/>
  <c r="H20" i="33"/>
  <c r="G21" i="33"/>
  <c r="H21" i="33"/>
  <c r="G22" i="33"/>
  <c r="H22" i="33"/>
  <c r="G23" i="33"/>
  <c r="H23" i="33"/>
  <c r="G24" i="33"/>
  <c r="H24" i="33"/>
  <c r="G25" i="33"/>
  <c r="H25" i="33"/>
  <c r="G26" i="33"/>
  <c r="H26" i="33"/>
  <c r="G27" i="33"/>
  <c r="H27" i="33"/>
  <c r="G28" i="33"/>
  <c r="H28" i="33"/>
  <c r="G29" i="33"/>
  <c r="H29" i="33"/>
  <c r="G30" i="33"/>
  <c r="H30" i="33"/>
  <c r="G31" i="33"/>
  <c r="H31" i="33"/>
  <c r="G32" i="33"/>
  <c r="H32" i="33"/>
  <c r="G33" i="33"/>
  <c r="H33" i="33"/>
  <c r="G34" i="33"/>
  <c r="H34" i="33"/>
  <c r="G35" i="33"/>
  <c r="H35" i="33"/>
  <c r="G36" i="33"/>
  <c r="H36" i="33"/>
  <c r="H6" i="33"/>
  <c r="G6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6" i="33"/>
  <c r="D6" i="33"/>
  <c r="D3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AM37" i="33"/>
  <c r="AL37" i="33"/>
  <c r="AK37" i="33"/>
  <c r="AJ37" i="33"/>
  <c r="AI37" i="33"/>
  <c r="AN36" i="33"/>
  <c r="AN35" i="33"/>
  <c r="AN34" i="33"/>
  <c r="AN33" i="33"/>
  <c r="AN32" i="33"/>
  <c r="AN31" i="33"/>
  <c r="AN30" i="33"/>
  <c r="AN29" i="33"/>
  <c r="AN28" i="33"/>
  <c r="AN27" i="33"/>
  <c r="AN26" i="33"/>
  <c r="AN25" i="33"/>
  <c r="AN24" i="33"/>
  <c r="AN23" i="33"/>
  <c r="AN22" i="33"/>
  <c r="AN21" i="33"/>
  <c r="AN20" i="33"/>
  <c r="AN19" i="33"/>
  <c r="AN18" i="33"/>
  <c r="AN17" i="33"/>
  <c r="AN16" i="33"/>
  <c r="AN15" i="33"/>
  <c r="AN14" i="33"/>
  <c r="AN13" i="33"/>
  <c r="AN12" i="33"/>
  <c r="AN11" i="33"/>
  <c r="AN10" i="33"/>
  <c r="AN9" i="33"/>
  <c r="AN8" i="33"/>
  <c r="AN7" i="33"/>
  <c r="AN6" i="33"/>
  <c r="AN37" i="33" s="1"/>
  <c r="AG37" i="33"/>
  <c r="AF37" i="33"/>
  <c r="AE37" i="33"/>
  <c r="AD37" i="33"/>
  <c r="AC37" i="33"/>
  <c r="AH36" i="33"/>
  <c r="AH35" i="33"/>
  <c r="AH34" i="33"/>
  <c r="AH33" i="33"/>
  <c r="AH32" i="33"/>
  <c r="AH31" i="33"/>
  <c r="AH30" i="33"/>
  <c r="AH29" i="33"/>
  <c r="AH28" i="33"/>
  <c r="AH27" i="33"/>
  <c r="AH26" i="33"/>
  <c r="AH25" i="33"/>
  <c r="AH24" i="33"/>
  <c r="AH23" i="33"/>
  <c r="AH22" i="33"/>
  <c r="AH21" i="33"/>
  <c r="AH20" i="33"/>
  <c r="AH19" i="33"/>
  <c r="AH18" i="33"/>
  <c r="AH17" i="33"/>
  <c r="AH16" i="33"/>
  <c r="AH15" i="33"/>
  <c r="AH14" i="33"/>
  <c r="AH13" i="33"/>
  <c r="AH12" i="33"/>
  <c r="AH11" i="33"/>
  <c r="AH10" i="33"/>
  <c r="AH9" i="33"/>
  <c r="AH8" i="33"/>
  <c r="AH7" i="33"/>
  <c r="AH6" i="33"/>
  <c r="AH37" i="33" s="1"/>
  <c r="AA37" i="33"/>
  <c r="Z37" i="33"/>
  <c r="Y37" i="33"/>
  <c r="X37" i="33"/>
  <c r="W37" i="33"/>
  <c r="AB36" i="33"/>
  <c r="AB35" i="33"/>
  <c r="AB34" i="33"/>
  <c r="AB33" i="33"/>
  <c r="AB32" i="33"/>
  <c r="AB31" i="33"/>
  <c r="AB30" i="33"/>
  <c r="AB29" i="33"/>
  <c r="AB28" i="33"/>
  <c r="AB27" i="33"/>
  <c r="AB26" i="33"/>
  <c r="AB25" i="33"/>
  <c r="AB24" i="33"/>
  <c r="AB23" i="33"/>
  <c r="AB22" i="33"/>
  <c r="AB21" i="33"/>
  <c r="AB20" i="33"/>
  <c r="AB19" i="33"/>
  <c r="AB18" i="33"/>
  <c r="AB17" i="33"/>
  <c r="AB16" i="33"/>
  <c r="AB15" i="33"/>
  <c r="AB14" i="33"/>
  <c r="AB13" i="33"/>
  <c r="AB12" i="33"/>
  <c r="AB11" i="33"/>
  <c r="AB10" i="33"/>
  <c r="AB9" i="33"/>
  <c r="AB8" i="33"/>
  <c r="AB7" i="33"/>
  <c r="AB6" i="33"/>
  <c r="U37" i="33"/>
  <c r="T37" i="33"/>
  <c r="S37" i="33"/>
  <c r="R37" i="33"/>
  <c r="V7" i="33"/>
  <c r="V8" i="33"/>
  <c r="V9" i="33"/>
  <c r="V10" i="33"/>
  <c r="V11" i="33"/>
  <c r="V12" i="33"/>
  <c r="V13" i="33"/>
  <c r="V14" i="33"/>
  <c r="V15" i="33"/>
  <c r="V16" i="33"/>
  <c r="V17" i="33"/>
  <c r="V18" i="33"/>
  <c r="V19" i="33"/>
  <c r="V20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6" i="33"/>
  <c r="V6" i="33"/>
  <c r="P6" i="33"/>
  <c r="C7" i="33"/>
  <c r="J7" i="33" s="1"/>
  <c r="C8" i="33"/>
  <c r="J8" i="33" s="1"/>
  <c r="C9" i="33"/>
  <c r="J9" i="33" s="1"/>
  <c r="C10" i="33"/>
  <c r="J10" i="33" s="1"/>
  <c r="C11" i="33"/>
  <c r="J11" i="33" s="1"/>
  <c r="C12" i="33"/>
  <c r="J12" i="33" s="1"/>
  <c r="C13" i="33"/>
  <c r="J13" i="33" s="1"/>
  <c r="C14" i="33"/>
  <c r="J14" i="33" s="1"/>
  <c r="C15" i="33"/>
  <c r="J15" i="33" s="1"/>
  <c r="C16" i="33"/>
  <c r="J16" i="33" s="1"/>
  <c r="C17" i="33"/>
  <c r="J17" i="33" s="1"/>
  <c r="C18" i="33"/>
  <c r="J18" i="33" s="1"/>
  <c r="C19" i="33"/>
  <c r="J19" i="33" s="1"/>
  <c r="C20" i="33"/>
  <c r="J20" i="33" s="1"/>
  <c r="C21" i="33"/>
  <c r="J21" i="33" s="1"/>
  <c r="C22" i="33"/>
  <c r="J22" i="33" s="1"/>
  <c r="C23" i="33"/>
  <c r="J23" i="33" s="1"/>
  <c r="C24" i="33"/>
  <c r="J24" i="33" s="1"/>
  <c r="C25" i="33"/>
  <c r="J25" i="33" s="1"/>
  <c r="C26" i="33"/>
  <c r="J26" i="33" s="1"/>
  <c r="C27" i="33"/>
  <c r="J27" i="33" s="1"/>
  <c r="C28" i="33"/>
  <c r="J28" i="33" s="1"/>
  <c r="C29" i="33"/>
  <c r="J29" i="33" s="1"/>
  <c r="C30" i="33"/>
  <c r="J30" i="33" s="1"/>
  <c r="C31" i="33"/>
  <c r="J31" i="33" s="1"/>
  <c r="C32" i="33"/>
  <c r="J32" i="33" s="1"/>
  <c r="C33" i="33"/>
  <c r="J33" i="33" s="1"/>
  <c r="C34" i="33"/>
  <c r="J34" i="33" s="1"/>
  <c r="C35" i="33"/>
  <c r="J35" i="33" s="1"/>
  <c r="C36" i="33"/>
  <c r="J36" i="33" s="1"/>
  <c r="C6" i="33"/>
  <c r="F37" i="33"/>
  <c r="Q37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A6" i="33"/>
  <c r="F38" i="33" l="1"/>
  <c r="AB37" i="33"/>
  <c r="V37" i="33"/>
  <c r="C38" i="33"/>
  <c r="E38" i="33"/>
  <c r="B37" i="33"/>
  <c r="D37" i="33"/>
  <c r="H37" i="33"/>
  <c r="G37" i="33"/>
  <c r="E37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J6" i="33" l="1"/>
  <c r="N26" i="33" l="1"/>
  <c r="H38" i="33"/>
  <c r="G38" i="33"/>
  <c r="D38" i="33"/>
  <c r="B38" i="33"/>
  <c r="J38" i="33" l="1"/>
  <c r="N27" i="33" s="1"/>
  <c r="N25" i="33"/>
  <c r="N20" i="33"/>
  <c r="N28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D642D00-4E34-BE49-B1DC-DFDCB7582948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B6F25198-6A81-B545-8B1C-F5C86E6DEBCF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B76285-C5E1-45E7-B724-51A673E3AD9D}" keepAlive="1" name="クエリ - テーブル1" description="ブック内の 'テーブル1' クエリへの接続です。" type="5" refreshedVersion="6" background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<sst xmlns="http://schemas.openxmlformats.org/spreadsheetml/2006/main" count="67" uniqueCount="49">
  <si>
    <t>　日付</t>
  </si>
  <si>
    <t>ランニング経費</t>
  </si>
  <si>
    <t>家賃</t>
  </si>
  <si>
    <t>光熱費</t>
  </si>
  <si>
    <t>合計</t>
  </si>
  <si>
    <t>総売上</t>
  </si>
  <si>
    <t>利益</t>
  </si>
  <si>
    <t>合計</t>
    <rPh sb="0" eb="2">
      <t>ゴウケイ</t>
    </rPh>
    <phoneticPr fontId="5"/>
  </si>
  <si>
    <t>売上</t>
    <rPh sb="0" eb="2">
      <t>ウリアゲ</t>
    </rPh>
    <phoneticPr fontId="5"/>
  </si>
  <si>
    <t>備考</t>
    <rPh sb="0" eb="2">
      <t>ビコウ</t>
    </rPh>
    <phoneticPr fontId="5"/>
  </si>
  <si>
    <t>氏名</t>
    <rPh sb="0" eb="2">
      <t>シメイ</t>
    </rPh>
    <phoneticPr fontId="7"/>
  </si>
  <si>
    <t>日別売上</t>
    <phoneticPr fontId="5"/>
  </si>
  <si>
    <t>　日別経費</t>
    <phoneticPr fontId="5"/>
  </si>
  <si>
    <t>その他</t>
    <rPh sb="2" eb="3">
      <t>タ</t>
    </rPh>
    <phoneticPr fontId="5"/>
  </si>
  <si>
    <t>梱包資材</t>
    <phoneticPr fontId="5"/>
  </si>
  <si>
    <t>純利益</t>
    <rPh sb="0" eb="3">
      <t>ジュンリエキ</t>
    </rPh>
    <phoneticPr fontId="5"/>
  </si>
  <si>
    <t>合計経費</t>
    <phoneticPr fontId="5"/>
  </si>
  <si>
    <t>総純利益</t>
    <rPh sb="0" eb="1">
      <t>ソウ</t>
    </rPh>
    <rPh sb="1" eb="4">
      <t>ジュンリエキ</t>
    </rPh>
    <phoneticPr fontId="5"/>
  </si>
  <si>
    <t>売上額</t>
    <rPh sb="0" eb="2">
      <t>ウリアゲ</t>
    </rPh>
    <rPh sb="2" eb="3">
      <t>ガク</t>
    </rPh>
    <phoneticPr fontId="5"/>
  </si>
  <si>
    <t>合計経費</t>
    <rPh sb="0" eb="2">
      <t>ゴウケイ</t>
    </rPh>
    <rPh sb="2" eb="4">
      <t>ケイヒ</t>
    </rPh>
    <phoneticPr fontId="5"/>
  </si>
  <si>
    <t>総純利益</t>
    <rPh sb="0" eb="4">
      <t>ソウジュンリエキ</t>
    </rPh>
    <phoneticPr fontId="5"/>
  </si>
  <si>
    <t>日別合計</t>
    <rPh sb="0" eb="2">
      <t>ヒベツ</t>
    </rPh>
    <rPh sb="2" eb="4">
      <t>ゴウケイ</t>
    </rPh>
    <phoneticPr fontId="5"/>
  </si>
  <si>
    <t>総計</t>
    <rPh sb="0" eb="2">
      <t>ソウケイ</t>
    </rPh>
    <phoneticPr fontId="5"/>
  </si>
  <si>
    <t>メルカリ</t>
  </si>
  <si>
    <t>メルカリ</t>
    <phoneticPr fontId="5"/>
  </si>
  <si>
    <t>LUCE</t>
  </si>
  <si>
    <t>LUCE</t>
    <phoneticPr fontId="5"/>
  </si>
  <si>
    <t>金子</t>
    <rPh sb="0" eb="2">
      <t>カネコ</t>
    </rPh>
    <phoneticPr fontId="7"/>
  </si>
  <si>
    <t>山田</t>
    <rPh sb="0" eb="2">
      <t>ヤマダ</t>
    </rPh>
    <phoneticPr fontId="7"/>
  </si>
  <si>
    <t>レンタカー代</t>
  </si>
  <si>
    <t>レンタカー代</t>
    <rPh sb="5" eb="6">
      <t>ダイ</t>
    </rPh>
    <phoneticPr fontId="5"/>
  </si>
  <si>
    <t>経費合計</t>
    <rPh sb="2" eb="4">
      <t>ゴウケイ</t>
    </rPh>
    <phoneticPr fontId="5"/>
  </si>
  <si>
    <t>個人別経費</t>
    <phoneticPr fontId="5"/>
  </si>
  <si>
    <t>梱包資材</t>
  </si>
  <si>
    <t>その他</t>
  </si>
  <si>
    <t>嵐</t>
    <rPh sb="0" eb="1">
      <t>アラシ</t>
    </rPh>
    <phoneticPr fontId="7"/>
  </si>
  <si>
    <t>日付</t>
    <rPh sb="0" eb="2">
      <t>ヒヅケ</t>
    </rPh>
    <phoneticPr fontId="5"/>
  </si>
  <si>
    <t>リペア</t>
    <phoneticPr fontId="5"/>
  </si>
  <si>
    <t>撮影</t>
    <rPh sb="0" eb="2">
      <t>サツエイ</t>
    </rPh>
    <phoneticPr fontId="5"/>
  </si>
  <si>
    <t>出品</t>
    <rPh sb="0" eb="2">
      <t>シュッピン</t>
    </rPh>
    <phoneticPr fontId="5"/>
  </si>
  <si>
    <t>梱包</t>
    <rPh sb="0" eb="2">
      <t>コンポウ</t>
    </rPh>
    <phoneticPr fontId="5"/>
  </si>
  <si>
    <t>発送</t>
    <rPh sb="0" eb="2">
      <t>ハッソウ</t>
    </rPh>
    <phoneticPr fontId="5"/>
  </si>
  <si>
    <t>西山</t>
    <rPh sb="0" eb="2">
      <t>ニシヤマ</t>
    </rPh>
    <phoneticPr fontId="7"/>
  </si>
  <si>
    <t>仕入日付</t>
    <rPh sb="0" eb="2">
      <t>シイ</t>
    </rPh>
    <rPh sb="2" eb="4">
      <t>ヒヅケ</t>
    </rPh>
    <phoneticPr fontId="7"/>
  </si>
  <si>
    <t>商品コード</t>
    <rPh sb="0" eb="2">
      <t>ショウヒン</t>
    </rPh>
    <phoneticPr fontId="7"/>
  </si>
  <si>
    <t>品名</t>
    <rPh sb="0" eb="2">
      <t>ヒンメイ</t>
    </rPh>
    <phoneticPr fontId="7"/>
  </si>
  <si>
    <t>数量</t>
    <rPh sb="0" eb="2">
      <t>スウリョウ</t>
    </rPh>
    <phoneticPr fontId="7"/>
  </si>
  <si>
    <t>単価</t>
    <rPh sb="0" eb="2">
      <t>タンカ</t>
    </rPh>
    <phoneticPr fontId="7"/>
  </si>
  <si>
    <t>金額</t>
    <rPh sb="0" eb="2">
      <t>キンガク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</si>
</sst>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¥&quot;#,##0.00;&quot;¥&quot;\-#,##0.00"/>
    <numFmt numFmtId="176" formatCode="&quot;¥&quot;#,##0_);[Red]\(&quot;¥&quot;#,##0\)"/>
    <numFmt numFmtId="177" formatCode="#&quot;年&quot;"/>
    <numFmt numFmtId="178" formatCode="#&quot;月&quot;"/>
    <numFmt numFmtId="179" formatCode="&quot;¥&quot;#,##0;&quot;¥-&quot;#,##0"/>
  </numFmts>
  <fonts count="11">
    <font>
      <sz val="12"/>
      <color rgb="FF000000"/>
      <name val="游ゴシック"/>
    </font>
    <font>
      <sz val="18"/>
      <color theme="1"/>
      <name val="游ゴシック Light"/>
      <family val="3"/>
      <charset val="128"/>
    </font>
    <font>
      <sz val="12"/>
      <name val="游ゴシック"/>
      <family val="3"/>
      <charset val="128"/>
    </font>
    <font>
      <sz val="11"/>
      <color rgb="FF000000"/>
      <name val="MS PGothic"/>
      <family val="2"/>
      <charset val="128"/>
    </font>
    <font>
      <sz val="9"/>
      <color rgb="FF000000"/>
      <name val="MS PGothic"/>
      <family val="2"/>
      <charset val="128"/>
    </font>
    <font>
      <sz val="6"/>
      <name val="Tsukushi A Round Gothic Bold"/>
      <family val="3"/>
      <charset val="128"/>
    </font>
    <font>
      <sz val="12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12"/>
      <color rgb="FF000000"/>
      <name val="游ゴシック"/>
      <family val="3"/>
      <charset val="128"/>
    </font>
    <font>
      <sz val="12"/>
      <color theme="0"/>
      <name val="游ゴシック"/>
      <family val="3"/>
      <charset val="128"/>
    </font>
    <font>
      <sz val="16"/>
      <color rgb="FF000000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auto="1"/>
      </top>
      <bottom style="double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double">
        <color rgb="FF000000"/>
      </bottom>
      <diagonal/>
    </border>
  </borders>
  <cellStyleXfs count="2">
    <xf numFmtId="0" fontId="0" fillId="0" borderId="0"/>
    <xf numFmtId="176" fontId="8" fillId="0" borderId="0" applyFont="0" applyFill="0" applyBorder="0" applyAlignment="0" applyProtection="0">
      <alignment vertical="center"/>
    </xf>
  </cellStyleXfs>
  <cellXfs count="103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8" fontId="0" fillId="0" borderId="0" xfId="0" applyNumberFormat="1" applyFont="1" applyAlignment="1">
      <alignment vertical="center"/>
    </xf>
    <xf numFmtId="31" fontId="0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8" fontId="0" fillId="0" borderId="7" xfId="0" applyNumberFormat="1" applyFont="1" applyBorder="1" applyAlignment="1">
      <alignment vertical="center"/>
    </xf>
    <xf numFmtId="179" fontId="0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38" fontId="0" fillId="2" borderId="7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9" fontId="0" fillId="2" borderId="7" xfId="0" applyNumberFormat="1" applyFont="1" applyFill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5" xfId="0" applyFont="1" applyBorder="1" applyAlignment="1">
      <alignment vertical="center"/>
    </xf>
    <xf numFmtId="176" fontId="0" fillId="0" borderId="7" xfId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176" fontId="0" fillId="0" borderId="18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3" fillId="0" borderId="12" xfId="1" applyFont="1" applyBorder="1" applyAlignment="1">
      <alignment horizontal="center" vertical="center"/>
    </xf>
    <xf numFmtId="176" fontId="3" fillId="0" borderId="13" xfId="1" applyFont="1" applyBorder="1" applyAlignment="1">
      <alignment horizontal="center" vertical="center"/>
    </xf>
    <xf numFmtId="176" fontId="3" fillId="0" borderId="14" xfId="1" applyFont="1" applyBorder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6" fillId="0" borderId="17" xfId="0" applyFont="1" applyBorder="1" applyAlignment="1">
      <alignment horizontal="center" vertical="center"/>
    </xf>
    <xf numFmtId="7" fontId="0" fillId="0" borderId="0" xfId="0" applyNumberFormat="1" applyFont="1" applyAlignment="1">
      <alignment vertical="center"/>
    </xf>
    <xf numFmtId="176" fontId="0" fillId="0" borderId="15" xfId="1" applyFont="1" applyBorder="1" applyAlignment="1">
      <alignment horizontal="right"/>
    </xf>
    <xf numFmtId="0" fontId="3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6" fontId="3" fillId="0" borderId="20" xfId="1" applyFont="1" applyBorder="1" applyAlignment="1">
      <alignment horizontal="center" vertical="center"/>
    </xf>
    <xf numFmtId="38" fontId="0" fillId="0" borderId="15" xfId="0" applyNumberFormat="1" applyFont="1" applyBorder="1" applyAlignment="1">
      <alignment vertical="center"/>
    </xf>
    <xf numFmtId="31" fontId="0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76" fontId="4" fillId="0" borderId="40" xfId="1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9" fillId="0" borderId="15" xfId="0" applyFont="1" applyFill="1" applyBorder="1" applyAlignment="1">
      <alignment vertical="center"/>
    </xf>
    <xf numFmtId="176" fontId="0" fillId="0" borderId="43" xfId="0" applyNumberFormat="1" applyBorder="1" applyAlignment="1">
      <alignment vertical="center"/>
    </xf>
    <xf numFmtId="38" fontId="3" fillId="3" borderId="32" xfId="0" applyNumberFormat="1" applyFont="1" applyFill="1" applyBorder="1" applyAlignment="1">
      <alignment horizontal="center" vertical="center"/>
    </xf>
    <xf numFmtId="38" fontId="3" fillId="3" borderId="33" xfId="0" applyNumberFormat="1" applyFont="1" applyFill="1" applyBorder="1" applyAlignment="1">
      <alignment horizontal="center" vertical="center"/>
    </xf>
    <xf numFmtId="38" fontId="3" fillId="3" borderId="3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38" fontId="4" fillId="3" borderId="24" xfId="0" quotePrefix="1" applyNumberFormat="1" applyFont="1" applyFill="1" applyBorder="1" applyAlignment="1">
      <alignment horizontal="center" vertical="center"/>
    </xf>
    <xf numFmtId="38" fontId="4" fillId="3" borderId="26" xfId="0" applyNumberFormat="1" applyFont="1" applyFill="1" applyBorder="1" applyAlignment="1">
      <alignment horizontal="center" vertical="center"/>
    </xf>
    <xf numFmtId="38" fontId="4" fillId="3" borderId="17" xfId="0" applyNumberFormat="1" applyFont="1" applyFill="1" applyBorder="1" applyAlignment="1">
      <alignment horizontal="center" vertical="center"/>
    </xf>
    <xf numFmtId="38" fontId="4" fillId="3" borderId="27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38" fontId="3" fillId="3" borderId="21" xfId="0" applyNumberFormat="1" applyFont="1" applyFill="1" applyBorder="1" applyAlignment="1">
      <alignment horizontal="center" vertical="center"/>
    </xf>
    <xf numFmtId="38" fontId="3" fillId="3" borderId="22" xfId="0" applyNumberFormat="1" applyFont="1" applyFill="1" applyBorder="1" applyAlignment="1">
      <alignment horizontal="center" vertical="center"/>
    </xf>
    <xf numFmtId="38" fontId="3" fillId="3" borderId="23" xfId="0" applyNumberFormat="1" applyFont="1" applyFill="1" applyBorder="1" applyAlignment="1">
      <alignment horizontal="center" vertical="center"/>
    </xf>
    <xf numFmtId="38" fontId="3" fillId="3" borderId="37" xfId="0" applyNumberFormat="1" applyFont="1" applyFill="1" applyBorder="1" applyAlignment="1">
      <alignment horizontal="center" vertical="center"/>
    </xf>
    <xf numFmtId="38" fontId="3" fillId="3" borderId="38" xfId="0" applyNumberFormat="1" applyFont="1" applyFill="1" applyBorder="1" applyAlignment="1">
      <alignment horizontal="center" vertical="center"/>
    </xf>
    <xf numFmtId="38" fontId="3" fillId="3" borderId="18" xfId="0" applyNumberFormat="1" applyFont="1" applyFill="1" applyBorder="1" applyAlignment="1">
      <alignment horizontal="center" vertical="center"/>
    </xf>
    <xf numFmtId="38" fontId="4" fillId="3" borderId="25" xfId="0" applyNumberFormat="1" applyFont="1" applyFill="1" applyBorder="1" applyAlignment="1">
      <alignment horizontal="center" vertical="center"/>
    </xf>
    <xf numFmtId="38" fontId="0" fillId="0" borderId="1" xfId="0" applyNumberFormat="1" applyFont="1" applyBorder="1" applyAlignment="1">
      <alignment horizontal="center" vertical="center"/>
    </xf>
    <xf numFmtId="38" fontId="0" fillId="0" borderId="2" xfId="0" applyNumberFormat="1" applyFont="1" applyBorder="1" applyAlignment="1">
      <alignment horizontal="center" vertical="center"/>
    </xf>
    <xf numFmtId="176" fontId="0" fillId="0" borderId="17" xfId="0" applyNumberFormat="1" applyBorder="1" applyAlignment="1">
      <alignment vertical="center"/>
    </xf>
    <xf numFmtId="176" fontId="0" fillId="2" borderId="10" xfId="1" applyNumberFormat="1" applyFont="1" applyFill="1" applyBorder="1" applyAlignment="1">
      <alignment vertical="center"/>
    </xf>
    <xf numFmtId="176" fontId="0" fillId="2" borderId="4" xfId="1" applyNumberFormat="1" applyFont="1" applyFill="1" applyBorder="1" applyAlignment="1">
      <alignment vertical="center"/>
    </xf>
    <xf numFmtId="176" fontId="0" fillId="4" borderId="47" xfId="0" applyNumberFormat="1" applyFill="1" applyBorder="1" applyAlignment="1">
      <alignment vertical="center"/>
    </xf>
    <xf numFmtId="38" fontId="6" fillId="3" borderId="50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 wrapText="1"/>
    </xf>
    <xf numFmtId="0" fontId="6" fillId="3" borderId="46" xfId="0" applyFont="1" applyFill="1" applyBorder="1" applyAlignment="1">
      <alignment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2" fillId="3" borderId="35" xfId="0" applyFont="1" applyFill="1" applyBorder="1" applyAlignment="1">
      <alignment vertical="center" wrapText="1"/>
    </xf>
    <xf numFmtId="31" fontId="0" fillId="0" borderId="35" xfId="0" applyNumberFormat="1" applyFont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38" fontId="6" fillId="3" borderId="45" xfId="0" applyNumberFormat="1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vertical="center"/>
    </xf>
    <xf numFmtId="176" fontId="0" fillId="4" borderId="52" xfId="0" applyNumberForma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48" xfId="0" applyFont="1" applyBorder="1" applyAlignment="1">
      <alignment vertical="center"/>
    </xf>
    <xf numFmtId="14" fontId="0" fillId="0" borderId="47" xfId="0" applyNumberFormat="1" applyFont="1" applyBorder="1" applyAlignment="1">
      <alignment vertical="center"/>
    </xf>
    <xf numFmtId="176" fontId="0" fillId="4" borderId="51" xfId="0" applyNumberFormat="1" applyFill="1" applyBorder="1" applyAlignment="1">
      <alignment vertical="center"/>
    </xf>
    <xf numFmtId="176" fontId="0" fillId="4" borderId="35" xfId="0" applyNumberFormat="1" applyFill="1" applyBorder="1" applyAlignment="1">
      <alignment vertical="center"/>
    </xf>
    <xf numFmtId="176" fontId="6" fillId="4" borderId="5" xfId="1" applyNumberFormat="1" applyFont="1" applyFill="1" applyBorder="1" applyAlignment="1">
      <alignment horizontal="right" vertical="center"/>
    </xf>
    <xf numFmtId="176" fontId="0" fillId="4" borderId="16" xfId="1" applyNumberFormat="1" applyFont="1" applyFill="1" applyBorder="1" applyAlignment="1">
      <alignment horizontal="right" vertical="center"/>
    </xf>
    <xf numFmtId="176" fontId="0" fillId="4" borderId="2" xfId="1" applyNumberFormat="1" applyFont="1" applyFill="1" applyBorder="1" applyAlignment="1">
      <alignment horizontal="right" vertical="center"/>
    </xf>
    <xf numFmtId="176" fontId="0" fillId="4" borderId="4" xfId="1" applyNumberFormat="1" applyFont="1" applyFill="1" applyBorder="1" applyAlignment="1">
      <alignment horizontal="right" vertical="center"/>
    </xf>
    <xf numFmtId="38" fontId="4" fillId="3" borderId="53" xfId="0" applyNumberFormat="1" applyFont="1" applyFill="1" applyBorder="1" applyAlignment="1">
      <alignment horizontal="center" vertical="center"/>
    </xf>
    <xf numFmtId="176" fontId="4" fillId="0" borderId="54" xfId="1" applyFont="1" applyBorder="1" applyAlignment="1">
      <alignment horizontal="center" vertical="center"/>
    </xf>
    <xf numFmtId="176" fontId="0" fillId="2" borderId="23" xfId="1" applyNumberFormat="1" applyFont="1" applyFill="1" applyBorder="1" applyAlignment="1">
      <alignment vertical="center"/>
    </xf>
    <xf numFmtId="176" fontId="0" fillId="2" borderId="25" xfId="1" applyNumberFormat="1" applyFont="1" applyFill="1" applyBorder="1" applyAlignment="1">
      <alignment vertical="center"/>
    </xf>
    <xf numFmtId="176" fontId="0" fillId="2" borderId="28" xfId="1" applyNumberFormat="1" applyFont="1" applyFill="1" applyBorder="1" applyAlignment="1">
      <alignment vertical="center"/>
    </xf>
  </cellXfs>
  <cellStyles count="2">
    <cellStyle name="通貨" xfId="1" builtinId="7"/>
    <cellStyle name="標準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6" formatCode="&quot;¥&quot;#,##0_);[Red]\(&quot;¥&quot;#,##0\)"/>
      <fill>
        <patternFill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¥&quot;#,##0_);[Red]\(&quot;¥&quot;#,##0\)"/>
      <fill>
        <patternFill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numFmt numFmtId="6" formatCode="#,##0;[Red]\-#,##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numFmt numFmtId="6" formatCode="#,##0;[Red]\-#,##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numFmt numFmtId="6" formatCode="#,##0;[Red]\-#,##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&quot;¥&quot;#,##0_);[Red]\(&quot;¥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numFmt numFmtId="6" formatCode="#,##0;[Red]\-#,##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553F0E-3043-4C5F-9A07-7F510605E77B}" name="金子" displayName="金子" ref="Q5:V37" totalsRowShown="0" headerRowDxfId="48" dataDxfId="47" headerRowBorderDxfId="45" tableBorderDxfId="46" totalsRowBorderDxfId="44">
  <autoFilter ref="Q5:V37" xr:uid="{C1553F0E-3043-4C5F-9A07-7F510605E77B}"/>
  <tableColumns count="6">
    <tableColumn id="1" xr3:uid="{3076D546-F323-4536-9F8B-11096D1F99F8}" name="メルカリ" dataDxfId="43"/>
    <tableColumn id="2" xr3:uid="{1C443BD0-D2FA-4DA1-9719-80C43B2D9A91}" name="LUCE" dataDxfId="42"/>
    <tableColumn id="3" xr3:uid="{9724988B-B15D-4676-86AE-ED14386999B7}" name="レンタカー代" dataDxfId="41"/>
    <tableColumn id="4" xr3:uid="{0242C9C9-46A0-4020-B038-ACC576E10FEA}" name="梱包資材" dataDxfId="40"/>
    <tableColumn id="5" xr3:uid="{D87E4A69-F8F5-41D0-B39F-36955BBE25FB}" name="その他" dataDxfId="39"/>
    <tableColumn id="6" xr3:uid="{CC59F4D7-1D54-42C8-B443-AA2D6376B4FE}" name="日別合計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B7D113-55DE-4C7F-9BBA-D65B16604658}" name="山田" displayName="山田" ref="W5:AB37" totalsRowShown="0" headerRowDxfId="59" dataDxfId="58" headerRowBorderDxfId="56" tableBorderDxfId="57" totalsRowBorderDxfId="55">
  <autoFilter ref="W5:AB37" xr:uid="{DBB7D113-55DE-4C7F-9BBA-D65B16604658}"/>
  <tableColumns count="6">
    <tableColumn id="1" xr3:uid="{C83D072E-C5FE-437E-B520-F24FC007037C}" name="メルカリ" dataDxfId="54"/>
    <tableColumn id="2" xr3:uid="{7BA0C42F-CE66-4D1C-9715-1A976893F08C}" name="LUCE" dataDxfId="53"/>
    <tableColumn id="3" xr3:uid="{74F9F482-3B4D-4B97-B9D7-CDA436C8AE0F}" name="レンタカー代" dataDxfId="52"/>
    <tableColumn id="4" xr3:uid="{3BBD0A57-0375-4A90-9766-F5129743ACA9}" name="梱包資材" dataDxfId="51"/>
    <tableColumn id="5" xr3:uid="{6943F4C1-1C67-42DF-B61B-DD222F0A3264}" name="その他" dataDxfId="50"/>
    <tableColumn id="6" xr3:uid="{86FE1A30-7C87-46AD-A091-F6F1C8E0EA34}" name="日別合計" dataDxfId="4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724E51-9E67-4B3F-9B7E-ECB9BA915474}" name="嵐" displayName="嵐" ref="AC5:AH37" totalsRowShown="0" headerRowDxfId="37" dataDxfId="36" headerRowBorderDxfId="34" tableBorderDxfId="35" totalsRowBorderDxfId="33">
  <autoFilter ref="AC5:AH37" xr:uid="{CB724E51-9E67-4B3F-9B7E-ECB9BA915474}"/>
  <tableColumns count="6">
    <tableColumn id="1" xr3:uid="{F4C2866C-9C75-47E2-BABE-DC541D564D16}" name="リペア" dataDxfId="32"/>
    <tableColumn id="2" xr3:uid="{C2F95EF2-8521-4DC1-BD45-268E825D97D5}" name="撮影" dataDxfId="31"/>
    <tableColumn id="3" xr3:uid="{F6A4DC0F-6222-48F4-8866-A89EE79DDF68}" name="出品" dataDxfId="30"/>
    <tableColumn id="4" xr3:uid="{2D6BAFBF-7F8D-4976-9583-577BEC4E58F5}" name="梱包" dataDxfId="29"/>
    <tableColumn id="5" xr3:uid="{CDDD9875-8323-4589-846F-75721075DAF7}" name="発送" dataDxfId="28"/>
    <tableColumn id="6" xr3:uid="{08F94EFD-E02C-4D74-857C-6FF26840ED51}" name="日別合計" dataDxfId="1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6E9D31-C463-4458-BAE8-539A1DD5D3B4}" name="西山" displayName="西山" ref="AI5:AN37" totalsRowShown="0" headerRowDxfId="27" dataDxfId="26" headerRowBorderDxfId="24" tableBorderDxfId="25" totalsRowBorderDxfId="23">
  <autoFilter ref="AI5:AN37" xr:uid="{A86E9D31-C463-4458-BAE8-539A1DD5D3B4}"/>
  <tableColumns count="6">
    <tableColumn id="1" xr3:uid="{435402D1-ECC1-4D92-BF69-20A91731B72D}" name="リペア" dataDxfId="22"/>
    <tableColumn id="2" xr3:uid="{EFB437E5-81AB-4018-9C3F-E153D3B057A2}" name="撮影" dataDxfId="21"/>
    <tableColumn id="3" xr3:uid="{52CEF1F8-488E-4071-ADB4-B45CBF1430FB}" name="出品" dataDxfId="20"/>
    <tableColumn id="4" xr3:uid="{2867480D-0A2C-479F-8694-48F64DBFB339}" name="梱包" dataDxfId="19"/>
    <tableColumn id="5" xr3:uid="{7D11BE2A-9BAA-44CC-8C33-48B817F8F11E}" name="発送" dataDxfId="18"/>
    <tableColumn id="6" xr3:uid="{9D06039D-9260-48CB-9B2F-C0336A783D78}" name="日別合計" dataDxfId="1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CFD4AA-8AFA-4927-97FD-D1938D7F53DC}" name="仕入明細リスト" displayName="仕入明細リスト" ref="A1:F2" headerRowDxfId="15" headerRowBorderDxfId="13" tableBorderDxfId="14" totalsRowBorderDxfId="12">
  <autoFilter ref="A1:F2" xr:uid="{A5CFD4AA-8AFA-4927-97FD-D1938D7F53DC}"/>
  <tableColumns count="6">
    <tableColumn id="1" xr3:uid="{17F65271-EB2B-4121-A6CE-94EFA0CE2F3B}" name="仕入日付" totalsRowLabel="集計" dataDxfId="11" totalsRowDxfId="0"/>
    <tableColumn id="2" xr3:uid="{68D32886-25DC-47FE-B215-395B13F14280}" name="商品コード" dataDxfId="10" totalsRowDxfId="1"/>
    <tableColumn id="3" xr3:uid="{B2BAE2DB-3E6E-4527-A031-BF8540DCA5BA}" name="品名" dataDxfId="9" totalsRowDxfId="2"/>
    <tableColumn id="4" xr3:uid="{76BA3B51-E0D6-4103-BE97-6C9A68BB41C4}" name="数量" dataDxfId="8" totalsRowDxfId="3"/>
    <tableColumn id="5" xr3:uid="{A42B4F7D-85BA-441C-9955-B73F12E2EFA2}" name="単価" dataDxfId="7" totalsRowDxfId="4"/>
    <tableColumn id="6" xr3:uid="{AD8FB115-0D3A-43E7-9F90-AD9B17C16ED6}" name="金額" totalsRowFunction="count" dataDxfId="6" totalsRow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5EA50-024B-417E-8085-B8B83D8A8751}" name="名前と時間" displayName="名前と時間" ref="A1:A5" totalsRowShown="0" headerRowDxfId="61">
  <autoFilter ref="A1:A5" xr:uid="{A651B1E7-783C-4D68-9378-416909690DF9}"/>
  <tableColumns count="1">
    <tableColumn id="3" xr3:uid="{43529B22-D23E-4B2F-AD1B-E1B17F7AB068}" name="氏名" dataDxfId="6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6D12-DE94-D645-B34E-DC8DEA084A29}">
  <sheetPr>
    <pageSetUpPr fitToPage="1"/>
  </sheetPr>
  <dimension ref="A1:AN57"/>
  <sheetViews>
    <sheetView zoomScale="85" zoomScaleNormal="85" workbookViewId="0">
      <selection activeCell="AI18" sqref="AI18"/>
    </sheetView>
  </sheetViews>
  <sheetFormatPr defaultColWidth="11.15234375" defaultRowHeight="20"/>
  <cols>
    <col min="1" max="1" width="16.3828125" customWidth="1"/>
    <col min="2" max="2" width="12.69140625" customWidth="1"/>
    <col min="3" max="3" width="10.84375" bestFit="1" customWidth="1"/>
    <col min="5" max="6" width="11.15234375" style="1"/>
    <col min="10" max="10" width="11.15234375" style="1"/>
    <col min="14" max="14" width="12.53515625" bestFit="1" customWidth="1"/>
    <col min="16" max="16" width="14" bestFit="1" customWidth="1"/>
    <col min="17" max="17" width="13" bestFit="1" customWidth="1"/>
    <col min="18" max="18" width="10.53515625" style="1" bestFit="1" customWidth="1"/>
    <col min="19" max="19" width="16.84375" style="1" bestFit="1" customWidth="1"/>
    <col min="20" max="20" width="13" style="1" bestFit="1" customWidth="1"/>
    <col min="21" max="21" width="11.23046875" style="1" bestFit="1" customWidth="1"/>
    <col min="22" max="22" width="11.23046875" style="1" customWidth="1"/>
    <col min="23" max="23" width="13" bestFit="1" customWidth="1"/>
    <col min="24" max="24" width="10.53515625" bestFit="1" customWidth="1"/>
    <col min="25" max="25" width="16.84375" bestFit="1" customWidth="1"/>
    <col min="26" max="26" width="13" bestFit="1" customWidth="1"/>
    <col min="27" max="27" width="11.23046875" bestFit="1" customWidth="1"/>
    <col min="28" max="28" width="10.765625" bestFit="1" customWidth="1"/>
  </cols>
  <sheetData>
    <row r="1" spans="1:40">
      <c r="A1" s="54">
        <v>2022</v>
      </c>
      <c r="B1" s="56">
        <v>1</v>
      </c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</row>
    <row r="2" spans="1:40" ht="27" thickBot="1">
      <c r="A2" s="55"/>
      <c r="B2" s="55"/>
      <c r="C2" s="14"/>
      <c r="D2" s="30"/>
      <c r="E2" s="30"/>
      <c r="F2" s="30"/>
      <c r="G2" s="30"/>
      <c r="H2" s="30"/>
      <c r="I2" s="30"/>
      <c r="J2" s="30"/>
      <c r="K2" s="14"/>
      <c r="L2" s="1"/>
      <c r="M2" s="1"/>
      <c r="N2" s="1"/>
      <c r="P2" s="78" t="s">
        <v>32</v>
      </c>
      <c r="Q2" s="35"/>
      <c r="R2" s="35"/>
      <c r="S2" s="35"/>
      <c r="T2" s="35"/>
      <c r="U2" s="35"/>
      <c r="V2" s="35"/>
    </row>
    <row r="3" spans="1:40">
      <c r="A3" s="43" t="s">
        <v>0</v>
      </c>
      <c r="B3" s="57" t="s">
        <v>8</v>
      </c>
      <c r="C3" s="58"/>
      <c r="D3" s="59" t="s">
        <v>31</v>
      </c>
      <c r="E3" s="60"/>
      <c r="F3" s="60"/>
      <c r="G3" s="60"/>
      <c r="H3" s="60"/>
      <c r="I3" s="61"/>
      <c r="J3" s="62" t="s">
        <v>15</v>
      </c>
      <c r="K3" s="38" t="s">
        <v>9</v>
      </c>
      <c r="L3" s="1"/>
      <c r="M3" s="1"/>
      <c r="N3" s="1"/>
      <c r="O3" s="35"/>
      <c r="P3" s="36"/>
      <c r="Q3" s="35"/>
      <c r="R3" s="35"/>
      <c r="S3" s="35"/>
      <c r="T3" s="35"/>
      <c r="U3" s="35"/>
      <c r="V3" s="35"/>
    </row>
    <row r="4" spans="1:40" ht="20" customHeight="1">
      <c r="A4" s="44"/>
      <c r="B4" s="46" t="s">
        <v>18</v>
      </c>
      <c r="C4" s="48" t="s">
        <v>11</v>
      </c>
      <c r="D4" s="50" t="s">
        <v>24</v>
      </c>
      <c r="E4" s="52" t="s">
        <v>26</v>
      </c>
      <c r="F4" s="52" t="s">
        <v>30</v>
      </c>
      <c r="G4" s="52" t="s">
        <v>14</v>
      </c>
      <c r="H4" s="52" t="s">
        <v>13</v>
      </c>
      <c r="I4" s="65" t="s">
        <v>12</v>
      </c>
      <c r="J4" s="63"/>
      <c r="K4" s="39"/>
      <c r="L4" s="1"/>
      <c r="M4" s="1"/>
      <c r="N4" s="1"/>
      <c r="O4" s="35"/>
      <c r="P4" s="73"/>
      <c r="Q4" s="75" t="s">
        <v>27</v>
      </c>
      <c r="R4" s="76"/>
      <c r="S4" s="76"/>
      <c r="T4" s="76"/>
      <c r="U4" s="76"/>
      <c r="V4" s="77"/>
      <c r="W4" s="75" t="s">
        <v>28</v>
      </c>
      <c r="X4" s="76"/>
      <c r="Y4" s="76"/>
      <c r="Z4" s="76"/>
      <c r="AA4" s="76"/>
      <c r="AB4" s="77"/>
      <c r="AC4" s="75" t="s">
        <v>35</v>
      </c>
      <c r="AD4" s="76"/>
      <c r="AE4" s="76"/>
      <c r="AF4" s="76"/>
      <c r="AG4" s="76"/>
      <c r="AH4" s="77"/>
      <c r="AI4" s="75" t="s">
        <v>42</v>
      </c>
      <c r="AJ4" s="76"/>
      <c r="AK4" s="76"/>
      <c r="AL4" s="76"/>
      <c r="AM4" s="76"/>
      <c r="AN4" s="77"/>
    </row>
    <row r="5" spans="1:40" s="1" customFormat="1" ht="20.5" thickBot="1">
      <c r="A5" s="45"/>
      <c r="B5" s="47"/>
      <c r="C5" s="49"/>
      <c r="D5" s="51"/>
      <c r="E5" s="53"/>
      <c r="F5" s="53"/>
      <c r="G5" s="53"/>
      <c r="H5" s="53"/>
      <c r="I5" s="98"/>
      <c r="J5" s="64"/>
      <c r="K5" s="40"/>
      <c r="O5" s="35"/>
      <c r="P5" s="79" t="s">
        <v>36</v>
      </c>
      <c r="Q5" s="72" t="s">
        <v>23</v>
      </c>
      <c r="R5" s="72" t="s">
        <v>25</v>
      </c>
      <c r="S5" s="72" t="s">
        <v>29</v>
      </c>
      <c r="T5" s="72" t="s">
        <v>33</v>
      </c>
      <c r="U5" s="72" t="s">
        <v>34</v>
      </c>
      <c r="V5" s="83" t="s">
        <v>21</v>
      </c>
      <c r="W5" s="82" t="s">
        <v>23</v>
      </c>
      <c r="X5" s="72" t="s">
        <v>25</v>
      </c>
      <c r="Y5" s="72" t="s">
        <v>29</v>
      </c>
      <c r="Z5" s="72" t="s">
        <v>33</v>
      </c>
      <c r="AA5" s="72" t="s">
        <v>34</v>
      </c>
      <c r="AB5" s="74" t="s">
        <v>21</v>
      </c>
      <c r="AC5" s="82" t="s">
        <v>37</v>
      </c>
      <c r="AD5" s="72" t="s">
        <v>38</v>
      </c>
      <c r="AE5" s="72" t="s">
        <v>39</v>
      </c>
      <c r="AF5" s="72" t="s">
        <v>40</v>
      </c>
      <c r="AG5" s="72" t="s">
        <v>41</v>
      </c>
      <c r="AH5" s="74" t="s">
        <v>21</v>
      </c>
      <c r="AI5" s="82" t="s">
        <v>37</v>
      </c>
      <c r="AJ5" s="72" t="s">
        <v>38</v>
      </c>
      <c r="AK5" s="72" t="s">
        <v>39</v>
      </c>
      <c r="AL5" s="72" t="s">
        <v>40</v>
      </c>
      <c r="AM5" s="72" t="s">
        <v>41</v>
      </c>
      <c r="AN5" s="74" t="s">
        <v>21</v>
      </c>
    </row>
    <row r="6" spans="1:40">
      <c r="A6" s="31">
        <f>IF(DAY(DATE($A$1,$B$1,ROW()-5))=ROW()-5,DATE($A$1,$B$1,ROW()-5),"")</f>
        <v>44562</v>
      </c>
      <c r="B6" s="19"/>
      <c r="C6" s="70" t="str">
        <f>IF(SUM(B6:B6)=0,"",SUM(B6:B6))</f>
        <v/>
      </c>
      <c r="D6" s="94" t="str">
        <f>IF(SUM(金子[[#This Row],[メルカリ]],山田[[#This Row],[メルカリ]])=0,"",SUM(金子[[#This Row],[メルカリ]],山田[[#This Row],[メルカリ]]))</f>
        <v/>
      </c>
      <c r="E6" s="95" t="str">
        <f>IF(SUM(金子[[#This Row],[LUCE]],山田[[#This Row],[LUCE]])=0,"",SUM(金子[[#This Row],[LUCE]],山田[[#This Row],[LUCE]]))</f>
        <v/>
      </c>
      <c r="F6" s="95" t="str">
        <f>IF(SUM(金子[[#This Row],[レンタカー代]],山田[[#This Row],[レンタカー代]])=0,"",SUM(金子[[#This Row],[レンタカー代]],山田[[#This Row],[レンタカー代]]))</f>
        <v/>
      </c>
      <c r="G6" s="96" t="str">
        <f>IF(SUM(金子[[#This Row],[梱包資材]],山田[[#This Row],[梱包資材]])=0,"",SUM(金子[[#This Row],[梱包資材]],山田[[#This Row],[梱包資材]]))</f>
        <v/>
      </c>
      <c r="H6" s="97" t="str">
        <f>IF(SUM(金子[[#This Row],[その他]],山田[[#This Row],[その他]])=0,"",SUM(金子[[#This Row],[その他]],山田[[#This Row],[その他]]))</f>
        <v/>
      </c>
      <c r="I6" s="100" t="str">
        <f>IF(SUM(D6:H6)=0,"",SUM(D6:H6))</f>
        <v/>
      </c>
      <c r="J6" s="69" t="str">
        <f>IF(C6="","",C6-I6)</f>
        <v/>
      </c>
      <c r="K6" s="27"/>
      <c r="L6" s="1"/>
      <c r="M6" s="1"/>
      <c r="N6" s="1"/>
      <c r="O6" s="35"/>
      <c r="P6" s="80">
        <f>IF(DAY(DATE($A$1,$B$1,ROW()-5))=ROW()-5,DATE($A$1,$B$1,ROW()-5),"")</f>
        <v>44562</v>
      </c>
      <c r="Q6" s="68"/>
      <c r="R6" s="68"/>
      <c r="S6" s="68"/>
      <c r="T6" s="68"/>
      <c r="U6" s="68"/>
      <c r="V6" s="92" t="str">
        <f>IF(SUM(金子[[#This Row],[メルカリ]:[その他]])=0,"",SUM(金子[[#This Row],[メルカリ]:[その他]]))</f>
        <v/>
      </c>
      <c r="W6" s="37"/>
      <c r="X6" s="68"/>
      <c r="Y6" s="68"/>
      <c r="Z6" s="68"/>
      <c r="AA6" s="68"/>
      <c r="AB6" s="93" t="str">
        <f>IF(SUM(山田[[#This Row],[メルカリ]:[その他]])=0,"",SUM(山田[[#This Row],[メルカリ]:[その他]]))</f>
        <v/>
      </c>
      <c r="AC6" s="37"/>
      <c r="AD6" s="68"/>
      <c r="AE6" s="68"/>
      <c r="AF6" s="68"/>
      <c r="AG6" s="68"/>
      <c r="AH6" s="93" t="str">
        <f>IF(SUM(嵐[[#This Row],[リペア]:[発送]])=0,"",SUM(嵐[[#This Row],[リペア]:[発送]]))</f>
        <v/>
      </c>
      <c r="AI6" s="37"/>
      <c r="AJ6" s="68"/>
      <c r="AK6" s="68"/>
      <c r="AL6" s="68"/>
      <c r="AM6" s="68"/>
      <c r="AN6" s="93" t="str">
        <f>IF(SUM(西山[[#This Row],[リペア]:[発送]])=0,"",SUM(西山[[#This Row],[リペア]:[発送]]))</f>
        <v/>
      </c>
    </row>
    <row r="7" spans="1:40">
      <c r="A7" s="3">
        <f t="shared" ref="A7:A36" si="0">IF(DAY(DATE($A$1,$B$1,ROW()-5))=ROW()-5,DATE($A$1,$B$1,ROW()-5),"")</f>
        <v>44563</v>
      </c>
      <c r="B7" s="15"/>
      <c r="C7" s="70" t="str">
        <f t="shared" ref="C7:C36" si="1">IF(SUM(B7:B7)=0,"",SUM(B7:B7))</f>
        <v/>
      </c>
      <c r="D7" s="94" t="str">
        <f>IF(SUM(金子[[#This Row],[メルカリ]],山田[[#This Row],[メルカリ]])=0,"",SUM(金子[[#This Row],[メルカリ]],山田[[#This Row],[メルカリ]]))</f>
        <v/>
      </c>
      <c r="E7" s="95" t="str">
        <f>IF(SUM(金子[[#This Row],[LUCE]],山田[[#This Row],[LUCE]])=0,"",SUM(金子[[#This Row],[LUCE]],山田[[#This Row],[LUCE]]))</f>
        <v/>
      </c>
      <c r="F7" s="95" t="str">
        <f>IF(SUM(金子[[#This Row],[レンタカー代]],山田[[#This Row],[レンタカー代]])=0,"",SUM(金子[[#This Row],[レンタカー代]],山田[[#This Row],[レンタカー代]]))</f>
        <v/>
      </c>
      <c r="G7" s="96" t="str">
        <f>IF(SUM(金子[[#This Row],[梱包資材]],山田[[#This Row],[梱包資材]])=0,"",SUM(金子[[#This Row],[梱包資材]],山田[[#This Row],[梱包資材]]))</f>
        <v/>
      </c>
      <c r="H7" s="97" t="str">
        <f>IF(SUM(金子[[#This Row],[その他]],山田[[#This Row],[その他]])=0,"",SUM(金子[[#This Row],[その他]],山田[[#This Row],[その他]]))</f>
        <v/>
      </c>
      <c r="I7" s="101" t="str">
        <f t="shared" ref="I7:I36" si="2">IF(SUM(D7:H7)=0,"",SUM(D7:H7))</f>
        <v/>
      </c>
      <c r="J7" s="69" t="str">
        <f t="shared" ref="J7:J36" si="3">IF(C7="","",C7-I7)</f>
        <v/>
      </c>
      <c r="K7" s="4"/>
      <c r="L7" s="1"/>
      <c r="M7" s="1"/>
      <c r="N7" s="1"/>
      <c r="O7" s="35"/>
      <c r="P7" s="80">
        <f t="shared" ref="P7:P36" si="4">IF(DAY(DATE($A$1,$B$1,ROW()-5))=ROW()-5,DATE($A$1,$B$1,ROW()-5),"")</f>
        <v>44563</v>
      </c>
      <c r="Q7" s="68"/>
      <c r="R7" s="68"/>
      <c r="S7" s="68"/>
      <c r="T7" s="68"/>
      <c r="U7" s="68"/>
      <c r="V7" s="92" t="str">
        <f>IF(SUM(金子[[#This Row],[メルカリ]:[その他]])=0,"",SUM(金子[[#This Row],[メルカリ]:[その他]]))</f>
        <v/>
      </c>
      <c r="W7" s="37"/>
      <c r="X7" s="68"/>
      <c r="Y7" s="68"/>
      <c r="Z7" s="68"/>
      <c r="AA7" s="68"/>
      <c r="AB7" s="93" t="str">
        <f>IF(SUM(山田[[#This Row],[メルカリ]:[その他]])=0,"",SUM(山田[[#This Row],[メルカリ]:[その他]]))</f>
        <v/>
      </c>
      <c r="AC7" s="37"/>
      <c r="AD7" s="68"/>
      <c r="AE7" s="68"/>
      <c r="AF7" s="68"/>
      <c r="AG7" s="68"/>
      <c r="AH7" s="93" t="str">
        <f>IF(SUM(嵐[[#This Row],[リペア]:[発送]])=0,"",SUM(嵐[[#This Row],[リペア]:[発送]]))</f>
        <v/>
      </c>
      <c r="AI7" s="37"/>
      <c r="AJ7" s="68"/>
      <c r="AK7" s="68"/>
      <c r="AL7" s="68"/>
      <c r="AM7" s="68"/>
      <c r="AN7" s="93" t="str">
        <f>IF(SUM(西山[[#This Row],[リペア]:[発送]])=0,"",SUM(西山[[#This Row],[リペア]:[発送]]))</f>
        <v/>
      </c>
    </row>
    <row r="8" spans="1:40">
      <c r="A8" s="3">
        <f t="shared" si="0"/>
        <v>44564</v>
      </c>
      <c r="B8" s="15"/>
      <c r="C8" s="70" t="str">
        <f t="shared" si="1"/>
        <v/>
      </c>
      <c r="D8" s="94" t="str">
        <f>IF(SUM(金子[[#This Row],[メルカリ]],山田[[#This Row],[メルカリ]])=0,"",SUM(金子[[#This Row],[メルカリ]],山田[[#This Row],[メルカリ]]))</f>
        <v/>
      </c>
      <c r="E8" s="95" t="str">
        <f>IF(SUM(金子[[#This Row],[LUCE]],山田[[#This Row],[LUCE]])=0,"",SUM(金子[[#This Row],[LUCE]],山田[[#This Row],[LUCE]]))</f>
        <v/>
      </c>
      <c r="F8" s="95" t="str">
        <f>IF(SUM(金子[[#This Row],[レンタカー代]],山田[[#This Row],[レンタカー代]])=0,"",SUM(金子[[#This Row],[レンタカー代]],山田[[#This Row],[レンタカー代]]))</f>
        <v/>
      </c>
      <c r="G8" s="96" t="str">
        <f>IF(SUM(金子[[#This Row],[梱包資材]],山田[[#This Row],[梱包資材]])=0,"",SUM(金子[[#This Row],[梱包資材]],山田[[#This Row],[梱包資材]]))</f>
        <v/>
      </c>
      <c r="H8" s="97" t="str">
        <f>IF(SUM(金子[[#This Row],[その他]],山田[[#This Row],[その他]])=0,"",SUM(金子[[#This Row],[その他]],山田[[#This Row],[その他]]))</f>
        <v/>
      </c>
      <c r="I8" s="101" t="str">
        <f t="shared" si="2"/>
        <v/>
      </c>
      <c r="J8" s="69" t="str">
        <f t="shared" si="3"/>
        <v/>
      </c>
      <c r="K8" s="4"/>
      <c r="L8" s="1"/>
      <c r="M8" s="1"/>
      <c r="N8" s="1"/>
      <c r="O8" s="1"/>
      <c r="P8" s="80">
        <f t="shared" si="4"/>
        <v>44564</v>
      </c>
      <c r="Q8" s="68"/>
      <c r="R8" s="68"/>
      <c r="S8" s="68"/>
      <c r="T8" s="68"/>
      <c r="U8" s="68"/>
      <c r="V8" s="92" t="str">
        <f>IF(SUM(金子[[#This Row],[メルカリ]:[その他]])=0,"",SUM(金子[[#This Row],[メルカリ]:[その他]]))</f>
        <v/>
      </c>
      <c r="W8" s="37"/>
      <c r="X8" s="68"/>
      <c r="Y8" s="68"/>
      <c r="Z8" s="68"/>
      <c r="AA8" s="68"/>
      <c r="AB8" s="93" t="str">
        <f>IF(SUM(山田[[#This Row],[メルカリ]:[その他]])=0,"",SUM(山田[[#This Row],[メルカリ]:[その他]]))</f>
        <v/>
      </c>
      <c r="AC8" s="37"/>
      <c r="AD8" s="68"/>
      <c r="AE8" s="68"/>
      <c r="AF8" s="68"/>
      <c r="AG8" s="68"/>
      <c r="AH8" s="93" t="str">
        <f>IF(SUM(嵐[[#This Row],[リペア]:[発送]])=0,"",SUM(嵐[[#This Row],[リペア]:[発送]]))</f>
        <v/>
      </c>
      <c r="AI8" s="37"/>
      <c r="AJ8" s="68"/>
      <c r="AK8" s="68"/>
      <c r="AL8" s="68"/>
      <c r="AM8" s="68"/>
      <c r="AN8" s="93" t="str">
        <f>IF(SUM(西山[[#This Row],[リペア]:[発送]])=0,"",SUM(西山[[#This Row],[リペア]:[発送]]))</f>
        <v/>
      </c>
    </row>
    <row r="9" spans="1:40">
      <c r="A9" s="3">
        <f t="shared" si="0"/>
        <v>44565</v>
      </c>
      <c r="B9" s="15"/>
      <c r="C9" s="70" t="str">
        <f t="shared" si="1"/>
        <v/>
      </c>
      <c r="D9" s="94" t="str">
        <f>IF(SUM(金子[[#This Row],[メルカリ]],山田[[#This Row],[メルカリ]])=0,"",SUM(金子[[#This Row],[メルカリ]],山田[[#This Row],[メルカリ]]))</f>
        <v/>
      </c>
      <c r="E9" s="95" t="str">
        <f>IF(SUM(金子[[#This Row],[LUCE]],山田[[#This Row],[LUCE]])=0,"",SUM(金子[[#This Row],[LUCE]],山田[[#This Row],[LUCE]]))</f>
        <v/>
      </c>
      <c r="F9" s="95" t="str">
        <f>IF(SUM(金子[[#This Row],[レンタカー代]],山田[[#This Row],[レンタカー代]])=0,"",SUM(金子[[#This Row],[レンタカー代]],山田[[#This Row],[レンタカー代]]))</f>
        <v/>
      </c>
      <c r="G9" s="96" t="str">
        <f>IF(SUM(金子[[#This Row],[梱包資材]],山田[[#This Row],[梱包資材]])=0,"",SUM(金子[[#This Row],[梱包資材]],山田[[#This Row],[梱包資材]]))</f>
        <v/>
      </c>
      <c r="H9" s="97" t="str">
        <f>IF(SUM(金子[[#This Row],[その他]],山田[[#This Row],[その他]])=0,"",SUM(金子[[#This Row],[その他]],山田[[#This Row],[その他]]))</f>
        <v/>
      </c>
      <c r="I9" s="101" t="str">
        <f t="shared" si="2"/>
        <v/>
      </c>
      <c r="J9" s="69" t="str">
        <f t="shared" si="3"/>
        <v/>
      </c>
      <c r="K9" s="4"/>
      <c r="L9" s="1"/>
      <c r="M9" s="1"/>
      <c r="N9" s="1"/>
      <c r="O9" s="1"/>
      <c r="P9" s="80">
        <f t="shared" si="4"/>
        <v>44565</v>
      </c>
      <c r="Q9" s="68"/>
      <c r="R9" s="68"/>
      <c r="S9" s="68"/>
      <c r="T9" s="68"/>
      <c r="U9" s="68"/>
      <c r="V9" s="92" t="str">
        <f>IF(SUM(金子[[#This Row],[メルカリ]:[その他]])=0,"",SUM(金子[[#This Row],[メルカリ]:[その他]]))</f>
        <v/>
      </c>
      <c r="W9" s="37"/>
      <c r="X9" s="68"/>
      <c r="Y9" s="68"/>
      <c r="Z9" s="68"/>
      <c r="AA9" s="68"/>
      <c r="AB9" s="93" t="str">
        <f>IF(SUM(山田[[#This Row],[メルカリ]:[その他]])=0,"",SUM(山田[[#This Row],[メルカリ]:[その他]]))</f>
        <v/>
      </c>
      <c r="AC9" s="37"/>
      <c r="AD9" s="68"/>
      <c r="AE9" s="68"/>
      <c r="AF9" s="68"/>
      <c r="AG9" s="68"/>
      <c r="AH9" s="93" t="str">
        <f>IF(SUM(嵐[[#This Row],[リペア]:[発送]])=0,"",SUM(嵐[[#This Row],[リペア]:[発送]]))</f>
        <v/>
      </c>
      <c r="AI9" s="37"/>
      <c r="AJ9" s="68"/>
      <c r="AK9" s="68"/>
      <c r="AL9" s="68"/>
      <c r="AM9" s="68"/>
      <c r="AN9" s="93" t="str">
        <f>IF(SUM(西山[[#This Row],[リペア]:[発送]])=0,"",SUM(西山[[#This Row],[リペア]:[発送]]))</f>
        <v/>
      </c>
    </row>
    <row r="10" spans="1:40">
      <c r="A10" s="3">
        <f t="shared" si="0"/>
        <v>44566</v>
      </c>
      <c r="B10" s="15"/>
      <c r="C10" s="70" t="str">
        <f t="shared" si="1"/>
        <v/>
      </c>
      <c r="D10" s="94" t="str">
        <f>IF(SUM(金子[[#This Row],[メルカリ]],山田[[#This Row],[メルカリ]])=0,"",SUM(金子[[#This Row],[メルカリ]],山田[[#This Row],[メルカリ]]))</f>
        <v/>
      </c>
      <c r="E10" s="95" t="str">
        <f>IF(SUM(金子[[#This Row],[LUCE]],山田[[#This Row],[LUCE]])=0,"",SUM(金子[[#This Row],[LUCE]],山田[[#This Row],[LUCE]]))</f>
        <v/>
      </c>
      <c r="F10" s="95" t="str">
        <f>IF(SUM(金子[[#This Row],[レンタカー代]],山田[[#This Row],[レンタカー代]])=0,"",SUM(金子[[#This Row],[レンタカー代]],山田[[#This Row],[レンタカー代]]))</f>
        <v/>
      </c>
      <c r="G10" s="96" t="str">
        <f>IF(SUM(金子[[#This Row],[梱包資材]],山田[[#This Row],[梱包資材]])=0,"",SUM(金子[[#This Row],[梱包資材]],山田[[#This Row],[梱包資材]]))</f>
        <v/>
      </c>
      <c r="H10" s="97" t="str">
        <f>IF(SUM(金子[[#This Row],[その他]],山田[[#This Row],[その他]])=0,"",SUM(金子[[#This Row],[その他]],山田[[#This Row],[その他]]))</f>
        <v/>
      </c>
      <c r="I10" s="101" t="str">
        <f t="shared" si="2"/>
        <v/>
      </c>
      <c r="J10" s="69" t="str">
        <f t="shared" si="3"/>
        <v/>
      </c>
      <c r="K10" s="4"/>
      <c r="L10" s="1"/>
      <c r="M10" s="1"/>
      <c r="N10" s="1"/>
      <c r="O10" s="1"/>
      <c r="P10" s="80">
        <f t="shared" si="4"/>
        <v>44566</v>
      </c>
      <c r="Q10" s="68"/>
      <c r="R10" s="68"/>
      <c r="S10" s="68"/>
      <c r="T10" s="68"/>
      <c r="U10" s="68"/>
      <c r="V10" s="92" t="str">
        <f>IF(SUM(金子[[#This Row],[メルカリ]:[その他]])=0,"",SUM(金子[[#This Row],[メルカリ]:[その他]]))</f>
        <v/>
      </c>
      <c r="W10" s="37"/>
      <c r="X10" s="68"/>
      <c r="Y10" s="68"/>
      <c r="Z10" s="68"/>
      <c r="AA10" s="68"/>
      <c r="AB10" s="93" t="str">
        <f>IF(SUM(山田[[#This Row],[メルカリ]:[その他]])=0,"",SUM(山田[[#This Row],[メルカリ]:[その他]]))</f>
        <v/>
      </c>
      <c r="AC10" s="37"/>
      <c r="AD10" s="68"/>
      <c r="AE10" s="68"/>
      <c r="AF10" s="68"/>
      <c r="AG10" s="68"/>
      <c r="AH10" s="93" t="str">
        <f>IF(SUM(嵐[[#This Row],[リペア]:[発送]])=0,"",SUM(嵐[[#This Row],[リペア]:[発送]]))</f>
        <v/>
      </c>
      <c r="AI10" s="37"/>
      <c r="AJ10" s="68"/>
      <c r="AK10" s="68"/>
      <c r="AL10" s="68"/>
      <c r="AM10" s="68"/>
      <c r="AN10" s="93" t="str">
        <f>IF(SUM(西山[[#This Row],[リペア]:[発送]])=0,"",SUM(西山[[#This Row],[リペア]:[発送]]))</f>
        <v/>
      </c>
    </row>
    <row r="11" spans="1:40">
      <c r="A11" s="3">
        <f t="shared" si="0"/>
        <v>44567</v>
      </c>
      <c r="B11" s="15"/>
      <c r="C11" s="70" t="str">
        <f t="shared" si="1"/>
        <v/>
      </c>
      <c r="D11" s="94" t="str">
        <f>IF(SUM(金子[[#This Row],[メルカリ]],山田[[#This Row],[メルカリ]])=0,"",SUM(金子[[#This Row],[メルカリ]],山田[[#This Row],[メルカリ]]))</f>
        <v/>
      </c>
      <c r="E11" s="95" t="str">
        <f>IF(SUM(金子[[#This Row],[LUCE]],山田[[#This Row],[LUCE]])=0,"",SUM(金子[[#This Row],[LUCE]],山田[[#This Row],[LUCE]]))</f>
        <v/>
      </c>
      <c r="F11" s="95" t="str">
        <f>IF(SUM(金子[[#This Row],[レンタカー代]],山田[[#This Row],[レンタカー代]])=0,"",SUM(金子[[#This Row],[レンタカー代]],山田[[#This Row],[レンタカー代]]))</f>
        <v/>
      </c>
      <c r="G11" s="96" t="str">
        <f>IF(SUM(金子[[#This Row],[梱包資材]],山田[[#This Row],[梱包資材]])=0,"",SUM(金子[[#This Row],[梱包資材]],山田[[#This Row],[梱包資材]]))</f>
        <v/>
      </c>
      <c r="H11" s="97" t="str">
        <f>IF(SUM(金子[[#This Row],[その他]],山田[[#This Row],[その他]])=0,"",SUM(金子[[#This Row],[その他]],山田[[#This Row],[その他]]))</f>
        <v/>
      </c>
      <c r="I11" s="101" t="str">
        <f t="shared" si="2"/>
        <v/>
      </c>
      <c r="J11" s="69" t="str">
        <f t="shared" si="3"/>
        <v/>
      </c>
      <c r="K11" s="4"/>
      <c r="L11" s="1"/>
      <c r="M11" s="41" t="s">
        <v>1</v>
      </c>
      <c r="N11" s="42"/>
      <c r="O11" s="1"/>
      <c r="P11" s="80">
        <f t="shared" si="4"/>
        <v>44567</v>
      </c>
      <c r="Q11" s="68"/>
      <c r="R11" s="68"/>
      <c r="S11" s="68"/>
      <c r="T11" s="68"/>
      <c r="U11" s="68"/>
      <c r="V11" s="92" t="str">
        <f>IF(SUM(金子[[#This Row],[メルカリ]:[その他]])=0,"",SUM(金子[[#This Row],[メルカリ]:[その他]]))</f>
        <v/>
      </c>
      <c r="W11" s="37"/>
      <c r="X11" s="68"/>
      <c r="Y11" s="68"/>
      <c r="Z11" s="68"/>
      <c r="AA11" s="68"/>
      <c r="AB11" s="93" t="str">
        <f>IF(SUM(山田[[#This Row],[メルカリ]:[その他]])=0,"",SUM(山田[[#This Row],[メルカリ]:[その他]]))</f>
        <v/>
      </c>
      <c r="AC11" s="37"/>
      <c r="AD11" s="68"/>
      <c r="AE11" s="68"/>
      <c r="AF11" s="68"/>
      <c r="AG11" s="68"/>
      <c r="AH11" s="93" t="str">
        <f>IF(SUM(嵐[[#This Row],[リペア]:[発送]])=0,"",SUM(嵐[[#This Row],[リペア]:[発送]]))</f>
        <v/>
      </c>
      <c r="AI11" s="37"/>
      <c r="AJ11" s="68"/>
      <c r="AK11" s="68"/>
      <c r="AL11" s="68"/>
      <c r="AM11" s="68"/>
      <c r="AN11" s="93" t="str">
        <f>IF(SUM(西山[[#This Row],[リペア]:[発送]])=0,"",SUM(西山[[#This Row],[リペア]:[発送]]))</f>
        <v/>
      </c>
    </row>
    <row r="12" spans="1:40">
      <c r="A12" s="3">
        <f t="shared" si="0"/>
        <v>44568</v>
      </c>
      <c r="B12" s="15"/>
      <c r="C12" s="70" t="str">
        <f t="shared" si="1"/>
        <v/>
      </c>
      <c r="D12" s="94" t="str">
        <f>IF(SUM(金子[[#This Row],[メルカリ]],山田[[#This Row],[メルカリ]])=0,"",SUM(金子[[#This Row],[メルカリ]],山田[[#This Row],[メルカリ]]))</f>
        <v/>
      </c>
      <c r="E12" s="95" t="str">
        <f>IF(SUM(金子[[#This Row],[LUCE]],山田[[#This Row],[LUCE]])=0,"",SUM(金子[[#This Row],[LUCE]],山田[[#This Row],[LUCE]]))</f>
        <v/>
      </c>
      <c r="F12" s="95" t="str">
        <f>IF(SUM(金子[[#This Row],[レンタカー代]],山田[[#This Row],[レンタカー代]])=0,"",SUM(金子[[#This Row],[レンタカー代]],山田[[#This Row],[レンタカー代]]))</f>
        <v/>
      </c>
      <c r="G12" s="96" t="str">
        <f>IF(SUM(金子[[#This Row],[梱包資材]],山田[[#This Row],[梱包資材]])=0,"",SUM(金子[[#This Row],[梱包資材]],山田[[#This Row],[梱包資材]]))</f>
        <v/>
      </c>
      <c r="H12" s="97" t="str">
        <f>IF(SUM(金子[[#This Row],[その他]],山田[[#This Row],[その他]])=0,"",SUM(金子[[#This Row],[その他]],山田[[#This Row],[その他]]))</f>
        <v/>
      </c>
      <c r="I12" s="101" t="str">
        <f t="shared" si="2"/>
        <v/>
      </c>
      <c r="J12" s="69" t="str">
        <f t="shared" si="3"/>
        <v/>
      </c>
      <c r="K12" s="4"/>
      <c r="L12" s="1"/>
      <c r="M12" s="7" t="s">
        <v>2</v>
      </c>
      <c r="N12" s="66"/>
      <c r="O12" s="1"/>
      <c r="P12" s="80">
        <f t="shared" si="4"/>
        <v>44568</v>
      </c>
      <c r="Q12" s="68"/>
      <c r="R12" s="68"/>
      <c r="S12" s="68"/>
      <c r="T12" s="68"/>
      <c r="U12" s="68"/>
      <c r="V12" s="92" t="str">
        <f>IF(SUM(金子[[#This Row],[メルカリ]:[その他]])=0,"",SUM(金子[[#This Row],[メルカリ]:[その他]]))</f>
        <v/>
      </c>
      <c r="W12" s="37"/>
      <c r="X12" s="68"/>
      <c r="Y12" s="68"/>
      <c r="Z12" s="68"/>
      <c r="AA12" s="68"/>
      <c r="AB12" s="93" t="str">
        <f>IF(SUM(山田[[#This Row],[メルカリ]:[その他]])=0,"",SUM(山田[[#This Row],[メルカリ]:[その他]]))</f>
        <v/>
      </c>
      <c r="AC12" s="37"/>
      <c r="AD12" s="68"/>
      <c r="AE12" s="68"/>
      <c r="AF12" s="68"/>
      <c r="AG12" s="68"/>
      <c r="AH12" s="93" t="str">
        <f>IF(SUM(嵐[[#This Row],[リペア]:[発送]])=0,"",SUM(嵐[[#This Row],[リペア]:[発送]]))</f>
        <v/>
      </c>
      <c r="AI12" s="37"/>
      <c r="AJ12" s="68"/>
      <c r="AK12" s="68"/>
      <c r="AL12" s="68"/>
      <c r="AM12" s="68"/>
      <c r="AN12" s="93" t="str">
        <f>IF(SUM(西山[[#This Row],[リペア]:[発送]])=0,"",SUM(西山[[#This Row],[リペア]:[発送]]))</f>
        <v/>
      </c>
    </row>
    <row r="13" spans="1:40">
      <c r="A13" s="3">
        <f t="shared" si="0"/>
        <v>44569</v>
      </c>
      <c r="B13" s="15"/>
      <c r="C13" s="70" t="str">
        <f t="shared" si="1"/>
        <v/>
      </c>
      <c r="D13" s="94" t="str">
        <f>IF(SUM(金子[[#This Row],[メルカリ]],山田[[#This Row],[メルカリ]])=0,"",SUM(金子[[#This Row],[メルカリ]],山田[[#This Row],[メルカリ]]))</f>
        <v/>
      </c>
      <c r="E13" s="95" t="str">
        <f>IF(SUM(金子[[#This Row],[LUCE]],山田[[#This Row],[LUCE]])=0,"",SUM(金子[[#This Row],[LUCE]],山田[[#This Row],[LUCE]]))</f>
        <v/>
      </c>
      <c r="F13" s="95" t="str">
        <f>IF(SUM(金子[[#This Row],[レンタカー代]],山田[[#This Row],[レンタカー代]])=0,"",SUM(金子[[#This Row],[レンタカー代]],山田[[#This Row],[レンタカー代]]))</f>
        <v/>
      </c>
      <c r="G13" s="96" t="str">
        <f>IF(SUM(金子[[#This Row],[梱包資材]],山田[[#This Row],[梱包資材]])=0,"",SUM(金子[[#This Row],[梱包資材]],山田[[#This Row],[梱包資材]]))</f>
        <v/>
      </c>
      <c r="H13" s="97" t="str">
        <f>IF(SUM(金子[[#This Row],[その他]],山田[[#This Row],[その他]])=0,"",SUM(金子[[#This Row],[その他]],山田[[#This Row],[その他]]))</f>
        <v/>
      </c>
      <c r="I13" s="101" t="str">
        <f t="shared" si="2"/>
        <v/>
      </c>
      <c r="J13" s="69" t="str">
        <f t="shared" si="3"/>
        <v/>
      </c>
      <c r="K13" s="4"/>
      <c r="L13" s="1"/>
      <c r="M13" s="7" t="s">
        <v>3</v>
      </c>
      <c r="N13" s="67"/>
      <c r="O13" s="1"/>
      <c r="P13" s="80">
        <f t="shared" si="4"/>
        <v>44569</v>
      </c>
      <c r="Q13" s="68"/>
      <c r="R13" s="68"/>
      <c r="S13" s="68"/>
      <c r="T13" s="68"/>
      <c r="U13" s="68"/>
      <c r="V13" s="92" t="str">
        <f>IF(SUM(金子[[#This Row],[メルカリ]:[その他]])=0,"",SUM(金子[[#This Row],[メルカリ]:[その他]]))</f>
        <v/>
      </c>
      <c r="W13" s="37"/>
      <c r="X13" s="68"/>
      <c r="Y13" s="68"/>
      <c r="Z13" s="68"/>
      <c r="AA13" s="68"/>
      <c r="AB13" s="93" t="str">
        <f>IF(SUM(山田[[#This Row],[メルカリ]:[その他]])=0,"",SUM(山田[[#This Row],[メルカリ]:[その他]]))</f>
        <v/>
      </c>
      <c r="AC13" s="37"/>
      <c r="AD13" s="68"/>
      <c r="AE13" s="68"/>
      <c r="AF13" s="68"/>
      <c r="AG13" s="68"/>
      <c r="AH13" s="93" t="str">
        <f>IF(SUM(嵐[[#This Row],[リペア]:[発送]])=0,"",SUM(嵐[[#This Row],[リペア]:[発送]]))</f>
        <v/>
      </c>
      <c r="AI13" s="37"/>
      <c r="AJ13" s="68"/>
      <c r="AK13" s="68"/>
      <c r="AL13" s="68"/>
      <c r="AM13" s="68"/>
      <c r="AN13" s="93" t="str">
        <f>IF(SUM(西山[[#This Row],[リペア]:[発送]])=0,"",SUM(西山[[#This Row],[リペア]:[発送]]))</f>
        <v/>
      </c>
    </row>
    <row r="14" spans="1:40">
      <c r="A14" s="3">
        <f t="shared" si="0"/>
        <v>44570</v>
      </c>
      <c r="B14" s="15"/>
      <c r="C14" s="70" t="str">
        <f t="shared" si="1"/>
        <v/>
      </c>
      <c r="D14" s="94" t="str">
        <f>IF(SUM(金子[[#This Row],[メルカリ]],山田[[#This Row],[メルカリ]])=0,"",SUM(金子[[#This Row],[メルカリ]],山田[[#This Row],[メルカリ]]))</f>
        <v/>
      </c>
      <c r="E14" s="95" t="str">
        <f>IF(SUM(金子[[#This Row],[LUCE]],山田[[#This Row],[LUCE]])=0,"",SUM(金子[[#This Row],[LUCE]],山田[[#This Row],[LUCE]]))</f>
        <v/>
      </c>
      <c r="F14" s="95" t="str">
        <f>IF(SUM(金子[[#This Row],[レンタカー代]],山田[[#This Row],[レンタカー代]])=0,"",SUM(金子[[#This Row],[レンタカー代]],山田[[#This Row],[レンタカー代]]))</f>
        <v/>
      </c>
      <c r="G14" s="96" t="str">
        <f>IF(SUM(金子[[#This Row],[梱包資材]],山田[[#This Row],[梱包資材]])=0,"",SUM(金子[[#This Row],[梱包資材]],山田[[#This Row],[梱包資材]]))</f>
        <v/>
      </c>
      <c r="H14" s="97" t="str">
        <f>IF(SUM(金子[[#This Row],[その他]],山田[[#This Row],[その他]])=0,"",SUM(金子[[#This Row],[その他]],山田[[#This Row],[その他]]))</f>
        <v/>
      </c>
      <c r="I14" s="101" t="str">
        <f t="shared" si="2"/>
        <v/>
      </c>
      <c r="J14" s="69" t="str">
        <f t="shared" si="3"/>
        <v/>
      </c>
      <c r="K14" s="4"/>
      <c r="L14" s="1"/>
      <c r="M14" s="7"/>
      <c r="N14" s="5"/>
      <c r="O14" s="1"/>
      <c r="P14" s="80">
        <f t="shared" si="4"/>
        <v>44570</v>
      </c>
      <c r="Q14" s="68"/>
      <c r="R14" s="68"/>
      <c r="S14" s="68"/>
      <c r="T14" s="68"/>
      <c r="U14" s="68"/>
      <c r="V14" s="92" t="str">
        <f>IF(SUM(金子[[#This Row],[メルカリ]:[その他]])=0,"",SUM(金子[[#This Row],[メルカリ]:[その他]]))</f>
        <v/>
      </c>
      <c r="W14" s="37"/>
      <c r="X14" s="68"/>
      <c r="Y14" s="68"/>
      <c r="Z14" s="68"/>
      <c r="AA14" s="68"/>
      <c r="AB14" s="93" t="str">
        <f>IF(SUM(山田[[#This Row],[メルカリ]:[その他]])=0,"",SUM(山田[[#This Row],[メルカリ]:[その他]]))</f>
        <v/>
      </c>
      <c r="AC14" s="37"/>
      <c r="AD14" s="68"/>
      <c r="AE14" s="68"/>
      <c r="AF14" s="68"/>
      <c r="AG14" s="68"/>
      <c r="AH14" s="93" t="str">
        <f>IF(SUM(嵐[[#This Row],[リペア]:[発送]])=0,"",SUM(嵐[[#This Row],[リペア]:[発送]]))</f>
        <v/>
      </c>
      <c r="AI14" s="37"/>
      <c r="AJ14" s="68"/>
      <c r="AK14" s="68"/>
      <c r="AL14" s="68"/>
      <c r="AM14" s="68"/>
      <c r="AN14" s="93" t="str">
        <f>IF(SUM(西山[[#This Row],[リペア]:[発送]])=0,"",SUM(西山[[#This Row],[リペア]:[発送]]))</f>
        <v/>
      </c>
    </row>
    <row r="15" spans="1:40">
      <c r="A15" s="3">
        <f t="shared" si="0"/>
        <v>44571</v>
      </c>
      <c r="B15" s="15"/>
      <c r="C15" s="70" t="str">
        <f t="shared" si="1"/>
        <v/>
      </c>
      <c r="D15" s="94" t="str">
        <f>IF(SUM(金子[[#This Row],[メルカリ]],山田[[#This Row],[メルカリ]])=0,"",SUM(金子[[#This Row],[メルカリ]],山田[[#This Row],[メルカリ]]))</f>
        <v/>
      </c>
      <c r="E15" s="95" t="str">
        <f>IF(SUM(金子[[#This Row],[LUCE]],山田[[#This Row],[LUCE]])=0,"",SUM(金子[[#This Row],[LUCE]],山田[[#This Row],[LUCE]]))</f>
        <v/>
      </c>
      <c r="F15" s="95" t="str">
        <f>IF(SUM(金子[[#This Row],[レンタカー代]],山田[[#This Row],[レンタカー代]])=0,"",SUM(金子[[#This Row],[レンタカー代]],山田[[#This Row],[レンタカー代]]))</f>
        <v/>
      </c>
      <c r="G15" s="96" t="str">
        <f>IF(SUM(金子[[#This Row],[梱包資材]],山田[[#This Row],[梱包資材]])=0,"",SUM(金子[[#This Row],[梱包資材]],山田[[#This Row],[梱包資材]]))</f>
        <v/>
      </c>
      <c r="H15" s="97" t="str">
        <f>IF(SUM(金子[[#This Row],[その他]],山田[[#This Row],[その他]])=0,"",SUM(金子[[#This Row],[その他]],山田[[#This Row],[その他]]))</f>
        <v/>
      </c>
      <c r="I15" s="101" t="str">
        <f t="shared" si="2"/>
        <v/>
      </c>
      <c r="J15" s="69" t="str">
        <f t="shared" si="3"/>
        <v/>
      </c>
      <c r="K15" s="4"/>
      <c r="L15" s="1"/>
      <c r="M15" s="7"/>
      <c r="N15" s="5"/>
      <c r="O15" s="1"/>
      <c r="P15" s="80">
        <f t="shared" si="4"/>
        <v>44571</v>
      </c>
      <c r="Q15" s="68"/>
      <c r="R15" s="68"/>
      <c r="S15" s="68"/>
      <c r="T15" s="68"/>
      <c r="U15" s="68"/>
      <c r="V15" s="92" t="str">
        <f>IF(SUM(金子[[#This Row],[メルカリ]:[その他]])=0,"",SUM(金子[[#This Row],[メルカリ]:[その他]]))</f>
        <v/>
      </c>
      <c r="W15" s="37"/>
      <c r="X15" s="68"/>
      <c r="Y15" s="68"/>
      <c r="Z15" s="68"/>
      <c r="AA15" s="68"/>
      <c r="AB15" s="93" t="str">
        <f>IF(SUM(山田[[#This Row],[メルカリ]:[その他]])=0,"",SUM(山田[[#This Row],[メルカリ]:[その他]]))</f>
        <v/>
      </c>
      <c r="AC15" s="37"/>
      <c r="AD15" s="68"/>
      <c r="AE15" s="68"/>
      <c r="AF15" s="68"/>
      <c r="AG15" s="68"/>
      <c r="AH15" s="93" t="str">
        <f>IF(SUM(嵐[[#This Row],[リペア]:[発送]])=0,"",SUM(嵐[[#This Row],[リペア]:[発送]]))</f>
        <v/>
      </c>
      <c r="AI15" s="37"/>
      <c r="AJ15" s="68"/>
      <c r="AK15" s="68"/>
      <c r="AL15" s="68"/>
      <c r="AM15" s="68"/>
      <c r="AN15" s="93" t="str">
        <f>IF(SUM(西山[[#This Row],[リペア]:[発送]])=0,"",SUM(西山[[#This Row],[リペア]:[発送]]))</f>
        <v/>
      </c>
    </row>
    <row r="16" spans="1:40">
      <c r="A16" s="3">
        <f t="shared" si="0"/>
        <v>44572</v>
      </c>
      <c r="B16" s="15"/>
      <c r="C16" s="70" t="str">
        <f t="shared" si="1"/>
        <v/>
      </c>
      <c r="D16" s="94" t="str">
        <f>IF(SUM(金子[[#This Row],[メルカリ]],山田[[#This Row],[メルカリ]])=0,"",SUM(金子[[#This Row],[メルカリ]],山田[[#This Row],[メルカリ]]))</f>
        <v/>
      </c>
      <c r="E16" s="95" t="str">
        <f>IF(SUM(金子[[#This Row],[LUCE]],山田[[#This Row],[LUCE]])=0,"",SUM(金子[[#This Row],[LUCE]],山田[[#This Row],[LUCE]]))</f>
        <v/>
      </c>
      <c r="F16" s="95" t="str">
        <f>IF(SUM(金子[[#This Row],[レンタカー代]],山田[[#This Row],[レンタカー代]])=0,"",SUM(金子[[#This Row],[レンタカー代]],山田[[#This Row],[レンタカー代]]))</f>
        <v/>
      </c>
      <c r="G16" s="96" t="str">
        <f>IF(SUM(金子[[#This Row],[梱包資材]],山田[[#This Row],[梱包資材]])=0,"",SUM(金子[[#This Row],[梱包資材]],山田[[#This Row],[梱包資材]]))</f>
        <v/>
      </c>
      <c r="H16" s="97" t="str">
        <f>IF(SUM(金子[[#This Row],[その他]],山田[[#This Row],[その他]])=0,"",SUM(金子[[#This Row],[その他]],山田[[#This Row],[その他]]))</f>
        <v/>
      </c>
      <c r="I16" s="101" t="str">
        <f t="shared" si="2"/>
        <v/>
      </c>
      <c r="J16" s="69" t="str">
        <f t="shared" si="3"/>
        <v/>
      </c>
      <c r="K16" s="4"/>
      <c r="L16" s="1"/>
      <c r="M16" s="7"/>
      <c r="N16" s="5"/>
      <c r="O16" s="1"/>
      <c r="P16" s="80">
        <f t="shared" si="4"/>
        <v>44572</v>
      </c>
      <c r="Q16" s="68"/>
      <c r="R16" s="68"/>
      <c r="S16" s="68"/>
      <c r="T16" s="68"/>
      <c r="U16" s="68"/>
      <c r="V16" s="92" t="str">
        <f>IF(SUM(金子[[#This Row],[メルカリ]:[その他]])=0,"",SUM(金子[[#This Row],[メルカリ]:[その他]]))</f>
        <v/>
      </c>
      <c r="W16" s="37"/>
      <c r="X16" s="68"/>
      <c r="Y16" s="68"/>
      <c r="Z16" s="68"/>
      <c r="AA16" s="68"/>
      <c r="AB16" s="93" t="str">
        <f>IF(SUM(山田[[#This Row],[メルカリ]:[その他]])=0,"",SUM(山田[[#This Row],[メルカリ]:[その他]]))</f>
        <v/>
      </c>
      <c r="AC16" s="37"/>
      <c r="AD16" s="68"/>
      <c r="AE16" s="68"/>
      <c r="AF16" s="68"/>
      <c r="AG16" s="68"/>
      <c r="AH16" s="93" t="str">
        <f>IF(SUM(嵐[[#This Row],[リペア]:[発送]])=0,"",SUM(嵐[[#This Row],[リペア]:[発送]]))</f>
        <v/>
      </c>
      <c r="AI16" s="37"/>
      <c r="AJ16" s="68"/>
      <c r="AK16" s="68"/>
      <c r="AL16" s="68"/>
      <c r="AM16" s="68"/>
      <c r="AN16" s="93" t="str">
        <f>IF(SUM(西山[[#This Row],[リペア]:[発送]])=0,"",SUM(西山[[#This Row],[リペア]:[発送]]))</f>
        <v/>
      </c>
    </row>
    <row r="17" spans="1:40">
      <c r="A17" s="3">
        <f t="shared" si="0"/>
        <v>44573</v>
      </c>
      <c r="B17" s="15"/>
      <c r="C17" s="70" t="str">
        <f t="shared" si="1"/>
        <v/>
      </c>
      <c r="D17" s="94" t="str">
        <f>IF(SUM(金子[[#This Row],[メルカリ]],山田[[#This Row],[メルカリ]])=0,"",SUM(金子[[#This Row],[メルカリ]],山田[[#This Row],[メルカリ]]))</f>
        <v/>
      </c>
      <c r="E17" s="95" t="str">
        <f>IF(SUM(金子[[#This Row],[LUCE]],山田[[#This Row],[LUCE]])=0,"",SUM(金子[[#This Row],[LUCE]],山田[[#This Row],[LUCE]]))</f>
        <v/>
      </c>
      <c r="F17" s="95" t="str">
        <f>IF(SUM(金子[[#This Row],[レンタカー代]],山田[[#This Row],[レンタカー代]])=0,"",SUM(金子[[#This Row],[レンタカー代]],山田[[#This Row],[レンタカー代]]))</f>
        <v/>
      </c>
      <c r="G17" s="96" t="str">
        <f>IF(SUM(金子[[#This Row],[梱包資材]],山田[[#This Row],[梱包資材]])=0,"",SUM(金子[[#This Row],[梱包資材]],山田[[#This Row],[梱包資材]]))</f>
        <v/>
      </c>
      <c r="H17" s="97" t="str">
        <f>IF(SUM(金子[[#This Row],[その他]],山田[[#This Row],[その他]])=0,"",SUM(金子[[#This Row],[その他]],山田[[#This Row],[その他]]))</f>
        <v/>
      </c>
      <c r="I17" s="101" t="str">
        <f t="shared" si="2"/>
        <v/>
      </c>
      <c r="J17" s="69" t="str">
        <f t="shared" si="3"/>
        <v/>
      </c>
      <c r="K17" s="4"/>
      <c r="L17" s="1"/>
      <c r="M17" s="7"/>
      <c r="N17" s="5"/>
      <c r="O17" s="1"/>
      <c r="P17" s="80">
        <f t="shared" si="4"/>
        <v>44573</v>
      </c>
      <c r="Q17" s="68"/>
      <c r="R17" s="68"/>
      <c r="S17" s="68"/>
      <c r="T17" s="68"/>
      <c r="U17" s="68"/>
      <c r="V17" s="92" t="str">
        <f>IF(SUM(金子[[#This Row],[メルカリ]:[その他]])=0,"",SUM(金子[[#This Row],[メルカリ]:[その他]]))</f>
        <v/>
      </c>
      <c r="W17" s="37"/>
      <c r="X17" s="68"/>
      <c r="Y17" s="68"/>
      <c r="Z17" s="68"/>
      <c r="AA17" s="68"/>
      <c r="AB17" s="93" t="str">
        <f>IF(SUM(山田[[#This Row],[メルカリ]:[その他]])=0,"",SUM(山田[[#This Row],[メルカリ]:[その他]]))</f>
        <v/>
      </c>
      <c r="AC17" s="37"/>
      <c r="AD17" s="68"/>
      <c r="AE17" s="68"/>
      <c r="AF17" s="68"/>
      <c r="AG17" s="68"/>
      <c r="AH17" s="93" t="str">
        <f>IF(SUM(嵐[[#This Row],[リペア]:[発送]])=0,"",SUM(嵐[[#This Row],[リペア]:[発送]]))</f>
        <v/>
      </c>
      <c r="AI17" s="37"/>
      <c r="AJ17" s="68"/>
      <c r="AK17" s="68"/>
      <c r="AL17" s="68"/>
      <c r="AM17" s="68"/>
      <c r="AN17" s="93" t="str">
        <f>IF(SUM(西山[[#This Row],[リペア]:[発送]])=0,"",SUM(西山[[#This Row],[リペア]:[発送]]))</f>
        <v/>
      </c>
    </row>
    <row r="18" spans="1:40">
      <c r="A18" s="3">
        <f t="shared" si="0"/>
        <v>44574</v>
      </c>
      <c r="B18" s="15"/>
      <c r="C18" s="70" t="str">
        <f t="shared" si="1"/>
        <v/>
      </c>
      <c r="D18" s="94" t="str">
        <f>IF(SUM(金子[[#This Row],[メルカリ]],山田[[#This Row],[メルカリ]])=0,"",SUM(金子[[#This Row],[メルカリ]],山田[[#This Row],[メルカリ]]))</f>
        <v/>
      </c>
      <c r="E18" s="95" t="str">
        <f>IF(SUM(金子[[#This Row],[LUCE]],山田[[#This Row],[LUCE]])=0,"",SUM(金子[[#This Row],[LUCE]],山田[[#This Row],[LUCE]]))</f>
        <v/>
      </c>
      <c r="F18" s="95" t="str">
        <f>IF(SUM(金子[[#This Row],[レンタカー代]],山田[[#This Row],[レンタカー代]])=0,"",SUM(金子[[#This Row],[レンタカー代]],山田[[#This Row],[レンタカー代]]))</f>
        <v/>
      </c>
      <c r="G18" s="96" t="str">
        <f>IF(SUM(金子[[#This Row],[梱包資材]],山田[[#This Row],[梱包資材]])=0,"",SUM(金子[[#This Row],[梱包資材]],山田[[#This Row],[梱包資材]]))</f>
        <v/>
      </c>
      <c r="H18" s="97" t="str">
        <f>IF(SUM(金子[[#This Row],[その他]],山田[[#This Row],[その他]])=0,"",SUM(金子[[#This Row],[その他]],山田[[#This Row],[その他]]))</f>
        <v/>
      </c>
      <c r="I18" s="101" t="str">
        <f t="shared" si="2"/>
        <v/>
      </c>
      <c r="J18" s="69" t="str">
        <f t="shared" si="3"/>
        <v/>
      </c>
      <c r="K18" s="4"/>
      <c r="L18" s="1"/>
      <c r="M18" s="7"/>
      <c r="N18" s="5"/>
      <c r="O18" s="1"/>
      <c r="P18" s="80">
        <f t="shared" si="4"/>
        <v>44574</v>
      </c>
      <c r="Q18" s="68"/>
      <c r="R18" s="68"/>
      <c r="S18" s="68"/>
      <c r="T18" s="68"/>
      <c r="U18" s="68"/>
      <c r="V18" s="92" t="str">
        <f>IF(SUM(金子[[#This Row],[メルカリ]:[その他]])=0,"",SUM(金子[[#This Row],[メルカリ]:[その他]]))</f>
        <v/>
      </c>
      <c r="W18" s="37"/>
      <c r="X18" s="68"/>
      <c r="Y18" s="68"/>
      <c r="Z18" s="68"/>
      <c r="AA18" s="68"/>
      <c r="AB18" s="93" t="str">
        <f>IF(SUM(山田[[#This Row],[メルカリ]:[その他]])=0,"",SUM(山田[[#This Row],[メルカリ]:[その他]]))</f>
        <v/>
      </c>
      <c r="AC18" s="37"/>
      <c r="AD18" s="68"/>
      <c r="AE18" s="68"/>
      <c r="AF18" s="68"/>
      <c r="AG18" s="68"/>
      <c r="AH18" s="93" t="str">
        <f>IF(SUM(嵐[[#This Row],[リペア]:[発送]])=0,"",SUM(嵐[[#This Row],[リペア]:[発送]]))</f>
        <v/>
      </c>
      <c r="AI18" s="37"/>
      <c r="AJ18" s="68"/>
      <c r="AK18" s="68"/>
      <c r="AL18" s="68"/>
      <c r="AM18" s="68"/>
      <c r="AN18" s="93" t="str">
        <f>IF(SUM(西山[[#This Row],[リペア]:[発送]])=0,"",SUM(西山[[#This Row],[リペア]:[発送]]))</f>
        <v/>
      </c>
    </row>
    <row r="19" spans="1:40">
      <c r="A19" s="3">
        <f t="shared" si="0"/>
        <v>44575</v>
      </c>
      <c r="B19" s="15"/>
      <c r="C19" s="70" t="str">
        <f t="shared" si="1"/>
        <v/>
      </c>
      <c r="D19" s="94" t="str">
        <f>IF(SUM(金子[[#This Row],[メルカリ]],山田[[#This Row],[メルカリ]])=0,"",SUM(金子[[#This Row],[メルカリ]],山田[[#This Row],[メルカリ]]))</f>
        <v/>
      </c>
      <c r="E19" s="95" t="str">
        <f>IF(SUM(金子[[#This Row],[LUCE]],山田[[#This Row],[LUCE]])=0,"",SUM(金子[[#This Row],[LUCE]],山田[[#This Row],[LUCE]]))</f>
        <v/>
      </c>
      <c r="F19" s="95" t="str">
        <f>IF(SUM(金子[[#This Row],[レンタカー代]],山田[[#This Row],[レンタカー代]])=0,"",SUM(金子[[#This Row],[レンタカー代]],山田[[#This Row],[レンタカー代]]))</f>
        <v/>
      </c>
      <c r="G19" s="96" t="str">
        <f>IF(SUM(金子[[#This Row],[梱包資材]],山田[[#This Row],[梱包資材]])=0,"",SUM(金子[[#This Row],[梱包資材]],山田[[#This Row],[梱包資材]]))</f>
        <v/>
      </c>
      <c r="H19" s="97" t="str">
        <f>IF(SUM(金子[[#This Row],[その他]],山田[[#This Row],[その他]])=0,"",SUM(金子[[#This Row],[その他]],山田[[#This Row],[その他]]))</f>
        <v/>
      </c>
      <c r="I19" s="101" t="str">
        <f t="shared" si="2"/>
        <v/>
      </c>
      <c r="J19" s="69" t="str">
        <f t="shared" si="3"/>
        <v/>
      </c>
      <c r="K19" s="4"/>
      <c r="L19" s="1"/>
      <c r="M19" s="7"/>
      <c r="N19" s="5"/>
      <c r="O19" s="1"/>
      <c r="P19" s="80">
        <f t="shared" si="4"/>
        <v>44575</v>
      </c>
      <c r="Q19" s="68"/>
      <c r="R19" s="68"/>
      <c r="S19" s="68"/>
      <c r="T19" s="68"/>
      <c r="U19" s="68"/>
      <c r="V19" s="92" t="str">
        <f>IF(SUM(金子[[#This Row],[メルカリ]:[その他]])=0,"",SUM(金子[[#This Row],[メルカリ]:[その他]]))</f>
        <v/>
      </c>
      <c r="W19" s="37"/>
      <c r="X19" s="68"/>
      <c r="Y19" s="68"/>
      <c r="Z19" s="68"/>
      <c r="AA19" s="68"/>
      <c r="AB19" s="93" t="str">
        <f>IF(SUM(山田[[#This Row],[メルカリ]:[その他]])=0,"",SUM(山田[[#This Row],[メルカリ]:[その他]]))</f>
        <v/>
      </c>
      <c r="AC19" s="37"/>
      <c r="AD19" s="68"/>
      <c r="AE19" s="68"/>
      <c r="AF19" s="68"/>
      <c r="AG19" s="68"/>
      <c r="AH19" s="93" t="str">
        <f>IF(SUM(嵐[[#This Row],[リペア]:[発送]])=0,"",SUM(嵐[[#This Row],[リペア]:[発送]]))</f>
        <v/>
      </c>
      <c r="AI19" s="37"/>
      <c r="AJ19" s="68"/>
      <c r="AK19" s="68"/>
      <c r="AL19" s="68"/>
      <c r="AM19" s="68"/>
      <c r="AN19" s="93" t="str">
        <f>IF(SUM(西山[[#This Row],[リペア]:[発送]])=0,"",SUM(西山[[#This Row],[リペア]:[発送]]))</f>
        <v/>
      </c>
    </row>
    <row r="20" spans="1:40">
      <c r="A20" s="3">
        <f t="shared" si="0"/>
        <v>44576</v>
      </c>
      <c r="B20" s="15"/>
      <c r="C20" s="70" t="str">
        <f t="shared" si="1"/>
        <v/>
      </c>
      <c r="D20" s="94" t="str">
        <f>IF(SUM(金子[[#This Row],[メルカリ]],山田[[#This Row],[メルカリ]])=0,"",SUM(金子[[#This Row],[メルカリ]],山田[[#This Row],[メルカリ]]))</f>
        <v/>
      </c>
      <c r="E20" s="95" t="str">
        <f>IF(SUM(金子[[#This Row],[LUCE]],山田[[#This Row],[LUCE]])=0,"",SUM(金子[[#This Row],[LUCE]],山田[[#This Row],[LUCE]]))</f>
        <v/>
      </c>
      <c r="F20" s="95" t="str">
        <f>IF(SUM(金子[[#This Row],[レンタカー代]],山田[[#This Row],[レンタカー代]])=0,"",SUM(金子[[#This Row],[レンタカー代]],山田[[#This Row],[レンタカー代]]))</f>
        <v/>
      </c>
      <c r="G20" s="96" t="str">
        <f>IF(SUM(金子[[#This Row],[梱包資材]],山田[[#This Row],[梱包資材]])=0,"",SUM(金子[[#This Row],[梱包資材]],山田[[#This Row],[梱包資材]]))</f>
        <v/>
      </c>
      <c r="H20" s="97" t="str">
        <f>IF(SUM(金子[[#This Row],[その他]],山田[[#This Row],[その他]])=0,"",SUM(金子[[#This Row],[その他]],山田[[#This Row],[その他]]))</f>
        <v/>
      </c>
      <c r="I20" s="101" t="str">
        <f t="shared" si="2"/>
        <v/>
      </c>
      <c r="J20" s="69" t="str">
        <f t="shared" si="3"/>
        <v/>
      </c>
      <c r="K20" s="4"/>
      <c r="L20" s="1"/>
      <c r="M20" s="8" t="s">
        <v>4</v>
      </c>
      <c r="N20" s="9">
        <f>SUM(N12:N19)</f>
        <v>0</v>
      </c>
      <c r="O20" s="1"/>
      <c r="P20" s="80">
        <f t="shared" si="4"/>
        <v>44576</v>
      </c>
      <c r="Q20" s="68"/>
      <c r="R20" s="68"/>
      <c r="S20" s="68"/>
      <c r="T20" s="68"/>
      <c r="U20" s="68"/>
      <c r="V20" s="92" t="str">
        <f>IF(SUM(金子[[#This Row],[メルカリ]:[その他]])=0,"",SUM(金子[[#This Row],[メルカリ]:[その他]]))</f>
        <v/>
      </c>
      <c r="W20" s="37"/>
      <c r="X20" s="68"/>
      <c r="Y20" s="68"/>
      <c r="Z20" s="68"/>
      <c r="AA20" s="68"/>
      <c r="AB20" s="93" t="str">
        <f>IF(SUM(山田[[#This Row],[メルカリ]:[その他]])=0,"",SUM(山田[[#This Row],[メルカリ]:[その他]]))</f>
        <v/>
      </c>
      <c r="AC20" s="37"/>
      <c r="AD20" s="68"/>
      <c r="AE20" s="68"/>
      <c r="AF20" s="68"/>
      <c r="AG20" s="68"/>
      <c r="AH20" s="93" t="str">
        <f>IF(SUM(嵐[[#This Row],[リペア]:[発送]])=0,"",SUM(嵐[[#This Row],[リペア]:[発送]]))</f>
        <v/>
      </c>
      <c r="AI20" s="37"/>
      <c r="AJ20" s="68"/>
      <c r="AK20" s="68"/>
      <c r="AL20" s="68"/>
      <c r="AM20" s="68"/>
      <c r="AN20" s="93" t="str">
        <f>IF(SUM(西山[[#This Row],[リペア]:[発送]])=0,"",SUM(西山[[#This Row],[リペア]:[発送]]))</f>
        <v/>
      </c>
    </row>
    <row r="21" spans="1:40">
      <c r="A21" s="3">
        <f t="shared" si="0"/>
        <v>44577</v>
      </c>
      <c r="B21" s="15"/>
      <c r="C21" s="70" t="str">
        <f t="shared" si="1"/>
        <v/>
      </c>
      <c r="D21" s="94" t="str">
        <f>IF(SUM(金子[[#This Row],[メルカリ]],山田[[#This Row],[メルカリ]])=0,"",SUM(金子[[#This Row],[メルカリ]],山田[[#This Row],[メルカリ]]))</f>
        <v/>
      </c>
      <c r="E21" s="95" t="str">
        <f>IF(SUM(金子[[#This Row],[LUCE]],山田[[#This Row],[LUCE]])=0,"",SUM(金子[[#This Row],[LUCE]],山田[[#This Row],[LUCE]]))</f>
        <v/>
      </c>
      <c r="F21" s="95" t="str">
        <f>IF(SUM(金子[[#This Row],[レンタカー代]],山田[[#This Row],[レンタカー代]])=0,"",SUM(金子[[#This Row],[レンタカー代]],山田[[#This Row],[レンタカー代]]))</f>
        <v/>
      </c>
      <c r="G21" s="96" t="str">
        <f>IF(SUM(金子[[#This Row],[梱包資材]],山田[[#This Row],[梱包資材]])=0,"",SUM(金子[[#This Row],[梱包資材]],山田[[#This Row],[梱包資材]]))</f>
        <v/>
      </c>
      <c r="H21" s="97" t="str">
        <f>IF(SUM(金子[[#This Row],[その他]],山田[[#This Row],[その他]])=0,"",SUM(金子[[#This Row],[その他]],山田[[#This Row],[その他]]))</f>
        <v/>
      </c>
      <c r="I21" s="101" t="str">
        <f t="shared" si="2"/>
        <v/>
      </c>
      <c r="J21" s="69" t="str">
        <f t="shared" si="3"/>
        <v/>
      </c>
      <c r="K21" s="4"/>
      <c r="L21" s="1"/>
      <c r="M21" s="1"/>
      <c r="N21" s="1"/>
      <c r="O21" s="1"/>
      <c r="P21" s="80">
        <f t="shared" si="4"/>
        <v>44577</v>
      </c>
      <c r="Q21" s="68"/>
      <c r="R21" s="68"/>
      <c r="S21" s="68"/>
      <c r="T21" s="68"/>
      <c r="U21" s="68"/>
      <c r="V21" s="92" t="str">
        <f>IF(SUM(金子[[#This Row],[メルカリ]:[その他]])=0,"",SUM(金子[[#This Row],[メルカリ]:[その他]]))</f>
        <v/>
      </c>
      <c r="W21" s="37"/>
      <c r="X21" s="68"/>
      <c r="Y21" s="68"/>
      <c r="Z21" s="68"/>
      <c r="AA21" s="68"/>
      <c r="AB21" s="93" t="str">
        <f>IF(SUM(山田[[#This Row],[メルカリ]:[その他]])=0,"",SUM(山田[[#This Row],[メルカリ]:[その他]]))</f>
        <v/>
      </c>
      <c r="AC21" s="37"/>
      <c r="AD21" s="68"/>
      <c r="AE21" s="68"/>
      <c r="AF21" s="68"/>
      <c r="AG21" s="68"/>
      <c r="AH21" s="93" t="str">
        <f>IF(SUM(嵐[[#This Row],[リペア]:[発送]])=0,"",SUM(嵐[[#This Row],[リペア]:[発送]]))</f>
        <v/>
      </c>
      <c r="AI21" s="37"/>
      <c r="AJ21" s="68"/>
      <c r="AK21" s="68"/>
      <c r="AL21" s="68"/>
      <c r="AM21" s="68"/>
      <c r="AN21" s="93" t="str">
        <f>IF(SUM(西山[[#This Row],[リペア]:[発送]])=0,"",SUM(西山[[#This Row],[リペア]:[発送]]))</f>
        <v/>
      </c>
    </row>
    <row r="22" spans="1:40">
      <c r="A22" s="3">
        <f t="shared" si="0"/>
        <v>44578</v>
      </c>
      <c r="B22" s="15"/>
      <c r="C22" s="70" t="str">
        <f t="shared" si="1"/>
        <v/>
      </c>
      <c r="D22" s="94" t="str">
        <f>IF(SUM(金子[[#This Row],[メルカリ]],山田[[#This Row],[メルカリ]])=0,"",SUM(金子[[#This Row],[メルカリ]],山田[[#This Row],[メルカリ]]))</f>
        <v/>
      </c>
      <c r="E22" s="95" t="str">
        <f>IF(SUM(金子[[#This Row],[LUCE]],山田[[#This Row],[LUCE]])=0,"",SUM(金子[[#This Row],[LUCE]],山田[[#This Row],[LUCE]]))</f>
        <v/>
      </c>
      <c r="F22" s="95" t="str">
        <f>IF(SUM(金子[[#This Row],[レンタカー代]],山田[[#This Row],[レンタカー代]])=0,"",SUM(金子[[#This Row],[レンタカー代]],山田[[#This Row],[レンタカー代]]))</f>
        <v/>
      </c>
      <c r="G22" s="96" t="str">
        <f>IF(SUM(金子[[#This Row],[梱包資材]],山田[[#This Row],[梱包資材]])=0,"",SUM(金子[[#This Row],[梱包資材]],山田[[#This Row],[梱包資材]]))</f>
        <v/>
      </c>
      <c r="H22" s="97" t="str">
        <f>IF(SUM(金子[[#This Row],[その他]],山田[[#This Row],[その他]])=0,"",SUM(金子[[#This Row],[その他]],山田[[#This Row],[その他]]))</f>
        <v/>
      </c>
      <c r="I22" s="101" t="str">
        <f t="shared" si="2"/>
        <v/>
      </c>
      <c r="J22" s="69" t="str">
        <f t="shared" si="3"/>
        <v/>
      </c>
      <c r="K22" s="4"/>
      <c r="L22" s="1"/>
      <c r="M22" s="1"/>
      <c r="N22" s="1"/>
      <c r="O22" s="1"/>
      <c r="P22" s="80">
        <f t="shared" si="4"/>
        <v>44578</v>
      </c>
      <c r="Q22" s="68"/>
      <c r="R22" s="68"/>
      <c r="S22" s="68"/>
      <c r="T22" s="68"/>
      <c r="U22" s="68"/>
      <c r="V22" s="92" t="str">
        <f>IF(SUM(金子[[#This Row],[メルカリ]:[その他]])=0,"",SUM(金子[[#This Row],[メルカリ]:[その他]]))</f>
        <v/>
      </c>
      <c r="W22" s="37"/>
      <c r="X22" s="68"/>
      <c r="Y22" s="68"/>
      <c r="Z22" s="68"/>
      <c r="AA22" s="68"/>
      <c r="AB22" s="93" t="str">
        <f>IF(SUM(山田[[#This Row],[メルカリ]:[その他]])=0,"",SUM(山田[[#This Row],[メルカリ]:[その他]]))</f>
        <v/>
      </c>
      <c r="AC22" s="37"/>
      <c r="AD22" s="68"/>
      <c r="AE22" s="68"/>
      <c r="AF22" s="68"/>
      <c r="AG22" s="68"/>
      <c r="AH22" s="93" t="str">
        <f>IF(SUM(嵐[[#This Row],[リペア]:[発送]])=0,"",SUM(嵐[[#This Row],[リペア]:[発送]]))</f>
        <v/>
      </c>
      <c r="AI22" s="37"/>
      <c r="AJ22" s="68"/>
      <c r="AK22" s="68"/>
      <c r="AL22" s="68"/>
      <c r="AM22" s="68"/>
      <c r="AN22" s="93" t="str">
        <f>IF(SUM(西山[[#This Row],[リペア]:[発送]])=0,"",SUM(西山[[#This Row],[リペア]:[発送]]))</f>
        <v/>
      </c>
    </row>
    <row r="23" spans="1:40">
      <c r="A23" s="3">
        <f t="shared" si="0"/>
        <v>44579</v>
      </c>
      <c r="B23" s="15"/>
      <c r="C23" s="70" t="str">
        <f t="shared" si="1"/>
        <v/>
      </c>
      <c r="D23" s="94" t="str">
        <f>IF(SUM(金子[[#This Row],[メルカリ]],山田[[#This Row],[メルカリ]])=0,"",SUM(金子[[#This Row],[メルカリ]],山田[[#This Row],[メルカリ]]))</f>
        <v/>
      </c>
      <c r="E23" s="95" t="str">
        <f>IF(SUM(金子[[#This Row],[LUCE]],山田[[#This Row],[LUCE]])=0,"",SUM(金子[[#This Row],[LUCE]],山田[[#This Row],[LUCE]]))</f>
        <v/>
      </c>
      <c r="F23" s="95" t="str">
        <f>IF(SUM(金子[[#This Row],[レンタカー代]],山田[[#This Row],[レンタカー代]])=0,"",SUM(金子[[#This Row],[レンタカー代]],山田[[#This Row],[レンタカー代]]))</f>
        <v/>
      </c>
      <c r="G23" s="96" t="str">
        <f>IF(SUM(金子[[#This Row],[梱包資材]],山田[[#This Row],[梱包資材]])=0,"",SUM(金子[[#This Row],[梱包資材]],山田[[#This Row],[梱包資材]]))</f>
        <v/>
      </c>
      <c r="H23" s="97" t="str">
        <f>IF(SUM(金子[[#This Row],[その他]],山田[[#This Row],[その他]])=0,"",SUM(金子[[#This Row],[その他]],山田[[#This Row],[その他]]))</f>
        <v/>
      </c>
      <c r="I23" s="101" t="str">
        <f t="shared" si="2"/>
        <v/>
      </c>
      <c r="J23" s="69" t="str">
        <f t="shared" si="3"/>
        <v/>
      </c>
      <c r="K23" s="4"/>
      <c r="L23" s="1"/>
      <c r="M23" s="1"/>
      <c r="N23" s="1"/>
      <c r="O23" s="1"/>
      <c r="P23" s="80">
        <f t="shared" si="4"/>
        <v>44579</v>
      </c>
      <c r="Q23" s="68"/>
      <c r="R23" s="68"/>
      <c r="S23" s="68"/>
      <c r="T23" s="68"/>
      <c r="U23" s="68"/>
      <c r="V23" s="92" t="str">
        <f>IF(SUM(金子[[#This Row],[メルカリ]:[その他]])=0,"",SUM(金子[[#This Row],[メルカリ]:[その他]]))</f>
        <v/>
      </c>
      <c r="W23" s="37"/>
      <c r="X23" s="68"/>
      <c r="Y23" s="68"/>
      <c r="Z23" s="68"/>
      <c r="AA23" s="68"/>
      <c r="AB23" s="93" t="str">
        <f>IF(SUM(山田[[#This Row],[メルカリ]:[その他]])=0,"",SUM(山田[[#This Row],[メルカリ]:[その他]]))</f>
        <v/>
      </c>
      <c r="AC23" s="37"/>
      <c r="AD23" s="68"/>
      <c r="AE23" s="68"/>
      <c r="AF23" s="68"/>
      <c r="AG23" s="68"/>
      <c r="AH23" s="93" t="str">
        <f>IF(SUM(嵐[[#This Row],[リペア]:[発送]])=0,"",SUM(嵐[[#This Row],[リペア]:[発送]]))</f>
        <v/>
      </c>
      <c r="AI23" s="37"/>
      <c r="AJ23" s="68"/>
      <c r="AK23" s="68"/>
      <c r="AL23" s="68"/>
      <c r="AM23" s="68"/>
      <c r="AN23" s="93" t="str">
        <f>IF(SUM(西山[[#This Row],[リペア]:[発送]])=0,"",SUM(西山[[#This Row],[リペア]:[発送]]))</f>
        <v/>
      </c>
    </row>
    <row r="24" spans="1:40">
      <c r="A24" s="3">
        <f t="shared" si="0"/>
        <v>44580</v>
      </c>
      <c r="B24" s="15"/>
      <c r="C24" s="70" t="str">
        <f t="shared" si="1"/>
        <v/>
      </c>
      <c r="D24" s="94" t="str">
        <f>IF(SUM(金子[[#This Row],[メルカリ]],山田[[#This Row],[メルカリ]])=0,"",SUM(金子[[#This Row],[メルカリ]],山田[[#This Row],[メルカリ]]))</f>
        <v/>
      </c>
      <c r="E24" s="95" t="str">
        <f>IF(SUM(金子[[#This Row],[LUCE]],山田[[#This Row],[LUCE]])=0,"",SUM(金子[[#This Row],[LUCE]],山田[[#This Row],[LUCE]]))</f>
        <v/>
      </c>
      <c r="F24" s="95" t="str">
        <f>IF(SUM(金子[[#This Row],[レンタカー代]],山田[[#This Row],[レンタカー代]])=0,"",SUM(金子[[#This Row],[レンタカー代]],山田[[#This Row],[レンタカー代]]))</f>
        <v/>
      </c>
      <c r="G24" s="96" t="str">
        <f>IF(SUM(金子[[#This Row],[梱包資材]],山田[[#This Row],[梱包資材]])=0,"",SUM(金子[[#This Row],[梱包資材]],山田[[#This Row],[梱包資材]]))</f>
        <v/>
      </c>
      <c r="H24" s="97" t="str">
        <f>IF(SUM(金子[[#This Row],[その他]],山田[[#This Row],[その他]])=0,"",SUM(金子[[#This Row],[その他]],山田[[#This Row],[その他]]))</f>
        <v/>
      </c>
      <c r="I24" s="101" t="str">
        <f t="shared" si="2"/>
        <v/>
      </c>
      <c r="J24" s="69" t="str">
        <f t="shared" si="3"/>
        <v/>
      </c>
      <c r="K24" s="4"/>
      <c r="L24" s="1"/>
      <c r="M24" s="1"/>
      <c r="N24" s="1"/>
      <c r="O24" s="1"/>
      <c r="P24" s="80">
        <f t="shared" si="4"/>
        <v>44580</v>
      </c>
      <c r="Q24" s="68"/>
      <c r="R24" s="68"/>
      <c r="S24" s="68"/>
      <c r="T24" s="68"/>
      <c r="U24" s="68"/>
      <c r="V24" s="92" t="str">
        <f>IF(SUM(金子[[#This Row],[メルカリ]:[その他]])=0,"",SUM(金子[[#This Row],[メルカリ]:[その他]]))</f>
        <v/>
      </c>
      <c r="W24" s="37"/>
      <c r="X24" s="68"/>
      <c r="Y24" s="68"/>
      <c r="Z24" s="68"/>
      <c r="AA24" s="68"/>
      <c r="AB24" s="93" t="str">
        <f>IF(SUM(山田[[#This Row],[メルカリ]:[その他]])=0,"",SUM(山田[[#This Row],[メルカリ]:[その他]]))</f>
        <v/>
      </c>
      <c r="AC24" s="37"/>
      <c r="AD24" s="68"/>
      <c r="AE24" s="68"/>
      <c r="AF24" s="68"/>
      <c r="AG24" s="68"/>
      <c r="AH24" s="93" t="str">
        <f>IF(SUM(嵐[[#This Row],[リペア]:[発送]])=0,"",SUM(嵐[[#This Row],[リペア]:[発送]]))</f>
        <v/>
      </c>
      <c r="AI24" s="37"/>
      <c r="AJ24" s="68"/>
      <c r="AK24" s="68"/>
      <c r="AL24" s="68"/>
      <c r="AM24" s="68"/>
      <c r="AN24" s="93" t="str">
        <f>IF(SUM(西山[[#This Row],[リペア]:[発送]])=0,"",SUM(西山[[#This Row],[リペア]:[発送]]))</f>
        <v/>
      </c>
    </row>
    <row r="25" spans="1:40">
      <c r="A25" s="3">
        <f t="shared" si="0"/>
        <v>44581</v>
      </c>
      <c r="B25" s="15"/>
      <c r="C25" s="70" t="str">
        <f t="shared" si="1"/>
        <v/>
      </c>
      <c r="D25" s="94" t="str">
        <f>IF(SUM(金子[[#This Row],[メルカリ]],山田[[#This Row],[メルカリ]])=0,"",SUM(金子[[#This Row],[メルカリ]],山田[[#This Row],[メルカリ]]))</f>
        <v/>
      </c>
      <c r="E25" s="95" t="str">
        <f>IF(SUM(金子[[#This Row],[LUCE]],山田[[#This Row],[LUCE]])=0,"",SUM(金子[[#This Row],[LUCE]],山田[[#This Row],[LUCE]]))</f>
        <v/>
      </c>
      <c r="F25" s="95" t="str">
        <f>IF(SUM(金子[[#This Row],[レンタカー代]],山田[[#This Row],[レンタカー代]])=0,"",SUM(金子[[#This Row],[レンタカー代]],山田[[#This Row],[レンタカー代]]))</f>
        <v/>
      </c>
      <c r="G25" s="96" t="str">
        <f>IF(SUM(金子[[#This Row],[梱包資材]],山田[[#This Row],[梱包資材]])=0,"",SUM(金子[[#This Row],[梱包資材]],山田[[#This Row],[梱包資材]]))</f>
        <v/>
      </c>
      <c r="H25" s="97" t="str">
        <f>IF(SUM(金子[[#This Row],[その他]],山田[[#This Row],[その他]])=0,"",SUM(金子[[#This Row],[その他]],山田[[#This Row],[その他]]))</f>
        <v/>
      </c>
      <c r="I25" s="101" t="str">
        <f t="shared" si="2"/>
        <v/>
      </c>
      <c r="J25" s="69" t="str">
        <f t="shared" si="3"/>
        <v/>
      </c>
      <c r="K25" s="4"/>
      <c r="L25" s="1"/>
      <c r="M25" s="10" t="s">
        <v>5</v>
      </c>
      <c r="N25" s="6">
        <f>C38</f>
        <v>0</v>
      </c>
      <c r="O25" s="1"/>
      <c r="P25" s="80">
        <f t="shared" si="4"/>
        <v>44581</v>
      </c>
      <c r="Q25" s="68"/>
      <c r="R25" s="68"/>
      <c r="S25" s="68"/>
      <c r="T25" s="68"/>
      <c r="U25" s="68"/>
      <c r="V25" s="92" t="str">
        <f>IF(SUM(金子[[#This Row],[メルカリ]:[その他]])=0,"",SUM(金子[[#This Row],[メルカリ]:[その他]]))</f>
        <v/>
      </c>
      <c r="W25" s="37"/>
      <c r="X25" s="68"/>
      <c r="Y25" s="68"/>
      <c r="Z25" s="68"/>
      <c r="AA25" s="68"/>
      <c r="AB25" s="93" t="str">
        <f>IF(SUM(山田[[#This Row],[メルカリ]:[その他]])=0,"",SUM(山田[[#This Row],[メルカリ]:[その他]]))</f>
        <v/>
      </c>
      <c r="AC25" s="37"/>
      <c r="AD25" s="68"/>
      <c r="AE25" s="68"/>
      <c r="AF25" s="68"/>
      <c r="AG25" s="68"/>
      <c r="AH25" s="93" t="str">
        <f>IF(SUM(嵐[[#This Row],[リペア]:[発送]])=0,"",SUM(嵐[[#This Row],[リペア]:[発送]]))</f>
        <v/>
      </c>
      <c r="AI25" s="37"/>
      <c r="AJ25" s="68"/>
      <c r="AK25" s="68"/>
      <c r="AL25" s="68"/>
      <c r="AM25" s="68"/>
      <c r="AN25" s="93" t="str">
        <f>IF(SUM(西山[[#This Row],[リペア]:[発送]])=0,"",SUM(西山[[#This Row],[リペア]:[発送]]))</f>
        <v/>
      </c>
    </row>
    <row r="26" spans="1:40">
      <c r="A26" s="3">
        <f t="shared" si="0"/>
        <v>44582</v>
      </c>
      <c r="B26" s="15"/>
      <c r="C26" s="70" t="str">
        <f t="shared" si="1"/>
        <v/>
      </c>
      <c r="D26" s="94" t="str">
        <f>IF(SUM(金子[[#This Row],[メルカリ]],山田[[#This Row],[メルカリ]])=0,"",SUM(金子[[#This Row],[メルカリ]],山田[[#This Row],[メルカリ]]))</f>
        <v/>
      </c>
      <c r="E26" s="95" t="str">
        <f>IF(SUM(金子[[#This Row],[LUCE]],山田[[#This Row],[LUCE]])=0,"",SUM(金子[[#This Row],[LUCE]],山田[[#This Row],[LUCE]]))</f>
        <v/>
      </c>
      <c r="F26" s="95" t="str">
        <f>IF(SUM(金子[[#This Row],[レンタカー代]],山田[[#This Row],[レンタカー代]])=0,"",SUM(金子[[#This Row],[レンタカー代]],山田[[#This Row],[レンタカー代]]))</f>
        <v/>
      </c>
      <c r="G26" s="96" t="str">
        <f>IF(SUM(金子[[#This Row],[梱包資材]],山田[[#This Row],[梱包資材]])=0,"",SUM(金子[[#This Row],[梱包資材]],山田[[#This Row],[梱包資材]]))</f>
        <v/>
      </c>
      <c r="H26" s="97" t="str">
        <f>IF(SUM(金子[[#This Row],[その他]],山田[[#This Row],[その他]])=0,"",SUM(金子[[#This Row],[その他]],山田[[#This Row],[その他]]))</f>
        <v/>
      </c>
      <c r="I26" s="101" t="str">
        <f t="shared" si="2"/>
        <v/>
      </c>
      <c r="J26" s="69" t="str">
        <f t="shared" si="3"/>
        <v/>
      </c>
      <c r="K26" s="4"/>
      <c r="L26" s="1"/>
      <c r="M26" s="10" t="s">
        <v>19</v>
      </c>
      <c r="N26" s="6">
        <f>I38</f>
        <v>0</v>
      </c>
      <c r="O26" s="1"/>
      <c r="P26" s="80">
        <f t="shared" si="4"/>
        <v>44582</v>
      </c>
      <c r="Q26" s="68"/>
      <c r="R26" s="68"/>
      <c r="S26" s="68"/>
      <c r="T26" s="68"/>
      <c r="U26" s="68"/>
      <c r="V26" s="92" t="str">
        <f>IF(SUM(金子[[#This Row],[メルカリ]:[その他]])=0,"",SUM(金子[[#This Row],[メルカリ]:[その他]]))</f>
        <v/>
      </c>
      <c r="W26" s="37"/>
      <c r="X26" s="68"/>
      <c r="Y26" s="68"/>
      <c r="Z26" s="68"/>
      <c r="AA26" s="68"/>
      <c r="AB26" s="93" t="str">
        <f>IF(SUM(山田[[#This Row],[メルカリ]:[その他]])=0,"",SUM(山田[[#This Row],[メルカリ]:[その他]]))</f>
        <v/>
      </c>
      <c r="AC26" s="37"/>
      <c r="AD26" s="68"/>
      <c r="AE26" s="68"/>
      <c r="AF26" s="68"/>
      <c r="AG26" s="68"/>
      <c r="AH26" s="93" t="str">
        <f>IF(SUM(嵐[[#This Row],[リペア]:[発送]])=0,"",SUM(嵐[[#This Row],[リペア]:[発送]]))</f>
        <v/>
      </c>
      <c r="AI26" s="37"/>
      <c r="AJ26" s="68"/>
      <c r="AK26" s="68"/>
      <c r="AL26" s="68"/>
      <c r="AM26" s="68"/>
      <c r="AN26" s="93" t="str">
        <f>IF(SUM(西山[[#This Row],[リペア]:[発送]])=0,"",SUM(西山[[#This Row],[リペア]:[発送]]))</f>
        <v/>
      </c>
    </row>
    <row r="27" spans="1:40">
      <c r="A27" s="3">
        <f t="shared" si="0"/>
        <v>44583</v>
      </c>
      <c r="B27" s="15"/>
      <c r="C27" s="70" t="str">
        <f t="shared" si="1"/>
        <v/>
      </c>
      <c r="D27" s="94" t="str">
        <f>IF(SUM(金子[[#This Row],[メルカリ]],山田[[#This Row],[メルカリ]])=0,"",SUM(金子[[#This Row],[メルカリ]],山田[[#This Row],[メルカリ]]))</f>
        <v/>
      </c>
      <c r="E27" s="95" t="str">
        <f>IF(SUM(金子[[#This Row],[LUCE]],山田[[#This Row],[LUCE]])=0,"",SUM(金子[[#This Row],[LUCE]],山田[[#This Row],[LUCE]]))</f>
        <v/>
      </c>
      <c r="F27" s="95" t="str">
        <f>IF(SUM(金子[[#This Row],[レンタカー代]],山田[[#This Row],[レンタカー代]])=0,"",SUM(金子[[#This Row],[レンタカー代]],山田[[#This Row],[レンタカー代]]))</f>
        <v/>
      </c>
      <c r="G27" s="96" t="str">
        <f>IF(SUM(金子[[#This Row],[梱包資材]],山田[[#This Row],[梱包資材]])=0,"",SUM(金子[[#This Row],[梱包資材]],山田[[#This Row],[梱包資材]]))</f>
        <v/>
      </c>
      <c r="H27" s="97" t="str">
        <f>IF(SUM(金子[[#This Row],[その他]],山田[[#This Row],[その他]])=0,"",SUM(金子[[#This Row],[その他]],山田[[#This Row],[その他]]))</f>
        <v/>
      </c>
      <c r="I27" s="101" t="str">
        <f t="shared" si="2"/>
        <v/>
      </c>
      <c r="J27" s="69" t="str">
        <f t="shared" si="3"/>
        <v/>
      </c>
      <c r="K27" s="4"/>
      <c r="L27" s="1"/>
      <c r="M27" s="10" t="s">
        <v>20</v>
      </c>
      <c r="N27" s="6">
        <f>J38</f>
        <v>0</v>
      </c>
      <c r="O27" s="1"/>
      <c r="P27" s="80">
        <f t="shared" si="4"/>
        <v>44583</v>
      </c>
      <c r="Q27" s="68"/>
      <c r="R27" s="68"/>
      <c r="S27" s="68"/>
      <c r="T27" s="68"/>
      <c r="U27" s="68"/>
      <c r="V27" s="92" t="str">
        <f>IF(SUM(金子[[#This Row],[メルカリ]:[その他]])=0,"",SUM(金子[[#This Row],[メルカリ]:[その他]]))</f>
        <v/>
      </c>
      <c r="W27" s="37"/>
      <c r="X27" s="68"/>
      <c r="Y27" s="68"/>
      <c r="Z27" s="68"/>
      <c r="AA27" s="68"/>
      <c r="AB27" s="93" t="str">
        <f>IF(SUM(山田[[#This Row],[メルカリ]:[その他]])=0,"",SUM(山田[[#This Row],[メルカリ]:[その他]]))</f>
        <v/>
      </c>
      <c r="AC27" s="37"/>
      <c r="AD27" s="68"/>
      <c r="AE27" s="68"/>
      <c r="AF27" s="68"/>
      <c r="AG27" s="68"/>
      <c r="AH27" s="93" t="str">
        <f>IF(SUM(嵐[[#This Row],[リペア]:[発送]])=0,"",SUM(嵐[[#This Row],[リペア]:[発送]]))</f>
        <v/>
      </c>
      <c r="AI27" s="37"/>
      <c r="AJ27" s="68"/>
      <c r="AK27" s="68"/>
      <c r="AL27" s="68"/>
      <c r="AM27" s="68"/>
      <c r="AN27" s="93" t="str">
        <f>IF(SUM(西山[[#This Row],[リペア]:[発送]])=0,"",SUM(西山[[#This Row],[リペア]:[発送]]))</f>
        <v/>
      </c>
    </row>
    <row r="28" spans="1:40">
      <c r="A28" s="3">
        <f t="shared" si="0"/>
        <v>44584</v>
      </c>
      <c r="B28" s="15"/>
      <c r="C28" s="70" t="str">
        <f t="shared" si="1"/>
        <v/>
      </c>
      <c r="D28" s="94" t="str">
        <f>IF(SUM(金子[[#This Row],[メルカリ]],山田[[#This Row],[メルカリ]])=0,"",SUM(金子[[#This Row],[メルカリ]],山田[[#This Row],[メルカリ]]))</f>
        <v/>
      </c>
      <c r="E28" s="95" t="str">
        <f>IF(SUM(金子[[#This Row],[LUCE]],山田[[#This Row],[LUCE]])=0,"",SUM(金子[[#This Row],[LUCE]],山田[[#This Row],[LUCE]]))</f>
        <v/>
      </c>
      <c r="F28" s="95" t="str">
        <f>IF(SUM(金子[[#This Row],[レンタカー代]],山田[[#This Row],[レンタカー代]])=0,"",SUM(金子[[#This Row],[レンタカー代]],山田[[#This Row],[レンタカー代]]))</f>
        <v/>
      </c>
      <c r="G28" s="96" t="str">
        <f>IF(SUM(金子[[#This Row],[梱包資材]],山田[[#This Row],[梱包資材]])=0,"",SUM(金子[[#This Row],[梱包資材]],山田[[#This Row],[梱包資材]]))</f>
        <v/>
      </c>
      <c r="H28" s="97" t="str">
        <f>IF(SUM(金子[[#This Row],[その他]],山田[[#This Row],[その他]])=0,"",SUM(金子[[#This Row],[その他]],山田[[#This Row],[その他]]))</f>
        <v/>
      </c>
      <c r="I28" s="101" t="str">
        <f t="shared" si="2"/>
        <v/>
      </c>
      <c r="J28" s="69" t="str">
        <f t="shared" si="3"/>
        <v/>
      </c>
      <c r="K28" s="4"/>
      <c r="L28" s="1"/>
      <c r="M28" s="11" t="s">
        <v>6</v>
      </c>
      <c r="N28" s="12">
        <f>N25-N26-N27</f>
        <v>0</v>
      </c>
      <c r="O28" s="1"/>
      <c r="P28" s="80">
        <f t="shared" si="4"/>
        <v>44584</v>
      </c>
      <c r="Q28" s="68"/>
      <c r="R28" s="68"/>
      <c r="S28" s="68"/>
      <c r="T28" s="68"/>
      <c r="U28" s="68"/>
      <c r="V28" s="92" t="str">
        <f>IF(SUM(金子[[#This Row],[メルカリ]:[その他]])=0,"",SUM(金子[[#This Row],[メルカリ]:[その他]]))</f>
        <v/>
      </c>
      <c r="W28" s="37"/>
      <c r="X28" s="68"/>
      <c r="Y28" s="68"/>
      <c r="Z28" s="68"/>
      <c r="AA28" s="68"/>
      <c r="AB28" s="93" t="str">
        <f>IF(SUM(山田[[#This Row],[メルカリ]:[その他]])=0,"",SUM(山田[[#This Row],[メルカリ]:[その他]]))</f>
        <v/>
      </c>
      <c r="AC28" s="37"/>
      <c r="AD28" s="68"/>
      <c r="AE28" s="68"/>
      <c r="AF28" s="68"/>
      <c r="AG28" s="68"/>
      <c r="AH28" s="93" t="str">
        <f>IF(SUM(嵐[[#This Row],[リペア]:[発送]])=0,"",SUM(嵐[[#This Row],[リペア]:[発送]]))</f>
        <v/>
      </c>
      <c r="AI28" s="37"/>
      <c r="AJ28" s="68"/>
      <c r="AK28" s="68"/>
      <c r="AL28" s="68"/>
      <c r="AM28" s="68"/>
      <c r="AN28" s="93" t="str">
        <f>IF(SUM(西山[[#This Row],[リペア]:[発送]])=0,"",SUM(西山[[#This Row],[リペア]:[発送]]))</f>
        <v/>
      </c>
    </row>
    <row r="29" spans="1:40">
      <c r="A29" s="3">
        <f t="shared" si="0"/>
        <v>44585</v>
      </c>
      <c r="B29" s="15"/>
      <c r="C29" s="70" t="str">
        <f t="shared" si="1"/>
        <v/>
      </c>
      <c r="D29" s="94" t="str">
        <f>IF(SUM(金子[[#This Row],[メルカリ]],山田[[#This Row],[メルカリ]])=0,"",SUM(金子[[#This Row],[メルカリ]],山田[[#This Row],[メルカリ]]))</f>
        <v/>
      </c>
      <c r="E29" s="95" t="str">
        <f>IF(SUM(金子[[#This Row],[LUCE]],山田[[#This Row],[LUCE]])=0,"",SUM(金子[[#This Row],[LUCE]],山田[[#This Row],[LUCE]]))</f>
        <v/>
      </c>
      <c r="F29" s="95" t="str">
        <f>IF(SUM(金子[[#This Row],[レンタカー代]],山田[[#This Row],[レンタカー代]])=0,"",SUM(金子[[#This Row],[レンタカー代]],山田[[#This Row],[レンタカー代]]))</f>
        <v/>
      </c>
      <c r="G29" s="96" t="str">
        <f>IF(SUM(金子[[#This Row],[梱包資材]],山田[[#This Row],[梱包資材]])=0,"",SUM(金子[[#This Row],[梱包資材]],山田[[#This Row],[梱包資材]]))</f>
        <v/>
      </c>
      <c r="H29" s="97" t="str">
        <f>IF(SUM(金子[[#This Row],[その他]],山田[[#This Row],[その他]])=0,"",SUM(金子[[#This Row],[その他]],山田[[#This Row],[その他]]))</f>
        <v/>
      </c>
      <c r="I29" s="101" t="str">
        <f t="shared" si="2"/>
        <v/>
      </c>
      <c r="J29" s="69" t="str">
        <f t="shared" si="3"/>
        <v/>
      </c>
      <c r="K29" s="4"/>
      <c r="L29" s="1"/>
      <c r="M29" s="1"/>
      <c r="N29" s="1"/>
      <c r="O29" s="1"/>
      <c r="P29" s="80">
        <f t="shared" si="4"/>
        <v>44585</v>
      </c>
      <c r="Q29" s="68"/>
      <c r="R29" s="68"/>
      <c r="S29" s="68"/>
      <c r="T29" s="68"/>
      <c r="U29" s="68"/>
      <c r="V29" s="92" t="str">
        <f>IF(SUM(金子[[#This Row],[メルカリ]:[その他]])=0,"",SUM(金子[[#This Row],[メルカリ]:[その他]]))</f>
        <v/>
      </c>
      <c r="W29" s="37"/>
      <c r="X29" s="68"/>
      <c r="Y29" s="68"/>
      <c r="Z29" s="68"/>
      <c r="AA29" s="68"/>
      <c r="AB29" s="93" t="str">
        <f>IF(SUM(山田[[#This Row],[メルカリ]:[その他]])=0,"",SUM(山田[[#This Row],[メルカリ]:[その他]]))</f>
        <v/>
      </c>
      <c r="AC29" s="37"/>
      <c r="AD29" s="68"/>
      <c r="AE29" s="68"/>
      <c r="AF29" s="68"/>
      <c r="AG29" s="68"/>
      <c r="AH29" s="93" t="str">
        <f>IF(SUM(嵐[[#This Row],[リペア]:[発送]])=0,"",SUM(嵐[[#This Row],[リペア]:[発送]]))</f>
        <v/>
      </c>
      <c r="AI29" s="37"/>
      <c r="AJ29" s="68"/>
      <c r="AK29" s="68"/>
      <c r="AL29" s="68"/>
      <c r="AM29" s="68"/>
      <c r="AN29" s="93" t="str">
        <f>IF(SUM(西山[[#This Row],[リペア]:[発送]])=0,"",SUM(西山[[#This Row],[リペア]:[発送]]))</f>
        <v/>
      </c>
    </row>
    <row r="30" spans="1:40">
      <c r="A30" s="3">
        <f t="shared" si="0"/>
        <v>44586</v>
      </c>
      <c r="B30" s="15"/>
      <c r="C30" s="70" t="str">
        <f t="shared" si="1"/>
        <v/>
      </c>
      <c r="D30" s="94" t="str">
        <f>IF(SUM(金子[[#This Row],[メルカリ]],山田[[#This Row],[メルカリ]])=0,"",SUM(金子[[#This Row],[メルカリ]],山田[[#This Row],[メルカリ]]))</f>
        <v/>
      </c>
      <c r="E30" s="95" t="str">
        <f>IF(SUM(金子[[#This Row],[LUCE]],山田[[#This Row],[LUCE]])=0,"",SUM(金子[[#This Row],[LUCE]],山田[[#This Row],[LUCE]]))</f>
        <v/>
      </c>
      <c r="F30" s="95" t="str">
        <f>IF(SUM(金子[[#This Row],[レンタカー代]],山田[[#This Row],[レンタカー代]])=0,"",SUM(金子[[#This Row],[レンタカー代]],山田[[#This Row],[レンタカー代]]))</f>
        <v/>
      </c>
      <c r="G30" s="96" t="str">
        <f>IF(SUM(金子[[#This Row],[梱包資材]],山田[[#This Row],[梱包資材]])=0,"",SUM(金子[[#This Row],[梱包資材]],山田[[#This Row],[梱包資材]]))</f>
        <v/>
      </c>
      <c r="H30" s="97" t="str">
        <f>IF(SUM(金子[[#This Row],[その他]],山田[[#This Row],[その他]])=0,"",SUM(金子[[#This Row],[その他]],山田[[#This Row],[その他]]))</f>
        <v/>
      </c>
      <c r="I30" s="101" t="str">
        <f t="shared" si="2"/>
        <v/>
      </c>
      <c r="J30" s="69" t="str">
        <f t="shared" si="3"/>
        <v/>
      </c>
      <c r="K30" s="4"/>
      <c r="L30" s="1"/>
      <c r="M30" s="1"/>
      <c r="N30" s="1"/>
      <c r="O30" s="1"/>
      <c r="P30" s="80">
        <f t="shared" si="4"/>
        <v>44586</v>
      </c>
      <c r="Q30" s="68"/>
      <c r="R30" s="68"/>
      <c r="S30" s="68"/>
      <c r="T30" s="68"/>
      <c r="U30" s="68"/>
      <c r="V30" s="92" t="str">
        <f>IF(SUM(金子[[#This Row],[メルカリ]:[その他]])=0,"",SUM(金子[[#This Row],[メルカリ]:[その他]]))</f>
        <v/>
      </c>
      <c r="W30" s="37"/>
      <c r="X30" s="68"/>
      <c r="Y30" s="68"/>
      <c r="Z30" s="68"/>
      <c r="AA30" s="68"/>
      <c r="AB30" s="93" t="str">
        <f>IF(SUM(山田[[#This Row],[メルカリ]:[その他]])=0,"",SUM(山田[[#This Row],[メルカリ]:[その他]]))</f>
        <v/>
      </c>
      <c r="AC30" s="37"/>
      <c r="AD30" s="68"/>
      <c r="AE30" s="68"/>
      <c r="AF30" s="68"/>
      <c r="AG30" s="68"/>
      <c r="AH30" s="93" t="str">
        <f>IF(SUM(嵐[[#This Row],[リペア]:[発送]])=0,"",SUM(嵐[[#This Row],[リペア]:[発送]]))</f>
        <v/>
      </c>
      <c r="AI30" s="37"/>
      <c r="AJ30" s="68"/>
      <c r="AK30" s="68"/>
      <c r="AL30" s="68"/>
      <c r="AM30" s="68"/>
      <c r="AN30" s="93" t="str">
        <f>IF(SUM(西山[[#This Row],[リペア]:[発送]])=0,"",SUM(西山[[#This Row],[リペア]:[発送]]))</f>
        <v/>
      </c>
    </row>
    <row r="31" spans="1:40">
      <c r="A31" s="3">
        <f t="shared" si="0"/>
        <v>44587</v>
      </c>
      <c r="B31" s="15"/>
      <c r="C31" s="70" t="str">
        <f t="shared" si="1"/>
        <v/>
      </c>
      <c r="D31" s="94" t="str">
        <f>IF(SUM(金子[[#This Row],[メルカリ]],山田[[#This Row],[メルカリ]])=0,"",SUM(金子[[#This Row],[メルカリ]],山田[[#This Row],[メルカリ]]))</f>
        <v/>
      </c>
      <c r="E31" s="95" t="str">
        <f>IF(SUM(金子[[#This Row],[LUCE]],山田[[#This Row],[LUCE]])=0,"",SUM(金子[[#This Row],[LUCE]],山田[[#This Row],[LUCE]]))</f>
        <v/>
      </c>
      <c r="F31" s="95" t="str">
        <f>IF(SUM(金子[[#This Row],[レンタカー代]],山田[[#This Row],[レンタカー代]])=0,"",SUM(金子[[#This Row],[レンタカー代]],山田[[#This Row],[レンタカー代]]))</f>
        <v/>
      </c>
      <c r="G31" s="96" t="str">
        <f>IF(SUM(金子[[#This Row],[梱包資材]],山田[[#This Row],[梱包資材]])=0,"",SUM(金子[[#This Row],[梱包資材]],山田[[#This Row],[梱包資材]]))</f>
        <v/>
      </c>
      <c r="H31" s="97" t="str">
        <f>IF(SUM(金子[[#This Row],[その他]],山田[[#This Row],[その他]])=0,"",SUM(金子[[#This Row],[その他]],山田[[#This Row],[その他]]))</f>
        <v/>
      </c>
      <c r="I31" s="101" t="str">
        <f t="shared" si="2"/>
        <v/>
      </c>
      <c r="J31" s="69" t="str">
        <f t="shared" si="3"/>
        <v/>
      </c>
      <c r="K31" s="4"/>
      <c r="L31" s="1"/>
      <c r="M31" s="1"/>
      <c r="N31" s="25"/>
      <c r="O31" s="1"/>
      <c r="P31" s="80">
        <f t="shared" si="4"/>
        <v>44587</v>
      </c>
      <c r="Q31" s="68"/>
      <c r="R31" s="68"/>
      <c r="S31" s="68"/>
      <c r="T31" s="68"/>
      <c r="U31" s="68"/>
      <c r="V31" s="92" t="str">
        <f>IF(SUM(金子[[#This Row],[メルカリ]:[その他]])=0,"",SUM(金子[[#This Row],[メルカリ]:[その他]]))</f>
        <v/>
      </c>
      <c r="W31" s="37"/>
      <c r="X31" s="68"/>
      <c r="Y31" s="68"/>
      <c r="Z31" s="68"/>
      <c r="AA31" s="68"/>
      <c r="AB31" s="93" t="str">
        <f>IF(SUM(山田[[#This Row],[メルカリ]:[その他]])=0,"",SUM(山田[[#This Row],[メルカリ]:[その他]]))</f>
        <v/>
      </c>
      <c r="AC31" s="37"/>
      <c r="AD31" s="68"/>
      <c r="AE31" s="68"/>
      <c r="AF31" s="68"/>
      <c r="AG31" s="68"/>
      <c r="AH31" s="93" t="str">
        <f>IF(SUM(嵐[[#This Row],[リペア]:[発送]])=0,"",SUM(嵐[[#This Row],[リペア]:[発送]]))</f>
        <v/>
      </c>
      <c r="AI31" s="37"/>
      <c r="AJ31" s="68"/>
      <c r="AK31" s="68"/>
      <c r="AL31" s="68"/>
      <c r="AM31" s="68"/>
      <c r="AN31" s="93" t="str">
        <f>IF(SUM(西山[[#This Row],[リペア]:[発送]])=0,"",SUM(西山[[#This Row],[リペア]:[発送]]))</f>
        <v/>
      </c>
    </row>
    <row r="32" spans="1:40">
      <c r="A32" s="3">
        <f t="shared" si="0"/>
        <v>44588</v>
      </c>
      <c r="B32" s="15"/>
      <c r="C32" s="70" t="str">
        <f t="shared" si="1"/>
        <v/>
      </c>
      <c r="D32" s="94" t="str">
        <f>IF(SUM(金子[[#This Row],[メルカリ]],山田[[#This Row],[メルカリ]])=0,"",SUM(金子[[#This Row],[メルカリ]],山田[[#This Row],[メルカリ]]))</f>
        <v/>
      </c>
      <c r="E32" s="95" t="str">
        <f>IF(SUM(金子[[#This Row],[LUCE]],山田[[#This Row],[LUCE]])=0,"",SUM(金子[[#This Row],[LUCE]],山田[[#This Row],[LUCE]]))</f>
        <v/>
      </c>
      <c r="F32" s="95" t="str">
        <f>IF(SUM(金子[[#This Row],[レンタカー代]],山田[[#This Row],[レンタカー代]])=0,"",SUM(金子[[#This Row],[レンタカー代]],山田[[#This Row],[レンタカー代]]))</f>
        <v/>
      </c>
      <c r="G32" s="96" t="str">
        <f>IF(SUM(金子[[#This Row],[梱包資材]],山田[[#This Row],[梱包資材]])=0,"",SUM(金子[[#This Row],[梱包資材]],山田[[#This Row],[梱包資材]]))</f>
        <v/>
      </c>
      <c r="H32" s="97" t="str">
        <f>IF(SUM(金子[[#This Row],[その他]],山田[[#This Row],[その他]])=0,"",SUM(金子[[#This Row],[その他]],山田[[#This Row],[その他]]))</f>
        <v/>
      </c>
      <c r="I32" s="101" t="str">
        <f t="shared" si="2"/>
        <v/>
      </c>
      <c r="J32" s="69" t="str">
        <f t="shared" si="3"/>
        <v/>
      </c>
      <c r="K32" s="4"/>
      <c r="L32" s="1"/>
      <c r="M32" s="1"/>
      <c r="N32" s="1"/>
      <c r="O32" s="1"/>
      <c r="P32" s="80">
        <f t="shared" si="4"/>
        <v>44588</v>
      </c>
      <c r="Q32" s="68"/>
      <c r="R32" s="68"/>
      <c r="S32" s="68"/>
      <c r="T32" s="68"/>
      <c r="U32" s="68"/>
      <c r="V32" s="92" t="str">
        <f>IF(SUM(金子[[#This Row],[メルカリ]:[その他]])=0,"",SUM(金子[[#This Row],[メルカリ]:[その他]]))</f>
        <v/>
      </c>
      <c r="W32" s="37"/>
      <c r="X32" s="68"/>
      <c r="Y32" s="68"/>
      <c r="Z32" s="68"/>
      <c r="AA32" s="68"/>
      <c r="AB32" s="93" t="str">
        <f>IF(SUM(山田[[#This Row],[メルカリ]:[その他]])=0,"",SUM(山田[[#This Row],[メルカリ]:[その他]]))</f>
        <v/>
      </c>
      <c r="AC32" s="37"/>
      <c r="AD32" s="68"/>
      <c r="AE32" s="68"/>
      <c r="AF32" s="68"/>
      <c r="AG32" s="68"/>
      <c r="AH32" s="93" t="str">
        <f>IF(SUM(嵐[[#This Row],[リペア]:[発送]])=0,"",SUM(嵐[[#This Row],[リペア]:[発送]]))</f>
        <v/>
      </c>
      <c r="AI32" s="37"/>
      <c r="AJ32" s="68"/>
      <c r="AK32" s="68"/>
      <c r="AL32" s="68"/>
      <c r="AM32" s="68"/>
      <c r="AN32" s="93" t="str">
        <f>IF(SUM(西山[[#This Row],[リペア]:[発送]])=0,"",SUM(西山[[#This Row],[リペア]:[発送]]))</f>
        <v/>
      </c>
    </row>
    <row r="33" spans="1:40">
      <c r="A33" s="3">
        <f t="shared" si="0"/>
        <v>44589</v>
      </c>
      <c r="B33" s="15"/>
      <c r="C33" s="70" t="str">
        <f t="shared" si="1"/>
        <v/>
      </c>
      <c r="D33" s="94" t="str">
        <f>IF(SUM(金子[[#This Row],[メルカリ]],山田[[#This Row],[メルカリ]])=0,"",SUM(金子[[#This Row],[メルカリ]],山田[[#This Row],[メルカリ]]))</f>
        <v/>
      </c>
      <c r="E33" s="95" t="str">
        <f>IF(SUM(金子[[#This Row],[LUCE]],山田[[#This Row],[LUCE]])=0,"",SUM(金子[[#This Row],[LUCE]],山田[[#This Row],[LUCE]]))</f>
        <v/>
      </c>
      <c r="F33" s="95" t="str">
        <f>IF(SUM(金子[[#This Row],[レンタカー代]],山田[[#This Row],[レンタカー代]])=0,"",SUM(金子[[#This Row],[レンタカー代]],山田[[#This Row],[レンタカー代]]))</f>
        <v/>
      </c>
      <c r="G33" s="96" t="str">
        <f>IF(SUM(金子[[#This Row],[梱包資材]],山田[[#This Row],[梱包資材]])=0,"",SUM(金子[[#This Row],[梱包資材]],山田[[#This Row],[梱包資材]]))</f>
        <v/>
      </c>
      <c r="H33" s="97" t="str">
        <f>IF(SUM(金子[[#This Row],[その他]],山田[[#This Row],[その他]])=0,"",SUM(金子[[#This Row],[その他]],山田[[#This Row],[その他]]))</f>
        <v/>
      </c>
      <c r="I33" s="101" t="str">
        <f t="shared" si="2"/>
        <v/>
      </c>
      <c r="J33" s="69" t="str">
        <f t="shared" si="3"/>
        <v/>
      </c>
      <c r="K33" s="4"/>
      <c r="L33" s="1"/>
      <c r="M33" s="1"/>
      <c r="N33" s="1"/>
      <c r="O33" s="1"/>
      <c r="P33" s="80">
        <f t="shared" si="4"/>
        <v>44589</v>
      </c>
      <c r="Q33" s="68"/>
      <c r="R33" s="68"/>
      <c r="S33" s="68"/>
      <c r="T33" s="68"/>
      <c r="U33" s="68"/>
      <c r="V33" s="92" t="str">
        <f>IF(SUM(金子[[#This Row],[メルカリ]:[その他]])=0,"",SUM(金子[[#This Row],[メルカリ]:[その他]]))</f>
        <v/>
      </c>
      <c r="W33" s="37"/>
      <c r="X33" s="68"/>
      <c r="Y33" s="68"/>
      <c r="Z33" s="68"/>
      <c r="AA33" s="68"/>
      <c r="AB33" s="93" t="str">
        <f>IF(SUM(山田[[#This Row],[メルカリ]:[その他]])=0,"",SUM(山田[[#This Row],[メルカリ]:[その他]]))</f>
        <v/>
      </c>
      <c r="AC33" s="37"/>
      <c r="AD33" s="68"/>
      <c r="AE33" s="68"/>
      <c r="AF33" s="68"/>
      <c r="AG33" s="68"/>
      <c r="AH33" s="93" t="str">
        <f>IF(SUM(嵐[[#This Row],[リペア]:[発送]])=0,"",SUM(嵐[[#This Row],[リペア]:[発送]]))</f>
        <v/>
      </c>
      <c r="AI33" s="37"/>
      <c r="AJ33" s="68"/>
      <c r="AK33" s="68"/>
      <c r="AL33" s="68"/>
      <c r="AM33" s="68"/>
      <c r="AN33" s="93" t="str">
        <f>IF(SUM(西山[[#This Row],[リペア]:[発送]])=0,"",SUM(西山[[#This Row],[リペア]:[発送]]))</f>
        <v/>
      </c>
    </row>
    <row r="34" spans="1:40">
      <c r="A34" s="3">
        <f t="shared" si="0"/>
        <v>44590</v>
      </c>
      <c r="B34" s="15"/>
      <c r="C34" s="70" t="str">
        <f t="shared" si="1"/>
        <v/>
      </c>
      <c r="D34" s="94" t="str">
        <f>IF(SUM(金子[[#This Row],[メルカリ]],山田[[#This Row],[メルカリ]])=0,"",SUM(金子[[#This Row],[メルカリ]],山田[[#This Row],[メルカリ]]))</f>
        <v/>
      </c>
      <c r="E34" s="95" t="str">
        <f>IF(SUM(金子[[#This Row],[LUCE]],山田[[#This Row],[LUCE]])=0,"",SUM(金子[[#This Row],[LUCE]],山田[[#This Row],[LUCE]]))</f>
        <v/>
      </c>
      <c r="F34" s="95" t="str">
        <f>IF(SUM(金子[[#This Row],[レンタカー代]],山田[[#This Row],[レンタカー代]])=0,"",SUM(金子[[#This Row],[レンタカー代]],山田[[#This Row],[レンタカー代]]))</f>
        <v/>
      </c>
      <c r="G34" s="96" t="str">
        <f>IF(SUM(金子[[#This Row],[梱包資材]],山田[[#This Row],[梱包資材]])=0,"",SUM(金子[[#This Row],[梱包資材]],山田[[#This Row],[梱包資材]]))</f>
        <v/>
      </c>
      <c r="H34" s="97" t="str">
        <f>IF(SUM(金子[[#This Row],[その他]],山田[[#This Row],[その他]])=0,"",SUM(金子[[#This Row],[その他]],山田[[#This Row],[その他]]))</f>
        <v/>
      </c>
      <c r="I34" s="101" t="str">
        <f t="shared" si="2"/>
        <v/>
      </c>
      <c r="J34" s="69" t="str">
        <f t="shared" si="3"/>
        <v/>
      </c>
      <c r="K34" s="4"/>
      <c r="L34" s="1"/>
      <c r="M34" s="1"/>
      <c r="N34" s="1"/>
      <c r="O34" s="1"/>
      <c r="P34" s="80">
        <f t="shared" si="4"/>
        <v>44590</v>
      </c>
      <c r="Q34" s="68"/>
      <c r="R34" s="68"/>
      <c r="S34" s="68"/>
      <c r="T34" s="68"/>
      <c r="U34" s="68"/>
      <c r="V34" s="92" t="str">
        <f>IF(SUM(金子[[#This Row],[メルカリ]:[その他]])=0,"",SUM(金子[[#This Row],[メルカリ]:[その他]]))</f>
        <v/>
      </c>
      <c r="W34" s="37"/>
      <c r="X34" s="68"/>
      <c r="Y34" s="68"/>
      <c r="Z34" s="68"/>
      <c r="AA34" s="68"/>
      <c r="AB34" s="93" t="str">
        <f>IF(SUM(山田[[#This Row],[メルカリ]:[その他]])=0,"",SUM(山田[[#This Row],[メルカリ]:[その他]]))</f>
        <v/>
      </c>
      <c r="AC34" s="37"/>
      <c r="AD34" s="68"/>
      <c r="AE34" s="68"/>
      <c r="AF34" s="68"/>
      <c r="AG34" s="68"/>
      <c r="AH34" s="93" t="str">
        <f>IF(SUM(嵐[[#This Row],[リペア]:[発送]])=0,"",SUM(嵐[[#This Row],[リペア]:[発送]]))</f>
        <v/>
      </c>
      <c r="AI34" s="37"/>
      <c r="AJ34" s="68"/>
      <c r="AK34" s="68"/>
      <c r="AL34" s="68"/>
      <c r="AM34" s="68"/>
      <c r="AN34" s="93" t="str">
        <f>IF(SUM(西山[[#This Row],[リペア]:[発送]])=0,"",SUM(西山[[#This Row],[リペア]:[発送]]))</f>
        <v/>
      </c>
    </row>
    <row r="35" spans="1:40">
      <c r="A35" s="3">
        <f t="shared" si="0"/>
        <v>44591</v>
      </c>
      <c r="B35" s="15"/>
      <c r="C35" s="70" t="str">
        <f t="shared" si="1"/>
        <v/>
      </c>
      <c r="D35" s="94" t="str">
        <f>IF(SUM(金子[[#This Row],[メルカリ]],山田[[#This Row],[メルカリ]])=0,"",SUM(金子[[#This Row],[メルカリ]],山田[[#This Row],[メルカリ]]))</f>
        <v/>
      </c>
      <c r="E35" s="95" t="str">
        <f>IF(SUM(金子[[#This Row],[LUCE]],山田[[#This Row],[LUCE]])=0,"",SUM(金子[[#This Row],[LUCE]],山田[[#This Row],[LUCE]]))</f>
        <v/>
      </c>
      <c r="F35" s="95" t="str">
        <f>IF(SUM(金子[[#This Row],[レンタカー代]],山田[[#This Row],[レンタカー代]])=0,"",SUM(金子[[#This Row],[レンタカー代]],山田[[#This Row],[レンタカー代]]))</f>
        <v/>
      </c>
      <c r="G35" s="96" t="str">
        <f>IF(SUM(金子[[#This Row],[梱包資材]],山田[[#This Row],[梱包資材]])=0,"",SUM(金子[[#This Row],[梱包資材]],山田[[#This Row],[梱包資材]]))</f>
        <v/>
      </c>
      <c r="H35" s="97" t="str">
        <f>IF(SUM(金子[[#This Row],[その他]],山田[[#This Row],[その他]])=0,"",SUM(金子[[#This Row],[その他]],山田[[#This Row],[その他]]))</f>
        <v/>
      </c>
      <c r="I35" s="101" t="str">
        <f t="shared" si="2"/>
        <v/>
      </c>
      <c r="J35" s="69" t="str">
        <f t="shared" si="3"/>
        <v/>
      </c>
      <c r="K35" s="4"/>
      <c r="L35" s="1"/>
      <c r="M35" s="1"/>
      <c r="N35" s="1"/>
      <c r="O35" s="1"/>
      <c r="P35" s="80">
        <f t="shared" si="4"/>
        <v>44591</v>
      </c>
      <c r="Q35" s="68"/>
      <c r="R35" s="68"/>
      <c r="S35" s="68"/>
      <c r="T35" s="68"/>
      <c r="U35" s="68"/>
      <c r="V35" s="92" t="str">
        <f>IF(SUM(金子[[#This Row],[メルカリ]:[その他]])=0,"",SUM(金子[[#This Row],[メルカリ]:[その他]]))</f>
        <v/>
      </c>
      <c r="W35" s="37"/>
      <c r="X35" s="68"/>
      <c r="Y35" s="68"/>
      <c r="Z35" s="68"/>
      <c r="AA35" s="68"/>
      <c r="AB35" s="93" t="str">
        <f>IF(SUM(山田[[#This Row],[メルカリ]:[その他]])=0,"",SUM(山田[[#This Row],[メルカリ]:[その他]]))</f>
        <v/>
      </c>
      <c r="AC35" s="37"/>
      <c r="AD35" s="68"/>
      <c r="AE35" s="68"/>
      <c r="AF35" s="68"/>
      <c r="AG35" s="68"/>
      <c r="AH35" s="93" t="str">
        <f>IF(SUM(嵐[[#This Row],[リペア]:[発送]])=0,"",SUM(嵐[[#This Row],[リペア]:[発送]]))</f>
        <v/>
      </c>
      <c r="AI35" s="37"/>
      <c r="AJ35" s="68"/>
      <c r="AK35" s="68"/>
      <c r="AL35" s="68"/>
      <c r="AM35" s="68"/>
      <c r="AN35" s="93" t="str">
        <f>IF(SUM(西山[[#This Row],[リペア]:[発送]])=0,"",SUM(西山[[#This Row],[リペア]:[発送]]))</f>
        <v/>
      </c>
    </row>
    <row r="36" spans="1:40" ht="20.5" thickBot="1">
      <c r="A36" s="3">
        <f t="shared" si="0"/>
        <v>44592</v>
      </c>
      <c r="B36" s="15"/>
      <c r="C36" s="70" t="str">
        <f t="shared" si="1"/>
        <v/>
      </c>
      <c r="D36" s="94" t="str">
        <f>IF(SUM(金子[[#This Row],[メルカリ]],山田[[#This Row],[メルカリ]])=0,"",SUM(金子[[#This Row],[メルカリ]],山田[[#This Row],[メルカリ]]))</f>
        <v/>
      </c>
      <c r="E36" s="95" t="str">
        <f>IF(SUM(金子[[#This Row],[LUCE]],山田[[#This Row],[LUCE]])=0,"",SUM(金子[[#This Row],[LUCE]],山田[[#This Row],[LUCE]]))</f>
        <v/>
      </c>
      <c r="F36" s="95" t="str">
        <f>IF(SUM(金子[[#This Row],[レンタカー代]],山田[[#This Row],[レンタカー代]])=0,"",SUM(金子[[#This Row],[レンタカー代]],山田[[#This Row],[レンタカー代]]))</f>
        <v/>
      </c>
      <c r="G36" s="96" t="str">
        <f>IF(SUM(金子[[#This Row],[梱包資材]],山田[[#This Row],[梱包資材]])=0,"",SUM(金子[[#This Row],[梱包資材]],山田[[#This Row],[梱包資材]]))</f>
        <v/>
      </c>
      <c r="H36" s="97" t="str">
        <f>IF(SUM(金子[[#This Row],[その他]],山田[[#This Row],[その他]])=0,"",SUM(金子[[#This Row],[その他]],山田[[#This Row],[その他]]))</f>
        <v/>
      </c>
      <c r="I36" s="102" t="str">
        <f t="shared" si="2"/>
        <v/>
      </c>
      <c r="J36" s="69" t="str">
        <f t="shared" si="3"/>
        <v/>
      </c>
      <c r="K36" s="33"/>
      <c r="L36" s="1"/>
      <c r="M36" s="1"/>
      <c r="N36" s="1"/>
      <c r="O36" s="1"/>
      <c r="P36" s="80">
        <f t="shared" si="4"/>
        <v>44592</v>
      </c>
      <c r="Q36" s="68"/>
      <c r="R36" s="68"/>
      <c r="S36" s="68"/>
      <c r="T36" s="68"/>
      <c r="U36" s="68"/>
      <c r="V36" s="92" t="str">
        <f>IF(SUM(金子[[#This Row],[メルカリ]:[その他]])=0,"",SUM(金子[[#This Row],[メルカリ]:[その他]]))</f>
        <v/>
      </c>
      <c r="W36" s="37"/>
      <c r="X36" s="68"/>
      <c r="Y36" s="68"/>
      <c r="Z36" s="68"/>
      <c r="AA36" s="68"/>
      <c r="AB36" s="93" t="str">
        <f>IF(SUM(山田[[#This Row],[メルカリ]:[その他]])=0,"",SUM(山田[[#This Row],[メルカリ]:[その他]]))</f>
        <v/>
      </c>
      <c r="AC36" s="37"/>
      <c r="AD36" s="68"/>
      <c r="AE36" s="68"/>
      <c r="AF36" s="68"/>
      <c r="AG36" s="68"/>
      <c r="AH36" s="93" t="str">
        <f>IF(SUM(嵐[[#This Row],[リペア]:[発送]])=0,"",SUM(嵐[[#This Row],[リペア]:[発送]]))</f>
        <v/>
      </c>
      <c r="AI36" s="37"/>
      <c r="AJ36" s="68"/>
      <c r="AK36" s="68"/>
      <c r="AL36" s="68"/>
      <c r="AM36" s="68"/>
      <c r="AN36" s="93" t="str">
        <f>IF(SUM(西山[[#This Row],[リペア]:[発送]])=0,"",SUM(西山[[#This Row],[リペア]:[発送]]))</f>
        <v/>
      </c>
    </row>
    <row r="37" spans="1:40" ht="20.5" thickBot="1">
      <c r="A37" s="13"/>
      <c r="B37" s="20" t="str">
        <f>B4</f>
        <v>売上額</v>
      </c>
      <c r="C37" s="21" t="s">
        <v>5</v>
      </c>
      <c r="D37" s="22" t="str">
        <f>D4</f>
        <v>メルカリ</v>
      </c>
      <c r="E37" s="29" t="str">
        <f>E4</f>
        <v>LUCE</v>
      </c>
      <c r="F37" s="29" t="str">
        <f>F4</f>
        <v>レンタカー代</v>
      </c>
      <c r="G37" s="20" t="str">
        <f>G4</f>
        <v>梱包資材</v>
      </c>
      <c r="H37" s="21" t="str">
        <f>H4</f>
        <v>その他</v>
      </c>
      <c r="I37" s="99" t="s">
        <v>16</v>
      </c>
      <c r="J37" s="34" t="s">
        <v>17</v>
      </c>
      <c r="K37" s="32"/>
      <c r="L37" s="1"/>
      <c r="M37" s="1"/>
      <c r="N37" s="1"/>
      <c r="O37" s="1"/>
      <c r="P37" s="81" t="s">
        <v>22</v>
      </c>
      <c r="Q37" s="71" t="str">
        <f t="shared" ref="Q37" si="5">IF(SUM(Q6:Q36)=0,"",SUM(Q6:Q36))</f>
        <v/>
      </c>
      <c r="R37" s="71" t="str">
        <f t="shared" ref="R37" si="6">IF(SUM(R6:R36)=0,"",SUM(R6:R36))</f>
        <v/>
      </c>
      <c r="S37" s="71" t="str">
        <f t="shared" ref="S37" si="7">IF(SUM(S6:S36)=0,"",SUM(S6:S36))</f>
        <v/>
      </c>
      <c r="T37" s="71" t="str">
        <f t="shared" ref="T37" si="8">IF(SUM(T6:T36)=0,"",SUM(T6:T36))</f>
        <v/>
      </c>
      <c r="U37" s="71" t="str">
        <f t="shared" ref="U37" si="9">IF(SUM(U6:U36)=0,"",SUM(U6:U36))</f>
        <v/>
      </c>
      <c r="V37" s="84" t="str">
        <f t="shared" ref="V37" si="10">IF(SUM(V6:V36)=0,"",SUM(V6:V36))</f>
        <v/>
      </c>
      <c r="W37" s="71" t="str">
        <f t="shared" ref="W37" si="11">IF(SUM(W6:W36)=0,"",SUM(W6:W36))</f>
        <v/>
      </c>
      <c r="X37" s="71" t="str">
        <f t="shared" ref="X37" si="12">IF(SUM(X6:X36)=0,"",SUM(X6:X36))</f>
        <v/>
      </c>
      <c r="Y37" s="71" t="str">
        <f t="shared" ref="Y37" si="13">IF(SUM(Y6:Y36)=0,"",SUM(Y6:Y36))</f>
        <v/>
      </c>
      <c r="Z37" s="71" t="str">
        <f t="shared" ref="Z37" si="14">IF(SUM(Z6:Z36)=0,"",SUM(Z6:Z36))</f>
        <v/>
      </c>
      <c r="AA37" s="71" t="str">
        <f t="shared" ref="AA37" si="15">IF(SUM(AA6:AA36)=0,"",SUM(AA6:AA36))</f>
        <v/>
      </c>
      <c r="AB37" s="71" t="str">
        <f t="shared" ref="AB37" si="16">IF(SUM(AB6:AB36)=0,"",SUM(AB6:AB36))</f>
        <v/>
      </c>
      <c r="AC37" s="71" t="str">
        <f t="shared" ref="AC37" si="17">IF(SUM(AC6:AC36)=0,"",SUM(AC6:AC36))</f>
        <v/>
      </c>
      <c r="AD37" s="71" t="str">
        <f t="shared" ref="AD37" si="18">IF(SUM(AD6:AD36)=0,"",SUM(AD6:AD36))</f>
        <v/>
      </c>
      <c r="AE37" s="71" t="str">
        <f t="shared" ref="AE37" si="19">IF(SUM(AE6:AE36)=0,"",SUM(AE6:AE36))</f>
        <v/>
      </c>
      <c r="AF37" s="71" t="str">
        <f t="shared" ref="AF37" si="20">IF(SUM(AF6:AF36)=0,"",SUM(AF6:AF36))</f>
        <v/>
      </c>
      <c r="AG37" s="71" t="str">
        <f t="shared" ref="AG37" si="21">IF(SUM(AG6:AG36)=0,"",SUM(AG6:AG36))</f>
        <v/>
      </c>
      <c r="AH37" s="71" t="str">
        <f t="shared" ref="AH37" si="22">IF(SUM(AH6:AH36)=0,"",SUM(AH6:AH36))</f>
        <v/>
      </c>
      <c r="AI37" s="71" t="str">
        <f t="shared" ref="AI37" si="23">IF(SUM(AI6:AI36)=0,"",SUM(AI6:AI36))</f>
        <v/>
      </c>
      <c r="AJ37" s="71" t="str">
        <f t="shared" ref="AJ37" si="24">IF(SUM(AJ6:AJ36)=0,"",SUM(AJ6:AJ36))</f>
        <v/>
      </c>
      <c r="AK37" s="71" t="str">
        <f t="shared" ref="AK37" si="25">IF(SUM(AK6:AK36)=0,"",SUM(AK6:AK36))</f>
        <v/>
      </c>
      <c r="AL37" s="71" t="str">
        <f t="shared" ref="AL37" si="26">IF(SUM(AL6:AL36)=0,"",SUM(AL6:AL36))</f>
        <v/>
      </c>
      <c r="AM37" s="71" t="str">
        <f t="shared" ref="AM37" si="27">IF(SUM(AM6:AM36)=0,"",SUM(AM6:AM36))</f>
        <v/>
      </c>
      <c r="AN37" s="71" t="str">
        <f t="shared" ref="AN37" si="28">IF(SUM(AN6:AN36)=0,"",SUM(AN6:AN36))</f>
        <v/>
      </c>
    </row>
    <row r="38" spans="1:40" ht="21" thickTop="1" thickBot="1">
      <c r="A38" s="17" t="s">
        <v>7</v>
      </c>
      <c r="B38" s="18">
        <f t="shared" ref="B38:I38" si="29">SUM(B6:B36)</f>
        <v>0</v>
      </c>
      <c r="C38" s="18">
        <f t="shared" si="29"/>
        <v>0</v>
      </c>
      <c r="D38" s="18">
        <f t="shared" si="29"/>
        <v>0</v>
      </c>
      <c r="E38" s="18">
        <f t="shared" si="29"/>
        <v>0</v>
      </c>
      <c r="F38" s="18">
        <f t="shared" si="29"/>
        <v>0</v>
      </c>
      <c r="G38" s="18">
        <f t="shared" si="29"/>
        <v>0</v>
      </c>
      <c r="H38" s="18">
        <f t="shared" si="29"/>
        <v>0</v>
      </c>
      <c r="I38" s="18">
        <f t="shared" si="29"/>
        <v>0</v>
      </c>
      <c r="J38" s="18">
        <f t="shared" ref="J38" si="30">SUM(J6:J36)</f>
        <v>0</v>
      </c>
      <c r="K38" s="14"/>
    </row>
    <row r="39" spans="1:40">
      <c r="O39" s="35"/>
    </row>
    <row r="40" spans="1:40">
      <c r="B40" s="14"/>
      <c r="G40" s="16"/>
      <c r="H40" s="16"/>
      <c r="I40" s="26"/>
      <c r="J40" s="26"/>
    </row>
    <row r="41" spans="1:40">
      <c r="B41" s="14"/>
    </row>
    <row r="42" spans="1:40">
      <c r="B42" s="14"/>
      <c r="I42" s="23"/>
      <c r="J42" s="23"/>
    </row>
    <row r="43" spans="1:40">
      <c r="B43" s="14"/>
    </row>
    <row r="44" spans="1:40">
      <c r="B44" s="14"/>
    </row>
    <row r="45" spans="1:40">
      <c r="B45" s="14"/>
    </row>
    <row r="46" spans="1:40">
      <c r="B46" s="14"/>
    </row>
    <row r="47" spans="1:40">
      <c r="B47" s="14"/>
    </row>
    <row r="48" spans="1:40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</sheetData>
  <mergeCells count="21">
    <mergeCell ref="AI4:AN4"/>
    <mergeCell ref="Q4:V4"/>
    <mergeCell ref="W4:AB4"/>
    <mergeCell ref="AC4:AH4"/>
    <mergeCell ref="N12:N13"/>
    <mergeCell ref="A1:A2"/>
    <mergeCell ref="B1:B2"/>
    <mergeCell ref="B3:C3"/>
    <mergeCell ref="D3:I3"/>
    <mergeCell ref="J3:J5"/>
    <mergeCell ref="G4:G5"/>
    <mergeCell ref="H4:H5"/>
    <mergeCell ref="I4:I5"/>
    <mergeCell ref="F4:F5"/>
    <mergeCell ref="K3:K5"/>
    <mergeCell ref="M11:N11"/>
    <mergeCell ref="A3:A5"/>
    <mergeCell ref="B4:B5"/>
    <mergeCell ref="C4:C5"/>
    <mergeCell ref="D4:D5"/>
    <mergeCell ref="E4:E5"/>
  </mergeCells>
  <phoneticPr fontId="5"/>
  <dataValidations disablePrompts="1" count="1">
    <dataValidation type="list" allowBlank="1" showErrorMessage="1" sqref="Q4 W4 AC4 AI4" xr:uid="{CE9EDC33-0E0B-48F3-AC0B-376637D1EFBC}">
      <formula1>名前</formula1>
    </dataValidation>
  </dataValidations>
  <pageMargins left="0.7" right="0.7" top="0.75" bottom="0.75" header="0.3" footer="0.3"/>
  <pageSetup paperSize="9" scale="72" fitToHeight="0" orientation="landscape" horizontalDpi="1200" verticalDpi="1200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ADB9-E1CA-4BE6-8F2A-D48B93B8A2CE}">
  <dimension ref="A1:I3"/>
  <sheetViews>
    <sheetView tabSelected="1" workbookViewId="0"/>
  </sheetViews>
  <sheetFormatPr defaultRowHeight="20"/>
  <cols>
    <col min="1" max="1" width="9.765625" customWidth="1"/>
    <col min="2" max="2" width="11.61328125" customWidth="1"/>
  </cols>
  <sheetData>
    <row r="1" spans="1:9">
      <c r="A1" s="86" t="s">
        <v>43</v>
      </c>
      <c r="B1" s="87" t="s">
        <v>44</v>
      </c>
      <c r="C1" s="87" t="s">
        <v>45</v>
      </c>
      <c r="D1" s="87" t="s">
        <v>46</v>
      </c>
      <c r="E1" s="87" t="s">
        <v>47</v>
      </c>
      <c r="F1" s="88" t="s">
        <v>48</v>
      </c>
      <c r="I1" s="23"/>
    </row>
    <row r="2" spans="1:9">
      <c r="A2" s="91"/>
      <c r="B2" s="89"/>
      <c r="C2" s="89"/>
      <c r="D2" s="89"/>
      <c r="E2" s="89"/>
      <c r="F2" s="90"/>
    </row>
    <row r="3" spans="1:9">
      <c r="A3" s="85"/>
      <c r="F3" s="85"/>
    </row>
  </sheetData>
  <phoneticPr fontId="7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B1EA-4E48-4562-B26F-FC3B710968F1}">
  <dimension ref="A1:A5"/>
  <sheetViews>
    <sheetView workbookViewId="0"/>
  </sheetViews>
  <sheetFormatPr defaultColWidth="8.69140625" defaultRowHeight="20"/>
  <cols>
    <col min="1" max="1" width="15.84375" customWidth="1"/>
  </cols>
  <sheetData>
    <row r="1" spans="1:1">
      <c r="A1" s="28" t="s">
        <v>10</v>
      </c>
    </row>
    <row r="2" spans="1:1">
      <c r="A2" s="24" t="s">
        <v>27</v>
      </c>
    </row>
    <row r="3" spans="1:1">
      <c r="A3" s="24" t="s">
        <v>28</v>
      </c>
    </row>
    <row r="4" spans="1:1">
      <c r="A4" s="24" t="s">
        <v>35</v>
      </c>
    </row>
    <row r="5" spans="1:1">
      <c r="A5" s="24" t="s">
        <v>42</v>
      </c>
    </row>
  </sheetData>
  <phoneticPr fontId="7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9E65-59CE-9D4B-A577-46E3682827B3}">
  <dimension ref="A1"/>
  <sheetViews>
    <sheetView workbookViewId="0"/>
  </sheetViews>
  <sheetFormatPr defaultColWidth="11.15234375" defaultRowHeight="20"/>
  <sheetData/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2EF3-B509-B845-9CF2-97DFE097B75F}">
  <dimension ref="A1"/>
  <sheetViews>
    <sheetView workbookViewId="0"/>
  </sheetViews>
  <sheetFormatPr defaultColWidth="11.15234375" defaultRowHeight="20"/>
  <sheetData/>
  <phoneticPr fontId="5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D A A B Q S w M E F A A C A A g A r r w 1 U K I d 0 S m p A A A A + A A A A B I A H A B D b 2 5 m a W c v U G F j a 2 F n Z S 5 4 b W w g o h g A K K A U A A A A A A A A A A A A A A A A A A A A A A A A A A A A h Y 9 N D o I w G E S v Q r q n L R h + Q j 7 K w p 2 R h M T E u G 1 K h S o U Q 4 t w N x c e y S t I o q g 7 l z N 5 k 7 x 5 3 O 6 Q T W 3 j X G V v V K d T 5 G G K H K l F V y p d p W i w R z d G G Y O C i z O v p D P D 2 i S T U S m q r b 0 k h I z j i M c V 7 v q K + J R 6 5 J B v d 6 K W L X e V N p Z r I d F n V f 5 f I Q b 7 l w z z c R T i I I x i H M Q e k K W G X O k v 4 s / G m A L 5 K W E 9 N H b o J T t x d 1 M A W S K Q 9 w v 2 B F B L A w Q U A A I A C A C u v D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r w 1 U M k W 9 A j Q A A A A G w E A A B M A H A B G b 3 J t d W x h c y 9 T Z W N 0 a W 9 u M S 5 t I K I Y A C i g F A A A A A A A A A A A A A A A A A A A A A A A A A A A A C t O T S 7 J z M 9 T C I b Q h t a 8 X L x c x R m J R a k p C o + b 2 x 4 3 7 3 n c P O 1 x 8 2 p D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l p 6 1 I l H Y U S o I R C X m l u U m p R r Y 4 C U L R 9 F z b R C b 1 P O 3 t h E i W p F S W 1 t Z q 8 X J l 5 u N x h D Q B Q S w E C L Q A U A A I A C A C u v D V Q o h 3 R K a k A A A D 4 A A A A E g A A A A A A A A A A A A A A A A A A A A A A Q 2 9 u Z m l n L 1 B h Y 2 t h Z 2 U u e G 1 s U E s B A i 0 A F A A C A A g A r r w 1 U A / K 6 a u k A A A A 6 Q A A A B M A A A A A A A A A A A A A A A A A 9 Q A A A F t D b 2 5 0 Z W 5 0 X 1 R 5 c G V z X S 5 4 b W x Q S w E C L Q A U A A I A C A C u v D V Q y R b 0 C N A A A A A b A Q A A E w A A A A A A A A A A A A A A A A D m A Q A A R m 9 y b X V s Y X M v U 2 V j d G l v b j E u b V B L B Q Y A A A A A A w A D A M I A A A A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C Q A A A A A A A G g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x V D E 0 O j M 3 O j E y L j Y x N D k 0 N D V a I i A v P j x F b n R y e S B U e X B l P S J G a W x s Q 2 9 s d W 1 u V H l w Z X M i I F Z h b H V l P S J z Q l F V R y I g L z 4 8 R W 5 0 c n k g V H l w Z T 0 i R m l s b E N v b H V t b k 5 h b W V z I i B W Y W x 1 Z T 0 i c 1 s m c X V v d D v l h a U m c X V v d D s s J n F 1 b 3 Q 7 5 Y e 6 J n F 1 b 3 Q 7 L C Z x d W 9 0 O + W Q j e W J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z E v 5 a S J 5 p u 0 4 4 G V 4 4 K M 4 4 G f 5 Z 6 L L n v l h a U s M H 0 m c X V v d D s s J n F 1 b 3 Q 7 U 2 V j d G l v b j E v 4 4 O G 4 4 O 8 4 4 O W 4 4 O r M S / l p I n m m 7 T j g Z X j g o z j g Z / l n o s u e + W H u i w x f S Z x d W 9 0 O y w m c X V v d D t T Z W N 0 a W 9 u M S / j g 4 b j g 7 z j g 5 b j g 6 s x L + W k i e a b t O O B l e O C j O O B n + W e i y 5 7 5 Z C N 5 Y m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O D h u O D v O O D l u O D q z E v 5 a S J 5 p u 0 4 4 G V 4 4 K M 4 4 G f 5 Z 6 L L n v l h a U s M H 0 m c X V v d D s s J n F 1 b 3 Q 7 U 2 V j d G l v b j E v 4 4 O G 4 4 O 8 4 4 O W 4 4 O r M S / l p I n m m 7 T j g Z X j g o z j g Z / l n o s u e + W H u i w x f S Z x d W 9 0 O y w m c X V v d D t T Z W N 0 a W 9 u M S / j g 4 b j g 7 z j g 5 b j g 6 s x L + W k i e a b t O O B l e O C j O O B n + W e i y 5 7 5 Z C N 5 Y m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6 t u g p 8 I J C n 8 + l E 9 Q g B G o A A A A A A g A A A A A A E G Y A A A A B A A A g A A A A f K X 5 d q t Z F H o + n O m o 9 H Z F k v 7 p 9 0 e 2 M v b B z 4 z G Z K F Q 8 q 4 A A A A A D o A A A A A C A A A g A A A A U J q s i d 4 R M 8 f C + b x p 7 8 W B K Q 1 m M B p B G D v o S + o D P O 3 k m Q t Q A A A A / Y W L s k m 9 V 6 j T n c y k X 6 l a S m D P j J O g N B d 1 Y D i C g M y 0 o G 7 o n X M K k w 7 t 0 S g x m / c y j m e 7 O g N Y b B V i h 9 m a / R D / 6 z j A X q j i Y o k R U X x / o O A g N v 3 n P i h A A A A A J H k t F i a k k E h e M W e M F b X J b 2 N M k U i 6 k O 9 U f c T e z 4 B i c u v / U B c q V 4 R 6 n b l E q y R j F K H o c u n L 5 B 0 Z e w r S l c 1 d 4 J q V K w = = < / D a t a M a s h u p > 
</file>

<file path=customXml/itemProps1.xml><?xml version="1.0" encoding="utf-8"?>
<ds:datastoreItem xmlns:ds="http://schemas.openxmlformats.org/officeDocument/2006/customXml" ds:itemID="{AB9BB17C-E641-41AC-8E5A-E8C6883D3D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見本</vt:lpstr>
      <vt:lpstr>仕入明細リスト</vt:lpstr>
      <vt:lpstr>従業員リスト</vt:lpstr>
      <vt:lpstr>Sheet4</vt:lpstr>
      <vt:lpstr>Sheet1</vt:lpstr>
      <vt:lpstr>名前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atsusyama</dc:creator>
  <cp:keywords/>
  <dc:description/>
  <cp:lastModifiedBy>惇史山本</cp:lastModifiedBy>
  <cp:lastPrinted>2022-01-24T11:43:19Z</cp:lastPrinted>
  <dcterms:created xsi:type="dcterms:W3CDTF">2020-01-16T09:04:59Z</dcterms:created>
  <dcterms:modified xsi:type="dcterms:W3CDTF">2022-01-31T13:35:21Z</dcterms:modified>
  <cp:category/>
</cp:coreProperties>
</file>