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tsu0\Downloads\"/>
    </mc:Choice>
  </mc:AlternateContent>
  <xr:revisionPtr revIDLastSave="0" documentId="13_ncr:1_{07041D12-7BEC-4B88-92C0-AB0B2C0E34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雛形   " sheetId="5" r:id="rId1"/>
    <sheet name="シート5" sheetId="18" r:id="rId2"/>
    <sheet name="〇〇様 912" sheetId="19" r:id="rId3"/>
    <sheet name="Sheet1" sheetId="2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19" l="1"/>
  <c r="D39" i="19"/>
  <c r="J30" i="19"/>
  <c r="J25" i="19"/>
  <c r="M18" i="19"/>
  <c r="M12" i="19"/>
  <c r="G12" i="19"/>
  <c r="G41" i="19" s="1"/>
  <c r="D12" i="19"/>
  <c r="D41" i="19" s="1"/>
  <c r="J4" i="19" s="1"/>
  <c r="M11" i="19"/>
  <c r="M6" i="19"/>
  <c r="G39" i="5"/>
  <c r="D39" i="5"/>
  <c r="J30" i="5"/>
  <c r="J25" i="5"/>
  <c r="M18" i="5"/>
  <c r="M12" i="5"/>
  <c r="G12" i="5"/>
  <c r="G41" i="5" s="1"/>
  <c r="J4" i="5" s="1"/>
  <c r="D12" i="5"/>
  <c r="D41" i="5" s="1"/>
  <c r="M11" i="5"/>
  <c r="M4" i="5"/>
  <c r="M5" i="5" s="1"/>
  <c r="M6" i="5" s="1"/>
  <c r="J6" i="5" s="1"/>
  <c r="J5" i="19" l="1"/>
  <c r="J7" i="19" s="1"/>
  <c r="J10" i="19" s="1"/>
  <c r="J11" i="19" s="1"/>
  <c r="J27" i="19" s="1"/>
  <c r="W2" i="19"/>
  <c r="W2" i="5"/>
  <c r="W3" i="5" s="1"/>
  <c r="J5" i="5"/>
  <c r="J7" i="5" s="1"/>
  <c r="J10" i="5" s="1"/>
  <c r="J11" i="5" s="1"/>
  <c r="J27" i="5" s="1"/>
  <c r="J28" i="5" s="1"/>
  <c r="W3" i="19"/>
  <c r="J28" i="19"/>
</calcChain>
</file>

<file path=xl/sharedStrings.xml><?xml version="1.0" encoding="utf-8"?>
<sst xmlns="http://schemas.openxmlformats.org/spreadsheetml/2006/main" count="267" uniqueCount="97">
  <si>
    <t>メモ</t>
  </si>
  <si>
    <t>固定費</t>
  </si>
  <si>
    <t>額面月収入</t>
  </si>
  <si>
    <t>年間額面ボーナス</t>
  </si>
  <si>
    <t>貯蓄必要額</t>
  </si>
  <si>
    <t>家賃</t>
  </si>
  <si>
    <t>手取月収入</t>
  </si>
  <si>
    <t>年間手取ボーナス</t>
  </si>
  <si>
    <t>理想運用額</t>
  </si>
  <si>
    <t>Wifi</t>
  </si>
  <si>
    <t>月支出</t>
  </si>
  <si>
    <t>使って良い額</t>
  </si>
  <si>
    <t>積立保険</t>
  </si>
  <si>
    <t>残り</t>
  </si>
  <si>
    <t>貯金、運用</t>
  </si>
  <si>
    <t>医療保険</t>
  </si>
  <si>
    <t>ボーナス月単位</t>
  </si>
  <si>
    <t>月単位</t>
  </si>
  <si>
    <t>不動産</t>
  </si>
  <si>
    <t>月貯金、運用額</t>
  </si>
  <si>
    <t>奨学金</t>
  </si>
  <si>
    <t xml:space="preserve">車 </t>
  </si>
  <si>
    <t>ガソリン</t>
  </si>
  <si>
    <t>額面収入</t>
  </si>
  <si>
    <t>車保険</t>
  </si>
  <si>
    <t>貯金</t>
  </si>
  <si>
    <t>手取収入</t>
  </si>
  <si>
    <t>小計</t>
  </si>
  <si>
    <t>積立</t>
  </si>
  <si>
    <t>確認</t>
  </si>
  <si>
    <t>変動費</t>
  </si>
  <si>
    <t>年齢</t>
  </si>
  <si>
    <t>会社名</t>
  </si>
  <si>
    <t>電気</t>
  </si>
  <si>
    <t>c銀行</t>
  </si>
  <si>
    <t>職業</t>
  </si>
  <si>
    <t>ガス</t>
  </si>
  <si>
    <t>財形</t>
  </si>
  <si>
    <t>勤続年数</t>
  </si>
  <si>
    <t>水道</t>
  </si>
  <si>
    <t>保険積立解約</t>
  </si>
  <si>
    <t>額面年収</t>
  </si>
  <si>
    <t>株式投資</t>
  </si>
  <si>
    <t>家族構成</t>
  </si>
  <si>
    <t>@1300</t>
  </si>
  <si>
    <t>投資信託</t>
  </si>
  <si>
    <t>住まい</t>
  </si>
  <si>
    <t>一人暮らし</t>
  </si>
  <si>
    <t>@3,000</t>
  </si>
  <si>
    <t>etc...</t>
  </si>
  <si>
    <t>@5,000</t>
  </si>
  <si>
    <t>飲み会</t>
  </si>
  <si>
    <t>薬局日用品</t>
  </si>
  <si>
    <t>★メモ</t>
  </si>
  <si>
    <t>★良い点</t>
  </si>
  <si>
    <t>美容院</t>
  </si>
  <si>
    <t>コスメ</t>
  </si>
  <si>
    <t>現資産合計</t>
  </si>
  <si>
    <t>ネイルetc...</t>
  </si>
  <si>
    <t>ファッション</t>
  </si>
  <si>
    <t>今後1年間貯金</t>
  </si>
  <si>
    <t>病院</t>
  </si>
  <si>
    <t>1年後貯金金額</t>
  </si>
  <si>
    <t>★改善点</t>
  </si>
  <si>
    <t>電車</t>
  </si>
  <si>
    <t>帰省</t>
  </si>
  <si>
    <t>積立25年合計金額</t>
  </si>
  <si>
    <t>ジム</t>
  </si>
  <si>
    <t>★宿題、確認すること</t>
  </si>
  <si>
    <t>amapra,Nfx etc...</t>
  </si>
  <si>
    <t>オンライン英会話</t>
  </si>
  <si>
    <t>日経</t>
  </si>
  <si>
    <t>システム代27,000、</t>
  </si>
  <si>
    <t>サウナ</t>
  </si>
  <si>
    <t>★目標</t>
  </si>
  <si>
    <t>支出合計</t>
  </si>
  <si>
    <t>最終コンサル日</t>
  </si>
  <si>
    <t>携帯(アハモ,iPhone12 ),</t>
  </si>
  <si>
    <t>車ローン</t>
  </si>
  <si>
    <t>スーパー,コンビニ</t>
  </si>
  <si>
    <t>父母弟</t>
  </si>
  <si>
    <t>会社ランチ</t>
  </si>
  <si>
    <t>休日ランチ</t>
  </si>
  <si>
    <t>システム代27,000、ipad3,500</t>
  </si>
  <si>
    <t>みずほ銀行</t>
  </si>
  <si>
    <t>携帯(SB,SE8,000),WIFI</t>
  </si>
  <si>
    <t>b銀行</t>
  </si>
  <si>
    <t>蝶理</t>
  </si>
  <si>
    <t>商社</t>
  </si>
  <si>
    <t>ボーナス2回→7月、12月</t>
  </si>
  <si>
    <t>システム代27,000×11回=297,000</t>
  </si>
  <si>
    <t>ipad 3,500×10回=35,000</t>
  </si>
  <si>
    <t>332,000円のローン</t>
  </si>
  <si>
    <t>テニス、ジム</t>
  </si>
  <si>
    <t>突発的</t>
  </si>
  <si>
    <t>奨学金残り120万円×不明　金利不明</t>
  </si>
  <si>
    <t>たばこ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</si>
</sst>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9"/>
      <color rgb="FF000000"/>
      <name val="游ゴシック"/>
      <family val="3"/>
      <charset val="128"/>
    </font>
    <font>
      <sz val="9"/>
      <color theme="1"/>
      <name val="Arial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0F7FA"/>
        <bgColor rgb="FFE0F7FA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3" fontId="1" fillId="2" borderId="0" xfId="0" applyNumberFormat="1" applyFont="1" applyFill="1"/>
    <xf numFmtId="3" fontId="2" fillId="2" borderId="0" xfId="0" applyNumberFormat="1" applyFont="1" applyFill="1"/>
    <xf numFmtId="3" fontId="1" fillId="3" borderId="0" xfId="0" applyNumberFormat="1" applyFont="1" applyFill="1"/>
    <xf numFmtId="3" fontId="1" fillId="3" borderId="3" xfId="0" applyNumberFormat="1" applyFont="1" applyFill="1" applyBorder="1"/>
    <xf numFmtId="3" fontId="1" fillId="3" borderId="4" xfId="0" applyNumberFormat="1" applyFont="1" applyFill="1" applyBorder="1" applyAlignment="1">
      <alignment horizontal="right"/>
    </xf>
    <xf numFmtId="3" fontId="1" fillId="3" borderId="0" xfId="0" applyNumberFormat="1" applyFont="1" applyFill="1" applyAlignment="1">
      <alignment horizontal="right"/>
    </xf>
    <xf numFmtId="3" fontId="2" fillId="3" borderId="0" xfId="0" applyNumberFormat="1" applyFont="1" applyFill="1"/>
    <xf numFmtId="0" fontId="4" fillId="3" borderId="5" xfId="0" applyFont="1" applyFill="1" applyBorder="1"/>
    <xf numFmtId="0" fontId="4" fillId="3" borderId="5" xfId="0" applyFont="1" applyFill="1" applyBorder="1" applyAlignment="1">
      <alignment horizontal="right"/>
    </xf>
    <xf numFmtId="3" fontId="4" fillId="3" borderId="5" xfId="0" applyNumberFormat="1" applyFont="1" applyFill="1" applyBorder="1" applyAlignment="1">
      <alignment horizontal="right"/>
    </xf>
    <xf numFmtId="3" fontId="1" fillId="5" borderId="0" xfId="0" applyNumberFormat="1" applyFont="1" applyFill="1"/>
    <xf numFmtId="3" fontId="1" fillId="5" borderId="1" xfId="0" applyNumberFormat="1" applyFont="1" applyFill="1" applyBorder="1"/>
    <xf numFmtId="3" fontId="1" fillId="5" borderId="2" xfId="0" applyNumberFormat="1" applyFont="1" applyFill="1" applyBorder="1" applyAlignment="1">
      <alignment horizontal="right"/>
    </xf>
    <xf numFmtId="3" fontId="1" fillId="5" borderId="6" xfId="0" applyNumberFormat="1" applyFont="1" applyFill="1" applyBorder="1"/>
    <xf numFmtId="3" fontId="1" fillId="5" borderId="7" xfId="0" applyNumberFormat="1" applyFon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0" fontId="2" fillId="5" borderId="0" xfId="0" applyFont="1" applyFill="1"/>
    <xf numFmtId="3" fontId="2" fillId="5" borderId="0" xfId="0" applyNumberFormat="1" applyFont="1" applyFill="1"/>
    <xf numFmtId="0" fontId="4" fillId="5" borderId="5" xfId="0" applyFont="1" applyFill="1" applyBorder="1"/>
    <xf numFmtId="3" fontId="4" fillId="5" borderId="5" xfId="0" applyNumberFormat="1" applyFont="1" applyFill="1" applyBorder="1" applyAlignment="1">
      <alignment horizontal="right"/>
    </xf>
    <xf numFmtId="3" fontId="1" fillId="3" borderId="8" xfId="0" applyNumberFormat="1" applyFont="1" applyFill="1" applyBorder="1"/>
    <xf numFmtId="3" fontId="1" fillId="6" borderId="9" xfId="0" applyNumberFormat="1" applyFont="1" applyFill="1" applyBorder="1" applyAlignment="1">
      <alignment horizontal="right"/>
    </xf>
    <xf numFmtId="3" fontId="1" fillId="3" borderId="6" xfId="0" applyNumberFormat="1" applyFont="1" applyFill="1" applyBorder="1"/>
    <xf numFmtId="3" fontId="2" fillId="3" borderId="7" xfId="0" applyNumberFormat="1" applyFont="1" applyFill="1" applyBorder="1"/>
    <xf numFmtId="0" fontId="2" fillId="3" borderId="0" xfId="0" applyFont="1" applyFill="1"/>
    <xf numFmtId="3" fontId="1" fillId="5" borderId="8" xfId="0" applyNumberFormat="1" applyFont="1" applyFill="1" applyBorder="1"/>
    <xf numFmtId="3" fontId="1" fillId="5" borderId="9" xfId="0" applyNumberFormat="1" applyFont="1" applyFill="1" applyBorder="1" applyAlignment="1">
      <alignment horizontal="right"/>
    </xf>
    <xf numFmtId="3" fontId="1" fillId="3" borderId="9" xfId="0" applyNumberFormat="1" applyFont="1" applyFill="1" applyBorder="1" applyAlignment="1">
      <alignment horizontal="right"/>
    </xf>
    <xf numFmtId="3" fontId="1" fillId="5" borderId="7" xfId="0" applyNumberFormat="1" applyFont="1" applyFill="1" applyBorder="1"/>
    <xf numFmtId="3" fontId="1" fillId="3" borderId="7" xfId="0" applyNumberFormat="1" applyFont="1" applyFill="1" applyBorder="1"/>
    <xf numFmtId="3" fontId="1" fillId="3" borderId="10" xfId="0" applyNumberFormat="1" applyFont="1" applyFill="1" applyBorder="1"/>
    <xf numFmtId="3" fontId="1" fillId="3" borderId="11" xfId="0" applyNumberFormat="1" applyFont="1" applyFill="1" applyBorder="1"/>
    <xf numFmtId="3" fontId="1" fillId="7" borderId="10" xfId="0" applyNumberFormat="1" applyFont="1" applyFill="1" applyBorder="1"/>
    <xf numFmtId="3" fontId="1" fillId="7" borderId="11" xfId="0" applyNumberFormat="1" applyFont="1" applyFill="1" applyBorder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1" fillId="5" borderId="9" xfId="0" applyNumberFormat="1" applyFont="1" applyFill="1" applyBorder="1"/>
    <xf numFmtId="0" fontId="2" fillId="3" borderId="8" xfId="0" applyFont="1" applyFill="1" applyBorder="1"/>
    <xf numFmtId="3" fontId="1" fillId="3" borderId="9" xfId="0" applyNumberFormat="1" applyFont="1" applyFill="1" applyBorder="1"/>
    <xf numFmtId="3" fontId="2" fillId="3" borderId="3" xfId="0" applyNumberFormat="1" applyFont="1" applyFill="1" applyBorder="1"/>
    <xf numFmtId="3" fontId="2" fillId="3" borderId="4" xfId="0" applyNumberFormat="1" applyFont="1" applyFill="1" applyBorder="1"/>
    <xf numFmtId="0" fontId="2" fillId="5" borderId="12" xfId="0" applyFont="1" applyFill="1" applyBorder="1"/>
    <xf numFmtId="3" fontId="1" fillId="5" borderId="13" xfId="0" applyNumberFormat="1" applyFont="1" applyFill="1" applyBorder="1"/>
    <xf numFmtId="3" fontId="2" fillId="5" borderId="6" xfId="0" applyNumberFormat="1" applyFont="1" applyFill="1" applyBorder="1"/>
    <xf numFmtId="3" fontId="2" fillId="5" borderId="7" xfId="0" applyNumberFormat="1" applyFont="1" applyFill="1" applyBorder="1"/>
    <xf numFmtId="3" fontId="1" fillId="3" borderId="12" xfId="0" applyNumberFormat="1" applyFont="1" applyFill="1" applyBorder="1"/>
    <xf numFmtId="3" fontId="1" fillId="3" borderId="13" xfId="0" applyNumberFormat="1" applyFont="1" applyFill="1" applyBorder="1"/>
    <xf numFmtId="3" fontId="1" fillId="3" borderId="11" xfId="0" applyNumberFormat="1" applyFont="1" applyFill="1" applyBorder="1" applyAlignment="1">
      <alignment horizontal="right"/>
    </xf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4" fillId="3" borderId="3" xfId="0" applyNumberFormat="1" applyFont="1" applyFill="1" applyBorder="1"/>
    <xf numFmtId="3" fontId="4" fillId="3" borderId="4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4" fillId="5" borderId="6" xfId="0" applyNumberFormat="1" applyFont="1" applyFill="1" applyBorder="1"/>
    <xf numFmtId="3" fontId="4" fillId="5" borderId="7" xfId="0" applyNumberFormat="1" applyFont="1" applyFill="1" applyBorder="1" applyAlignment="1">
      <alignment horizontal="right"/>
    </xf>
    <xf numFmtId="3" fontId="2" fillId="3" borderId="6" xfId="0" applyNumberFormat="1" applyFont="1" applyFill="1" applyBorder="1"/>
    <xf numFmtId="3" fontId="4" fillId="3" borderId="6" xfId="0" applyNumberFormat="1" applyFont="1" applyFill="1" applyBorder="1"/>
    <xf numFmtId="3" fontId="4" fillId="3" borderId="7" xfId="0" applyNumberFormat="1" applyFont="1" applyFill="1" applyBorder="1" applyAlignment="1">
      <alignment horizontal="right"/>
    </xf>
    <xf numFmtId="3" fontId="4" fillId="3" borderId="10" xfId="0" applyNumberFormat="1" applyFont="1" applyFill="1" applyBorder="1"/>
    <xf numFmtId="3" fontId="4" fillId="3" borderId="11" xfId="0" applyNumberFormat="1" applyFont="1" applyFill="1" applyBorder="1" applyAlignment="1">
      <alignment horizontal="right"/>
    </xf>
    <xf numFmtId="0" fontId="5" fillId="5" borderId="0" xfId="0" applyFont="1" applyFill="1"/>
    <xf numFmtId="3" fontId="2" fillId="5" borderId="10" xfId="0" applyNumberFormat="1" applyFont="1" applyFill="1" applyBorder="1"/>
    <xf numFmtId="3" fontId="2" fillId="5" borderId="11" xfId="0" applyNumberFormat="1" applyFont="1" applyFill="1" applyBorder="1"/>
    <xf numFmtId="3" fontId="2" fillId="5" borderId="8" xfId="0" applyNumberFormat="1" applyFont="1" applyFill="1" applyBorder="1"/>
    <xf numFmtId="3" fontId="2" fillId="5" borderId="9" xfId="0" applyNumberFormat="1" applyFont="1" applyFill="1" applyBorder="1"/>
    <xf numFmtId="3" fontId="2" fillId="3" borderId="8" xfId="0" applyNumberFormat="1" applyFont="1" applyFill="1" applyBorder="1"/>
    <xf numFmtId="3" fontId="2" fillId="3" borderId="9" xfId="0" applyNumberFormat="1" applyFont="1" applyFill="1" applyBorder="1"/>
    <xf numFmtId="3" fontId="1" fillId="5" borderId="14" xfId="0" applyNumberFormat="1" applyFont="1" applyFill="1" applyBorder="1"/>
    <xf numFmtId="3" fontId="1" fillId="5" borderId="15" xfId="0" applyNumberFormat="1" applyFont="1" applyFill="1" applyBorder="1" applyAlignment="1">
      <alignment horizontal="right"/>
    </xf>
    <xf numFmtId="3" fontId="1" fillId="7" borderId="14" xfId="0" applyNumberFormat="1" applyFont="1" applyFill="1" applyBorder="1"/>
    <xf numFmtId="3" fontId="1" fillId="7" borderId="15" xfId="0" applyNumberFormat="1" applyFont="1" applyFill="1" applyBorder="1" applyAlignment="1">
      <alignment horizontal="right"/>
    </xf>
    <xf numFmtId="3" fontId="1" fillId="8" borderId="2" xfId="0" applyNumberFormat="1" applyFont="1" applyFill="1" applyBorder="1" applyAlignment="1">
      <alignment horizontal="right"/>
    </xf>
    <xf numFmtId="3" fontId="1" fillId="8" borderId="9" xfId="0" applyNumberFormat="1" applyFont="1" applyFill="1" applyBorder="1" applyAlignment="1">
      <alignment horizontal="right"/>
    </xf>
    <xf numFmtId="3" fontId="1" fillId="9" borderId="9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center"/>
    </xf>
    <xf numFmtId="0" fontId="3" fillId="3" borderId="2" xfId="0" applyFont="1" applyFill="1" applyBorder="1"/>
    <xf numFmtId="3" fontId="1" fillId="4" borderId="14" xfId="0" applyNumberFormat="1" applyFont="1" applyFill="1" applyBorder="1" applyAlignment="1">
      <alignment horizontal="center"/>
    </xf>
    <xf numFmtId="0" fontId="3" fillId="3" borderId="15" xfId="0" applyFont="1" applyFill="1" applyBorder="1"/>
    <xf numFmtId="3" fontId="4" fillId="3" borderId="1" xfId="0" applyNumberFormat="1" applyFont="1" applyFill="1" applyBorder="1"/>
    <xf numFmtId="0" fontId="3" fillId="5" borderId="16" xfId="0" applyFont="1" applyFill="1" applyBorder="1"/>
    <xf numFmtId="0" fontId="3" fillId="5" borderId="2" xfId="0" applyFont="1" applyFill="1" applyBorder="1"/>
    <xf numFmtId="3" fontId="4" fillId="3" borderId="8" xfId="0" applyNumberFormat="1" applyFont="1" applyFill="1" applyBorder="1"/>
    <xf numFmtId="0" fontId="0" fillId="0" borderId="0" xfId="0"/>
    <xf numFmtId="0" fontId="3" fillId="3" borderId="9" xfId="0" applyFont="1" applyFill="1" applyBorder="1"/>
    <xf numFmtId="0" fontId="3" fillId="5" borderId="9" xfId="0" applyFont="1" applyFill="1" applyBorder="1"/>
    <xf numFmtId="3" fontId="1" fillId="3" borderId="8" xfId="0" applyNumberFormat="1" applyFont="1" applyFill="1" applyBorder="1"/>
    <xf numFmtId="3" fontId="2" fillId="3" borderId="8" xfId="0" applyNumberFormat="1" applyFont="1" applyFill="1" applyBorder="1"/>
    <xf numFmtId="3" fontId="2" fillId="3" borderId="12" xfId="0" applyNumberFormat="1" applyFont="1" applyFill="1" applyBorder="1"/>
    <xf numFmtId="0" fontId="3" fillId="3" borderId="17" xfId="0" applyFont="1" applyFill="1" applyBorder="1"/>
    <xf numFmtId="0" fontId="3" fillId="3" borderId="13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30</xdr:col>
      <xdr:colOff>26289</xdr:colOff>
      <xdr:row>60</xdr:row>
      <xdr:rowOff>113071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242C6671-9FA8-4323-DCC6-B9F620C0B2E3}"/>
            </a:ext>
          </a:extLst>
        </xdr:cNvPr>
        <xdr:cNvGrpSpPr/>
      </xdr:nvGrpSpPr>
      <xdr:grpSpPr>
        <a:xfrm>
          <a:off x="28575" y="0"/>
          <a:ext cx="18285714" cy="9828571"/>
          <a:chOff x="28575" y="0"/>
          <a:chExt cx="18285714" cy="9828571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19AF2746-B214-96F4-6F5F-2A9A4319D9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8575" y="0"/>
            <a:ext cx="18285714" cy="9828571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0357330-CD6F-1C3C-F214-E6248F349D80}"/>
              </a:ext>
            </a:extLst>
          </xdr:cNvPr>
          <xdr:cNvSpPr/>
        </xdr:nvSpPr>
        <xdr:spPr>
          <a:xfrm>
            <a:off x="6305550" y="571500"/>
            <a:ext cx="1247775" cy="9239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C46"/>
  <sheetViews>
    <sheetView tabSelected="1" workbookViewId="0">
      <selection activeCell="O4" sqref="O4"/>
    </sheetView>
  </sheetViews>
  <sheetFormatPr defaultColWidth="12.5703125" defaultRowHeight="15.75" customHeight="1" x14ac:dyDescent="0.2"/>
  <cols>
    <col min="1" max="1" width="2.28515625" customWidth="1"/>
    <col min="2" max="2" width="10.5703125" customWidth="1"/>
    <col min="3" max="3" width="27.140625" bestFit="1" customWidth="1"/>
    <col min="4" max="4" width="8.140625" bestFit="1" customWidth="1"/>
    <col min="5" max="5" width="2.28515625" customWidth="1"/>
    <col min="6" max="6" width="27.140625" bestFit="1" customWidth="1"/>
    <col min="7" max="7" width="8.140625" bestFit="1" customWidth="1"/>
    <col min="8" max="8" width="2.42578125" customWidth="1"/>
    <col min="9" max="9" width="13.140625" customWidth="1"/>
    <col min="10" max="10" width="10.5703125" bestFit="1" customWidth="1"/>
    <col min="11" max="11" width="2.28515625" customWidth="1"/>
    <col min="12" max="12" width="13" customWidth="1"/>
    <col min="13" max="13" width="10.28515625" bestFit="1" customWidth="1"/>
    <col min="14" max="14" width="2.28515625" customWidth="1"/>
    <col min="16" max="16" width="9.5703125" customWidth="1"/>
    <col min="17" max="17" width="2.28515625" customWidth="1"/>
    <col min="18" max="18" width="7" customWidth="1"/>
    <col min="20" max="20" width="4.28515625" customWidth="1"/>
    <col min="22" max="22" width="2.85546875" customWidth="1"/>
  </cols>
  <sheetData>
    <row r="1" spans="1:29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35">
      <c r="A2" s="3"/>
      <c r="B2" s="3" t="s">
        <v>0</v>
      </c>
      <c r="C2" s="74" t="s">
        <v>1</v>
      </c>
      <c r="D2" s="75"/>
      <c r="E2" s="3"/>
      <c r="F2" s="74" t="s">
        <v>1</v>
      </c>
      <c r="G2" s="75"/>
      <c r="H2" s="3"/>
      <c r="I2" s="4" t="s">
        <v>2</v>
      </c>
      <c r="J2" s="5">
        <v>370000</v>
      </c>
      <c r="K2" s="3"/>
      <c r="L2" s="4" t="s">
        <v>3</v>
      </c>
      <c r="M2" s="5">
        <v>2220000</v>
      </c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1095000</v>
      </c>
      <c r="X2" s="7"/>
      <c r="Y2" s="7"/>
      <c r="Z2" s="7"/>
      <c r="AA2" s="7"/>
      <c r="AB2" s="7"/>
      <c r="AC2" s="7"/>
    </row>
    <row r="3" spans="1:29" ht="15.75" customHeight="1" x14ac:dyDescent="0.35">
      <c r="A3" s="11"/>
      <c r="B3" s="11"/>
      <c r="C3" s="12" t="s">
        <v>5</v>
      </c>
      <c r="D3" s="13">
        <v>7000</v>
      </c>
      <c r="E3" s="11"/>
      <c r="F3" s="12" t="s">
        <v>5</v>
      </c>
      <c r="G3" s="13">
        <v>7000</v>
      </c>
      <c r="H3" s="11"/>
      <c r="I3" s="14" t="s">
        <v>6</v>
      </c>
      <c r="J3" s="15">
        <v>300000</v>
      </c>
      <c r="K3" s="11"/>
      <c r="L3" s="14" t="s">
        <v>7</v>
      </c>
      <c r="M3" s="15">
        <v>1600000</v>
      </c>
      <c r="N3" s="17"/>
      <c r="O3" s="18"/>
      <c r="P3" s="18"/>
      <c r="Q3" s="18"/>
      <c r="T3" s="18"/>
      <c r="U3" s="19" t="s">
        <v>8</v>
      </c>
      <c r="V3" s="19"/>
      <c r="W3" s="20">
        <f>J25-W2</f>
        <v>-625000</v>
      </c>
      <c r="X3" s="18"/>
      <c r="Y3" s="18"/>
      <c r="Z3" s="18"/>
      <c r="AA3" s="18"/>
      <c r="AB3" s="18"/>
      <c r="AC3" s="18"/>
    </row>
    <row r="4" spans="1:29" ht="15.75" customHeight="1" x14ac:dyDescent="0.35">
      <c r="A4" s="3"/>
      <c r="B4" s="3"/>
      <c r="C4" s="21" t="s">
        <v>9</v>
      </c>
      <c r="D4" s="22">
        <v>0</v>
      </c>
      <c r="E4" s="3"/>
      <c r="F4" s="21" t="s">
        <v>9</v>
      </c>
      <c r="G4" s="22">
        <v>0</v>
      </c>
      <c r="H4" s="3"/>
      <c r="I4" s="23" t="s">
        <v>10</v>
      </c>
      <c r="J4" s="16">
        <f>G41</f>
        <v>182500</v>
      </c>
      <c r="K4" s="3"/>
      <c r="L4" s="23" t="s">
        <v>11</v>
      </c>
      <c r="M4" s="24">
        <f>M3*0.3</f>
        <v>480000</v>
      </c>
      <c r="N4" s="7"/>
      <c r="O4" s="7"/>
      <c r="P4" s="7"/>
      <c r="Q4" s="7"/>
      <c r="T4" s="7"/>
      <c r="U4" s="25"/>
      <c r="V4" s="25"/>
      <c r="W4" s="7"/>
      <c r="X4" s="7"/>
      <c r="Y4" s="7"/>
      <c r="Z4" s="7"/>
      <c r="AA4" s="7"/>
      <c r="AB4" s="7"/>
      <c r="AC4" s="7"/>
    </row>
    <row r="5" spans="1:29" ht="15.75" customHeight="1" x14ac:dyDescent="0.35">
      <c r="A5" s="11"/>
      <c r="B5" s="11"/>
      <c r="C5" s="26" t="s">
        <v>12</v>
      </c>
      <c r="D5" s="27">
        <v>0</v>
      </c>
      <c r="E5" s="11"/>
      <c r="F5" s="26" t="s">
        <v>12</v>
      </c>
      <c r="G5" s="27">
        <v>0</v>
      </c>
      <c r="H5" s="11"/>
      <c r="I5" s="14" t="s">
        <v>13</v>
      </c>
      <c r="J5" s="15">
        <f>J3-J4</f>
        <v>117500</v>
      </c>
      <c r="K5" s="11"/>
      <c r="L5" s="14" t="s">
        <v>14</v>
      </c>
      <c r="M5" s="29">
        <f>M3-M4</f>
        <v>1120000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x14ac:dyDescent="0.35">
      <c r="A6" s="3"/>
      <c r="B6" s="3"/>
      <c r="C6" s="21" t="s">
        <v>15</v>
      </c>
      <c r="D6" s="28">
        <v>0</v>
      </c>
      <c r="E6" s="3"/>
      <c r="F6" s="21" t="s">
        <v>15</v>
      </c>
      <c r="G6" s="28">
        <v>0</v>
      </c>
      <c r="H6" s="3"/>
      <c r="I6" s="23" t="s">
        <v>16</v>
      </c>
      <c r="J6" s="30">
        <f>M6</f>
        <v>93333.333333333328</v>
      </c>
      <c r="K6" s="3"/>
      <c r="L6" s="31" t="s">
        <v>17</v>
      </c>
      <c r="M6" s="32">
        <f>M5/12</f>
        <v>93333.333333333328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35">
      <c r="A7" s="11"/>
      <c r="B7" s="11"/>
      <c r="C7" s="26" t="s">
        <v>18</v>
      </c>
      <c r="D7" s="27">
        <v>0</v>
      </c>
      <c r="E7" s="11"/>
      <c r="F7" s="26" t="s">
        <v>18</v>
      </c>
      <c r="G7" s="27">
        <v>0</v>
      </c>
      <c r="H7" s="11"/>
      <c r="I7" s="33" t="s">
        <v>19</v>
      </c>
      <c r="J7" s="34">
        <f>J5+J6</f>
        <v>210833.33333333331</v>
      </c>
      <c r="K7" s="35"/>
      <c r="L7" s="35"/>
      <c r="M7" s="35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35">
      <c r="A8" s="3"/>
      <c r="B8" s="3"/>
      <c r="C8" s="21" t="s">
        <v>20</v>
      </c>
      <c r="D8" s="28">
        <v>0</v>
      </c>
      <c r="E8" s="3"/>
      <c r="F8" s="21" t="s">
        <v>20</v>
      </c>
      <c r="G8" s="28">
        <v>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35">
      <c r="A9" s="11"/>
      <c r="B9" s="11"/>
      <c r="C9" s="26" t="s">
        <v>78</v>
      </c>
      <c r="D9" s="36">
        <v>0</v>
      </c>
      <c r="E9" s="11"/>
      <c r="F9" s="26" t="s">
        <v>78</v>
      </c>
      <c r="G9" s="36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35">
      <c r="A10" s="3"/>
      <c r="B10" s="25"/>
      <c r="C10" s="37" t="s">
        <v>49</v>
      </c>
      <c r="D10" s="38">
        <v>0</v>
      </c>
      <c r="E10" s="3"/>
      <c r="F10" s="37" t="s">
        <v>49</v>
      </c>
      <c r="G10" s="38">
        <v>0</v>
      </c>
      <c r="H10" s="3"/>
      <c r="I10" s="4" t="s">
        <v>19</v>
      </c>
      <c r="J10" s="5">
        <f>J7</f>
        <v>210833.33333333331</v>
      </c>
      <c r="K10" s="3"/>
      <c r="L10" s="39" t="s">
        <v>23</v>
      </c>
      <c r="M10" s="40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35">
      <c r="A11" s="11"/>
      <c r="B11" s="11"/>
      <c r="C11" s="41" t="s">
        <v>49</v>
      </c>
      <c r="D11" s="42">
        <v>0</v>
      </c>
      <c r="E11" s="35"/>
      <c r="F11" s="41" t="s">
        <v>49</v>
      </c>
      <c r="G11" s="42">
        <v>0</v>
      </c>
      <c r="H11" s="11"/>
      <c r="I11" s="14" t="s">
        <v>25</v>
      </c>
      <c r="J11" s="15">
        <f>J10-J12</f>
        <v>160833.33333333331</v>
      </c>
      <c r="K11" s="11"/>
      <c r="L11" s="43" t="s">
        <v>26</v>
      </c>
      <c r="M11" s="44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x14ac:dyDescent="0.35">
      <c r="A12" s="3"/>
      <c r="B12" s="3"/>
      <c r="C12" s="45" t="s">
        <v>27</v>
      </c>
      <c r="D12" s="46">
        <f>SUM(D3:D11)</f>
        <v>7000</v>
      </c>
      <c r="E12" s="3"/>
      <c r="F12" s="45" t="s">
        <v>27</v>
      </c>
      <c r="G12" s="46">
        <f>SUM(G3:G11)</f>
        <v>7000</v>
      </c>
      <c r="H12" s="3"/>
      <c r="I12" s="31" t="s">
        <v>28</v>
      </c>
      <c r="J12" s="47">
        <v>50000</v>
      </c>
      <c r="K12" s="3"/>
      <c r="L12" s="48" t="s">
        <v>29</v>
      </c>
      <c r="M12" s="49">
        <f>J3*12+M3</f>
        <v>5200000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3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x14ac:dyDescent="0.35">
      <c r="A14" s="3"/>
      <c r="B14" s="3"/>
      <c r="C14" s="76" t="s">
        <v>30</v>
      </c>
      <c r="D14" s="77"/>
      <c r="E14" s="3"/>
      <c r="F14" s="76" t="s">
        <v>30</v>
      </c>
      <c r="G14" s="77"/>
      <c r="H14" s="3"/>
      <c r="I14" s="39" t="s">
        <v>84</v>
      </c>
      <c r="J14" s="40">
        <v>470000</v>
      </c>
      <c r="K14" s="3"/>
      <c r="L14" s="50" t="s">
        <v>31</v>
      </c>
      <c r="M14" s="51">
        <v>27</v>
      </c>
      <c r="N14" s="7"/>
      <c r="O14" s="25"/>
      <c r="P14" s="25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35">
      <c r="A15" s="11"/>
      <c r="B15" s="11"/>
      <c r="C15" s="12" t="s">
        <v>85</v>
      </c>
      <c r="D15" s="71">
        <v>13500</v>
      </c>
      <c r="E15" s="11"/>
      <c r="F15" s="12" t="s">
        <v>85</v>
      </c>
      <c r="G15" s="71">
        <v>13500</v>
      </c>
      <c r="H15" s="11"/>
      <c r="I15" s="43" t="s">
        <v>86</v>
      </c>
      <c r="J15" s="44">
        <v>0</v>
      </c>
      <c r="K15" s="11"/>
      <c r="L15" s="53" t="s">
        <v>32</v>
      </c>
      <c r="M15" s="54" t="s">
        <v>87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35">
      <c r="A16" s="3"/>
      <c r="B16" s="3"/>
      <c r="C16" s="21" t="s">
        <v>33</v>
      </c>
      <c r="D16" s="28">
        <v>5000</v>
      </c>
      <c r="E16" s="3"/>
      <c r="F16" s="21" t="s">
        <v>33</v>
      </c>
      <c r="G16" s="28">
        <v>5000</v>
      </c>
      <c r="H16" s="3"/>
      <c r="I16" s="55" t="s">
        <v>34</v>
      </c>
      <c r="J16" s="24"/>
      <c r="K16" s="3"/>
      <c r="L16" s="56" t="s">
        <v>35</v>
      </c>
      <c r="M16" s="57" t="s">
        <v>88</v>
      </c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35">
      <c r="A17" s="11"/>
      <c r="B17" s="11"/>
      <c r="C17" s="26" t="s">
        <v>36</v>
      </c>
      <c r="D17" s="27">
        <v>0</v>
      </c>
      <c r="E17" s="11"/>
      <c r="F17" s="26" t="s">
        <v>36</v>
      </c>
      <c r="G17" s="27">
        <v>0</v>
      </c>
      <c r="H17" s="11"/>
      <c r="I17" s="43" t="s">
        <v>37</v>
      </c>
      <c r="J17" s="44"/>
      <c r="K17" s="11"/>
      <c r="L17" s="53" t="s">
        <v>38</v>
      </c>
      <c r="M17" s="54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35">
      <c r="A18" s="3"/>
      <c r="B18" s="3"/>
      <c r="C18" s="21" t="s">
        <v>39</v>
      </c>
      <c r="D18" s="28">
        <v>2000</v>
      </c>
      <c r="E18" s="3"/>
      <c r="F18" s="21" t="s">
        <v>39</v>
      </c>
      <c r="G18" s="28">
        <v>2000</v>
      </c>
      <c r="H18" s="3"/>
      <c r="I18" s="55" t="s">
        <v>40</v>
      </c>
      <c r="J18" s="24">
        <v>0</v>
      </c>
      <c r="K18" s="3"/>
      <c r="L18" s="56" t="s">
        <v>41</v>
      </c>
      <c r="M18" s="57">
        <f>M10</f>
        <v>5900000</v>
      </c>
      <c r="N18" s="25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35">
      <c r="A19" s="11"/>
      <c r="B19" s="11"/>
      <c r="C19" s="26" t="s">
        <v>79</v>
      </c>
      <c r="D19" s="27">
        <v>35000</v>
      </c>
      <c r="E19" s="11"/>
      <c r="F19" s="26" t="s">
        <v>79</v>
      </c>
      <c r="G19" s="27">
        <v>20000</v>
      </c>
      <c r="H19" s="35"/>
      <c r="I19" s="43" t="s">
        <v>42</v>
      </c>
      <c r="J19" s="44"/>
      <c r="K19" s="11"/>
      <c r="L19" s="53" t="s">
        <v>43</v>
      </c>
      <c r="M19" s="54" t="s">
        <v>80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x14ac:dyDescent="0.35">
      <c r="A20" s="3"/>
      <c r="B20" s="3" t="s">
        <v>44</v>
      </c>
      <c r="C20" s="21" t="s">
        <v>81</v>
      </c>
      <c r="D20" s="72">
        <v>20000</v>
      </c>
      <c r="E20" s="3"/>
      <c r="F20" s="21" t="s">
        <v>81</v>
      </c>
      <c r="G20" s="72">
        <v>18000</v>
      </c>
      <c r="H20" s="6"/>
      <c r="I20" s="55" t="s">
        <v>45</v>
      </c>
      <c r="J20" s="24"/>
      <c r="K20" s="3"/>
      <c r="L20" s="58" t="s">
        <v>46</v>
      </c>
      <c r="M20" s="59" t="s">
        <v>47</v>
      </c>
      <c r="N20" s="25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35">
      <c r="A21" s="11"/>
      <c r="B21" s="11" t="s">
        <v>48</v>
      </c>
      <c r="C21" s="26" t="s">
        <v>82</v>
      </c>
      <c r="D21" s="27">
        <v>3000</v>
      </c>
      <c r="E21" s="11"/>
      <c r="F21" s="26" t="s">
        <v>82</v>
      </c>
      <c r="G21" s="27">
        <v>3000</v>
      </c>
      <c r="H21" s="35"/>
      <c r="I21" s="43" t="s">
        <v>49</v>
      </c>
      <c r="J21" s="44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x14ac:dyDescent="0.35">
      <c r="A22" s="3"/>
      <c r="B22" s="3" t="s">
        <v>50</v>
      </c>
      <c r="C22" s="21" t="s">
        <v>51</v>
      </c>
      <c r="D22" s="73">
        <v>40000</v>
      </c>
      <c r="E22" s="3"/>
      <c r="F22" s="21" t="s">
        <v>51</v>
      </c>
      <c r="G22" s="73">
        <v>40000</v>
      </c>
      <c r="H22" s="3"/>
      <c r="I22" s="55" t="s">
        <v>49</v>
      </c>
      <c r="J22" s="24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35">
      <c r="A23" s="11"/>
      <c r="B23" s="11"/>
      <c r="C23" s="26" t="s">
        <v>52</v>
      </c>
      <c r="D23" s="27">
        <v>1000</v>
      </c>
      <c r="E23" s="11"/>
      <c r="F23" s="26" t="s">
        <v>52</v>
      </c>
      <c r="G23" s="27">
        <v>1000</v>
      </c>
      <c r="H23" s="11"/>
      <c r="I23" s="43" t="s">
        <v>49</v>
      </c>
      <c r="J23" s="44"/>
      <c r="K23" s="11"/>
      <c r="L23" s="78" t="s">
        <v>53</v>
      </c>
      <c r="M23" s="79"/>
      <c r="N23" s="79"/>
      <c r="O23" s="79"/>
      <c r="P23" s="79"/>
      <c r="Q23" s="79"/>
      <c r="R23" s="79"/>
      <c r="S23" s="80"/>
      <c r="T23" s="18"/>
      <c r="U23" s="78" t="s">
        <v>54</v>
      </c>
      <c r="V23" s="79"/>
      <c r="W23" s="79"/>
      <c r="X23" s="79"/>
      <c r="Y23" s="79"/>
      <c r="Z23" s="79"/>
      <c r="AA23" s="79"/>
      <c r="AB23" s="80"/>
      <c r="AC23" s="18"/>
    </row>
    <row r="24" spans="1:29" ht="15.75" customHeight="1" x14ac:dyDescent="0.35">
      <c r="A24" s="3"/>
      <c r="B24" s="3"/>
      <c r="C24" s="21" t="s">
        <v>55</v>
      </c>
      <c r="D24" s="28">
        <v>6000</v>
      </c>
      <c r="E24" s="3"/>
      <c r="F24" s="21" t="s">
        <v>55</v>
      </c>
      <c r="G24" s="28">
        <v>6000</v>
      </c>
      <c r="H24" s="3"/>
      <c r="I24" s="55" t="s">
        <v>49</v>
      </c>
      <c r="J24" s="24"/>
      <c r="K24" s="3"/>
      <c r="L24" s="81" t="s">
        <v>89</v>
      </c>
      <c r="M24" s="82"/>
      <c r="N24" s="82"/>
      <c r="O24" s="82"/>
      <c r="P24" s="82"/>
      <c r="Q24" s="82"/>
      <c r="R24" s="82"/>
      <c r="S24" s="83"/>
      <c r="T24" s="7"/>
      <c r="U24" s="81"/>
      <c r="V24" s="82"/>
      <c r="W24" s="82"/>
      <c r="X24" s="82"/>
      <c r="Y24" s="82"/>
      <c r="Z24" s="82"/>
      <c r="AA24" s="82"/>
      <c r="AB24" s="83"/>
      <c r="AC24" s="7"/>
    </row>
    <row r="25" spans="1:29" ht="15.75" customHeight="1" x14ac:dyDescent="0.35">
      <c r="A25" s="11"/>
      <c r="B25" s="11"/>
      <c r="C25" s="26" t="s">
        <v>56</v>
      </c>
      <c r="D25" s="27">
        <v>500</v>
      </c>
      <c r="E25" s="11"/>
      <c r="F25" s="26" t="s">
        <v>56</v>
      </c>
      <c r="G25" s="27">
        <v>500</v>
      </c>
      <c r="H25" s="11"/>
      <c r="I25" s="61" t="s">
        <v>57</v>
      </c>
      <c r="J25" s="62">
        <f>SUM(J14:J24)</f>
        <v>470000</v>
      </c>
      <c r="K25" s="11"/>
      <c r="L25" s="81" t="s">
        <v>90</v>
      </c>
      <c r="M25" s="82"/>
      <c r="N25" s="82"/>
      <c r="O25" s="82"/>
      <c r="P25" s="82"/>
      <c r="Q25" s="82"/>
      <c r="R25" s="82"/>
      <c r="S25" s="84"/>
      <c r="T25" s="18"/>
      <c r="U25" s="81"/>
      <c r="V25" s="82"/>
      <c r="W25" s="82"/>
      <c r="X25" s="82"/>
      <c r="Y25" s="82"/>
      <c r="Z25" s="82"/>
      <c r="AA25" s="82"/>
      <c r="AB25" s="84"/>
      <c r="AC25" s="18"/>
    </row>
    <row r="26" spans="1:29" ht="15.75" customHeight="1" x14ac:dyDescent="0.35">
      <c r="A26" s="7"/>
      <c r="B26" s="3"/>
      <c r="C26" s="21" t="s">
        <v>58</v>
      </c>
      <c r="D26" s="28">
        <v>0</v>
      </c>
      <c r="E26" s="6"/>
      <c r="F26" s="21" t="s">
        <v>58</v>
      </c>
      <c r="G26" s="28">
        <v>0</v>
      </c>
      <c r="H26" s="3"/>
      <c r="I26" s="3"/>
      <c r="J26" s="3"/>
      <c r="K26" s="3"/>
      <c r="L26" s="81" t="s">
        <v>91</v>
      </c>
      <c r="M26" s="82"/>
      <c r="N26" s="82"/>
      <c r="O26" s="82"/>
      <c r="P26" s="82"/>
      <c r="Q26" s="82"/>
      <c r="R26" s="82"/>
      <c r="S26" s="83"/>
      <c r="T26" s="7"/>
      <c r="U26" s="81"/>
      <c r="V26" s="82"/>
      <c r="W26" s="82"/>
      <c r="X26" s="82"/>
      <c r="Y26" s="82"/>
      <c r="Z26" s="82"/>
      <c r="AA26" s="82"/>
      <c r="AB26" s="83"/>
      <c r="AC26" s="7"/>
    </row>
    <row r="27" spans="1:29" ht="15.75" customHeight="1" x14ac:dyDescent="0.35">
      <c r="A27" s="11"/>
      <c r="B27" s="18"/>
      <c r="C27" s="63" t="s">
        <v>59</v>
      </c>
      <c r="D27" s="64">
        <v>2000</v>
      </c>
      <c r="E27" s="35"/>
      <c r="F27" s="63" t="s">
        <v>59</v>
      </c>
      <c r="G27" s="64">
        <v>2000</v>
      </c>
      <c r="H27" s="11"/>
      <c r="I27" s="18" t="s">
        <v>60</v>
      </c>
      <c r="J27" s="18">
        <f>$J11*12</f>
        <v>1929999.9999999998</v>
      </c>
      <c r="K27" s="11"/>
      <c r="L27" s="81" t="s">
        <v>92</v>
      </c>
      <c r="M27" s="82"/>
      <c r="N27" s="82"/>
      <c r="O27" s="82"/>
      <c r="P27" s="82"/>
      <c r="Q27" s="82"/>
      <c r="R27" s="82"/>
      <c r="S27" s="84"/>
      <c r="T27" s="18"/>
      <c r="U27" s="81"/>
      <c r="V27" s="82"/>
      <c r="W27" s="82"/>
      <c r="X27" s="82"/>
      <c r="Y27" s="82"/>
      <c r="Z27" s="82"/>
      <c r="AA27" s="82"/>
      <c r="AB27" s="84"/>
      <c r="AC27" s="18"/>
    </row>
    <row r="28" spans="1:29" ht="15.75" customHeight="1" x14ac:dyDescent="0.35">
      <c r="A28" s="3"/>
      <c r="B28" s="3"/>
      <c r="C28" s="21" t="s">
        <v>61</v>
      </c>
      <c r="D28" s="38">
        <v>0</v>
      </c>
      <c r="E28" s="6"/>
      <c r="F28" s="21" t="s">
        <v>61</v>
      </c>
      <c r="G28" s="38">
        <v>0</v>
      </c>
      <c r="H28" s="3"/>
      <c r="I28" s="25" t="s">
        <v>62</v>
      </c>
      <c r="J28" s="7">
        <f>$J25+$J27</f>
        <v>2400000</v>
      </c>
      <c r="K28" s="3"/>
      <c r="L28" s="85"/>
      <c r="M28" s="82"/>
      <c r="N28" s="82"/>
      <c r="O28" s="82"/>
      <c r="P28" s="82"/>
      <c r="Q28" s="82"/>
      <c r="R28" s="82"/>
      <c r="S28" s="83"/>
      <c r="T28" s="7"/>
      <c r="U28" s="81" t="s">
        <v>63</v>
      </c>
      <c r="V28" s="82"/>
      <c r="W28" s="82"/>
      <c r="X28" s="82"/>
      <c r="Y28" s="82"/>
      <c r="Z28" s="82"/>
      <c r="AA28" s="82"/>
      <c r="AB28" s="83"/>
      <c r="AC28" s="7"/>
    </row>
    <row r="29" spans="1:29" ht="15.75" customHeight="1" x14ac:dyDescent="0.35">
      <c r="A29" s="11"/>
      <c r="B29" s="11"/>
      <c r="C29" s="26" t="s">
        <v>64</v>
      </c>
      <c r="D29" s="36">
        <v>4000</v>
      </c>
      <c r="E29" s="35"/>
      <c r="F29" s="26" t="s">
        <v>64</v>
      </c>
      <c r="G29" s="36">
        <v>4000</v>
      </c>
      <c r="H29" s="11"/>
      <c r="I29" s="18"/>
      <c r="J29" s="18"/>
      <c r="K29" s="11"/>
      <c r="L29" s="81"/>
      <c r="M29" s="82"/>
      <c r="N29" s="82"/>
      <c r="O29" s="82"/>
      <c r="P29" s="82"/>
      <c r="Q29" s="82"/>
      <c r="R29" s="82"/>
      <c r="S29" s="84"/>
      <c r="T29" s="18"/>
      <c r="U29" s="81"/>
      <c r="V29" s="82"/>
      <c r="W29" s="82"/>
      <c r="X29" s="82"/>
      <c r="Y29" s="82"/>
      <c r="Z29" s="82"/>
      <c r="AA29" s="82"/>
      <c r="AB29" s="84"/>
      <c r="AC29" s="18"/>
    </row>
    <row r="30" spans="1:29" ht="15.75" customHeight="1" x14ac:dyDescent="0.35">
      <c r="A30" s="3"/>
      <c r="B30" s="3"/>
      <c r="C30" s="21" t="s">
        <v>65</v>
      </c>
      <c r="D30" s="38">
        <v>0</v>
      </c>
      <c r="E30" s="6"/>
      <c r="F30" s="21" t="s">
        <v>65</v>
      </c>
      <c r="G30" s="38">
        <v>0</v>
      </c>
      <c r="H30" s="3"/>
      <c r="I30" s="7" t="s">
        <v>66</v>
      </c>
      <c r="J30" s="7">
        <f>$J12*12*25</f>
        <v>15000000</v>
      </c>
      <c r="K30" s="3"/>
      <c r="L30" s="81"/>
      <c r="M30" s="82"/>
      <c r="N30" s="82"/>
      <c r="O30" s="82"/>
      <c r="P30" s="82"/>
      <c r="Q30" s="82"/>
      <c r="R30" s="82"/>
      <c r="S30" s="83"/>
      <c r="T30" s="7"/>
      <c r="U30" s="81"/>
      <c r="V30" s="82"/>
      <c r="W30" s="82"/>
      <c r="X30" s="82"/>
      <c r="Y30" s="82"/>
      <c r="Z30" s="82"/>
      <c r="AA30" s="82"/>
      <c r="AB30" s="83"/>
      <c r="AC30" s="7"/>
    </row>
    <row r="31" spans="1:29" ht="15.75" customHeight="1" x14ac:dyDescent="0.35">
      <c r="A31" s="18"/>
      <c r="B31" s="11"/>
      <c r="C31" s="26" t="s">
        <v>93</v>
      </c>
      <c r="D31" s="36">
        <v>12000</v>
      </c>
      <c r="E31" s="18"/>
      <c r="F31" s="26" t="s">
        <v>93</v>
      </c>
      <c r="G31" s="36">
        <v>12000</v>
      </c>
      <c r="H31" s="11"/>
      <c r="I31" s="11"/>
      <c r="J31" s="35"/>
      <c r="K31" s="18"/>
      <c r="L31" s="81" t="s">
        <v>68</v>
      </c>
      <c r="M31" s="82"/>
      <c r="N31" s="82"/>
      <c r="O31" s="82"/>
      <c r="P31" s="82"/>
      <c r="Q31" s="82"/>
      <c r="R31" s="82"/>
      <c r="S31" s="84"/>
      <c r="T31" s="18"/>
      <c r="U31" s="81"/>
      <c r="V31" s="82"/>
      <c r="W31" s="82"/>
      <c r="X31" s="82"/>
      <c r="Y31" s="82"/>
      <c r="Z31" s="82"/>
      <c r="AA31" s="82"/>
      <c r="AB31" s="84"/>
      <c r="AC31" s="18"/>
    </row>
    <row r="32" spans="1:29" ht="15.75" customHeight="1" x14ac:dyDescent="0.35">
      <c r="A32" s="3"/>
      <c r="B32" s="7"/>
      <c r="C32" s="65" t="s">
        <v>69</v>
      </c>
      <c r="D32" s="66">
        <v>2500</v>
      </c>
      <c r="E32" s="7"/>
      <c r="F32" s="65" t="s">
        <v>69</v>
      </c>
      <c r="G32" s="66">
        <v>2500</v>
      </c>
      <c r="H32" s="3"/>
      <c r="I32" s="3"/>
      <c r="J32" s="6"/>
      <c r="K32" s="7"/>
      <c r="L32" s="81"/>
      <c r="M32" s="82"/>
      <c r="N32" s="82"/>
      <c r="O32" s="82"/>
      <c r="P32" s="82"/>
      <c r="Q32" s="82"/>
      <c r="R32" s="82"/>
      <c r="S32" s="83"/>
      <c r="T32" s="7"/>
      <c r="U32" s="81"/>
      <c r="V32" s="82"/>
      <c r="W32" s="82"/>
      <c r="X32" s="82"/>
      <c r="Y32" s="82"/>
      <c r="Z32" s="82"/>
      <c r="AA32" s="82"/>
      <c r="AB32" s="83"/>
      <c r="AC32" s="7"/>
    </row>
    <row r="33" spans="1:29" ht="15.75" customHeight="1" x14ac:dyDescent="0.35">
      <c r="A33" s="11"/>
      <c r="B33" s="11"/>
      <c r="C33" s="63" t="s">
        <v>70</v>
      </c>
      <c r="D33" s="64">
        <v>5000</v>
      </c>
      <c r="E33" s="18"/>
      <c r="F33" s="63" t="s">
        <v>70</v>
      </c>
      <c r="G33" s="64">
        <v>5000</v>
      </c>
      <c r="H33" s="11"/>
      <c r="I33" s="11"/>
      <c r="J33" s="11"/>
      <c r="K33" s="18"/>
      <c r="L33" s="81"/>
      <c r="M33" s="82"/>
      <c r="N33" s="82"/>
      <c r="O33" s="82"/>
      <c r="P33" s="82"/>
      <c r="Q33" s="82"/>
      <c r="R33" s="82"/>
      <c r="S33" s="84"/>
      <c r="T33" s="18"/>
      <c r="U33" s="81"/>
      <c r="V33" s="82"/>
      <c r="W33" s="82"/>
      <c r="X33" s="82"/>
      <c r="Y33" s="82"/>
      <c r="Z33" s="82"/>
      <c r="AA33" s="82"/>
      <c r="AB33" s="84"/>
      <c r="AC33" s="18"/>
    </row>
    <row r="34" spans="1:29" ht="15.75" customHeight="1" x14ac:dyDescent="0.35">
      <c r="A34" s="3"/>
      <c r="B34" s="3"/>
      <c r="C34" s="65" t="s">
        <v>71</v>
      </c>
      <c r="D34" s="66">
        <v>5000</v>
      </c>
      <c r="E34" s="7"/>
      <c r="F34" s="65" t="s">
        <v>71</v>
      </c>
      <c r="G34" s="66">
        <v>5000</v>
      </c>
      <c r="H34" s="3"/>
      <c r="I34" s="3"/>
      <c r="J34" s="3"/>
      <c r="K34" s="7"/>
      <c r="L34" s="81"/>
      <c r="M34" s="82"/>
      <c r="N34" s="82"/>
      <c r="O34" s="82"/>
      <c r="P34" s="82"/>
      <c r="Q34" s="82"/>
      <c r="R34" s="82"/>
      <c r="S34" s="83"/>
      <c r="T34" s="7"/>
      <c r="U34" s="81"/>
      <c r="V34" s="82"/>
      <c r="W34" s="82"/>
      <c r="X34" s="82"/>
      <c r="Y34" s="82"/>
      <c r="Z34" s="82"/>
      <c r="AA34" s="82"/>
      <c r="AB34" s="83"/>
      <c r="AC34" s="7"/>
    </row>
    <row r="35" spans="1:29" ht="15.75" customHeight="1" x14ac:dyDescent="0.35">
      <c r="A35" s="11"/>
      <c r="B35" s="11"/>
      <c r="C35" s="63" t="s">
        <v>83</v>
      </c>
      <c r="D35" s="64">
        <v>30500</v>
      </c>
      <c r="E35" s="18"/>
      <c r="F35" s="63" t="s">
        <v>83</v>
      </c>
      <c r="G35" s="64">
        <v>0</v>
      </c>
      <c r="H35" s="18"/>
      <c r="I35" s="18"/>
      <c r="J35" s="18"/>
      <c r="K35" s="18"/>
      <c r="L35" s="81"/>
      <c r="M35" s="82"/>
      <c r="N35" s="82"/>
      <c r="O35" s="82"/>
      <c r="P35" s="82"/>
      <c r="Q35" s="82"/>
      <c r="R35" s="82"/>
      <c r="S35" s="84"/>
      <c r="T35" s="18"/>
      <c r="U35" s="81"/>
      <c r="V35" s="82"/>
      <c r="W35" s="82"/>
      <c r="X35" s="82"/>
      <c r="Y35" s="82"/>
      <c r="Z35" s="82"/>
      <c r="AA35" s="82"/>
      <c r="AB35" s="84"/>
      <c r="AC35" s="18"/>
    </row>
    <row r="36" spans="1:29" x14ac:dyDescent="0.35">
      <c r="A36" s="3"/>
      <c r="B36" s="3"/>
      <c r="C36" s="65" t="s">
        <v>73</v>
      </c>
      <c r="D36" s="66">
        <v>6000</v>
      </c>
      <c r="E36" s="7"/>
      <c r="F36" s="65" t="s">
        <v>73</v>
      </c>
      <c r="G36" s="66">
        <v>6000</v>
      </c>
      <c r="H36" s="7"/>
      <c r="I36" s="7"/>
      <c r="J36" s="7"/>
      <c r="K36" s="7"/>
      <c r="L36" s="81"/>
      <c r="M36" s="82"/>
      <c r="N36" s="82"/>
      <c r="O36" s="82"/>
      <c r="P36" s="82"/>
      <c r="Q36" s="82"/>
      <c r="R36" s="82"/>
      <c r="S36" s="83"/>
      <c r="T36" s="7"/>
      <c r="U36" s="81"/>
      <c r="V36" s="82"/>
      <c r="W36" s="82"/>
      <c r="X36" s="82"/>
      <c r="Y36" s="82"/>
      <c r="Z36" s="82"/>
      <c r="AA36" s="82"/>
      <c r="AB36" s="83"/>
      <c r="AC36" s="7"/>
    </row>
    <row r="37" spans="1:29" x14ac:dyDescent="0.35">
      <c r="A37" s="11"/>
      <c r="B37" s="11"/>
      <c r="C37" s="63" t="s">
        <v>49</v>
      </c>
      <c r="D37" s="64">
        <v>33000</v>
      </c>
      <c r="E37" s="18"/>
      <c r="F37" s="63" t="s">
        <v>49</v>
      </c>
      <c r="G37" s="64">
        <v>30000</v>
      </c>
      <c r="H37" s="18"/>
      <c r="I37" s="18"/>
      <c r="J37" s="18"/>
      <c r="K37" s="18"/>
      <c r="L37" s="81"/>
      <c r="M37" s="82"/>
      <c r="N37" s="82"/>
      <c r="O37" s="82"/>
      <c r="P37" s="82"/>
      <c r="Q37" s="82"/>
      <c r="R37" s="82"/>
      <c r="S37" s="84"/>
      <c r="T37" s="18"/>
      <c r="U37" s="86" t="s">
        <v>74</v>
      </c>
      <c r="V37" s="82"/>
      <c r="W37" s="82"/>
      <c r="X37" s="82"/>
      <c r="Y37" s="82"/>
      <c r="Z37" s="82"/>
      <c r="AA37" s="82"/>
      <c r="AB37" s="84"/>
      <c r="AC37" s="18"/>
    </row>
    <row r="38" spans="1:29" x14ac:dyDescent="0.35">
      <c r="A38" s="3"/>
      <c r="B38" s="3"/>
      <c r="C38" s="21"/>
      <c r="D38" s="28"/>
      <c r="E38" s="7"/>
      <c r="F38" s="21" t="s">
        <v>94</v>
      </c>
      <c r="G38" s="28">
        <v>0</v>
      </c>
      <c r="H38" s="7"/>
      <c r="I38" s="7"/>
      <c r="J38" s="7"/>
      <c r="K38" s="7"/>
      <c r="L38" s="81"/>
      <c r="M38" s="82"/>
      <c r="N38" s="82"/>
      <c r="O38" s="82"/>
      <c r="P38" s="82"/>
      <c r="Q38" s="82"/>
      <c r="R38" s="82"/>
      <c r="S38" s="83"/>
      <c r="T38" s="7"/>
      <c r="U38" s="81"/>
      <c r="V38" s="82"/>
      <c r="W38" s="82"/>
      <c r="X38" s="82"/>
      <c r="Y38" s="82"/>
      <c r="Z38" s="82"/>
      <c r="AA38" s="82"/>
      <c r="AB38" s="83"/>
      <c r="AC38" s="7"/>
    </row>
    <row r="39" spans="1:29" x14ac:dyDescent="0.35">
      <c r="A39" s="11"/>
      <c r="B39" s="11"/>
      <c r="C39" s="67" t="s">
        <v>27</v>
      </c>
      <c r="D39" s="68">
        <f>SUM(D15:D37)</f>
        <v>226000</v>
      </c>
      <c r="E39" s="18"/>
      <c r="F39" s="67" t="s">
        <v>27</v>
      </c>
      <c r="G39" s="68">
        <f>SUM(G15:G38)</f>
        <v>175500</v>
      </c>
      <c r="H39" s="18"/>
      <c r="I39" s="18"/>
      <c r="J39" s="18"/>
      <c r="K39" s="18"/>
      <c r="L39" s="86"/>
      <c r="M39" s="82"/>
      <c r="N39" s="82"/>
      <c r="O39" s="82"/>
      <c r="P39" s="82"/>
      <c r="Q39" s="82"/>
      <c r="R39" s="82"/>
      <c r="S39" s="84"/>
      <c r="T39" s="18"/>
      <c r="U39" s="86"/>
      <c r="V39" s="82"/>
      <c r="W39" s="82"/>
      <c r="X39" s="82"/>
      <c r="Y39" s="82"/>
      <c r="Z39" s="82"/>
      <c r="AA39" s="82"/>
      <c r="AB39" s="84"/>
      <c r="AC39" s="18"/>
    </row>
    <row r="40" spans="1:29" x14ac:dyDescent="0.3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86"/>
      <c r="M40" s="82"/>
      <c r="N40" s="82"/>
      <c r="O40" s="82"/>
      <c r="P40" s="82"/>
      <c r="Q40" s="82"/>
      <c r="R40" s="82"/>
      <c r="S40" s="83"/>
      <c r="T40" s="7"/>
      <c r="U40" s="86"/>
      <c r="V40" s="82"/>
      <c r="W40" s="82"/>
      <c r="X40" s="82"/>
      <c r="Y40" s="82"/>
      <c r="Z40" s="82"/>
      <c r="AA40" s="82"/>
      <c r="AB40" s="83"/>
      <c r="AC40" s="7"/>
    </row>
    <row r="41" spans="1:29" x14ac:dyDescent="0.35">
      <c r="A41" s="18"/>
      <c r="B41" s="18"/>
      <c r="C41" s="69" t="s">
        <v>75</v>
      </c>
      <c r="D41" s="70">
        <f>D12+D39</f>
        <v>233000</v>
      </c>
      <c r="E41" s="18"/>
      <c r="F41" s="69" t="s">
        <v>75</v>
      </c>
      <c r="G41" s="70">
        <f>G12+G39</f>
        <v>182500</v>
      </c>
      <c r="H41" s="18"/>
      <c r="I41" s="18"/>
      <c r="J41" s="18"/>
      <c r="K41" s="18"/>
      <c r="L41" s="86"/>
      <c r="M41" s="82"/>
      <c r="N41" s="82"/>
      <c r="O41" s="82"/>
      <c r="P41" s="82"/>
      <c r="Q41" s="82"/>
      <c r="R41" s="82"/>
      <c r="S41" s="84"/>
      <c r="T41" s="18"/>
      <c r="U41" s="86"/>
      <c r="V41" s="82"/>
      <c r="W41" s="82"/>
      <c r="X41" s="82"/>
      <c r="Y41" s="82"/>
      <c r="Z41" s="82"/>
      <c r="AA41" s="82"/>
      <c r="AB41" s="84"/>
      <c r="AC41" s="18"/>
    </row>
    <row r="42" spans="1:29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87"/>
      <c r="M42" s="88"/>
      <c r="N42" s="88"/>
      <c r="O42" s="88"/>
      <c r="P42" s="88"/>
      <c r="Q42" s="88"/>
      <c r="R42" s="88"/>
      <c r="S42" s="89"/>
      <c r="T42" s="7"/>
      <c r="U42" s="87"/>
      <c r="V42" s="88"/>
      <c r="W42" s="88"/>
      <c r="X42" s="88"/>
      <c r="Y42" s="88"/>
      <c r="Z42" s="88"/>
      <c r="AA42" s="88"/>
      <c r="AB42" s="89"/>
      <c r="AC42" s="7"/>
    </row>
    <row r="43" spans="1:29" ht="12.75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75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75" x14ac:dyDescent="0.2">
      <c r="A46" s="7"/>
      <c r="B46" s="7"/>
      <c r="C46" s="7" t="s">
        <v>76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U39:AB39"/>
    <mergeCell ref="U34:AB34"/>
    <mergeCell ref="U35:AB35"/>
    <mergeCell ref="U36:AB36"/>
    <mergeCell ref="U37:AB37"/>
    <mergeCell ref="U38:AB38"/>
    <mergeCell ref="U32:AB32"/>
    <mergeCell ref="L39:S39"/>
    <mergeCell ref="L40:S40"/>
    <mergeCell ref="L41:S41"/>
    <mergeCell ref="L42:S42"/>
    <mergeCell ref="L32:S32"/>
    <mergeCell ref="L33:S33"/>
    <mergeCell ref="L34:S34"/>
    <mergeCell ref="L35:S35"/>
    <mergeCell ref="L36:S36"/>
    <mergeCell ref="L37:S37"/>
    <mergeCell ref="L38:S38"/>
    <mergeCell ref="U40:AB40"/>
    <mergeCell ref="U41:AB41"/>
    <mergeCell ref="U42:AB42"/>
    <mergeCell ref="U33:AB33"/>
    <mergeCell ref="L29:S29"/>
    <mergeCell ref="U29:AB29"/>
    <mergeCell ref="L30:S30"/>
    <mergeCell ref="U30:AB30"/>
    <mergeCell ref="L31:S31"/>
    <mergeCell ref="U31:AB31"/>
    <mergeCell ref="U23:AB23"/>
    <mergeCell ref="U24:AB24"/>
    <mergeCell ref="U27:AB27"/>
    <mergeCell ref="U28:AB28"/>
    <mergeCell ref="L24:S24"/>
    <mergeCell ref="L25:S25"/>
    <mergeCell ref="U25:AB25"/>
    <mergeCell ref="L26:S26"/>
    <mergeCell ref="U26:AB26"/>
    <mergeCell ref="L27:S27"/>
    <mergeCell ref="L28:S28"/>
    <mergeCell ref="C2:D2"/>
    <mergeCell ref="F2:G2"/>
    <mergeCell ref="C14:D14"/>
    <mergeCell ref="F14:G14"/>
    <mergeCell ref="L23:S23"/>
  </mergeCells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D10:E10"/>
  <sheetViews>
    <sheetView workbookViewId="0"/>
  </sheetViews>
  <sheetFormatPr defaultColWidth="12.5703125" defaultRowHeight="15.75" customHeight="1" x14ac:dyDescent="0.2"/>
  <sheetData>
    <row r="10" spans="4:5" ht="15.75" customHeight="1" x14ac:dyDescent="0.35">
      <c r="D10" s="76" t="s">
        <v>30</v>
      </c>
      <c r="E10" s="77"/>
    </row>
  </sheetData>
  <mergeCells count="1">
    <mergeCell ref="D10:E10"/>
  </mergeCells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AC46"/>
  <sheetViews>
    <sheetView workbookViewId="0">
      <selection activeCell="R13" sqref="R13"/>
    </sheetView>
  </sheetViews>
  <sheetFormatPr defaultColWidth="12.5703125" defaultRowHeight="15.75" customHeight="1" x14ac:dyDescent="0.2"/>
  <cols>
    <col min="1" max="1" width="2.28515625" customWidth="1"/>
    <col min="2" max="2" width="10.5703125" customWidth="1"/>
    <col min="3" max="3" width="13.28515625" customWidth="1"/>
    <col min="4" max="4" width="6.42578125" customWidth="1"/>
    <col min="5" max="5" width="2.28515625" customWidth="1"/>
    <col min="6" max="6" width="13.28515625" customWidth="1"/>
    <col min="7" max="7" width="6.42578125" customWidth="1"/>
    <col min="8" max="8" width="2.42578125" customWidth="1"/>
    <col min="9" max="9" width="13.140625" customWidth="1"/>
    <col min="10" max="10" width="8.42578125" customWidth="1"/>
    <col min="11" max="11" width="2.28515625" customWidth="1"/>
    <col min="12" max="12" width="13" customWidth="1"/>
    <col min="13" max="13" width="9.28515625" customWidth="1"/>
    <col min="14" max="14" width="2.28515625" customWidth="1"/>
    <col min="16" max="16" width="9.5703125" customWidth="1"/>
    <col min="17" max="17" width="2.28515625" customWidth="1"/>
    <col min="18" max="18" width="7" customWidth="1"/>
    <col min="20" max="20" width="4.28515625" customWidth="1"/>
    <col min="22" max="22" width="2.85546875" customWidth="1"/>
  </cols>
  <sheetData>
    <row r="1" spans="1:29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35">
      <c r="A2" s="3"/>
      <c r="B2" s="3" t="s">
        <v>0</v>
      </c>
      <c r="C2" s="74" t="s">
        <v>1</v>
      </c>
      <c r="D2" s="75"/>
      <c r="E2" s="3"/>
      <c r="F2" s="74" t="s">
        <v>1</v>
      </c>
      <c r="G2" s="75"/>
      <c r="H2" s="3"/>
      <c r="I2" s="4" t="s">
        <v>2</v>
      </c>
      <c r="J2" s="5">
        <v>250000</v>
      </c>
      <c r="K2" s="3"/>
      <c r="L2" s="4" t="s">
        <v>3</v>
      </c>
      <c r="M2" s="5"/>
      <c r="N2" s="6"/>
      <c r="O2" s="7"/>
      <c r="P2" s="7"/>
      <c r="Q2" s="7"/>
      <c r="T2" s="7"/>
      <c r="U2" s="8" t="s">
        <v>4</v>
      </c>
      <c r="V2" s="9">
        <v>6</v>
      </c>
      <c r="W2" s="10">
        <f>J4*V2</f>
        <v>672198</v>
      </c>
      <c r="X2" s="7"/>
      <c r="Y2" s="7"/>
      <c r="Z2" s="7"/>
      <c r="AA2" s="7"/>
      <c r="AB2" s="7"/>
      <c r="AC2" s="7"/>
    </row>
    <row r="3" spans="1:29" ht="15.75" customHeight="1" x14ac:dyDescent="0.35">
      <c r="A3" s="11"/>
      <c r="B3" s="11"/>
      <c r="C3" s="12" t="s">
        <v>5</v>
      </c>
      <c r="D3" s="13">
        <v>67700</v>
      </c>
      <c r="E3" s="11"/>
      <c r="F3" s="12" t="s">
        <v>5</v>
      </c>
      <c r="G3" s="13">
        <v>67700</v>
      </c>
      <c r="H3" s="11"/>
      <c r="I3" s="14" t="s">
        <v>6</v>
      </c>
      <c r="J3" s="15">
        <v>170000</v>
      </c>
      <c r="K3" s="11"/>
      <c r="L3" s="14" t="s">
        <v>7</v>
      </c>
      <c r="M3" s="15"/>
      <c r="N3" s="17"/>
      <c r="O3" s="18"/>
      <c r="P3" s="18"/>
      <c r="Q3" s="18"/>
      <c r="T3" s="18"/>
      <c r="U3" s="19" t="s">
        <v>8</v>
      </c>
      <c r="V3" s="19"/>
      <c r="W3" s="20">
        <f>J25-W2</f>
        <v>-202198</v>
      </c>
      <c r="X3" s="18"/>
      <c r="Y3" s="18"/>
      <c r="Z3" s="18"/>
      <c r="AA3" s="18"/>
      <c r="AB3" s="18"/>
      <c r="AC3" s="18"/>
    </row>
    <row r="4" spans="1:29" ht="15.75" customHeight="1" x14ac:dyDescent="0.35">
      <c r="A4" s="3"/>
      <c r="B4" s="3"/>
      <c r="C4" s="21" t="s">
        <v>9</v>
      </c>
      <c r="D4" s="22">
        <v>0</v>
      </c>
      <c r="E4" s="3"/>
      <c r="F4" s="21" t="s">
        <v>9</v>
      </c>
      <c r="G4" s="22">
        <v>0</v>
      </c>
      <c r="H4" s="3"/>
      <c r="I4" s="23" t="s">
        <v>10</v>
      </c>
      <c r="J4" s="16">
        <f>SUM(D41)</f>
        <v>112033</v>
      </c>
      <c r="K4" s="3"/>
      <c r="L4" s="23" t="s">
        <v>11</v>
      </c>
      <c r="M4" s="24">
        <v>0</v>
      </c>
      <c r="N4" s="7"/>
      <c r="O4" s="7"/>
      <c r="P4" s="7"/>
      <c r="Q4" s="7"/>
      <c r="T4" s="7"/>
      <c r="U4" s="25"/>
      <c r="V4" s="25"/>
      <c r="W4" s="7"/>
      <c r="X4" s="7"/>
      <c r="Y4" s="7"/>
      <c r="Z4" s="7"/>
      <c r="AA4" s="7"/>
      <c r="AB4" s="7"/>
      <c r="AC4" s="7"/>
    </row>
    <row r="5" spans="1:29" ht="15.75" customHeight="1" x14ac:dyDescent="0.35">
      <c r="A5" s="11"/>
      <c r="B5" s="11"/>
      <c r="C5" s="26" t="s">
        <v>12</v>
      </c>
      <c r="D5" s="27">
        <v>0</v>
      </c>
      <c r="E5" s="11"/>
      <c r="F5" s="26" t="s">
        <v>12</v>
      </c>
      <c r="G5" s="27">
        <v>0</v>
      </c>
      <c r="H5" s="11"/>
      <c r="I5" s="14" t="s">
        <v>13</v>
      </c>
      <c r="J5" s="15">
        <f>J3-J4</f>
        <v>57967</v>
      </c>
      <c r="K5" s="11"/>
      <c r="L5" s="14" t="s">
        <v>14</v>
      </c>
      <c r="M5" s="29">
        <v>360000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x14ac:dyDescent="0.35">
      <c r="A6" s="3"/>
      <c r="B6" s="3"/>
      <c r="C6" s="21" t="s">
        <v>15</v>
      </c>
      <c r="D6" s="28">
        <v>0</v>
      </c>
      <c r="E6" s="3"/>
      <c r="F6" s="21" t="s">
        <v>15</v>
      </c>
      <c r="G6" s="28">
        <v>0</v>
      </c>
      <c r="H6" s="3"/>
      <c r="I6" s="23" t="s">
        <v>16</v>
      </c>
      <c r="J6" s="30"/>
      <c r="K6" s="3"/>
      <c r="L6" s="31" t="s">
        <v>17</v>
      </c>
      <c r="M6" s="32">
        <f>M5/12</f>
        <v>30000</v>
      </c>
      <c r="N6" s="7"/>
      <c r="O6" s="7"/>
      <c r="P6" s="7"/>
      <c r="Q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35">
      <c r="A7" s="11"/>
      <c r="B7" s="11"/>
      <c r="C7" s="26" t="s">
        <v>18</v>
      </c>
      <c r="D7" s="27">
        <v>0</v>
      </c>
      <c r="E7" s="11"/>
      <c r="F7" s="26" t="s">
        <v>18</v>
      </c>
      <c r="G7" s="27">
        <v>0</v>
      </c>
      <c r="H7" s="11"/>
      <c r="I7" s="33" t="s">
        <v>19</v>
      </c>
      <c r="J7" s="34">
        <f>J5+J6</f>
        <v>57967</v>
      </c>
      <c r="K7" s="35"/>
      <c r="L7" s="35"/>
      <c r="M7" s="35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35">
      <c r="A8" s="3"/>
      <c r="B8" s="3"/>
      <c r="C8" s="21" t="s">
        <v>20</v>
      </c>
      <c r="D8" s="28">
        <v>9000</v>
      </c>
      <c r="E8" s="3"/>
      <c r="F8" s="21" t="s">
        <v>20</v>
      </c>
      <c r="G8" s="28">
        <v>9000</v>
      </c>
      <c r="H8" s="3"/>
      <c r="I8" s="3"/>
      <c r="J8" s="3"/>
      <c r="K8" s="6"/>
      <c r="L8" s="6"/>
      <c r="M8" s="6"/>
      <c r="N8" s="7"/>
      <c r="O8" s="7"/>
      <c r="P8" s="7"/>
      <c r="Q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35">
      <c r="A9" s="11"/>
      <c r="B9" s="11"/>
      <c r="C9" s="26" t="s">
        <v>21</v>
      </c>
      <c r="D9" s="36">
        <v>0</v>
      </c>
      <c r="E9" s="11"/>
      <c r="F9" s="26" t="s">
        <v>21</v>
      </c>
      <c r="G9" s="36">
        <v>0</v>
      </c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35">
      <c r="A10" s="3"/>
      <c r="B10" s="25"/>
      <c r="C10" s="37" t="s">
        <v>22</v>
      </c>
      <c r="D10" s="38">
        <v>7000</v>
      </c>
      <c r="E10" s="3"/>
      <c r="F10" s="37" t="s">
        <v>22</v>
      </c>
      <c r="G10" s="38">
        <v>7000</v>
      </c>
      <c r="H10" s="3"/>
      <c r="I10" s="4" t="s">
        <v>19</v>
      </c>
      <c r="J10" s="5">
        <f>J7</f>
        <v>57967</v>
      </c>
      <c r="K10" s="3"/>
      <c r="L10" s="39" t="s">
        <v>23</v>
      </c>
      <c r="M10" s="40">
        <v>5900000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35">
      <c r="A11" s="11"/>
      <c r="B11" s="11"/>
      <c r="C11" s="41" t="s">
        <v>24</v>
      </c>
      <c r="D11" s="42">
        <v>12500</v>
      </c>
      <c r="E11" s="35"/>
      <c r="F11" s="41" t="s">
        <v>24</v>
      </c>
      <c r="G11" s="42">
        <v>12500</v>
      </c>
      <c r="H11" s="11"/>
      <c r="I11" s="14" t="s">
        <v>25</v>
      </c>
      <c r="J11" s="15">
        <f>J10-J12</f>
        <v>7967</v>
      </c>
      <c r="K11" s="11"/>
      <c r="L11" s="43" t="s">
        <v>26</v>
      </c>
      <c r="M11" s="44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x14ac:dyDescent="0.35">
      <c r="A12" s="3"/>
      <c r="B12" s="3"/>
      <c r="C12" s="45" t="s">
        <v>27</v>
      </c>
      <c r="D12" s="46">
        <f>SUM(D3:D11)</f>
        <v>96200</v>
      </c>
      <c r="E12" s="3"/>
      <c r="F12" s="45" t="s">
        <v>27</v>
      </c>
      <c r="G12" s="46">
        <f>SUM(G3:G11)</f>
        <v>96200</v>
      </c>
      <c r="H12" s="3"/>
      <c r="I12" s="31" t="s">
        <v>28</v>
      </c>
      <c r="J12" s="47">
        <v>50000</v>
      </c>
      <c r="K12" s="3"/>
      <c r="L12" s="48" t="s">
        <v>29</v>
      </c>
      <c r="M12" s="49">
        <f>J3*12+M3</f>
        <v>2040000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35">
      <c r="A13" s="11"/>
      <c r="B13" s="11"/>
      <c r="C13" s="11"/>
      <c r="D13" s="11"/>
      <c r="E13" s="11"/>
      <c r="F13" s="11"/>
      <c r="G13" s="11"/>
      <c r="H13" s="18"/>
      <c r="I13" s="18"/>
      <c r="J13" s="18"/>
      <c r="K13" s="11"/>
      <c r="L13" s="11"/>
      <c r="M13" s="1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x14ac:dyDescent="0.35">
      <c r="A14" s="3"/>
      <c r="B14" s="3"/>
      <c r="C14" s="76" t="s">
        <v>30</v>
      </c>
      <c r="D14" s="77"/>
      <c r="E14" s="3"/>
      <c r="F14" s="76" t="s">
        <v>30</v>
      </c>
      <c r="G14" s="77"/>
      <c r="H14" s="3"/>
      <c r="I14" s="39" t="s">
        <v>84</v>
      </c>
      <c r="J14" s="40">
        <v>470000</v>
      </c>
      <c r="K14" s="3"/>
      <c r="L14" s="50" t="s">
        <v>31</v>
      </c>
      <c r="M14" s="51">
        <v>27</v>
      </c>
      <c r="N14" s="7"/>
      <c r="O14" s="25"/>
      <c r="P14" s="25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35">
      <c r="A15" s="11"/>
      <c r="B15" s="11"/>
      <c r="C15" s="12" t="s">
        <v>77</v>
      </c>
      <c r="D15" s="52">
        <v>2500</v>
      </c>
      <c r="E15" s="11"/>
      <c r="F15" s="12" t="s">
        <v>77</v>
      </c>
      <c r="G15" s="52">
        <v>2500</v>
      </c>
      <c r="H15" s="11"/>
      <c r="I15" s="43" t="s">
        <v>86</v>
      </c>
      <c r="J15" s="44">
        <v>0</v>
      </c>
      <c r="K15" s="11"/>
      <c r="L15" s="53" t="s">
        <v>32</v>
      </c>
      <c r="M15" s="54" t="s">
        <v>87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35">
      <c r="A16" s="3"/>
      <c r="B16" s="3"/>
      <c r="C16" s="21" t="s">
        <v>33</v>
      </c>
      <c r="D16" s="28">
        <v>0</v>
      </c>
      <c r="E16" s="3"/>
      <c r="F16" s="21" t="s">
        <v>33</v>
      </c>
      <c r="G16" s="28">
        <v>0</v>
      </c>
      <c r="H16" s="3"/>
      <c r="I16" s="55" t="s">
        <v>34</v>
      </c>
      <c r="J16" s="24"/>
      <c r="K16" s="3"/>
      <c r="L16" s="56" t="s">
        <v>35</v>
      </c>
      <c r="M16" s="57" t="s">
        <v>88</v>
      </c>
      <c r="N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35">
      <c r="A17" s="11"/>
      <c r="B17" s="11"/>
      <c r="C17" s="26" t="s">
        <v>36</v>
      </c>
      <c r="D17" s="27">
        <v>0</v>
      </c>
      <c r="E17" s="11"/>
      <c r="F17" s="26" t="s">
        <v>36</v>
      </c>
      <c r="G17" s="27">
        <v>0</v>
      </c>
      <c r="H17" s="11"/>
      <c r="I17" s="43" t="s">
        <v>37</v>
      </c>
      <c r="J17" s="44"/>
      <c r="K17" s="11"/>
      <c r="L17" s="53" t="s">
        <v>38</v>
      </c>
      <c r="M17" s="54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35">
      <c r="A18" s="3"/>
      <c r="B18" s="3"/>
      <c r="C18" s="21" t="s">
        <v>39</v>
      </c>
      <c r="D18" s="28">
        <v>0</v>
      </c>
      <c r="E18" s="3"/>
      <c r="F18" s="21" t="s">
        <v>39</v>
      </c>
      <c r="G18" s="28">
        <v>0</v>
      </c>
      <c r="H18" s="3"/>
      <c r="I18" s="55" t="s">
        <v>40</v>
      </c>
      <c r="J18" s="24">
        <v>0</v>
      </c>
      <c r="K18" s="3"/>
      <c r="L18" s="56" t="s">
        <v>41</v>
      </c>
      <c r="M18" s="57">
        <f>M10</f>
        <v>5900000</v>
      </c>
      <c r="N18" s="25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35">
      <c r="A19" s="11"/>
      <c r="B19" s="11"/>
      <c r="C19" s="26" t="s">
        <v>79</v>
      </c>
      <c r="D19" s="27">
        <v>5000</v>
      </c>
      <c r="E19" s="11"/>
      <c r="F19" s="26" t="s">
        <v>79</v>
      </c>
      <c r="G19" s="27">
        <v>5000</v>
      </c>
      <c r="H19" s="35"/>
      <c r="I19" s="43" t="s">
        <v>42</v>
      </c>
      <c r="J19" s="44"/>
      <c r="K19" s="11"/>
      <c r="L19" s="53" t="s">
        <v>43</v>
      </c>
      <c r="M19" s="54" t="s">
        <v>80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x14ac:dyDescent="0.35">
      <c r="A20" s="3"/>
      <c r="B20" s="3" t="s">
        <v>44</v>
      </c>
      <c r="C20" s="21" t="s">
        <v>81</v>
      </c>
      <c r="D20" s="28">
        <v>2500</v>
      </c>
      <c r="E20" s="3"/>
      <c r="F20" s="21" t="s">
        <v>81</v>
      </c>
      <c r="G20" s="28">
        <v>2500</v>
      </c>
      <c r="H20" s="6"/>
      <c r="I20" s="55" t="s">
        <v>45</v>
      </c>
      <c r="J20" s="24"/>
      <c r="K20" s="3"/>
      <c r="L20" s="58" t="s">
        <v>46</v>
      </c>
      <c r="M20" s="59" t="s">
        <v>47</v>
      </c>
      <c r="N20" s="25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35">
      <c r="A21" s="11"/>
      <c r="B21" s="11" t="s">
        <v>48</v>
      </c>
      <c r="C21" s="26" t="s">
        <v>82</v>
      </c>
      <c r="D21" s="60">
        <v>0</v>
      </c>
      <c r="E21" s="11"/>
      <c r="F21" s="26" t="s">
        <v>82</v>
      </c>
      <c r="G21" s="60">
        <v>0</v>
      </c>
      <c r="H21" s="35"/>
      <c r="I21" s="43" t="s">
        <v>49</v>
      </c>
      <c r="J21" s="44"/>
      <c r="K21" s="11"/>
      <c r="L21" s="11"/>
      <c r="M21" s="1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x14ac:dyDescent="0.35">
      <c r="A22" s="3"/>
      <c r="B22" s="3" t="s">
        <v>50</v>
      </c>
      <c r="C22" s="21" t="s">
        <v>51</v>
      </c>
      <c r="D22" s="28">
        <v>0</v>
      </c>
      <c r="E22" s="3"/>
      <c r="F22" s="21" t="s">
        <v>51</v>
      </c>
      <c r="G22" s="28">
        <v>0</v>
      </c>
      <c r="H22" s="3"/>
      <c r="I22" s="55" t="s">
        <v>49</v>
      </c>
      <c r="J22" s="24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35">
      <c r="A23" s="11"/>
      <c r="B23" s="11"/>
      <c r="C23" s="26" t="s">
        <v>52</v>
      </c>
      <c r="D23" s="27"/>
      <c r="E23" s="11"/>
      <c r="F23" s="26" t="s">
        <v>52</v>
      </c>
      <c r="G23" s="27"/>
      <c r="H23" s="11"/>
      <c r="I23" s="43" t="s">
        <v>49</v>
      </c>
      <c r="J23" s="44"/>
      <c r="K23" s="11"/>
      <c r="L23" s="78" t="s">
        <v>53</v>
      </c>
      <c r="M23" s="79"/>
      <c r="N23" s="79"/>
      <c r="O23" s="79"/>
      <c r="P23" s="79"/>
      <c r="Q23" s="79"/>
      <c r="R23" s="79"/>
      <c r="S23" s="80"/>
      <c r="T23" s="18"/>
      <c r="U23" s="78" t="s">
        <v>54</v>
      </c>
      <c r="V23" s="79"/>
      <c r="W23" s="79"/>
      <c r="X23" s="79"/>
      <c r="Y23" s="79"/>
      <c r="Z23" s="79"/>
      <c r="AA23" s="79"/>
      <c r="AB23" s="80"/>
      <c r="AC23" s="18"/>
    </row>
    <row r="24" spans="1:29" ht="15.75" customHeight="1" x14ac:dyDescent="0.35">
      <c r="A24" s="3"/>
      <c r="B24" s="3"/>
      <c r="C24" s="21" t="s">
        <v>55</v>
      </c>
      <c r="D24" s="28">
        <v>2500</v>
      </c>
      <c r="E24" s="3"/>
      <c r="F24" s="21" t="s">
        <v>55</v>
      </c>
      <c r="G24" s="28">
        <v>2500</v>
      </c>
      <c r="H24" s="3"/>
      <c r="I24" s="55" t="s">
        <v>49</v>
      </c>
      <c r="J24" s="24"/>
      <c r="K24" s="3"/>
      <c r="L24" s="81" t="s">
        <v>89</v>
      </c>
      <c r="M24" s="82"/>
      <c r="N24" s="82"/>
      <c r="O24" s="82"/>
      <c r="P24" s="82"/>
      <c r="Q24" s="82"/>
      <c r="R24" s="82"/>
      <c r="S24" s="83"/>
      <c r="T24" s="7"/>
      <c r="U24" s="81"/>
      <c r="V24" s="82"/>
      <c r="W24" s="82"/>
      <c r="X24" s="82"/>
      <c r="Y24" s="82"/>
      <c r="Z24" s="82"/>
      <c r="AA24" s="82"/>
      <c r="AB24" s="83"/>
      <c r="AC24" s="7"/>
    </row>
    <row r="25" spans="1:29" ht="15.75" customHeight="1" x14ac:dyDescent="0.35">
      <c r="A25" s="11"/>
      <c r="B25" s="11"/>
      <c r="C25" s="26" t="s">
        <v>56</v>
      </c>
      <c r="D25" s="27">
        <v>333</v>
      </c>
      <c r="E25" s="11"/>
      <c r="F25" s="26" t="s">
        <v>56</v>
      </c>
      <c r="G25" s="27">
        <v>333</v>
      </c>
      <c r="H25" s="11"/>
      <c r="I25" s="61" t="s">
        <v>57</v>
      </c>
      <c r="J25" s="62">
        <f>SUM(J14:J24)</f>
        <v>470000</v>
      </c>
      <c r="K25" s="11"/>
      <c r="L25" s="81" t="s">
        <v>95</v>
      </c>
      <c r="M25" s="82"/>
      <c r="N25" s="82"/>
      <c r="O25" s="82"/>
      <c r="P25" s="82"/>
      <c r="Q25" s="82"/>
      <c r="R25" s="82"/>
      <c r="S25" s="84"/>
      <c r="T25" s="18"/>
      <c r="U25" s="81"/>
      <c r="V25" s="82"/>
      <c r="W25" s="82"/>
      <c r="X25" s="82"/>
      <c r="Y25" s="82"/>
      <c r="Z25" s="82"/>
      <c r="AA25" s="82"/>
      <c r="AB25" s="84"/>
      <c r="AC25" s="18"/>
    </row>
    <row r="26" spans="1:29" ht="15.75" customHeight="1" x14ac:dyDescent="0.35">
      <c r="A26" s="7"/>
      <c r="B26" s="3"/>
      <c r="C26" s="21" t="s">
        <v>58</v>
      </c>
      <c r="D26" s="28">
        <v>0</v>
      </c>
      <c r="E26" s="6"/>
      <c r="F26" s="21" t="s">
        <v>58</v>
      </c>
      <c r="G26" s="28">
        <v>0</v>
      </c>
      <c r="H26" s="3"/>
      <c r="I26" s="3"/>
      <c r="J26" s="3"/>
      <c r="K26" s="3"/>
      <c r="L26" s="81" t="s">
        <v>96</v>
      </c>
      <c r="M26" s="82"/>
      <c r="N26" s="82"/>
      <c r="O26" s="82"/>
      <c r="P26" s="82"/>
      <c r="Q26" s="82"/>
      <c r="R26" s="82"/>
      <c r="S26" s="83"/>
      <c r="T26" s="7"/>
      <c r="U26" s="81"/>
      <c r="V26" s="82"/>
      <c r="W26" s="82"/>
      <c r="X26" s="82"/>
      <c r="Y26" s="82"/>
      <c r="Z26" s="82"/>
      <c r="AA26" s="82"/>
      <c r="AB26" s="83"/>
      <c r="AC26" s="7"/>
    </row>
    <row r="27" spans="1:29" ht="15.75" customHeight="1" x14ac:dyDescent="0.35">
      <c r="A27" s="11"/>
      <c r="B27" s="18"/>
      <c r="C27" s="63" t="s">
        <v>59</v>
      </c>
      <c r="D27" s="64">
        <v>0</v>
      </c>
      <c r="E27" s="35"/>
      <c r="F27" s="63" t="s">
        <v>59</v>
      </c>
      <c r="G27" s="64">
        <v>0</v>
      </c>
      <c r="H27" s="11"/>
      <c r="I27" s="18" t="s">
        <v>60</v>
      </c>
      <c r="J27" s="18">
        <f>$J11*12</f>
        <v>95604</v>
      </c>
      <c r="K27" s="11"/>
      <c r="L27" s="81"/>
      <c r="M27" s="82"/>
      <c r="N27" s="82"/>
      <c r="O27" s="82"/>
      <c r="P27" s="82"/>
      <c r="Q27" s="82"/>
      <c r="R27" s="82"/>
      <c r="S27" s="84"/>
      <c r="T27" s="18"/>
      <c r="U27" s="81"/>
      <c r="V27" s="82"/>
      <c r="W27" s="82"/>
      <c r="X27" s="82"/>
      <c r="Y27" s="82"/>
      <c r="Z27" s="82"/>
      <c r="AA27" s="82"/>
      <c r="AB27" s="84"/>
      <c r="AC27" s="18"/>
    </row>
    <row r="28" spans="1:29" ht="15.75" customHeight="1" x14ac:dyDescent="0.35">
      <c r="A28" s="3"/>
      <c r="B28" s="3"/>
      <c r="C28" s="21" t="s">
        <v>61</v>
      </c>
      <c r="D28" s="38">
        <v>0</v>
      </c>
      <c r="E28" s="6"/>
      <c r="F28" s="21" t="s">
        <v>61</v>
      </c>
      <c r="G28" s="38">
        <v>0</v>
      </c>
      <c r="H28" s="3"/>
      <c r="I28" s="25" t="s">
        <v>62</v>
      </c>
      <c r="J28" s="7">
        <f>$J25+$J27</f>
        <v>565604</v>
      </c>
      <c r="K28" s="3"/>
      <c r="L28" s="85"/>
      <c r="M28" s="82"/>
      <c r="N28" s="82"/>
      <c r="O28" s="82"/>
      <c r="P28" s="82"/>
      <c r="Q28" s="82"/>
      <c r="R28" s="82"/>
      <c r="S28" s="83"/>
      <c r="T28" s="7"/>
      <c r="U28" s="81" t="s">
        <v>63</v>
      </c>
      <c r="V28" s="82"/>
      <c r="W28" s="82"/>
      <c r="X28" s="82"/>
      <c r="Y28" s="82"/>
      <c r="Z28" s="82"/>
      <c r="AA28" s="82"/>
      <c r="AB28" s="83"/>
      <c r="AC28" s="7"/>
    </row>
    <row r="29" spans="1:29" ht="15.75" customHeight="1" x14ac:dyDescent="0.35">
      <c r="A29" s="11"/>
      <c r="B29" s="11"/>
      <c r="C29" s="26" t="s">
        <v>64</v>
      </c>
      <c r="D29" s="36">
        <v>0</v>
      </c>
      <c r="E29" s="35"/>
      <c r="F29" s="26" t="s">
        <v>64</v>
      </c>
      <c r="G29" s="36">
        <v>0</v>
      </c>
      <c r="H29" s="11"/>
      <c r="I29" s="18"/>
      <c r="J29" s="18"/>
      <c r="K29" s="11"/>
      <c r="L29" s="81"/>
      <c r="M29" s="82"/>
      <c r="N29" s="82"/>
      <c r="O29" s="82"/>
      <c r="P29" s="82"/>
      <c r="Q29" s="82"/>
      <c r="R29" s="82"/>
      <c r="S29" s="84"/>
      <c r="T29" s="18"/>
      <c r="U29" s="81"/>
      <c r="V29" s="82"/>
      <c r="W29" s="82"/>
      <c r="X29" s="82"/>
      <c r="Y29" s="82"/>
      <c r="Z29" s="82"/>
      <c r="AA29" s="82"/>
      <c r="AB29" s="84"/>
      <c r="AC29" s="18"/>
    </row>
    <row r="30" spans="1:29" ht="15.75" customHeight="1" x14ac:dyDescent="0.35">
      <c r="A30" s="3"/>
      <c r="B30" s="3"/>
      <c r="C30" s="21" t="s">
        <v>65</v>
      </c>
      <c r="D30" s="38">
        <v>0</v>
      </c>
      <c r="E30" s="6"/>
      <c r="F30" s="21" t="s">
        <v>65</v>
      </c>
      <c r="G30" s="38">
        <v>0</v>
      </c>
      <c r="H30" s="3"/>
      <c r="I30" s="7" t="s">
        <v>66</v>
      </c>
      <c r="J30" s="7">
        <f>$J12*12*25</f>
        <v>15000000</v>
      </c>
      <c r="K30" s="3"/>
      <c r="L30" s="81"/>
      <c r="M30" s="82"/>
      <c r="N30" s="82"/>
      <c r="O30" s="82"/>
      <c r="P30" s="82"/>
      <c r="Q30" s="82"/>
      <c r="R30" s="82"/>
      <c r="S30" s="83"/>
      <c r="T30" s="7"/>
      <c r="U30" s="81"/>
      <c r="V30" s="82"/>
      <c r="W30" s="82"/>
      <c r="X30" s="82"/>
      <c r="Y30" s="82"/>
      <c r="Z30" s="82"/>
      <c r="AA30" s="82"/>
      <c r="AB30" s="83"/>
      <c r="AC30" s="7"/>
    </row>
    <row r="31" spans="1:29" ht="15.75" customHeight="1" x14ac:dyDescent="0.35">
      <c r="A31" s="18"/>
      <c r="B31" s="11"/>
      <c r="C31" s="26" t="s">
        <v>67</v>
      </c>
      <c r="D31" s="36">
        <v>3000</v>
      </c>
      <c r="E31" s="18"/>
      <c r="F31" s="26" t="s">
        <v>67</v>
      </c>
      <c r="G31" s="36">
        <v>3000</v>
      </c>
      <c r="H31" s="11"/>
      <c r="I31" s="11"/>
      <c r="J31" s="35"/>
      <c r="K31" s="18"/>
      <c r="L31" s="81" t="s">
        <v>68</v>
      </c>
      <c r="M31" s="82"/>
      <c r="N31" s="82"/>
      <c r="O31" s="82"/>
      <c r="P31" s="82"/>
      <c r="Q31" s="82"/>
      <c r="R31" s="82"/>
      <c r="S31" s="84"/>
      <c r="T31" s="18"/>
      <c r="U31" s="81"/>
      <c r="V31" s="82"/>
      <c r="W31" s="82"/>
      <c r="X31" s="82"/>
      <c r="Y31" s="82"/>
      <c r="Z31" s="82"/>
      <c r="AA31" s="82"/>
      <c r="AB31" s="84"/>
      <c r="AC31" s="18"/>
    </row>
    <row r="32" spans="1:29" ht="15.75" customHeight="1" x14ac:dyDescent="0.35">
      <c r="A32" s="3"/>
      <c r="B32" s="7"/>
      <c r="C32" s="65" t="s">
        <v>69</v>
      </c>
      <c r="D32" s="66">
        <v>0</v>
      </c>
      <c r="E32" s="7"/>
      <c r="F32" s="65" t="s">
        <v>69</v>
      </c>
      <c r="G32" s="66">
        <v>0</v>
      </c>
      <c r="H32" s="3"/>
      <c r="I32" s="3"/>
      <c r="J32" s="6"/>
      <c r="K32" s="7"/>
      <c r="L32" s="81"/>
      <c r="M32" s="82"/>
      <c r="N32" s="82"/>
      <c r="O32" s="82"/>
      <c r="P32" s="82"/>
      <c r="Q32" s="82"/>
      <c r="R32" s="82"/>
      <c r="S32" s="83"/>
      <c r="T32" s="7"/>
      <c r="U32" s="81"/>
      <c r="V32" s="82"/>
      <c r="W32" s="82"/>
      <c r="X32" s="82"/>
      <c r="Y32" s="82"/>
      <c r="Z32" s="82"/>
      <c r="AA32" s="82"/>
      <c r="AB32" s="83"/>
      <c r="AC32" s="7"/>
    </row>
    <row r="33" spans="1:29" ht="15.75" customHeight="1" x14ac:dyDescent="0.35">
      <c r="A33" s="11"/>
      <c r="B33" s="11"/>
      <c r="C33" s="63" t="s">
        <v>70</v>
      </c>
      <c r="D33" s="64">
        <v>0</v>
      </c>
      <c r="E33" s="18"/>
      <c r="F33" s="63" t="s">
        <v>70</v>
      </c>
      <c r="G33" s="64">
        <v>0</v>
      </c>
      <c r="H33" s="11"/>
      <c r="I33" s="11"/>
      <c r="J33" s="11"/>
      <c r="K33" s="18"/>
      <c r="L33" s="81"/>
      <c r="M33" s="82"/>
      <c r="N33" s="82"/>
      <c r="O33" s="82"/>
      <c r="P33" s="82"/>
      <c r="Q33" s="82"/>
      <c r="R33" s="82"/>
      <c r="S33" s="84"/>
      <c r="T33" s="18"/>
      <c r="U33" s="81"/>
      <c r="V33" s="82"/>
      <c r="W33" s="82"/>
      <c r="X33" s="82"/>
      <c r="Y33" s="82"/>
      <c r="Z33" s="82"/>
      <c r="AA33" s="82"/>
      <c r="AB33" s="84"/>
      <c r="AC33" s="18"/>
    </row>
    <row r="34" spans="1:29" ht="15.75" customHeight="1" x14ac:dyDescent="0.35">
      <c r="A34" s="3"/>
      <c r="B34" s="3"/>
      <c r="C34" s="65" t="s">
        <v>71</v>
      </c>
      <c r="D34" s="66">
        <v>0</v>
      </c>
      <c r="E34" s="7"/>
      <c r="F34" s="65" t="s">
        <v>71</v>
      </c>
      <c r="G34" s="66">
        <v>0</v>
      </c>
      <c r="H34" s="3"/>
      <c r="I34" s="3"/>
      <c r="J34" s="3"/>
      <c r="K34" s="7"/>
      <c r="L34" s="81"/>
      <c r="M34" s="82"/>
      <c r="N34" s="82"/>
      <c r="O34" s="82"/>
      <c r="P34" s="82"/>
      <c r="Q34" s="82"/>
      <c r="R34" s="82"/>
      <c r="S34" s="83"/>
      <c r="T34" s="7"/>
      <c r="U34" s="81"/>
      <c r="V34" s="82"/>
      <c r="W34" s="82"/>
      <c r="X34" s="82"/>
      <c r="Y34" s="82"/>
      <c r="Z34" s="82"/>
      <c r="AA34" s="82"/>
      <c r="AB34" s="83"/>
      <c r="AC34" s="7"/>
    </row>
    <row r="35" spans="1:29" ht="15.75" customHeight="1" x14ac:dyDescent="0.35">
      <c r="A35" s="11"/>
      <c r="B35" s="11"/>
      <c r="C35" s="63" t="s">
        <v>72</v>
      </c>
      <c r="D35" s="64">
        <v>0</v>
      </c>
      <c r="E35" s="18"/>
      <c r="F35" s="63" t="s">
        <v>72</v>
      </c>
      <c r="G35" s="64">
        <v>0</v>
      </c>
      <c r="H35" s="18"/>
      <c r="I35" s="18"/>
      <c r="J35" s="18"/>
      <c r="K35" s="18"/>
      <c r="L35" s="81"/>
      <c r="M35" s="82"/>
      <c r="N35" s="82"/>
      <c r="O35" s="82"/>
      <c r="P35" s="82"/>
      <c r="Q35" s="82"/>
      <c r="R35" s="82"/>
      <c r="S35" s="84"/>
      <c r="T35" s="18"/>
      <c r="U35" s="81"/>
      <c r="V35" s="82"/>
      <c r="W35" s="82"/>
      <c r="X35" s="82"/>
      <c r="Y35" s="82"/>
      <c r="Z35" s="82"/>
      <c r="AA35" s="82"/>
      <c r="AB35" s="84"/>
      <c r="AC35" s="18"/>
    </row>
    <row r="36" spans="1:29" x14ac:dyDescent="0.35">
      <c r="A36" s="3"/>
      <c r="B36" s="3"/>
      <c r="C36" s="65" t="s">
        <v>73</v>
      </c>
      <c r="E36" s="7"/>
      <c r="F36" s="65" t="s">
        <v>73</v>
      </c>
      <c r="H36" s="7"/>
      <c r="I36" s="7"/>
      <c r="J36" s="7"/>
      <c r="K36" s="7"/>
      <c r="L36" s="81"/>
      <c r="M36" s="82"/>
      <c r="N36" s="82"/>
      <c r="O36" s="82"/>
      <c r="P36" s="82"/>
      <c r="Q36" s="82"/>
      <c r="R36" s="82"/>
      <c r="S36" s="83"/>
      <c r="T36" s="7"/>
      <c r="U36" s="81"/>
      <c r="V36" s="82"/>
      <c r="W36" s="82"/>
      <c r="X36" s="82"/>
      <c r="Y36" s="82"/>
      <c r="Z36" s="82"/>
      <c r="AA36" s="82"/>
      <c r="AB36" s="83"/>
      <c r="AC36" s="7"/>
    </row>
    <row r="37" spans="1:29" x14ac:dyDescent="0.35">
      <c r="A37" s="11"/>
      <c r="B37" s="11"/>
      <c r="C37" s="63" t="s">
        <v>49</v>
      </c>
      <c r="D37" s="64"/>
      <c r="E37" s="18"/>
      <c r="F37" s="63" t="s">
        <v>49</v>
      </c>
      <c r="G37" s="64"/>
      <c r="H37" s="18"/>
      <c r="I37" s="18"/>
      <c r="J37" s="18"/>
      <c r="K37" s="18"/>
      <c r="L37" s="81"/>
      <c r="M37" s="82"/>
      <c r="N37" s="82"/>
      <c r="O37" s="82"/>
      <c r="P37" s="82"/>
      <c r="Q37" s="82"/>
      <c r="R37" s="82"/>
      <c r="S37" s="84"/>
      <c r="T37" s="18"/>
      <c r="U37" s="86" t="s">
        <v>74</v>
      </c>
      <c r="V37" s="82"/>
      <c r="W37" s="82"/>
      <c r="X37" s="82"/>
      <c r="Y37" s="82"/>
      <c r="Z37" s="82"/>
      <c r="AA37" s="82"/>
      <c r="AB37" s="84"/>
      <c r="AC37" s="18"/>
    </row>
    <row r="38" spans="1:29" x14ac:dyDescent="0.35">
      <c r="A38" s="3"/>
      <c r="B38" s="3"/>
      <c r="C38" s="21"/>
      <c r="D38" s="28"/>
      <c r="E38" s="7"/>
      <c r="F38" s="21"/>
      <c r="G38" s="28"/>
      <c r="H38" s="7"/>
      <c r="I38" s="7"/>
      <c r="J38" s="7"/>
      <c r="K38" s="7"/>
      <c r="L38" s="81"/>
      <c r="M38" s="82"/>
      <c r="N38" s="82"/>
      <c r="O38" s="82"/>
      <c r="P38" s="82"/>
      <c r="Q38" s="82"/>
      <c r="R38" s="82"/>
      <c r="S38" s="83"/>
      <c r="T38" s="7"/>
      <c r="U38" s="81"/>
      <c r="V38" s="82"/>
      <c r="W38" s="82"/>
      <c r="X38" s="82"/>
      <c r="Y38" s="82"/>
      <c r="Z38" s="82"/>
      <c r="AA38" s="82"/>
      <c r="AB38" s="83"/>
      <c r="AC38" s="7"/>
    </row>
    <row r="39" spans="1:29" x14ac:dyDescent="0.35">
      <c r="A39" s="11"/>
      <c r="B39" s="11"/>
      <c r="C39" s="67" t="s">
        <v>27</v>
      </c>
      <c r="D39" s="68">
        <f>SUM(D15:D37)</f>
        <v>15833</v>
      </c>
      <c r="E39" s="18"/>
      <c r="F39" s="67" t="s">
        <v>27</v>
      </c>
      <c r="G39" s="68">
        <f>SUM(G15:G37)</f>
        <v>15833</v>
      </c>
      <c r="H39" s="18"/>
      <c r="I39" s="18"/>
      <c r="J39" s="18"/>
      <c r="K39" s="18"/>
      <c r="L39" s="86"/>
      <c r="M39" s="82"/>
      <c r="N39" s="82"/>
      <c r="O39" s="82"/>
      <c r="P39" s="82"/>
      <c r="Q39" s="82"/>
      <c r="R39" s="82"/>
      <c r="S39" s="84"/>
      <c r="T39" s="18"/>
      <c r="U39" s="86"/>
      <c r="V39" s="82"/>
      <c r="W39" s="82"/>
      <c r="X39" s="82"/>
      <c r="Y39" s="82"/>
      <c r="Z39" s="82"/>
      <c r="AA39" s="82"/>
      <c r="AB39" s="84"/>
      <c r="AC39" s="18"/>
    </row>
    <row r="40" spans="1:29" x14ac:dyDescent="0.35">
      <c r="A40" s="7"/>
      <c r="B40" s="3"/>
      <c r="C40" s="3"/>
      <c r="D40" s="6"/>
      <c r="E40" s="7"/>
      <c r="F40" s="3"/>
      <c r="G40" s="6"/>
      <c r="H40" s="7"/>
      <c r="I40" s="7"/>
      <c r="J40" s="7"/>
      <c r="K40" s="7"/>
      <c r="L40" s="86"/>
      <c r="M40" s="82"/>
      <c r="N40" s="82"/>
      <c r="O40" s="82"/>
      <c r="P40" s="82"/>
      <c r="Q40" s="82"/>
      <c r="R40" s="82"/>
      <c r="S40" s="83"/>
      <c r="T40" s="7"/>
      <c r="U40" s="86"/>
      <c r="V40" s="82"/>
      <c r="W40" s="82"/>
      <c r="X40" s="82"/>
      <c r="Y40" s="82"/>
      <c r="Z40" s="82"/>
      <c r="AA40" s="82"/>
      <c r="AB40" s="83"/>
      <c r="AC40" s="7"/>
    </row>
    <row r="41" spans="1:29" x14ac:dyDescent="0.35">
      <c r="A41" s="18"/>
      <c r="B41" s="18"/>
      <c r="C41" s="69" t="s">
        <v>75</v>
      </c>
      <c r="D41" s="70">
        <f>D12+D39</f>
        <v>112033</v>
      </c>
      <c r="E41" s="18"/>
      <c r="F41" s="69" t="s">
        <v>75</v>
      </c>
      <c r="G41" s="70">
        <f>G12+G39</f>
        <v>112033</v>
      </c>
      <c r="H41" s="18"/>
      <c r="I41" s="18"/>
      <c r="J41" s="18"/>
      <c r="K41" s="18"/>
      <c r="L41" s="86"/>
      <c r="M41" s="82"/>
      <c r="N41" s="82"/>
      <c r="O41" s="82"/>
      <c r="P41" s="82"/>
      <c r="Q41" s="82"/>
      <c r="R41" s="82"/>
      <c r="S41" s="84"/>
      <c r="T41" s="18"/>
      <c r="U41" s="86"/>
      <c r="V41" s="82"/>
      <c r="W41" s="82"/>
      <c r="X41" s="82"/>
      <c r="Y41" s="82"/>
      <c r="Z41" s="82"/>
      <c r="AA41" s="82"/>
      <c r="AB41" s="84"/>
      <c r="AC41" s="18"/>
    </row>
    <row r="42" spans="1:29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87"/>
      <c r="M42" s="88"/>
      <c r="N42" s="88"/>
      <c r="O42" s="88"/>
      <c r="P42" s="88"/>
      <c r="Q42" s="88"/>
      <c r="R42" s="88"/>
      <c r="S42" s="89"/>
      <c r="T42" s="7"/>
      <c r="U42" s="87"/>
      <c r="V42" s="88"/>
      <c r="W42" s="88"/>
      <c r="X42" s="88"/>
      <c r="Y42" s="88"/>
      <c r="Z42" s="88"/>
      <c r="AA42" s="88"/>
      <c r="AB42" s="89"/>
      <c r="AC42" s="7"/>
    </row>
    <row r="43" spans="1:29" ht="12.75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ht="12.75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75" x14ac:dyDescent="0.2">
      <c r="A46" s="7"/>
      <c r="B46" s="7"/>
      <c r="C46" s="7" t="s">
        <v>76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</sheetData>
  <mergeCells count="44">
    <mergeCell ref="U39:AB39"/>
    <mergeCell ref="U34:AB34"/>
    <mergeCell ref="U35:AB35"/>
    <mergeCell ref="U36:AB36"/>
    <mergeCell ref="U37:AB37"/>
    <mergeCell ref="U38:AB38"/>
    <mergeCell ref="U32:AB32"/>
    <mergeCell ref="L39:S39"/>
    <mergeCell ref="L40:S40"/>
    <mergeCell ref="L41:S41"/>
    <mergeCell ref="L42:S42"/>
    <mergeCell ref="L32:S32"/>
    <mergeCell ref="L33:S33"/>
    <mergeCell ref="L34:S34"/>
    <mergeCell ref="L35:S35"/>
    <mergeCell ref="L36:S36"/>
    <mergeCell ref="L37:S37"/>
    <mergeCell ref="L38:S38"/>
    <mergeCell ref="U40:AB40"/>
    <mergeCell ref="U41:AB41"/>
    <mergeCell ref="U42:AB42"/>
    <mergeCell ref="U33:AB33"/>
    <mergeCell ref="L29:S29"/>
    <mergeCell ref="U29:AB29"/>
    <mergeCell ref="L30:S30"/>
    <mergeCell ref="U30:AB30"/>
    <mergeCell ref="L31:S31"/>
    <mergeCell ref="U31:AB31"/>
    <mergeCell ref="U23:AB23"/>
    <mergeCell ref="U24:AB24"/>
    <mergeCell ref="U27:AB27"/>
    <mergeCell ref="U28:AB28"/>
    <mergeCell ref="L24:S24"/>
    <mergeCell ref="L25:S25"/>
    <mergeCell ref="U25:AB25"/>
    <mergeCell ref="L26:S26"/>
    <mergeCell ref="U26:AB26"/>
    <mergeCell ref="L27:S27"/>
    <mergeCell ref="L28:S28"/>
    <mergeCell ref="C2:D2"/>
    <mergeCell ref="F2:G2"/>
    <mergeCell ref="C14:D14"/>
    <mergeCell ref="F14:G14"/>
    <mergeCell ref="L23:S23"/>
  </mergeCells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7863-3A92-4AAD-977B-726CB0E52FAB}">
  <dimension ref="A1"/>
  <sheetViews>
    <sheetView workbookViewId="0"/>
  </sheetViews>
  <sheetFormatPr defaultRowHeight="12.75" x14ac:dyDescent="0.2"/>
  <sheetData/>
  <phoneticPr fontId="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雛形   </vt:lpstr>
      <vt:lpstr>シート5</vt:lpstr>
      <vt:lpstr>〇〇様 912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惇史山本</cp:lastModifiedBy>
  <dcterms:modified xsi:type="dcterms:W3CDTF">2023-04-27T11:45:08Z</dcterms:modified>
</cp:coreProperties>
</file>