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6BBA18B2-5D19-4CD5-BD2B-8C2BAA0ED52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一覧" sheetId="1" r:id="rId1"/>
    <sheet name="2023年物販経理" sheetId="23" r:id="rId2"/>
    <sheet name="2023.6" sheetId="22" r:id="rId3"/>
    <sheet name="2023.5" sheetId="19" r:id="rId4"/>
    <sheet name="2023.4" sheetId="18" r:id="rId5"/>
    <sheet name="2023.3" sheetId="17" r:id="rId6"/>
    <sheet name="2023.2" sheetId="16" r:id="rId7"/>
    <sheet name="2023.1" sheetId="15" r:id="rId8"/>
    <sheet name="2022.12" sheetId="14" state="hidden" r:id="rId9"/>
    <sheet name="2022.3" sheetId="2" state="hidden" r:id="rId10"/>
    <sheet name="2022.4" sheetId="5" state="hidden" r:id="rId11"/>
    <sheet name="2022.11" sheetId="13" state="hidden" r:id="rId12"/>
    <sheet name="2022.10" sheetId="12" state="hidden" r:id="rId13"/>
    <sheet name="2022.9" sheetId="11" state="hidden" r:id="rId14"/>
    <sheet name="2022.8" sheetId="10" state="hidden" r:id="rId15"/>
    <sheet name="2022.7" sheetId="9" state="hidden" r:id="rId16"/>
    <sheet name="2022.6" sheetId="7" state="hidden" r:id="rId17"/>
    <sheet name="2022.5" sheetId="6" state="hidden" r:id="rId18"/>
  </sheets>
  <definedNames>
    <definedName name="ExternalData_1" localSheetId="1" hidden="1">'2023年物販経理'!$A$1:$G$15</definedName>
    <definedName name="_xlnm.Print_Area" localSheetId="0">一覧!$A$1:$AF$18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D18" i="1"/>
  <c r="C18" i="1"/>
  <c r="B18" i="1"/>
  <c r="T18" i="1"/>
  <c r="R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E18" i="1" s="1"/>
  <c r="D110" i="22"/>
  <c r="C110" i="22"/>
  <c r="B110" i="22"/>
  <c r="I110" i="22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<sst xmlns="http://schemas.openxmlformats.org/spreadsheetml/2006/main" count="2370" uniqueCount="244">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</sst>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8" totalsRowShown="0" headerRowDxfId="33">
  <autoFilter ref="A2:S18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8" totalsRowShown="0" headerRowDxfId="13">
  <autoFilter ref="T2:AF18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view="pageBreakPreview" zoomScaleNormal="100" zoomScaleSheetLayoutView="100" workbookViewId="0">
      <pane ySplit="2" topLeftCell="A3" activePane="bottomLeft" state="frozen"/>
      <selection pane="bottomLeft" activeCell="M18" sqref="M18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f>'2023年物販経理'!E4</f>
        <v>-1658961.2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f>'2023年物販経理'!E5</f>
        <v>283463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f>'2023年物販経理'!E6</f>
        <v>-1967899.7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/>
      <c r="M17" s="7">
        <f>'2023年物販経理'!E7</f>
        <v>865162</v>
      </c>
      <c r="N17" s="7">
        <f>SUM(振込額一覧[[#This Row],[①振込合計]:[⑥RL]])</f>
        <v>2695774.8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-323733.20000000019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0</v>
      </c>
      <c r="D18" s="7">
        <f>'2023.6'!D$110</f>
        <v>0</v>
      </c>
      <c r="E18" s="7">
        <f>'2023.6'!E$110</f>
        <v>147300</v>
      </c>
      <c r="F18" s="7">
        <f>'2023.6'!G$110-SUM(振込額一覧[[#This Row],[メルレ（AI）]:[物販]])</f>
        <v>-156100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/>
      <c r="L18" s="7"/>
      <c r="M18" s="7">
        <f>'2023年物販経理'!E8</f>
        <v>-821832.4</v>
      </c>
      <c r="N18" s="7">
        <f>SUM(振込額一覧[[#This Row],[①振込合計]:[⑥RL]])</f>
        <v>0</v>
      </c>
      <c r="O18" s="7">
        <f>'2023.6'!H$110</f>
        <v>0</v>
      </c>
      <c r="P18" s="7"/>
      <c r="Q18" s="7">
        <f>'2023年物販経理'!C8</f>
        <v>1202501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0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/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0.16721234260000001</v>
      </c>
      <c r="G3">
        <v>8500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0.21004153440000001</v>
      </c>
      <c r="G4">
        <v>338014</v>
      </c>
    </row>
    <row r="5" spans="1:7">
      <c r="A5">
        <v>3</v>
      </c>
      <c r="B5">
        <v>1649728</v>
      </c>
      <c r="C5">
        <v>796797</v>
      </c>
      <c r="D5">
        <v>569468</v>
      </c>
      <c r="E5">
        <v>283463</v>
      </c>
      <c r="F5">
        <v>0.1236406339</v>
      </c>
      <c r="G5">
        <v>128549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0.1977094335</v>
      </c>
      <c r="G6">
        <v>857461</v>
      </c>
    </row>
    <row r="7" spans="1:7">
      <c r="A7">
        <v>5</v>
      </c>
      <c r="B7">
        <v>2534928</v>
      </c>
      <c r="C7">
        <v>941575</v>
      </c>
      <c r="D7">
        <v>728191</v>
      </c>
      <c r="E7">
        <v>865162</v>
      </c>
      <c r="F7">
        <v>0.1249236396</v>
      </c>
      <c r="G7">
        <v>437080</v>
      </c>
    </row>
    <row r="8" spans="1:7">
      <c r="A8">
        <v>6</v>
      </c>
      <c r="B8">
        <v>861250</v>
      </c>
      <c r="C8">
        <v>1202501</v>
      </c>
      <c r="D8">
        <v>480581.4</v>
      </c>
      <c r="E8">
        <v>-821832.4</v>
      </c>
      <c r="F8">
        <v>0.43844444440000002</v>
      </c>
      <c r="G8">
        <v>1018258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8389382</v>
      </c>
      <c r="C15">
        <v>7404838</v>
      </c>
      <c r="D15">
        <v>3953863.676</v>
      </c>
      <c r="E15">
        <v>-2969319.676</v>
      </c>
      <c r="F15">
        <v>0.2103286714</v>
      </c>
      <c r="G15">
        <v>2787862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tabSelected="1" zoomScaleNormal="100" workbookViewId="0">
      <selection activeCell="E13" sqref="E13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147300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m n b Y V s 7 X t W S l A A A A 9 g A A A B I A H A B D b 2 5 m a W c v U G F j a 2 F n Z S 5 4 b W w g o h g A K K A U A A A A A A A A A A A A A A A A A A A A A A A A A A A A h Y 9 N D o I w G E S v Q r q n f y R q y E d Z u D O S k J g Y t w 1 W q E I x t F j u 5 s I j e Q U x i r p z O W / e Y u Z + v U E 6 N H V w U Z 3 V r U k Q w x Q F y h T t X p s y Q b 0 7 h A u U C s h l c Z K l C k b Z 2 H i w + w R V z p 1 j Q r z 3 2 E e 4 7 U r C K W V k l 6 0 3 R a U a i T 6 y / i + H 2 l g n T a G Q g O 1 r j O C Y s T m O Z h x T I B O E T J u v w M e 9 z / Y H w r K v X d 8 p c Z T h K g c y R S D v D + I B U E s D B B Q A A g A I A J p 2 2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d t h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J p 2 2 F b O 1 7 V k p Q A A A P Y A A A A S A A A A A A A A A A A A A A A A A A A A A A B D b 2 5 m a W c v U G F j a 2 F n Z S 5 4 b W x Q S w E C L Q A U A A I A C A C a d t h W D 8 r p q 6 Q A A A D p A A A A E w A A A A A A A A A A A A A A A A D x A A A A W 0 N v b n R l b n R f V H l w Z X N d L n h t b F B L A Q I t A B Q A A g A I A J p 2 2 F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z l m Y j k w Y j g t Z j k x M i 0 0 M z E z L T h m M T I t N T I x Z W Z j M D Q 2 M T A 0 I i A v P j x F b n R y e S B U e X B l P S J G a W x s T G F z d F V w Z G F 0 Z W Q i I F Z h b H V l P S J k M j A y M y 0 w N i 0 y N F Q w N T o 1 M j o 1 M i 4 y N D E y N j k w W i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P w H l 6 C B M n d 9 q 8 e W g g u k A A A A A A g A A A A A A E G Y A A A A B A A A g A A A A P y U X D h B W a 5 + y 5 f H S Y J x / 8 b b h F / j 9 U A E 5 T 8 S e a 9 u l v V M A A A A A D o A A A A A C A A A g A A A A 9 Z x y L t U 8 K 7 H s s q M w C x G S X 6 p w E 8 L 3 i 3 h 5 b i p H + x 2 4 G O p Q A A A A 8 + 6 + D H 3 s T F U b k c 3 F P / c O V y l l L 7 j o + I y G A y 2 H a + m i t 8 q d a C j J N Y m m R F c n N k p 4 M 6 E f 2 X m g M 8 U q 8 k z x 5 V C o b U F q p n z w / F b W 9 y L Q Z i Y + H B 4 4 q m d A A A A A V + u 3 y N X q N c v V A a f S F g j W k J S / 5 O M M F B G 5 B U Y F j r Z b z w G j p v y 1 5 v K P 9 N u J z U m S r 5 H d u e B l v 6 P u n y A s E 2 D + D P u L K w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一覧</vt:lpstr>
      <vt:lpstr>2023年物販経理</vt:lpstr>
      <vt:lpstr>2023.6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2023-06-24T05:53:07Z</dcterms:modified>
</cp:coreProperties>
</file>