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メルレ\"/>
    </mc:Choice>
  </mc:AlternateContent>
  <xr:revisionPtr revIDLastSave="0" documentId="13_ncr:1_{6D97A3EA-5E0A-4C5A-814A-4A647991A7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名前リスト" sheetId="1" r:id="rId1"/>
    <sheet name="リマインド表" sheetId="3" r:id="rId2"/>
    <sheet name="紹介者" sheetId="4" r:id="rId3"/>
  </sheets>
  <definedNames>
    <definedName name="_xlnm._FilterDatabase" localSheetId="1" hidden="1">リマインド表!$A$1:$F$25</definedName>
    <definedName name="_xlnm.Print_Area" localSheetId="0">名前リスト[#All]</definedName>
    <definedName name="管理者名">#REF!</definedName>
    <definedName name="名前一覧">名前[[#Data],[名前]]</definedName>
  </definedNames>
  <calcPr calcId="191029"/>
</workbook>
</file>

<file path=xl/calcChain.xml><?xml version="1.0" encoding="utf-8"?>
<calcChain xmlns="http://schemas.openxmlformats.org/spreadsheetml/2006/main">
  <c r="B7" i="3" l="1"/>
  <c r="C7" i="3"/>
  <c r="D3" i="3" l="1"/>
  <c r="V3" i="3" s="1"/>
  <c r="D4" i="3"/>
  <c r="V4" i="3" s="1"/>
  <c r="D5" i="3"/>
  <c r="V5" i="3" s="1"/>
  <c r="D6" i="3"/>
  <c r="V6" i="3" s="1"/>
  <c r="D7" i="3"/>
  <c r="V7" i="3" s="1"/>
  <c r="D8" i="3"/>
  <c r="V8" i="3" s="1"/>
  <c r="D9" i="3"/>
  <c r="V9" i="3" s="1"/>
  <c r="D10" i="3"/>
  <c r="V10" i="3" s="1"/>
  <c r="D11" i="3"/>
  <c r="V11" i="3" s="1"/>
  <c r="D12" i="3"/>
  <c r="V12" i="3" s="1"/>
  <c r="D13" i="3"/>
  <c r="V13" i="3" s="1"/>
  <c r="D14" i="3"/>
  <c r="V14" i="3" s="1"/>
  <c r="D15" i="3"/>
  <c r="V15" i="3" s="1"/>
  <c r="D16" i="3"/>
  <c r="V16" i="3" s="1"/>
  <c r="D17" i="3"/>
  <c r="V17" i="3" s="1"/>
  <c r="D18" i="3"/>
  <c r="V18" i="3" s="1"/>
  <c r="D19" i="3"/>
  <c r="V19" i="3" s="1"/>
  <c r="D20" i="3"/>
  <c r="V20" i="3" s="1"/>
  <c r="D21" i="3"/>
  <c r="V21" i="3" s="1"/>
  <c r="D22" i="3"/>
  <c r="V22" i="3" s="1"/>
  <c r="D23" i="3"/>
  <c r="V23" i="3" s="1"/>
  <c r="D24" i="3"/>
  <c r="V24" i="3" s="1"/>
  <c r="D25" i="3"/>
  <c r="V25" i="3" s="1"/>
  <c r="D2" i="3"/>
  <c r="V2" i="3" s="1"/>
  <c r="B8" i="3" l="1"/>
  <c r="C8" i="3"/>
  <c r="S8" i="3"/>
  <c r="B9" i="3"/>
  <c r="C9" i="3"/>
  <c r="E9" i="3"/>
  <c r="B10" i="3"/>
  <c r="C10" i="3"/>
  <c r="E10" i="3"/>
  <c r="B11" i="3"/>
  <c r="C11" i="3"/>
  <c r="E11" i="3"/>
  <c r="B12" i="3"/>
  <c r="C12" i="3"/>
  <c r="E12" i="3"/>
  <c r="B13" i="3"/>
  <c r="C13" i="3"/>
  <c r="E13" i="3"/>
  <c r="B14" i="3"/>
  <c r="C14" i="3"/>
  <c r="E14" i="3"/>
  <c r="B15" i="3"/>
  <c r="C15" i="3"/>
  <c r="E15" i="3"/>
  <c r="B16" i="3"/>
  <c r="C16" i="3"/>
  <c r="E16" i="3"/>
  <c r="B17" i="3"/>
  <c r="C17" i="3"/>
  <c r="G17" i="3"/>
  <c r="B18" i="3"/>
  <c r="C18" i="3"/>
  <c r="S18" i="3"/>
  <c r="B19" i="3"/>
  <c r="C19" i="3"/>
  <c r="E19" i="3"/>
  <c r="B20" i="3"/>
  <c r="C20" i="3"/>
  <c r="E20" i="3"/>
  <c r="B6" i="3"/>
  <c r="C6" i="3"/>
  <c r="E6" i="3"/>
  <c r="E7" i="3"/>
  <c r="B21" i="3"/>
  <c r="C21" i="3"/>
  <c r="E21" i="3"/>
  <c r="B22" i="3"/>
  <c r="C22" i="3"/>
  <c r="E22" i="3"/>
  <c r="B23" i="3"/>
  <c r="C23" i="3"/>
  <c r="G23" i="3"/>
  <c r="B24" i="3"/>
  <c r="C24" i="3"/>
  <c r="M24" i="3"/>
  <c r="S9" i="3" l="1"/>
  <c r="J9" i="3"/>
  <c r="S10" i="3"/>
  <c r="P8" i="3"/>
  <c r="M8" i="3"/>
  <c r="J8" i="3"/>
  <c r="G8" i="3"/>
  <c r="E8" i="3"/>
  <c r="P9" i="3"/>
  <c r="M9" i="3"/>
  <c r="P10" i="3"/>
  <c r="G9" i="3"/>
  <c r="M10" i="3"/>
  <c r="P15" i="3"/>
  <c r="S13" i="3"/>
  <c r="S11" i="3"/>
  <c r="J10" i="3"/>
  <c r="J15" i="3"/>
  <c r="P11" i="3"/>
  <c r="G10" i="3"/>
  <c r="S12" i="3"/>
  <c r="P12" i="3"/>
  <c r="M11" i="3"/>
  <c r="M12" i="3"/>
  <c r="J11" i="3"/>
  <c r="J12" i="3"/>
  <c r="G11" i="3"/>
  <c r="J13" i="3"/>
  <c r="G12" i="3"/>
  <c r="P14" i="3"/>
  <c r="P13" i="3"/>
  <c r="S14" i="3"/>
  <c r="M13" i="3"/>
  <c r="S15" i="3"/>
  <c r="J14" i="3"/>
  <c r="G13" i="3"/>
  <c r="S16" i="3"/>
  <c r="M15" i="3"/>
  <c r="M14" i="3"/>
  <c r="P16" i="3"/>
  <c r="M16" i="3"/>
  <c r="G15" i="3"/>
  <c r="G14" i="3"/>
  <c r="P7" i="3"/>
  <c r="S17" i="3"/>
  <c r="P17" i="3"/>
  <c r="J16" i="3"/>
  <c r="E17" i="3"/>
  <c r="G16" i="3"/>
  <c r="S23" i="3"/>
  <c r="M17" i="3"/>
  <c r="J17" i="3"/>
  <c r="P18" i="3"/>
  <c r="S19" i="3"/>
  <c r="M18" i="3"/>
  <c r="P19" i="3"/>
  <c r="J18" i="3"/>
  <c r="J19" i="3"/>
  <c r="G18" i="3"/>
  <c r="E18" i="3"/>
  <c r="S20" i="3"/>
  <c r="S7" i="3"/>
  <c r="M19" i="3"/>
  <c r="M7" i="3"/>
  <c r="P20" i="3"/>
  <c r="G19" i="3"/>
  <c r="E23" i="3"/>
  <c r="M20" i="3"/>
  <c r="J20" i="3"/>
  <c r="G20" i="3"/>
  <c r="P22" i="3"/>
  <c r="S22" i="3"/>
  <c r="M22" i="3"/>
  <c r="P23" i="3"/>
  <c r="G22" i="3"/>
  <c r="M23" i="3"/>
  <c r="G24" i="3"/>
  <c r="J23" i="3"/>
  <c r="M21" i="3"/>
  <c r="E24" i="3"/>
  <c r="J22" i="3"/>
  <c r="J21" i="3"/>
  <c r="S6" i="3"/>
  <c r="P6" i="3"/>
  <c r="S21" i="3"/>
  <c r="J24" i="3"/>
  <c r="P21" i="3"/>
  <c r="G21" i="3"/>
  <c r="J7" i="3"/>
  <c r="M6" i="3"/>
  <c r="S24" i="3"/>
  <c r="G7" i="3"/>
  <c r="J6" i="3"/>
  <c r="P24" i="3"/>
  <c r="G6" i="3"/>
  <c r="B4" i="3"/>
  <c r="E3" i="3" l="1"/>
  <c r="E4" i="3"/>
  <c r="E5" i="3"/>
  <c r="E25" i="3"/>
  <c r="E2" i="3"/>
  <c r="B3" i="3"/>
  <c r="C3" i="3"/>
  <c r="C4" i="3"/>
  <c r="B5" i="3"/>
  <c r="C5" i="3"/>
  <c r="B25" i="3"/>
  <c r="C25" i="3"/>
  <c r="C2" i="3"/>
  <c r="B2" i="3"/>
  <c r="S5" i="3" l="1"/>
  <c r="S4" i="3"/>
  <c r="G3" i="3"/>
  <c r="G2" i="3"/>
  <c r="M5" i="3" l="1"/>
  <c r="G4" i="3"/>
  <c r="J4" i="3"/>
  <c r="G5" i="3"/>
  <c r="M4" i="3"/>
  <c r="S2" i="3"/>
  <c r="J2" i="3"/>
  <c r="M2" i="3"/>
  <c r="P2" i="3"/>
  <c r="P5" i="3"/>
  <c r="J3" i="3"/>
  <c r="P4" i="3"/>
  <c r="M3" i="3"/>
  <c r="P3" i="3"/>
  <c r="S3" i="3"/>
  <c r="J5" i="3"/>
  <c r="G25" i="3" l="1"/>
  <c r="P25" i="3"/>
  <c r="S25" i="3"/>
  <c r="M25" i="3"/>
  <c r="J25" i="3"/>
</calcChain>
</file>

<file path=xl/sharedStrings.xml><?xml version="1.0" encoding="utf-8"?>
<sst xmlns="http://schemas.openxmlformats.org/spreadsheetml/2006/main" count="71" uniqueCount="58">
  <si>
    <t>管理番号</t>
  </si>
  <si>
    <t>氏名</t>
  </si>
  <si>
    <t>契約日</t>
  </si>
  <si>
    <t>備考</t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</si>
  <si>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</si>
  <si>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</si>
  <si>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</si>
  <si>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</si>
  <si>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</si>
  <si>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</si>
  <si>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</si>
  <si>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</si>
  <si>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</si>
  <si>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</si>
  <si>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</si>
  <si>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</si>
  <si>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</si>
  <si>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</si>
  <si>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リマインド1</t>
    <phoneticPr fontId="1"/>
  </si>
  <si>
    <t>リマインド2</t>
    <phoneticPr fontId="1"/>
  </si>
  <si>
    <t>リマインド3</t>
    <phoneticPr fontId="1"/>
  </si>
  <si>
    <t>リマインド4</t>
    <phoneticPr fontId="1"/>
  </si>
  <si>
    <t>リマインド5</t>
    <phoneticPr fontId="1"/>
  </si>
  <si>
    <t>リマインド6</t>
    <phoneticPr fontId="1"/>
  </si>
  <si>
    <t>書き留め</t>
    <rPh sb="0" eb="1">
      <t>カ</t>
    </rPh>
    <rPh sb="2" eb="3">
      <t>ド</t>
    </rPh>
    <phoneticPr fontId="3"/>
  </si>
  <si>
    <t>d1</t>
    <phoneticPr fontId="1"/>
  </si>
  <si>
    <t>佐藤里咲</t>
    <phoneticPr fontId="1"/>
  </si>
  <si>
    <t>ライン名</t>
    <rPh sb="3" eb="4">
      <t>メイ</t>
    </rPh>
    <phoneticPr fontId="1"/>
  </si>
  <si>
    <t xml:space="preserve">Risa </t>
    <phoneticPr fontId="1"/>
  </si>
  <si>
    <t>d2</t>
    <phoneticPr fontId="1"/>
  </si>
  <si>
    <t>北川　真未香</t>
    <phoneticPr fontId="1"/>
  </si>
  <si>
    <t xml:space="preserve">真未香 </t>
    <phoneticPr fontId="1"/>
  </si>
  <si>
    <t>d3</t>
    <phoneticPr fontId="1"/>
  </si>
  <si>
    <t>d4</t>
    <phoneticPr fontId="1"/>
  </si>
  <si>
    <t>伊藤　夢芽</t>
  </si>
  <si>
    <t xml:space="preserve">ゆめ </t>
    <phoneticPr fontId="1"/>
  </si>
  <si>
    <t>宮城葵</t>
  </si>
  <si>
    <t xml:space="preserve">葵 </t>
    <phoneticPr fontId="1"/>
  </si>
  <si>
    <t>d5</t>
    <phoneticPr fontId="1"/>
  </si>
  <si>
    <t>萩本有梨</t>
    <phoneticPr fontId="1"/>
  </si>
  <si>
    <t xml:space="preserve">ｙｕｒÏ </t>
    <phoneticPr fontId="1"/>
  </si>
  <si>
    <t>紹介者</t>
    <rPh sb="0" eb="3">
      <t>ショウカイシャ</t>
    </rPh>
    <phoneticPr fontId="1"/>
  </si>
  <si>
    <t>名前</t>
    <rPh sb="0" eb="2">
      <t>ナマエ</t>
    </rPh>
    <phoneticPr fontId="1"/>
  </si>
  <si>
    <t>00番　イシダユウキ</t>
    <rPh sb="2" eb="3">
      <t>バン</t>
    </rPh>
    <phoneticPr fontId="1"/>
  </si>
  <si>
    <t>171番　カワイ　トクヒサ</t>
    <rPh sb="3" eb="4">
      <t>バン</t>
    </rPh>
    <phoneticPr fontId="1"/>
  </si>
  <si>
    <t>243番　トクナガ　チヒロ</t>
    <rPh sb="3" eb="4">
      <t>バン</t>
    </rPh>
    <phoneticPr fontId="1"/>
  </si>
  <si>
    <t>使用を一時停止</t>
    <rPh sb="0" eb="2">
      <t>シヨウ</t>
    </rPh>
    <rPh sb="3" eb="5">
      <t>イチジ</t>
    </rPh>
    <rPh sb="5" eb="7">
      <t>テイシ</t>
    </rPh>
    <phoneticPr fontId="1"/>
  </si>
  <si>
    <t>11月で解約済み</t>
    <rPh sb="2" eb="3">
      <t>ガツ</t>
    </rPh>
    <rPh sb="4" eb="6">
      <t>カイヤク</t>
    </rPh>
    <rPh sb="6" eb="7">
      <t>ズ</t>
    </rPh>
    <phoneticPr fontId="1"/>
  </si>
  <si>
    <t>𝓎𝓊𝓂𝒾</t>
    <phoneticPr fontId="1"/>
  </si>
  <si>
    <t>西岡由美</t>
  </si>
  <si>
    <t>d7</t>
  </si>
  <si>
    <t>d7</t>
    <phoneticPr fontId="1"/>
  </si>
  <si>
    <t>d6</t>
  </si>
  <si>
    <t>d6</t>
    <phoneticPr fontId="1"/>
  </si>
  <si>
    <t>d3</t>
  </si>
  <si>
    <t>d4</t>
  </si>
  <si>
    <t>d5</t>
  </si>
  <si>
    <t xml:space="preserve">奥村 蕗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</si>
</sst>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"/>
  </numFmts>
  <fonts count="6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9"/>
      <name val="Cambria Math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/>
    <xf numFmtId="14" fontId="0" fillId="0" borderId="4" xfId="0" applyNumberFormat="1" applyFont="1" applyBorder="1" applyAlignment="1"/>
    <xf numFmtId="0" fontId="2" fillId="0" borderId="3" xfId="0" applyFont="1" applyFill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2" fillId="0" borderId="4" xfId="0" applyFont="1" applyBorder="1" applyAlignment="1"/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4" fillId="0" borderId="8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標準" xfId="0" builtinId="0"/>
    <cellStyle name="標準 2" xfId="1" xr:uid="{E76D6E57-E975-4F6E-B136-3A1DD047B03D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F9" totalsRowShown="0" headerRowDxfId="41" dataDxfId="39" headerRowBorderDxfId="40" tableBorderDxfId="38" totalsRowBorderDxfId="37">
  <autoFilter ref="A1:F9" xr:uid="{824E64B5-AC6D-4B2D-B246-D8A228B31402}"/>
  <tableColumns count="6">
    <tableColumn id="1" xr3:uid="{C59E891C-FC61-4460-9D9C-DA5458048A39}" name="管理番号" dataDxfId="36"/>
    <tableColumn id="2" xr3:uid="{C56F7BC1-8C6B-43D2-BD5D-5C4E177237E8}" name="氏名" dataDxfId="35"/>
    <tableColumn id="8" xr3:uid="{D49B09F1-538F-4690-8E74-8CB8390929EA}" name="ライン名" dataDxfId="34"/>
    <tableColumn id="3" xr3:uid="{316BD0A7-A41F-4605-B06C-843E755663F6}" name="紹介者" dataDxfId="33"/>
    <tableColumn id="4" xr3:uid="{D375840C-81D8-4227-B3BC-52DD084FC168}" name="契約日" dataDxfId="32"/>
    <tableColumn id="7" xr3:uid="{AD7220ED-8337-4E79-841B-32BBDACCF40A}" name="備考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X25" totalsRowShown="0" headerRowDxfId="30" headerRowBorderDxfId="29" tableBorderDxfId="28" totalsRowBorderDxfId="27">
  <autoFilter ref="A1:X25" xr:uid="{B4E540B4-727F-4993-8D7E-D00C4C96F5F7}"/>
  <sortState xmlns:xlrd2="http://schemas.microsoft.com/office/spreadsheetml/2017/richdata2" ref="A2:X25">
    <sortCondition ref="E1:E25"/>
  </sortState>
  <tableColumns count="24">
    <tableColumn id="1" xr3:uid="{A530E669-FE56-4EEC-B4A6-3230BAE5DF45}" name="管理番号" dataDxfId="26"/>
    <tableColumn id="2" xr3:uid="{EE786227-BF3B-44C8-ADCD-E60B861333FD}" name="氏名" dataDxfId="25">
      <calculatedColumnFormula>IFERROR(VLOOKUP(リマインド表[[#This Row],[管理番号]],名前リスト[[#Data],[管理番号]:[契約日]],2,FALSE),"")</calculatedColumnFormula>
    </tableColumn>
    <tableColumn id="25" xr3:uid="{D1D52B1E-922A-4A6B-8A92-2F5BFE694B36}" name="ライン名" dataDxfId="24">
      <calculatedColumnFormula>IFERROR(VLOOKUP(リマインド表[[#This Row],[管理番号]],名前リスト[[#Data],[管理番号]:[契約日]],3,FALSE),"")</calculatedColumnFormula>
    </tableColumn>
    <tableColumn id="3" xr3:uid="{904E9C75-EAE6-44B8-BDE8-D158BCDD6472}" name="決済日" dataDxfId="23">
      <calculatedColumnFormula>IFERROR(VLOOKUP(リマインド表[[#This Row],[管理番号]],名前リスト[[#Data],[管理番号]:[契約日]],5,FALSE),"")</calculatedColumnFormula>
    </tableColumn>
    <tableColumn id="4" xr3:uid="{8582AD16-707E-4E61-BCE0-C53D0D681510}" name="支払日" dataDxfId="22">
      <calculatedColumnFormula>IFERROR(DAY(D2),"")</calculatedColumnFormula>
    </tableColumn>
    <tableColumn id="5" xr3:uid="{52BDB00E-C469-48E8-BEAB-899B8BEFE834}" name="書き留め" dataDxfId="21"/>
    <tableColumn id="7" xr3:uid="{C2D68B79-A116-4717-9880-9E3FA0E8B669}" name="支払月1" dataDxfId="20">
      <calculatedColumnFormula>IF($D2="","",DATE(YEAR($D2),MONTH($D2)+1,DAY($D2)))</calculatedColumnFormula>
    </tableColumn>
    <tableColumn id="8" xr3:uid="{54E36C55-44A7-4C82-BBEC-C5A7689A1D26}" name="支払確認1" dataDxfId="19"/>
    <tableColumn id="19" xr3:uid="{5DF5C9A0-D40E-4992-8D7A-F335EFCEF85C}" name="リマインド1" dataDxfId="18"/>
    <tableColumn id="9" xr3:uid="{E1185923-FF2F-4BF7-A692-999AEBB84D33}" name="支払月2" dataDxfId="17">
      <calculatedColumnFormula>IF($D2="","",DATE(YEAR($D2),MONTH($D2)+2,DAY($D2)))</calculatedColumnFormula>
    </tableColumn>
    <tableColumn id="10" xr3:uid="{2157AC9F-CDAB-406F-BCAB-FC2071533166}" name="支払確認2" dataDxfId="16"/>
    <tableColumn id="20" xr3:uid="{83ECCB98-E4E7-4513-9DD9-88C24EF7EC74}" name="リマインド2" dataDxfId="15"/>
    <tableColumn id="11" xr3:uid="{12ED0035-29F1-4730-8678-95A502954FE4}" name="支払月3" dataDxfId="14">
      <calculatedColumnFormula>IF($D2="","",DATE(YEAR($D2),MONTH($D2)+3,DAY($D2)))</calculatedColumnFormula>
    </tableColumn>
    <tableColumn id="12" xr3:uid="{E8391761-B714-44D0-AC68-6B3DB7661FCB}" name="支払確認3" dataDxfId="13"/>
    <tableColumn id="21" xr3:uid="{40334899-5FFE-4E9B-9DC1-587FDC846456}" name="リマインド3" dataDxfId="12"/>
    <tableColumn id="13" xr3:uid="{00B2F99D-6F6A-40A2-A41F-81EB9BB344B2}" name="支払月4" dataDxfId="11">
      <calculatedColumnFormula>IF($D2="","",DATE(YEAR($D2),MONTH($D2)+4,DAY($D2)))</calculatedColumnFormula>
    </tableColumn>
    <tableColumn id="14" xr3:uid="{9F38D9C6-FA6D-4E89-8530-0A215FF4B35B}" name="支払確認4" dataDxfId="10"/>
    <tableColumn id="22" xr3:uid="{40157D5A-5073-4419-B228-E6E044FFE981}" name="リマインド4" dataDxfId="9"/>
    <tableColumn id="15" xr3:uid="{9F1437EB-8308-4F3B-ADCE-3A5568ACC574}" name="支払月5" dataDxfId="8">
      <calculatedColumnFormula>IF($D2="","",DATE(YEAR($D2),MONTH($D2)+5,DAY($D2)))</calculatedColumnFormula>
    </tableColumn>
    <tableColumn id="16" xr3:uid="{EBADC9AB-1F90-47A8-B017-669AD2F8EDC8}" name="支払確認5" dataDxfId="7"/>
    <tableColumn id="23" xr3:uid="{643D6364-A7C2-4A1B-B41B-21D79F198407}" name="リマインド5" dataDxfId="6"/>
    <tableColumn id="17" xr3:uid="{2FE44937-C353-49BF-A959-AD9D31FF232F}" name="支払月6" dataDxfId="5">
      <calculatedColumnFormula>IF($D2="","",DATE(YEAR($D2),MONTH($D2)+6,DAY($D2)))</calculatedColumnFormula>
    </tableColumn>
    <tableColumn id="18" xr3:uid="{39718AD8-5749-43FA-8ACB-EDB7F259869E}" name="支払確認6" dataDxfId="4"/>
    <tableColumn id="24" xr3:uid="{582CCD2B-448D-4BDF-933F-B4732E01BA30}" name="リマインド6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0D2E6-F9D0-4431-B360-52F4FCA7DD0B}" name="名前" displayName="名前" ref="A1:A4" totalsRowShown="0" headerRowDxfId="2" dataDxfId="1">
  <autoFilter ref="A1:A4" xr:uid="{E34ACCDD-AA73-47FA-8F52-894239C7CDD1}"/>
  <tableColumns count="1">
    <tableColumn id="1" xr3:uid="{7CB4EE80-6211-4659-A7B6-083F37909539}" name="名前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0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4.375" defaultRowHeight="15" customHeight="1"/>
  <cols>
    <col min="1" max="1" width="10.125" customWidth="1"/>
    <col min="2" max="3" width="18.375" customWidth="1"/>
    <col min="4" max="4" width="24.375" customWidth="1"/>
    <col min="5" max="5" width="12.625" customWidth="1"/>
    <col min="6" max="6" width="36.5" customWidth="1"/>
    <col min="7" max="19" width="12.375" customWidth="1"/>
  </cols>
  <sheetData>
    <row r="1" spans="1:19" ht="18" customHeight="1">
      <c r="A1" s="21" t="s">
        <v>0</v>
      </c>
      <c r="B1" s="22" t="s">
        <v>1</v>
      </c>
      <c r="C1" s="5" t="s">
        <v>27</v>
      </c>
      <c r="D1" s="5" t="s">
        <v>41</v>
      </c>
      <c r="E1" s="22" t="s">
        <v>2</v>
      </c>
      <c r="F1" s="23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customHeight="1">
      <c r="A2" s="24" t="s">
        <v>25</v>
      </c>
      <c r="B2" s="25" t="s">
        <v>30</v>
      </c>
      <c r="C2" s="25" t="s">
        <v>31</v>
      </c>
      <c r="D2" s="25" t="s">
        <v>44</v>
      </c>
      <c r="E2" s="26">
        <v>44139</v>
      </c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" customHeight="1">
      <c r="A3" s="24" t="s">
        <v>29</v>
      </c>
      <c r="B3" s="25" t="s">
        <v>26</v>
      </c>
      <c r="C3" s="25" t="s">
        <v>28</v>
      </c>
      <c r="D3" s="25" t="s">
        <v>44</v>
      </c>
      <c r="E3" s="26">
        <v>44150</v>
      </c>
      <c r="F3" s="27" t="s">
        <v>46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" customHeight="1">
      <c r="A4" s="24" t="s">
        <v>54</v>
      </c>
      <c r="B4" s="25" t="s">
        <v>34</v>
      </c>
      <c r="C4" s="25" t="s">
        <v>35</v>
      </c>
      <c r="D4" s="25" t="s">
        <v>43</v>
      </c>
      <c r="E4" s="26">
        <v>44153</v>
      </c>
      <c r="F4" s="27" t="s">
        <v>47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customHeight="1">
      <c r="A5" s="24" t="s">
        <v>55</v>
      </c>
      <c r="B5" s="25" t="s">
        <v>36</v>
      </c>
      <c r="C5" s="25" t="s">
        <v>37</v>
      </c>
      <c r="D5" s="25" t="s">
        <v>45</v>
      </c>
      <c r="E5" s="26">
        <v>44153</v>
      </c>
      <c r="F5" s="2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customHeight="1">
      <c r="A6" s="24" t="s">
        <v>56</v>
      </c>
      <c r="B6" s="25" t="s">
        <v>39</v>
      </c>
      <c r="C6" s="25" t="s">
        <v>40</v>
      </c>
      <c r="D6" s="25" t="s">
        <v>45</v>
      </c>
      <c r="E6" s="26">
        <v>44158</v>
      </c>
      <c r="F6" s="2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02" customHeight="1">
      <c r="A7" s="24" t="s">
        <v>52</v>
      </c>
      <c r="B7" s="33" t="s">
        <v>49</v>
      </c>
      <c r="C7" s="29" t="s">
        <v>48</v>
      </c>
      <c r="D7" s="33" t="s">
        <v>45</v>
      </c>
      <c r="E7" s="34">
        <v>44164</v>
      </c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s="36" customFormat="1" ht="29.25" customHeight="1">
      <c r="A8" s="24" t="s">
        <v>50</v>
      </c>
      <c r="B8" s="33" t="s">
        <v>57</v>
      </c>
      <c r="C8" s="33" t="s">
        <v>57</v>
      </c>
      <c r="D8" s="33" t="s">
        <v>43</v>
      </c>
      <c r="E8" s="34">
        <v>44168</v>
      </c>
      <c r="F8" s="35"/>
    </row>
    <row r="9" spans="1:19" ht="32.1" customHeight="1">
      <c r="A9" s="30"/>
      <c r="B9" s="31"/>
      <c r="C9" s="28"/>
      <c r="D9" s="28"/>
      <c r="E9" s="31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8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</sheetData>
  <phoneticPr fontId="1"/>
  <dataValidations count="1">
    <dataValidation type="list" allowBlank="1" showInputMessage="1" showErrorMessage="1" sqref="D2:D9" xr:uid="{FA747630-3E91-4D9A-9595-CA14D3A617DD}">
      <formula1>名前一覧</formula1>
    </dataValidation>
  </dataValidations>
  <pageMargins left="0.7" right="0.7" top="0.75" bottom="0.75" header="0" footer="0"/>
  <pageSetup paperSize="9" scale="6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dimension ref="A1:X25"/>
  <sheetViews>
    <sheetView tabSelected="1" zoomScale="115" zoomScaleNormal="115" workbookViewId="0">
      <selection activeCell="E3" sqref="E3"/>
    </sheetView>
  </sheetViews>
  <sheetFormatPr defaultRowHeight="18.75"/>
  <cols>
    <col min="1" max="1" width="13.125" bestFit="1" customWidth="1"/>
    <col min="2" max="2" width="19.25" bestFit="1" customWidth="1"/>
    <col min="3" max="3" width="19.25" customWidth="1"/>
    <col min="4" max="4" width="11.25" bestFit="1" customWidth="1"/>
    <col min="5" max="5" width="11.25" style="1" bestFit="1" customWidth="1"/>
    <col min="6" max="6" width="17.25" style="1" bestFit="1" customWidth="1"/>
    <col min="7" max="7" width="12.125" style="1" customWidth="1"/>
    <col min="8" max="8" width="11.25" style="1" customWidth="1"/>
    <col min="9" max="9" width="16.25" style="1" bestFit="1" customWidth="1"/>
    <col min="10" max="10" width="11.375" style="1" bestFit="1" customWidth="1"/>
    <col min="11" max="11" width="11.25" style="1" customWidth="1"/>
    <col min="12" max="12" width="16.25" style="1" bestFit="1" customWidth="1"/>
    <col min="13" max="13" width="11.375" style="1" bestFit="1" customWidth="1"/>
    <col min="14" max="15" width="11.25" style="1" customWidth="1"/>
    <col min="16" max="16" width="11.375" style="1" bestFit="1" customWidth="1"/>
    <col min="17" max="18" width="11.25" style="1" customWidth="1"/>
    <col min="19" max="19" width="11.375" style="1" bestFit="1" customWidth="1"/>
    <col min="20" max="21" width="11.25" style="1" customWidth="1"/>
    <col min="22" max="22" width="11.375" style="1" bestFit="1" customWidth="1"/>
    <col min="23" max="23" width="11.25" customWidth="1"/>
    <col min="24" max="24" width="17.375" customWidth="1"/>
  </cols>
  <sheetData>
    <row r="1" spans="1:24">
      <c r="A1" s="3" t="s">
        <v>0</v>
      </c>
      <c r="B1" s="4" t="s">
        <v>1</v>
      </c>
      <c r="C1" s="5" t="s">
        <v>27</v>
      </c>
      <c r="D1" s="5" t="s">
        <v>17</v>
      </c>
      <c r="E1" s="5" t="s">
        <v>4</v>
      </c>
      <c r="F1" s="5" t="s">
        <v>24</v>
      </c>
      <c r="G1" s="6" t="s">
        <v>5</v>
      </c>
      <c r="H1" s="6" t="s">
        <v>11</v>
      </c>
      <c r="I1" s="6" t="s">
        <v>18</v>
      </c>
      <c r="J1" s="6" t="s">
        <v>6</v>
      </c>
      <c r="K1" s="6" t="s">
        <v>12</v>
      </c>
      <c r="L1" s="6" t="s">
        <v>19</v>
      </c>
      <c r="M1" s="6" t="s">
        <v>7</v>
      </c>
      <c r="N1" s="6" t="s">
        <v>13</v>
      </c>
      <c r="O1" s="6" t="s">
        <v>20</v>
      </c>
      <c r="P1" s="6" t="s">
        <v>8</v>
      </c>
      <c r="Q1" s="6" t="s">
        <v>14</v>
      </c>
      <c r="R1" s="6" t="s">
        <v>21</v>
      </c>
      <c r="S1" s="6" t="s">
        <v>9</v>
      </c>
      <c r="T1" s="6" t="s">
        <v>15</v>
      </c>
      <c r="U1" s="6" t="s">
        <v>22</v>
      </c>
      <c r="V1" s="6" t="s">
        <v>10</v>
      </c>
      <c r="W1" s="7" t="s">
        <v>16</v>
      </c>
      <c r="X1" s="12" t="s">
        <v>23</v>
      </c>
    </row>
    <row r="2" spans="1:24">
      <c r="A2" s="15" t="s">
        <v>25</v>
      </c>
      <c r="B2" s="14" t="str">
        <f>IFERROR(VLOOKUP(リマインド表[[#This Row],[管理番号]],名前リスト[[#Data],[管理番号]:[契約日]],2,FALSE),"")</f>
        <v>北川　真未香</v>
      </c>
      <c r="C2" s="14" t="str">
        <f>IFERROR(VLOOKUP(リマインド表[[#This Row],[管理番号]],名前リスト[[#Data],[管理番号]:[契約日]],3,FALSE),"")</f>
        <v xml:space="preserve">真未香 </v>
      </c>
      <c r="D2" s="11">
        <f>IFERROR(VLOOKUP(リマインド表[[#This Row],[管理番号]],名前リスト[[#Data],[管理番号]:[契約日]],5,FALSE),"")</f>
        <v>44139</v>
      </c>
      <c r="E2" s="8">
        <f>IFERROR(DAY(D2),"")</f>
        <v>4</v>
      </c>
      <c r="F2" s="8"/>
      <c r="G2" s="13">
        <f t="shared" ref="G2:G5" si="0">IF($D2="","",DATE(YEAR($D2),MONTH($D2)+1,DAY($D2)))</f>
        <v>44169</v>
      </c>
      <c r="H2" s="8"/>
      <c r="I2" s="8"/>
      <c r="J2" s="13">
        <f t="shared" ref="J2:J5" si="1">IF($D2="","",DATE(YEAR($D2),MONTH($D2)+2,DAY($D2)))</f>
        <v>44200</v>
      </c>
      <c r="K2" s="8"/>
      <c r="L2" s="8"/>
      <c r="M2" s="13">
        <f t="shared" ref="M2:M5" si="2">IF($D2="","",DATE(YEAR($D2),MONTH($D2)+3,DAY($D2)))</f>
        <v>44231</v>
      </c>
      <c r="N2" s="8"/>
      <c r="O2" s="8"/>
      <c r="P2" s="13">
        <f t="shared" ref="P2:P5" si="3">IF($D2="","",DATE(YEAR($D2),MONTH($D2)+4,DAY($D2)))</f>
        <v>44259</v>
      </c>
      <c r="Q2" s="8"/>
      <c r="R2" s="8"/>
      <c r="S2" s="13">
        <f t="shared" ref="S2:S5" si="4">IF($D2="","",DATE(YEAR($D2),MONTH($D2)+5,DAY($D2)))</f>
        <v>44290</v>
      </c>
      <c r="T2" s="8"/>
      <c r="U2" s="8"/>
      <c r="V2" s="13">
        <f>IF($D2="","",DATE(YEAR($D2),MONTH($D2)+6,DAY($D2)))</f>
        <v>44320</v>
      </c>
      <c r="W2" s="10"/>
      <c r="X2" s="8"/>
    </row>
    <row r="3" spans="1:24">
      <c r="A3" s="15" t="s">
        <v>29</v>
      </c>
      <c r="B3" s="14" t="str">
        <f>IFERROR(VLOOKUP(リマインド表[[#This Row],[管理番号]],名前リスト[[#Data],[管理番号]:[契約日]],2,FALSE),"")</f>
        <v>佐藤里咲</v>
      </c>
      <c r="C3" s="14" t="str">
        <f>IFERROR(VLOOKUP(リマインド表[[#This Row],[管理番号]],名前リスト[[#Data],[管理番号]:[契約日]],3,FALSE),"")</f>
        <v xml:space="preserve">Risa </v>
      </c>
      <c r="D3" s="11">
        <f>IFERROR(VLOOKUP(リマインド表[[#This Row],[管理番号]],名前リスト[[#Data],[管理番号]:[契約日]],5,FALSE),"")</f>
        <v>44150</v>
      </c>
      <c r="E3" s="8">
        <f t="shared" ref="E3:E25" si="5">IFERROR(DAY(D3),"")</f>
        <v>15</v>
      </c>
      <c r="F3" s="8"/>
      <c r="G3" s="13">
        <f t="shared" si="0"/>
        <v>44180</v>
      </c>
      <c r="H3" s="8"/>
      <c r="I3" s="8"/>
      <c r="J3" s="13">
        <f t="shared" si="1"/>
        <v>44211</v>
      </c>
      <c r="K3" s="8"/>
      <c r="L3" s="8"/>
      <c r="M3" s="13">
        <f t="shared" si="2"/>
        <v>44242</v>
      </c>
      <c r="N3" s="8"/>
      <c r="O3" s="8"/>
      <c r="P3" s="13">
        <f t="shared" si="3"/>
        <v>44270</v>
      </c>
      <c r="Q3" s="8"/>
      <c r="R3" s="8"/>
      <c r="S3" s="13">
        <f t="shared" si="4"/>
        <v>44301</v>
      </c>
      <c r="T3" s="8"/>
      <c r="U3" s="8"/>
      <c r="V3" s="13">
        <f t="shared" ref="V3:V25" si="6">IF($D3="","",DATE(YEAR($D3),MONTH($D3)+6,DAY($D3)))</f>
        <v>44331</v>
      </c>
      <c r="W3" s="10"/>
      <c r="X3" s="8"/>
    </row>
    <row r="4" spans="1:24">
      <c r="A4" s="15" t="s">
        <v>32</v>
      </c>
      <c r="B4" s="14" t="str">
        <f>IFERROR(VLOOKUP(リマインド表[[#This Row],[管理番号]],名前リスト[[#Data],[管理番号]:[契約日]],2,FALSE),"")</f>
        <v>伊藤　夢芽</v>
      </c>
      <c r="C4" s="14" t="str">
        <f>IFERROR(VLOOKUP(リマインド表[[#This Row],[管理番号]],名前リスト[[#Data],[管理番号]:[契約日]],3,FALSE),"")</f>
        <v xml:space="preserve">ゆめ </v>
      </c>
      <c r="D4" s="11">
        <f>IFERROR(VLOOKUP(リマインド表[[#This Row],[管理番号]],名前リスト[[#Data],[管理番号]:[契約日]],5,FALSE),"")</f>
        <v>44153</v>
      </c>
      <c r="E4" s="8">
        <f t="shared" si="5"/>
        <v>18</v>
      </c>
      <c r="F4" s="8"/>
      <c r="G4" s="13">
        <f t="shared" si="0"/>
        <v>44183</v>
      </c>
      <c r="H4" s="8"/>
      <c r="I4" s="8"/>
      <c r="J4" s="13">
        <f t="shared" si="1"/>
        <v>44214</v>
      </c>
      <c r="K4" s="8"/>
      <c r="L4" s="8"/>
      <c r="M4" s="13">
        <f t="shared" si="2"/>
        <v>44245</v>
      </c>
      <c r="N4" s="8"/>
      <c r="O4" s="8"/>
      <c r="P4" s="13">
        <f t="shared" si="3"/>
        <v>44273</v>
      </c>
      <c r="Q4" s="8"/>
      <c r="R4" s="8"/>
      <c r="S4" s="13">
        <f t="shared" si="4"/>
        <v>44304</v>
      </c>
      <c r="T4" s="8"/>
      <c r="U4" s="8"/>
      <c r="V4" s="13">
        <f t="shared" si="6"/>
        <v>44334</v>
      </c>
      <c r="W4" s="10"/>
      <c r="X4" s="8"/>
    </row>
    <row r="5" spans="1:24">
      <c r="A5" s="15" t="s">
        <v>33</v>
      </c>
      <c r="B5" s="14" t="str">
        <f>IFERROR(VLOOKUP(リマインド表[[#This Row],[管理番号]],名前リスト[[#Data],[管理番号]:[契約日]],2,FALSE),"")</f>
        <v>宮城葵</v>
      </c>
      <c r="C5" s="14" t="str">
        <f>IFERROR(VLOOKUP(リマインド表[[#This Row],[管理番号]],名前リスト[[#Data],[管理番号]:[契約日]],3,FALSE),"")</f>
        <v xml:space="preserve">葵 </v>
      </c>
      <c r="D5" s="11">
        <f>IFERROR(VLOOKUP(リマインド表[[#This Row],[管理番号]],名前リスト[[#Data],[管理番号]:[契約日]],5,FALSE),"")</f>
        <v>44153</v>
      </c>
      <c r="E5" s="8">
        <f t="shared" si="5"/>
        <v>18</v>
      </c>
      <c r="F5" s="8"/>
      <c r="G5" s="13">
        <f t="shared" si="0"/>
        <v>44183</v>
      </c>
      <c r="H5" s="8"/>
      <c r="I5" s="8"/>
      <c r="J5" s="13">
        <f t="shared" si="1"/>
        <v>44214</v>
      </c>
      <c r="K5" s="8"/>
      <c r="L5" s="8"/>
      <c r="M5" s="13">
        <f t="shared" si="2"/>
        <v>44245</v>
      </c>
      <c r="N5" s="8"/>
      <c r="O5" s="8"/>
      <c r="P5" s="13">
        <f t="shared" si="3"/>
        <v>44273</v>
      </c>
      <c r="Q5" s="8"/>
      <c r="R5" s="8"/>
      <c r="S5" s="13">
        <f t="shared" si="4"/>
        <v>44304</v>
      </c>
      <c r="T5" s="8"/>
      <c r="U5" s="8"/>
      <c r="V5" s="13">
        <f t="shared" si="6"/>
        <v>44334</v>
      </c>
      <c r="W5" s="10"/>
      <c r="X5" s="8"/>
    </row>
    <row r="6" spans="1:24">
      <c r="A6" s="15" t="s">
        <v>38</v>
      </c>
      <c r="B6" s="14" t="str">
        <f>IFERROR(VLOOKUP(リマインド表[[#This Row],[管理番号]],名前リスト[[#Data],[管理番号]:[契約日]],2,FALSE),"")</f>
        <v>萩本有梨</v>
      </c>
      <c r="C6" s="14" t="str">
        <f>IFERROR(VLOOKUP(リマインド表[[#This Row],[管理番号]],名前リスト[[#Data],[管理番号]:[契約日]],3,FALSE),"")</f>
        <v xml:space="preserve">ｙｕｒÏ </v>
      </c>
      <c r="D6" s="11">
        <f>IFERROR(VLOOKUP(リマインド表[[#This Row],[管理番号]],名前リスト[[#Data],[管理番号]:[契約日]],5,FALSE),"")</f>
        <v>44158</v>
      </c>
      <c r="E6" s="8">
        <f t="shared" ref="E6:E24" si="7">IFERROR(DAY(D6),"")</f>
        <v>23</v>
      </c>
      <c r="F6" s="8"/>
      <c r="G6" s="13">
        <f t="shared" ref="G6:G24" si="8">IF($D6="","",DATE(YEAR($D6),MONTH($D6)+1,DAY($D6)))</f>
        <v>44188</v>
      </c>
      <c r="H6" s="8"/>
      <c r="I6" s="8"/>
      <c r="J6" s="13">
        <f t="shared" ref="J6:J25" si="9">IF($D6="","",DATE(YEAR($D6),MONTH($D6)+2,DAY($D6)))</f>
        <v>44219</v>
      </c>
      <c r="K6" s="8"/>
      <c r="L6" s="8"/>
      <c r="M6" s="13">
        <f t="shared" ref="M6:M24" si="10">IF($D6="","",DATE(YEAR($D6),MONTH($D6)+3,DAY($D6)))</f>
        <v>44250</v>
      </c>
      <c r="N6" s="8"/>
      <c r="O6" s="8"/>
      <c r="P6" s="13">
        <f t="shared" ref="P6:P25" si="11">IF($D6="","",DATE(YEAR($D6),MONTH($D6)+4,DAY($D6)))</f>
        <v>44278</v>
      </c>
      <c r="Q6" s="8"/>
      <c r="R6" s="8"/>
      <c r="S6" s="13">
        <f t="shared" ref="S6:S24" si="12">IF($D6="","",DATE(YEAR($D6),MONTH($D6)+5,DAY($D6)))</f>
        <v>44309</v>
      </c>
      <c r="T6" s="8"/>
      <c r="U6" s="8"/>
      <c r="V6" s="13">
        <f t="shared" si="6"/>
        <v>44339</v>
      </c>
      <c r="W6" s="10"/>
      <c r="X6" s="8"/>
    </row>
    <row r="7" spans="1:24" ht="18.75" customHeight="1">
      <c r="A7" s="15" t="s">
        <v>53</v>
      </c>
      <c r="B7" s="14" t="str">
        <f>IFERROR(VLOOKUP(リマインド表[[#This Row],[管理番号]],名前リスト[[#Data],[管理番号]:[契約日]],2,FALSE),"")</f>
        <v>西岡由美</v>
      </c>
      <c r="C7" s="14" t="str">
        <f>IFERROR(VLOOKUP(リマインド表[[#This Row],[管理番号]],名前リスト[[#Data],[管理番号]:[契約日]],3,FALSE),"")</f>
        <v>𝓎𝓊𝓂𝒾</v>
      </c>
      <c r="D7" s="11">
        <f>IFERROR(VLOOKUP(リマインド表[[#This Row],[管理番号]],名前リスト[[#Data],[管理番号]:[契約日]],5,FALSE),"")</f>
        <v>44164</v>
      </c>
      <c r="E7" s="8">
        <f t="shared" si="7"/>
        <v>29</v>
      </c>
      <c r="F7" s="8"/>
      <c r="G7" s="13">
        <f t="shared" si="8"/>
        <v>44194</v>
      </c>
      <c r="H7" s="8"/>
      <c r="I7" s="8"/>
      <c r="J7" s="13">
        <f t="shared" si="9"/>
        <v>44225</v>
      </c>
      <c r="K7" s="8"/>
      <c r="L7" s="8"/>
      <c r="M7" s="13">
        <f t="shared" si="10"/>
        <v>44256</v>
      </c>
      <c r="N7" s="8"/>
      <c r="O7" s="8"/>
      <c r="P7" s="13">
        <f t="shared" si="11"/>
        <v>44284</v>
      </c>
      <c r="Q7" s="8"/>
      <c r="R7" s="8"/>
      <c r="S7" s="13">
        <f t="shared" si="12"/>
        <v>44315</v>
      </c>
      <c r="T7" s="8"/>
      <c r="U7" s="8"/>
      <c r="V7" s="13">
        <f t="shared" si="6"/>
        <v>44345</v>
      </c>
      <c r="W7" s="10"/>
      <c r="X7" s="8"/>
    </row>
    <row r="8" spans="1:24">
      <c r="A8" s="15" t="s">
        <v>51</v>
      </c>
      <c r="B8" s="16" t="str">
        <f>IFERROR(VLOOKUP(リマインド表[[#This Row],[管理番号]],名前リスト[[#Data],[管理番号]:[契約日]],2,FALSE),"")</f>
        <v xml:space="preserve">奥村 蕗 </v>
      </c>
      <c r="C8" s="14" t="str">
        <f>IFERROR(VLOOKUP(リマインド表[[#This Row],[管理番号]],名前リスト[[#Data],[管理番号]:[契約日]],3,FALSE),"")</f>
        <v xml:space="preserve">奥村 蕗 </v>
      </c>
      <c r="D8" s="11">
        <f>IFERROR(VLOOKUP(リマインド表[[#This Row],[管理番号]],名前リスト[[#Data],[管理番号]:[契約日]],5,FALSE),"")</f>
        <v>44168</v>
      </c>
      <c r="E8" s="17">
        <f t="shared" ref="E8:E20" si="13">IFERROR(DAY(D8),"")</f>
        <v>3</v>
      </c>
      <c r="F8" s="17"/>
      <c r="G8" s="18">
        <f t="shared" ref="G8:G20" si="14">IF($D8="","",DATE(YEAR($D8),MONTH($D8)+1,DAY($D8)))</f>
        <v>44199</v>
      </c>
      <c r="H8" s="17"/>
      <c r="I8" s="17"/>
      <c r="J8" s="18">
        <f t="shared" ref="J8:J20" si="15">IF($D8="","",DATE(YEAR($D8),MONTH($D8)+2,DAY($D8)))</f>
        <v>44230</v>
      </c>
      <c r="K8" s="17"/>
      <c r="L8" s="17"/>
      <c r="M8" s="18">
        <f t="shared" ref="M8:M20" si="16">IF($D8="","",DATE(YEAR($D8),MONTH($D8)+3,DAY($D8)))</f>
        <v>44258</v>
      </c>
      <c r="N8" s="17"/>
      <c r="O8" s="17"/>
      <c r="P8" s="18">
        <f t="shared" ref="P8:P20" si="17">IF($D8="","",DATE(YEAR($D8),MONTH($D8)+4,DAY($D8)))</f>
        <v>44289</v>
      </c>
      <c r="Q8" s="17"/>
      <c r="R8" s="17"/>
      <c r="S8" s="18">
        <f t="shared" ref="S8:S20" si="18">IF($D8="","",DATE(YEAR($D8),MONTH($D8)+5,DAY($D8)))</f>
        <v>44319</v>
      </c>
      <c r="T8" s="17"/>
      <c r="U8" s="17"/>
      <c r="V8" s="13">
        <f t="shared" si="6"/>
        <v>44350</v>
      </c>
      <c r="W8" s="16"/>
      <c r="X8" s="19"/>
    </row>
    <row r="9" spans="1:24">
      <c r="A9" s="15"/>
      <c r="B9" s="16" t="str">
        <f>IFERROR(VLOOKUP(リマインド表[[#This Row],[管理番号]],名前リスト[[#Data],[管理番号]:[契約日]],2,FALSE),"")</f>
        <v/>
      </c>
      <c r="C9" s="14" t="str">
        <f>IFERROR(VLOOKUP(リマインド表[[#This Row],[管理番号]],名前リスト[[#Data],[管理番号]:[契約日]],3,FALSE),"")</f>
        <v/>
      </c>
      <c r="D9" s="11" t="str">
        <f>IFERROR(VLOOKUP(リマインド表[[#This Row],[管理番号]],名前リスト[[#Data],[管理番号]:[契約日]],5,FALSE),"")</f>
        <v/>
      </c>
      <c r="E9" s="17" t="str">
        <f t="shared" si="13"/>
        <v/>
      </c>
      <c r="F9" s="17"/>
      <c r="G9" s="18" t="str">
        <f t="shared" si="14"/>
        <v/>
      </c>
      <c r="H9" s="17"/>
      <c r="I9" s="17"/>
      <c r="J9" s="18" t="str">
        <f t="shared" si="15"/>
        <v/>
      </c>
      <c r="K9" s="17"/>
      <c r="L9" s="17"/>
      <c r="M9" s="18" t="str">
        <f t="shared" si="16"/>
        <v/>
      </c>
      <c r="N9" s="17"/>
      <c r="O9" s="17"/>
      <c r="P9" s="18" t="str">
        <f t="shared" si="17"/>
        <v/>
      </c>
      <c r="Q9" s="17"/>
      <c r="R9" s="17"/>
      <c r="S9" s="18" t="str">
        <f t="shared" si="18"/>
        <v/>
      </c>
      <c r="T9" s="17"/>
      <c r="U9" s="17"/>
      <c r="V9" s="13" t="str">
        <f t="shared" si="6"/>
        <v/>
      </c>
      <c r="W9" s="16"/>
      <c r="X9" s="19"/>
    </row>
    <row r="10" spans="1:24">
      <c r="A10" s="15"/>
      <c r="B10" s="16" t="str">
        <f>IFERROR(VLOOKUP(リマインド表[[#This Row],[管理番号]],名前リスト[[#Data],[管理番号]:[契約日]],2,FALSE),"")</f>
        <v/>
      </c>
      <c r="C10" s="14" t="str">
        <f>IFERROR(VLOOKUP(リマインド表[[#This Row],[管理番号]],名前リスト[[#Data],[管理番号]:[契約日]],3,FALSE),"")</f>
        <v/>
      </c>
      <c r="D10" s="11" t="str">
        <f>IFERROR(VLOOKUP(リマインド表[[#This Row],[管理番号]],名前リスト[[#Data],[管理番号]:[契約日]],5,FALSE),"")</f>
        <v/>
      </c>
      <c r="E10" s="17" t="str">
        <f t="shared" si="13"/>
        <v/>
      </c>
      <c r="F10" s="17"/>
      <c r="G10" s="18" t="str">
        <f t="shared" si="14"/>
        <v/>
      </c>
      <c r="H10" s="17"/>
      <c r="I10" s="17"/>
      <c r="J10" s="18" t="str">
        <f t="shared" si="15"/>
        <v/>
      </c>
      <c r="K10" s="17"/>
      <c r="L10" s="17"/>
      <c r="M10" s="18" t="str">
        <f t="shared" si="16"/>
        <v/>
      </c>
      <c r="N10" s="17"/>
      <c r="O10" s="17"/>
      <c r="P10" s="18" t="str">
        <f t="shared" si="17"/>
        <v/>
      </c>
      <c r="Q10" s="17"/>
      <c r="R10" s="17"/>
      <c r="S10" s="18" t="str">
        <f t="shared" si="18"/>
        <v/>
      </c>
      <c r="T10" s="17"/>
      <c r="U10" s="17"/>
      <c r="V10" s="13" t="str">
        <f t="shared" si="6"/>
        <v/>
      </c>
      <c r="W10" s="16"/>
      <c r="X10" s="19"/>
    </row>
    <row r="11" spans="1:24">
      <c r="A11" s="15"/>
      <c r="B11" s="16" t="str">
        <f>IFERROR(VLOOKUP(リマインド表[[#This Row],[管理番号]],名前リスト[[#Data],[管理番号]:[契約日]],2,FALSE),"")</f>
        <v/>
      </c>
      <c r="C11" s="14" t="str">
        <f>IFERROR(VLOOKUP(リマインド表[[#This Row],[管理番号]],名前リスト[[#Data],[管理番号]:[契約日]],3,FALSE),"")</f>
        <v/>
      </c>
      <c r="D11" s="11" t="str">
        <f>IFERROR(VLOOKUP(リマインド表[[#This Row],[管理番号]],名前リスト[[#Data],[管理番号]:[契約日]],5,FALSE),"")</f>
        <v/>
      </c>
      <c r="E11" s="17" t="str">
        <f t="shared" si="13"/>
        <v/>
      </c>
      <c r="F11" s="17"/>
      <c r="G11" s="18" t="str">
        <f t="shared" si="14"/>
        <v/>
      </c>
      <c r="H11" s="17"/>
      <c r="I11" s="17"/>
      <c r="J11" s="18" t="str">
        <f t="shared" si="15"/>
        <v/>
      </c>
      <c r="K11" s="17"/>
      <c r="L11" s="17"/>
      <c r="M11" s="18" t="str">
        <f t="shared" si="16"/>
        <v/>
      </c>
      <c r="N11" s="17"/>
      <c r="O11" s="17"/>
      <c r="P11" s="18" t="str">
        <f t="shared" si="17"/>
        <v/>
      </c>
      <c r="Q11" s="17"/>
      <c r="R11" s="17"/>
      <c r="S11" s="18" t="str">
        <f t="shared" si="18"/>
        <v/>
      </c>
      <c r="T11" s="17"/>
      <c r="U11" s="17"/>
      <c r="V11" s="13" t="str">
        <f t="shared" si="6"/>
        <v/>
      </c>
      <c r="W11" s="16"/>
      <c r="X11" s="19"/>
    </row>
    <row r="12" spans="1:24">
      <c r="A12" s="15"/>
      <c r="B12" s="16" t="str">
        <f>IFERROR(VLOOKUP(リマインド表[[#This Row],[管理番号]],名前リスト[[#Data],[管理番号]:[契約日]],2,FALSE),"")</f>
        <v/>
      </c>
      <c r="C12" s="14" t="str">
        <f>IFERROR(VLOOKUP(リマインド表[[#This Row],[管理番号]],名前リスト[[#Data],[管理番号]:[契約日]],3,FALSE),"")</f>
        <v/>
      </c>
      <c r="D12" s="11" t="str">
        <f>IFERROR(VLOOKUP(リマインド表[[#This Row],[管理番号]],名前リスト[[#Data],[管理番号]:[契約日]],5,FALSE),"")</f>
        <v/>
      </c>
      <c r="E12" s="17" t="str">
        <f t="shared" si="13"/>
        <v/>
      </c>
      <c r="F12" s="17"/>
      <c r="G12" s="18" t="str">
        <f t="shared" si="14"/>
        <v/>
      </c>
      <c r="H12" s="17"/>
      <c r="I12" s="17"/>
      <c r="J12" s="18" t="str">
        <f t="shared" si="15"/>
        <v/>
      </c>
      <c r="K12" s="17"/>
      <c r="L12" s="17"/>
      <c r="M12" s="18" t="str">
        <f t="shared" si="16"/>
        <v/>
      </c>
      <c r="N12" s="17"/>
      <c r="O12" s="17"/>
      <c r="P12" s="18" t="str">
        <f t="shared" si="17"/>
        <v/>
      </c>
      <c r="Q12" s="17"/>
      <c r="R12" s="17"/>
      <c r="S12" s="18" t="str">
        <f t="shared" si="18"/>
        <v/>
      </c>
      <c r="T12" s="17"/>
      <c r="U12" s="17"/>
      <c r="V12" s="13" t="str">
        <f t="shared" si="6"/>
        <v/>
      </c>
      <c r="W12" s="16"/>
      <c r="X12" s="19"/>
    </row>
    <row r="13" spans="1:24">
      <c r="A13" s="15"/>
      <c r="B13" s="16" t="str">
        <f>IFERROR(VLOOKUP(リマインド表[[#This Row],[管理番号]],名前リスト[[#Data],[管理番号]:[契約日]],2,FALSE),"")</f>
        <v/>
      </c>
      <c r="C13" s="14" t="str">
        <f>IFERROR(VLOOKUP(リマインド表[[#This Row],[管理番号]],名前リスト[[#Data],[管理番号]:[契約日]],3,FALSE),"")</f>
        <v/>
      </c>
      <c r="D13" s="11" t="str">
        <f>IFERROR(VLOOKUP(リマインド表[[#This Row],[管理番号]],名前リスト[[#Data],[管理番号]:[契約日]],5,FALSE),"")</f>
        <v/>
      </c>
      <c r="E13" s="17" t="str">
        <f t="shared" si="13"/>
        <v/>
      </c>
      <c r="F13" s="17"/>
      <c r="G13" s="18" t="str">
        <f t="shared" si="14"/>
        <v/>
      </c>
      <c r="H13" s="17"/>
      <c r="I13" s="17"/>
      <c r="J13" s="18" t="str">
        <f t="shared" si="15"/>
        <v/>
      </c>
      <c r="K13" s="17"/>
      <c r="L13" s="17"/>
      <c r="M13" s="18" t="str">
        <f t="shared" si="16"/>
        <v/>
      </c>
      <c r="N13" s="17"/>
      <c r="O13" s="17"/>
      <c r="P13" s="18" t="str">
        <f t="shared" si="17"/>
        <v/>
      </c>
      <c r="Q13" s="17"/>
      <c r="R13" s="17"/>
      <c r="S13" s="18" t="str">
        <f t="shared" si="18"/>
        <v/>
      </c>
      <c r="T13" s="17"/>
      <c r="U13" s="17"/>
      <c r="V13" s="13" t="str">
        <f t="shared" si="6"/>
        <v/>
      </c>
      <c r="W13" s="16"/>
      <c r="X13" s="19"/>
    </row>
    <row r="14" spans="1:24">
      <c r="A14" s="15"/>
      <c r="B14" s="16" t="str">
        <f>IFERROR(VLOOKUP(リマインド表[[#This Row],[管理番号]],名前リスト[[#Data],[管理番号]:[契約日]],2,FALSE),"")</f>
        <v/>
      </c>
      <c r="C14" s="14" t="str">
        <f>IFERROR(VLOOKUP(リマインド表[[#This Row],[管理番号]],名前リスト[[#Data],[管理番号]:[契約日]],3,FALSE),"")</f>
        <v/>
      </c>
      <c r="D14" s="11" t="str">
        <f>IFERROR(VLOOKUP(リマインド表[[#This Row],[管理番号]],名前リスト[[#Data],[管理番号]:[契約日]],5,FALSE),"")</f>
        <v/>
      </c>
      <c r="E14" s="17" t="str">
        <f t="shared" si="13"/>
        <v/>
      </c>
      <c r="F14" s="17"/>
      <c r="G14" s="18" t="str">
        <f t="shared" si="14"/>
        <v/>
      </c>
      <c r="H14" s="17"/>
      <c r="I14" s="17"/>
      <c r="J14" s="18" t="str">
        <f t="shared" si="15"/>
        <v/>
      </c>
      <c r="K14" s="17"/>
      <c r="L14" s="17"/>
      <c r="M14" s="18" t="str">
        <f t="shared" si="16"/>
        <v/>
      </c>
      <c r="N14" s="17"/>
      <c r="O14" s="17"/>
      <c r="P14" s="18" t="str">
        <f t="shared" si="17"/>
        <v/>
      </c>
      <c r="Q14" s="17"/>
      <c r="R14" s="17"/>
      <c r="S14" s="18" t="str">
        <f t="shared" si="18"/>
        <v/>
      </c>
      <c r="T14" s="17"/>
      <c r="U14" s="17"/>
      <c r="V14" s="13" t="str">
        <f t="shared" si="6"/>
        <v/>
      </c>
      <c r="W14" s="16"/>
      <c r="X14" s="19"/>
    </row>
    <row r="15" spans="1:24">
      <c r="A15" s="15"/>
      <c r="B15" s="16" t="str">
        <f>IFERROR(VLOOKUP(リマインド表[[#This Row],[管理番号]],名前リスト[[#Data],[管理番号]:[契約日]],2,FALSE),"")</f>
        <v/>
      </c>
      <c r="C15" s="14" t="str">
        <f>IFERROR(VLOOKUP(リマインド表[[#This Row],[管理番号]],名前リスト[[#Data],[管理番号]:[契約日]],3,FALSE),"")</f>
        <v/>
      </c>
      <c r="D15" s="11" t="str">
        <f>IFERROR(VLOOKUP(リマインド表[[#This Row],[管理番号]],名前リスト[[#Data],[管理番号]:[契約日]],5,FALSE),"")</f>
        <v/>
      </c>
      <c r="E15" s="17" t="str">
        <f t="shared" si="13"/>
        <v/>
      </c>
      <c r="F15" s="17"/>
      <c r="G15" s="18" t="str">
        <f t="shared" si="14"/>
        <v/>
      </c>
      <c r="H15" s="17"/>
      <c r="I15" s="17"/>
      <c r="J15" s="18" t="str">
        <f t="shared" si="15"/>
        <v/>
      </c>
      <c r="K15" s="17"/>
      <c r="L15" s="17"/>
      <c r="M15" s="18" t="str">
        <f t="shared" si="16"/>
        <v/>
      </c>
      <c r="N15" s="17"/>
      <c r="O15" s="17"/>
      <c r="P15" s="18" t="str">
        <f t="shared" si="17"/>
        <v/>
      </c>
      <c r="Q15" s="17"/>
      <c r="R15" s="17"/>
      <c r="S15" s="18" t="str">
        <f t="shared" si="18"/>
        <v/>
      </c>
      <c r="T15" s="17"/>
      <c r="U15" s="17"/>
      <c r="V15" s="13" t="str">
        <f t="shared" si="6"/>
        <v/>
      </c>
      <c r="W15" s="16"/>
      <c r="X15" s="19"/>
    </row>
    <row r="16" spans="1:24">
      <c r="A16" s="15"/>
      <c r="B16" s="16" t="str">
        <f>IFERROR(VLOOKUP(リマインド表[[#This Row],[管理番号]],名前リスト[[#Data],[管理番号]:[契約日]],2,FALSE),"")</f>
        <v/>
      </c>
      <c r="C16" s="14" t="str">
        <f>IFERROR(VLOOKUP(リマインド表[[#This Row],[管理番号]],名前リスト[[#Data],[管理番号]:[契約日]],3,FALSE),"")</f>
        <v/>
      </c>
      <c r="D16" s="11" t="str">
        <f>IFERROR(VLOOKUP(リマインド表[[#This Row],[管理番号]],名前リスト[[#Data],[管理番号]:[契約日]],5,FALSE),"")</f>
        <v/>
      </c>
      <c r="E16" s="17" t="str">
        <f t="shared" si="13"/>
        <v/>
      </c>
      <c r="F16" s="17"/>
      <c r="G16" s="18" t="str">
        <f t="shared" si="14"/>
        <v/>
      </c>
      <c r="H16" s="17"/>
      <c r="I16" s="17"/>
      <c r="J16" s="18" t="str">
        <f t="shared" si="15"/>
        <v/>
      </c>
      <c r="K16" s="17"/>
      <c r="L16" s="17"/>
      <c r="M16" s="18" t="str">
        <f t="shared" si="16"/>
        <v/>
      </c>
      <c r="N16" s="17"/>
      <c r="O16" s="17"/>
      <c r="P16" s="18" t="str">
        <f t="shared" si="17"/>
        <v/>
      </c>
      <c r="Q16" s="17"/>
      <c r="R16" s="17"/>
      <c r="S16" s="18" t="str">
        <f t="shared" si="18"/>
        <v/>
      </c>
      <c r="T16" s="17"/>
      <c r="U16" s="17"/>
      <c r="V16" s="13" t="str">
        <f t="shared" si="6"/>
        <v/>
      </c>
      <c r="W16" s="16"/>
      <c r="X16" s="19"/>
    </row>
    <row r="17" spans="1:24">
      <c r="A17" s="15"/>
      <c r="B17" s="16" t="str">
        <f>IFERROR(VLOOKUP(リマインド表[[#This Row],[管理番号]],名前リスト[[#Data],[管理番号]:[契約日]],2,FALSE),"")</f>
        <v/>
      </c>
      <c r="C17" s="14" t="str">
        <f>IFERROR(VLOOKUP(リマインド表[[#This Row],[管理番号]],名前リスト[[#Data],[管理番号]:[契約日]],3,FALSE),"")</f>
        <v/>
      </c>
      <c r="D17" s="11" t="str">
        <f>IFERROR(VLOOKUP(リマインド表[[#This Row],[管理番号]],名前リスト[[#Data],[管理番号]:[契約日]],5,FALSE),"")</f>
        <v/>
      </c>
      <c r="E17" s="17" t="str">
        <f t="shared" si="13"/>
        <v/>
      </c>
      <c r="F17" s="17"/>
      <c r="G17" s="18" t="str">
        <f t="shared" si="14"/>
        <v/>
      </c>
      <c r="H17" s="17"/>
      <c r="I17" s="17"/>
      <c r="J17" s="18" t="str">
        <f t="shared" si="15"/>
        <v/>
      </c>
      <c r="K17" s="17"/>
      <c r="L17" s="17"/>
      <c r="M17" s="18" t="str">
        <f t="shared" si="16"/>
        <v/>
      </c>
      <c r="N17" s="17"/>
      <c r="O17" s="17"/>
      <c r="P17" s="18" t="str">
        <f t="shared" si="17"/>
        <v/>
      </c>
      <c r="Q17" s="17"/>
      <c r="R17" s="17"/>
      <c r="S17" s="18" t="str">
        <f t="shared" si="18"/>
        <v/>
      </c>
      <c r="T17" s="17"/>
      <c r="U17" s="17"/>
      <c r="V17" s="13" t="str">
        <f t="shared" si="6"/>
        <v/>
      </c>
      <c r="W17" s="16"/>
      <c r="X17" s="19"/>
    </row>
    <row r="18" spans="1:24">
      <c r="A18" s="15"/>
      <c r="B18" s="16" t="str">
        <f>IFERROR(VLOOKUP(リマインド表[[#This Row],[管理番号]],名前リスト[[#Data],[管理番号]:[契約日]],2,FALSE),"")</f>
        <v/>
      </c>
      <c r="C18" s="14" t="str">
        <f>IFERROR(VLOOKUP(リマインド表[[#This Row],[管理番号]],名前リスト[[#Data],[管理番号]:[契約日]],3,FALSE),"")</f>
        <v/>
      </c>
      <c r="D18" s="11" t="str">
        <f>IFERROR(VLOOKUP(リマインド表[[#This Row],[管理番号]],名前リスト[[#Data],[管理番号]:[契約日]],5,FALSE),"")</f>
        <v/>
      </c>
      <c r="E18" s="17" t="str">
        <f t="shared" si="13"/>
        <v/>
      </c>
      <c r="F18" s="17"/>
      <c r="G18" s="18" t="str">
        <f t="shared" si="14"/>
        <v/>
      </c>
      <c r="H18" s="17"/>
      <c r="I18" s="17"/>
      <c r="J18" s="18" t="str">
        <f t="shared" si="15"/>
        <v/>
      </c>
      <c r="K18" s="17"/>
      <c r="L18" s="17"/>
      <c r="M18" s="18" t="str">
        <f t="shared" si="16"/>
        <v/>
      </c>
      <c r="N18" s="17"/>
      <c r="O18" s="17"/>
      <c r="P18" s="18" t="str">
        <f t="shared" si="17"/>
        <v/>
      </c>
      <c r="Q18" s="17"/>
      <c r="R18" s="17"/>
      <c r="S18" s="18" t="str">
        <f t="shared" si="18"/>
        <v/>
      </c>
      <c r="T18" s="17"/>
      <c r="U18" s="17"/>
      <c r="V18" s="13" t="str">
        <f t="shared" si="6"/>
        <v/>
      </c>
      <c r="W18" s="16"/>
      <c r="X18" s="19"/>
    </row>
    <row r="19" spans="1:24">
      <c r="A19" s="15"/>
      <c r="B19" s="16" t="str">
        <f>IFERROR(VLOOKUP(リマインド表[[#This Row],[管理番号]],名前リスト[[#Data],[管理番号]:[契約日]],2,FALSE),"")</f>
        <v/>
      </c>
      <c r="C19" s="14" t="str">
        <f>IFERROR(VLOOKUP(リマインド表[[#This Row],[管理番号]],名前リスト[[#Data],[管理番号]:[契約日]],3,FALSE),"")</f>
        <v/>
      </c>
      <c r="D19" s="11" t="str">
        <f>IFERROR(VLOOKUP(リマインド表[[#This Row],[管理番号]],名前リスト[[#Data],[管理番号]:[契約日]],5,FALSE),"")</f>
        <v/>
      </c>
      <c r="E19" s="17" t="str">
        <f t="shared" si="13"/>
        <v/>
      </c>
      <c r="F19" s="17"/>
      <c r="G19" s="18" t="str">
        <f t="shared" si="14"/>
        <v/>
      </c>
      <c r="H19" s="17"/>
      <c r="I19" s="17"/>
      <c r="J19" s="18" t="str">
        <f t="shared" si="15"/>
        <v/>
      </c>
      <c r="K19" s="17"/>
      <c r="L19" s="17"/>
      <c r="M19" s="18" t="str">
        <f t="shared" si="16"/>
        <v/>
      </c>
      <c r="N19" s="17"/>
      <c r="O19" s="17"/>
      <c r="P19" s="18" t="str">
        <f t="shared" si="17"/>
        <v/>
      </c>
      <c r="Q19" s="17"/>
      <c r="R19" s="17"/>
      <c r="S19" s="18" t="str">
        <f t="shared" si="18"/>
        <v/>
      </c>
      <c r="T19" s="17"/>
      <c r="U19" s="17"/>
      <c r="V19" s="13" t="str">
        <f t="shared" si="6"/>
        <v/>
      </c>
      <c r="W19" s="16"/>
      <c r="X19" s="19"/>
    </row>
    <row r="20" spans="1:24">
      <c r="A20" s="15"/>
      <c r="B20" s="16" t="str">
        <f>IFERROR(VLOOKUP(リマインド表[[#This Row],[管理番号]],名前リスト[[#Data],[管理番号]:[契約日]],2,FALSE),"")</f>
        <v/>
      </c>
      <c r="C20" s="14" t="str">
        <f>IFERROR(VLOOKUP(リマインド表[[#This Row],[管理番号]],名前リスト[[#Data],[管理番号]:[契約日]],3,FALSE),"")</f>
        <v/>
      </c>
      <c r="D20" s="11" t="str">
        <f>IFERROR(VLOOKUP(リマインド表[[#This Row],[管理番号]],名前リスト[[#Data],[管理番号]:[契約日]],5,FALSE),"")</f>
        <v/>
      </c>
      <c r="E20" s="17" t="str">
        <f t="shared" si="13"/>
        <v/>
      </c>
      <c r="F20" s="17"/>
      <c r="G20" s="18" t="str">
        <f t="shared" si="14"/>
        <v/>
      </c>
      <c r="H20" s="17"/>
      <c r="I20" s="17"/>
      <c r="J20" s="18" t="str">
        <f t="shared" si="15"/>
        <v/>
      </c>
      <c r="K20" s="17"/>
      <c r="L20" s="17"/>
      <c r="M20" s="18" t="str">
        <f t="shared" si="16"/>
        <v/>
      </c>
      <c r="N20" s="17"/>
      <c r="O20" s="17"/>
      <c r="P20" s="18" t="str">
        <f t="shared" si="17"/>
        <v/>
      </c>
      <c r="Q20" s="17"/>
      <c r="R20" s="17"/>
      <c r="S20" s="18" t="str">
        <f t="shared" si="18"/>
        <v/>
      </c>
      <c r="T20" s="17"/>
      <c r="U20" s="17"/>
      <c r="V20" s="13" t="str">
        <f t="shared" si="6"/>
        <v/>
      </c>
      <c r="W20" s="16"/>
      <c r="X20" s="19"/>
    </row>
    <row r="21" spans="1:24">
      <c r="A21" s="15"/>
      <c r="B21" s="14" t="str">
        <f>IFERROR(VLOOKUP(リマインド表[[#This Row],[管理番号]],名前リスト[[#Data],[管理番号]:[契約日]],2,FALSE),"")</f>
        <v/>
      </c>
      <c r="C21" s="14" t="str">
        <f>IFERROR(VLOOKUP(リマインド表[[#This Row],[管理番号]],名前リスト[[#Data],[管理番号]:[契約日]],3,FALSE),"")</f>
        <v/>
      </c>
      <c r="D21" s="11" t="str">
        <f>IFERROR(VLOOKUP(リマインド表[[#This Row],[管理番号]],名前リスト[[#Data],[管理番号]:[契約日]],5,FALSE),"")</f>
        <v/>
      </c>
      <c r="E21" s="8" t="str">
        <f t="shared" si="7"/>
        <v/>
      </c>
      <c r="F21" s="8"/>
      <c r="G21" s="13" t="str">
        <f t="shared" si="8"/>
        <v/>
      </c>
      <c r="H21" s="8"/>
      <c r="I21" s="8"/>
      <c r="J21" s="13" t="str">
        <f t="shared" si="9"/>
        <v/>
      </c>
      <c r="K21" s="8"/>
      <c r="L21" s="8"/>
      <c r="M21" s="13" t="str">
        <f t="shared" si="10"/>
        <v/>
      </c>
      <c r="N21" s="8"/>
      <c r="O21" s="8"/>
      <c r="P21" s="13" t="str">
        <f t="shared" si="11"/>
        <v/>
      </c>
      <c r="Q21" s="8"/>
      <c r="R21" s="8"/>
      <c r="S21" s="13" t="str">
        <f t="shared" si="12"/>
        <v/>
      </c>
      <c r="T21" s="8"/>
      <c r="U21" s="8"/>
      <c r="V21" s="13" t="str">
        <f t="shared" si="6"/>
        <v/>
      </c>
      <c r="W21" s="10"/>
      <c r="X21" s="8"/>
    </row>
    <row r="22" spans="1:24">
      <c r="A22" s="15"/>
      <c r="B22" s="14" t="str">
        <f>IFERROR(VLOOKUP(リマインド表[[#This Row],[管理番号]],名前リスト[[#Data],[管理番号]:[契約日]],2,FALSE),"")</f>
        <v/>
      </c>
      <c r="C22" s="14" t="str">
        <f>IFERROR(VLOOKUP(リマインド表[[#This Row],[管理番号]],名前リスト[[#Data],[管理番号]:[契約日]],3,FALSE),"")</f>
        <v/>
      </c>
      <c r="D22" s="11" t="str">
        <f>IFERROR(VLOOKUP(リマインド表[[#This Row],[管理番号]],名前リスト[[#Data],[管理番号]:[契約日]],5,FALSE),"")</f>
        <v/>
      </c>
      <c r="E22" s="8" t="str">
        <f t="shared" si="7"/>
        <v/>
      </c>
      <c r="F22" s="8"/>
      <c r="G22" s="13" t="str">
        <f t="shared" si="8"/>
        <v/>
      </c>
      <c r="H22" s="8"/>
      <c r="I22" s="8"/>
      <c r="J22" s="13" t="str">
        <f t="shared" si="9"/>
        <v/>
      </c>
      <c r="K22" s="8"/>
      <c r="L22" s="8"/>
      <c r="M22" s="13" t="str">
        <f t="shared" si="10"/>
        <v/>
      </c>
      <c r="N22" s="8"/>
      <c r="O22" s="8"/>
      <c r="P22" s="13" t="str">
        <f t="shared" si="11"/>
        <v/>
      </c>
      <c r="Q22" s="8"/>
      <c r="R22" s="8"/>
      <c r="S22" s="13" t="str">
        <f t="shared" si="12"/>
        <v/>
      </c>
      <c r="T22" s="8"/>
      <c r="U22" s="8"/>
      <c r="V22" s="13" t="str">
        <f t="shared" si="6"/>
        <v/>
      </c>
      <c r="W22" s="10"/>
      <c r="X22" s="8"/>
    </row>
    <row r="23" spans="1:24">
      <c r="A23" s="15"/>
      <c r="B23" s="14" t="str">
        <f>IFERROR(VLOOKUP(リマインド表[[#This Row],[管理番号]],名前リスト[[#Data],[管理番号]:[契約日]],2,FALSE),"")</f>
        <v/>
      </c>
      <c r="C23" s="14" t="str">
        <f>IFERROR(VLOOKUP(リマインド表[[#This Row],[管理番号]],名前リスト[[#Data],[管理番号]:[契約日]],3,FALSE),"")</f>
        <v/>
      </c>
      <c r="D23" s="11" t="str">
        <f>IFERROR(VLOOKUP(リマインド表[[#This Row],[管理番号]],名前リスト[[#Data],[管理番号]:[契約日]],5,FALSE),"")</f>
        <v/>
      </c>
      <c r="E23" s="8" t="str">
        <f t="shared" si="7"/>
        <v/>
      </c>
      <c r="F23" s="8"/>
      <c r="G23" s="13" t="str">
        <f t="shared" si="8"/>
        <v/>
      </c>
      <c r="H23" s="8"/>
      <c r="I23" s="8"/>
      <c r="J23" s="13" t="str">
        <f t="shared" si="9"/>
        <v/>
      </c>
      <c r="K23" s="8"/>
      <c r="L23" s="8"/>
      <c r="M23" s="13" t="str">
        <f t="shared" si="10"/>
        <v/>
      </c>
      <c r="N23" s="8"/>
      <c r="O23" s="8"/>
      <c r="P23" s="13" t="str">
        <f t="shared" si="11"/>
        <v/>
      </c>
      <c r="Q23" s="8"/>
      <c r="R23" s="8"/>
      <c r="S23" s="13" t="str">
        <f t="shared" si="12"/>
        <v/>
      </c>
      <c r="T23" s="8"/>
      <c r="U23" s="8"/>
      <c r="V23" s="13" t="str">
        <f t="shared" si="6"/>
        <v/>
      </c>
      <c r="W23" s="10"/>
      <c r="X23" s="8"/>
    </row>
    <row r="24" spans="1:24">
      <c r="A24" s="15"/>
      <c r="B24" s="14" t="str">
        <f>IFERROR(VLOOKUP(リマインド表[[#This Row],[管理番号]],名前リスト[[#Data],[管理番号]:[契約日]],2,FALSE),"")</f>
        <v/>
      </c>
      <c r="C24" s="14" t="str">
        <f>IFERROR(VLOOKUP(リマインド表[[#This Row],[管理番号]],名前リスト[[#Data],[管理番号]:[契約日]],3,FALSE),"")</f>
        <v/>
      </c>
      <c r="D24" s="11" t="str">
        <f>IFERROR(VLOOKUP(リマインド表[[#This Row],[管理番号]],名前リスト[[#Data],[管理番号]:[契約日]],5,FALSE),"")</f>
        <v/>
      </c>
      <c r="E24" s="8" t="str">
        <f t="shared" si="7"/>
        <v/>
      </c>
      <c r="F24" s="8"/>
      <c r="G24" s="13" t="str">
        <f t="shared" si="8"/>
        <v/>
      </c>
      <c r="H24" s="8"/>
      <c r="I24" s="8"/>
      <c r="J24" s="13" t="str">
        <f t="shared" si="9"/>
        <v/>
      </c>
      <c r="K24" s="8"/>
      <c r="L24" s="8"/>
      <c r="M24" s="13" t="str">
        <f t="shared" si="10"/>
        <v/>
      </c>
      <c r="N24" s="8"/>
      <c r="O24" s="8"/>
      <c r="P24" s="13" t="str">
        <f t="shared" si="11"/>
        <v/>
      </c>
      <c r="Q24" s="8"/>
      <c r="R24" s="8"/>
      <c r="S24" s="13" t="str">
        <f t="shared" si="12"/>
        <v/>
      </c>
      <c r="T24" s="8"/>
      <c r="U24" s="8"/>
      <c r="V24" s="13" t="str">
        <f t="shared" si="6"/>
        <v/>
      </c>
      <c r="W24" s="10"/>
      <c r="X24" s="8"/>
    </row>
    <row r="25" spans="1:24">
      <c r="A25" s="9"/>
      <c r="B25" s="14" t="str">
        <f>IFERROR(VLOOKUP(リマインド表[[#This Row],[管理番号]],名前リスト[[#Data],[管理番号]:[契約日]],2,FALSE),"")</f>
        <v/>
      </c>
      <c r="C25" s="14" t="str">
        <f>IFERROR(VLOOKUP(リマインド表[[#This Row],[管理番号]],名前リスト[[#Data],[管理番号]:[契約日]],3,FALSE),"")</f>
        <v/>
      </c>
      <c r="D25" s="11" t="str">
        <f>IFERROR(VLOOKUP(リマインド表[[#This Row],[管理番号]],名前リスト[[#Data],[管理番号]:[契約日]],5,FALSE),"")</f>
        <v/>
      </c>
      <c r="E25" s="8" t="str">
        <f t="shared" si="5"/>
        <v/>
      </c>
      <c r="F25" s="8"/>
      <c r="G25" s="13" t="str">
        <f t="shared" ref="G25" si="19">IF($D25="","",DATE(YEAR($D25),MONTH($D25)+1,DAY($D25)))</f>
        <v/>
      </c>
      <c r="H25" s="8"/>
      <c r="I25" s="8"/>
      <c r="J25" s="13" t="str">
        <f t="shared" si="9"/>
        <v/>
      </c>
      <c r="K25" s="8"/>
      <c r="L25" s="8"/>
      <c r="M25" s="13" t="str">
        <f t="shared" ref="M25" si="20">IF($D25="","",DATE(YEAR($D25),MONTH($D25)+3,DAY($D25)))</f>
        <v/>
      </c>
      <c r="N25" s="8"/>
      <c r="O25" s="8"/>
      <c r="P25" s="13" t="str">
        <f t="shared" si="11"/>
        <v/>
      </c>
      <c r="Q25" s="8"/>
      <c r="R25" s="8"/>
      <c r="S25" s="13" t="str">
        <f t="shared" ref="S25" si="21">IF($D25="","",DATE(YEAR($D25),MONTH($D25)+5,DAY($D25)))</f>
        <v/>
      </c>
      <c r="T25" s="8"/>
      <c r="U25" s="8"/>
      <c r="V25" s="13" t="str">
        <f t="shared" si="6"/>
        <v/>
      </c>
      <c r="W25" s="10"/>
      <c r="X25" s="8"/>
    </row>
  </sheetData>
  <phoneticPr fontId="1"/>
  <dataValidations disablePrompts="1" count="2">
    <dataValidation type="list" allowBlank="1" showInputMessage="1" showErrorMessage="1" sqref="W2:W25 K2:K25 Q2:Q25 H2:H25 N2:N25 T2:T25" xr:uid="{84F1F49F-CDA0-46DC-B5DF-FB4B95BCF1FB}">
      <formula1>"〇,×,翌月繰越"</formula1>
    </dataValidation>
    <dataValidation type="list" allowBlank="1" showInputMessage="1" showErrorMessage="1" sqref="L2:L25 R2:R25 X2:X25 O2:O25 I2:I25 U2:U25" xr:uid="{3FDD4492-D9BF-432D-B02E-1A61001A64DA}">
      <formula1>" ,済"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6B5D-CB06-4BE3-AA75-530ED29E88EC}">
  <dimension ref="A1:A4"/>
  <sheetViews>
    <sheetView workbookViewId="0"/>
  </sheetViews>
  <sheetFormatPr defaultRowHeight="18.75"/>
  <cols>
    <col min="1" max="1" width="11.625" customWidth="1"/>
  </cols>
  <sheetData>
    <row r="1" spans="1:1">
      <c r="A1" s="20" t="s">
        <v>42</v>
      </c>
    </row>
    <row r="2" spans="1:1">
      <c r="A2" s="20" t="s">
        <v>43</v>
      </c>
    </row>
    <row r="3" spans="1:1">
      <c r="A3" s="20" t="s">
        <v>44</v>
      </c>
    </row>
    <row r="4" spans="1:1">
      <c r="A4" s="20" t="s">
        <v>45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名前リスト</vt:lpstr>
      <vt:lpstr>リマインド表</vt:lpstr>
      <vt:lpstr>紹介者</vt:lpstr>
      <vt:lpstr>名前リスト!Print_Area</vt:lpstr>
      <vt:lpstr>名前一覧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2020-12-02T09:51:56Z</cp:lastPrinted>
  <dcterms:created xsi:type="dcterms:W3CDTF">2015-06-05T18:19:34Z</dcterms:created>
  <dcterms:modified xsi:type="dcterms:W3CDTF">2020-12-07T11:14:00Z</dcterms:modified>
  <cp:category/>
  <cp:contentStatus/>
</cp:coreProperties>
</file>