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300" yWindow="-80" windowWidth="26480" windowHeight="21140" tabRatio="742"/>
  </bookViews>
  <sheets>
    <sheet name="master" sheetId="7" r:id="rId1"/>
    <sheet name="Sheet1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0" i="7"/>
  <c r="H20"/>
  <c r="J20"/>
  <c r="I20"/>
  <c r="F20"/>
  <c r="G15"/>
  <c r="G14"/>
  <c r="G13"/>
  <c r="G12"/>
  <c r="G11"/>
  <c r="M15"/>
  <c r="L15"/>
  <c r="I15"/>
  <c r="J15"/>
  <c r="H15"/>
  <c r="M14"/>
  <c r="L14"/>
  <c r="I14"/>
  <c r="J14"/>
  <c r="H14"/>
  <c r="M13"/>
  <c r="L13"/>
  <c r="I13"/>
  <c r="J13"/>
  <c r="H13"/>
  <c r="M12"/>
  <c r="L12"/>
  <c r="I12"/>
  <c r="J12"/>
  <c r="H12"/>
  <c r="M11"/>
  <c r="L11"/>
  <c r="I11"/>
  <c r="J11"/>
  <c r="H11"/>
</calcChain>
</file>

<file path=xl/sharedStrings.xml><?xml version="1.0" encoding="utf-8"?>
<sst xmlns="http://schemas.openxmlformats.org/spreadsheetml/2006/main" count="32" uniqueCount="24">
  <si>
    <t>Amount</t>
    <phoneticPr fontId="1"/>
  </si>
  <si>
    <t>Pips</t>
    <phoneticPr fontId="1"/>
  </si>
  <si>
    <t>Yen Rate</t>
    <phoneticPr fontId="1"/>
  </si>
  <si>
    <t>Lots</t>
    <phoneticPr fontId="1"/>
  </si>
  <si>
    <t>Pairs</t>
    <phoneticPr fontId="1"/>
  </si>
  <si>
    <t>AUDJPY</t>
  </si>
  <si>
    <t>CADJPY</t>
  </si>
  <si>
    <t>CHFJPY</t>
  </si>
  <si>
    <t>EURJPY</t>
  </si>
  <si>
    <t>GBPJPY</t>
  </si>
  <si>
    <t>NZDJPY</t>
  </si>
  <si>
    <t>USDJPY</t>
  </si>
  <si>
    <t>rate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</si>
  <si>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</si>
  <si>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</si>
  <si>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</si>
  <si>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</si>
  <si>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</si>
  <si>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</si>
  <si>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</si>
  <si>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No</t>
    <phoneticPr fontId="1"/>
  </si>
  <si>
    <t>sell/buy</t>
    <phoneticPr fontId="1"/>
  </si>
  <si>
    <t>buy flag</t>
    <phoneticPr fontId="1"/>
  </si>
  <si>
    <t>Lots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</si>
</sst>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0"/>
  <sheetViews>
    <sheetView tabSelected="1" workbookViewId="0">
      <selection activeCell="J20" sqref="J20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8" t="s">
        <v>11</v>
      </c>
      <c r="C1" s="8">
        <v>1.121</v>
      </c>
      <c r="E1" s="3" t="s">
        <v>0</v>
      </c>
      <c r="G1" s="3" t="s">
        <v>12</v>
      </c>
      <c r="I1" s="2" t="s">
        <v>13</v>
      </c>
      <c r="J1" s="2">
        <v>78</v>
      </c>
    </row>
    <row r="2" spans="1:14" ht="24" customHeight="1">
      <c r="A2" s="1">
        <v>2</v>
      </c>
      <c r="B2" s="8" t="s">
        <v>8</v>
      </c>
      <c r="C2" s="8">
        <v>1.4570000000000001</v>
      </c>
      <c r="E2" s="4">
        <v>1000</v>
      </c>
      <c r="G2" s="2">
        <v>0.12</v>
      </c>
      <c r="I2" s="2" t="s">
        <v>14</v>
      </c>
      <c r="J2" s="2">
        <v>83</v>
      </c>
    </row>
    <row r="3" spans="1:14" ht="24" customHeight="1">
      <c r="A3" s="1">
        <v>3</v>
      </c>
      <c r="B3" s="8" t="s">
        <v>9</v>
      </c>
      <c r="C3" s="8">
        <v>2.649</v>
      </c>
      <c r="I3" s="2" t="s">
        <v>15</v>
      </c>
      <c r="J3" s="2">
        <v>110</v>
      </c>
    </row>
    <row r="4" spans="1:14" ht="24" customHeight="1">
      <c r="A4" s="1">
        <v>4</v>
      </c>
      <c r="B4" s="8" t="s">
        <v>6</v>
      </c>
      <c r="C4" s="8">
        <v>1.1799999999999899</v>
      </c>
      <c r="I4" s="2" t="s">
        <v>16</v>
      </c>
      <c r="J4" s="2">
        <v>142</v>
      </c>
    </row>
    <row r="5" spans="1:14" ht="24" customHeight="1">
      <c r="A5" s="1">
        <v>5</v>
      </c>
      <c r="B5" s="8" t="s">
        <v>5</v>
      </c>
      <c r="C5" s="8">
        <v>1.484</v>
      </c>
      <c r="I5" s="2" t="s">
        <v>19</v>
      </c>
      <c r="J5" s="2">
        <v>100</v>
      </c>
    </row>
    <row r="6" spans="1:14" ht="24" customHeight="1">
      <c r="A6" s="1">
        <v>6</v>
      </c>
      <c r="B6" s="8" t="s">
        <v>10</v>
      </c>
      <c r="C6" s="8">
        <v>1.4369999999999901</v>
      </c>
      <c r="I6" s="2" t="s">
        <v>17</v>
      </c>
      <c r="J6" s="2">
        <v>75</v>
      </c>
    </row>
    <row r="7" spans="1:14" ht="24" customHeight="1">
      <c r="A7" s="1">
        <v>7</v>
      </c>
      <c r="B7" s="8" t="s">
        <v>7</v>
      </c>
      <c r="C7" s="8">
        <v>1.236</v>
      </c>
      <c r="I7" s="2" t="s">
        <v>18</v>
      </c>
      <c r="J7" s="2">
        <v>111</v>
      </c>
    </row>
    <row r="8" spans="1:14" ht="24" customHeight="1">
      <c r="B8" s="8"/>
      <c r="C8" s="8"/>
    </row>
    <row r="9" spans="1:14" ht="24" customHeight="1">
      <c r="B9" s="8"/>
      <c r="C9" s="8"/>
      <c r="N9" s="7"/>
    </row>
    <row r="10" spans="1:14" ht="24" customHeight="1">
      <c r="B10" s="8"/>
      <c r="C10" s="8"/>
      <c r="E10" s="3" t="s">
        <v>20</v>
      </c>
      <c r="F10" s="3" t="s">
        <v>22</v>
      </c>
      <c r="G10" s="3" t="s">
        <v>4</v>
      </c>
      <c r="H10" s="3" t="s">
        <v>1</v>
      </c>
      <c r="I10" s="3" t="s">
        <v>2</v>
      </c>
      <c r="J10" s="3" t="s">
        <v>3</v>
      </c>
      <c r="L10" s="7"/>
      <c r="M10" s="7"/>
      <c r="N10" s="7"/>
    </row>
    <row r="11" spans="1:14" ht="24" customHeight="1">
      <c r="B11" s="8"/>
      <c r="C11" s="8"/>
      <c r="E11" s="5">
        <v>2</v>
      </c>
      <c r="F11" s="5">
        <v>0</v>
      </c>
      <c r="G11" s="5" t="str">
        <f>VLOOKUP(E11,$A$1:$B$7,2,0)</f>
        <v>EURJPY</v>
      </c>
      <c r="H11" s="5">
        <f>IF(L11="JPY",M11,M11/100)</f>
        <v>1.4570000000000001</v>
      </c>
      <c r="I11" s="5">
        <f>VLOOKUP(L11,$I$1:$J$7,2,0)</f>
        <v>100</v>
      </c>
      <c r="J11" s="5">
        <f>ROUNDDOWN($E$2*10000*(1/M11)*(100/I11)/100*$G$2,0)</f>
        <v>8236</v>
      </c>
      <c r="L11" s="7" t="str">
        <f>MID(G11,4,3)</f>
        <v>JPY</v>
      </c>
      <c r="M11" s="6">
        <f>VLOOKUP(G11,$B$1:$C$20,2,0)</f>
        <v>1.4570000000000001</v>
      </c>
      <c r="N11" s="7"/>
    </row>
    <row r="12" spans="1:14" ht="24" customHeight="1">
      <c r="B12" s="8"/>
      <c r="C12" s="8"/>
      <c r="E12" s="5">
        <v>4</v>
      </c>
      <c r="F12" s="5">
        <v>1</v>
      </c>
      <c r="G12" s="5" t="str">
        <f>VLOOKUP(E12,$A$1:$B$7,2,0)</f>
        <v>CADJPY</v>
      </c>
      <c r="H12" s="5">
        <f>IF(L12="JPY",M12,M12/100)</f>
        <v>1.1799999999999899</v>
      </c>
      <c r="I12" s="5">
        <f>VLOOKUP(L12,$I$1:$J$7,2,0)</f>
        <v>100</v>
      </c>
      <c r="J12" s="5">
        <f>ROUNDDOWN($E$2*10000*(1/M12)*(100/I12)/100*$G$2,0)</f>
        <v>10169</v>
      </c>
      <c r="L12" s="7" t="str">
        <f>MID(G12,4,3)</f>
        <v>JPY</v>
      </c>
      <c r="M12" s="6">
        <f>VLOOKUP(G12,$B$1:$C$20,2,0)</f>
        <v>1.1799999999999899</v>
      </c>
    </row>
    <row r="13" spans="1:14" ht="24" customHeight="1">
      <c r="B13" s="8"/>
      <c r="C13" s="8"/>
      <c r="E13" s="5">
        <v>1</v>
      </c>
      <c r="F13" s="5">
        <v>1</v>
      </c>
      <c r="G13" s="5" t="str">
        <f>VLOOKUP(E13,$A$1:$B$7,2,0)</f>
        <v>USDJPY</v>
      </c>
      <c r="H13" s="5">
        <f>IF(L13="JPY",M13,M13/100)</f>
        <v>1.121</v>
      </c>
      <c r="I13" s="5">
        <f>VLOOKUP(L13,$I$1:$J$7,2,0)</f>
        <v>100</v>
      </c>
      <c r="J13" s="5">
        <f>ROUNDDOWN($E$2*10000*(1/M13)*(100/I13)/100*$G$2,0)</f>
        <v>10704</v>
      </c>
      <c r="L13" s="7" t="str">
        <f>MID(G13,4,3)</f>
        <v>JPY</v>
      </c>
      <c r="M13" s="6">
        <f>VLOOKUP(G13,$B$1:$C$20,2,0)</f>
        <v>1.121</v>
      </c>
    </row>
    <row r="14" spans="1:14" ht="24" customHeight="1">
      <c r="B14" s="8"/>
      <c r="C14" s="8"/>
      <c r="E14" s="5">
        <v>7</v>
      </c>
      <c r="F14" s="5">
        <v>0</v>
      </c>
      <c r="G14" s="5" t="str">
        <f>VLOOKUP(E14,$A$1:$B$7,2,0)</f>
        <v>CHFJPY</v>
      </c>
      <c r="H14" s="5">
        <f>IF(L14="JPY",M14,M14/100)</f>
        <v>1.236</v>
      </c>
      <c r="I14" s="5">
        <f>VLOOKUP(L14,$I$1:$J$7,2,0)</f>
        <v>100</v>
      </c>
      <c r="J14" s="5">
        <f>ROUNDDOWN($E$2*10000*(1/M14)*(100/I14)/100*$G$2,0)</f>
        <v>9708</v>
      </c>
      <c r="L14" s="7" t="str">
        <f>MID(G14,4,3)</f>
        <v>JPY</v>
      </c>
      <c r="M14" s="6">
        <f>VLOOKUP(G14,$B$1:$C$20,2,0)</f>
        <v>1.236</v>
      </c>
    </row>
    <row r="15" spans="1:14" ht="24" customHeight="1">
      <c r="B15" s="8"/>
      <c r="C15" s="8"/>
      <c r="E15" s="5">
        <v>3</v>
      </c>
      <c r="F15" s="5">
        <v>0</v>
      </c>
      <c r="G15" s="5" t="str">
        <f>VLOOKUP(E15,$A$1:$B$7,2,0)</f>
        <v>GBPJPY</v>
      </c>
      <c r="H15" s="5">
        <f>IF(L15="JPY",M15,M15/100)</f>
        <v>2.649</v>
      </c>
      <c r="I15" s="5">
        <f>VLOOKUP(L15,$I$1:$J$7,2,0)</f>
        <v>100</v>
      </c>
      <c r="J15" s="5">
        <f>ROUNDDOWN($E$2*10000*(1/M15)*(100/I15)/100*$G$2,0)</f>
        <v>4530</v>
      </c>
      <c r="L15" s="7" t="str">
        <f>MID(G15,4,3)</f>
        <v>JPY</v>
      </c>
      <c r="M15" s="6">
        <f>VLOOKUP(G15,$B$1:$C$20,2,0)</f>
        <v>2.649</v>
      </c>
    </row>
    <row r="16" spans="1:14" ht="24" customHeight="1">
      <c r="B16" s="8"/>
      <c r="C16" s="8"/>
    </row>
    <row r="17" spans="2:10" ht="24" customHeight="1">
      <c r="B17" s="8"/>
      <c r="C17" s="8"/>
      <c r="E17" s="2">
        <v>127.21</v>
      </c>
    </row>
    <row r="18" spans="2:10" ht="24" customHeight="1">
      <c r="B18" s="8"/>
      <c r="C18" s="8"/>
    </row>
    <row r="19" spans="2:10" ht="24" customHeight="1">
      <c r="B19" s="8"/>
      <c r="C19" s="8"/>
      <c r="E19" s="3" t="s">
        <v>20</v>
      </c>
      <c r="F19" s="3" t="s">
        <v>4</v>
      </c>
      <c r="G19" s="3" t="s">
        <v>23</v>
      </c>
      <c r="H19" s="3" t="s">
        <v>1</v>
      </c>
      <c r="I19" s="3"/>
      <c r="J19" s="3"/>
    </row>
    <row r="20" spans="2:10" ht="24" customHeight="1">
      <c r="B20" s="8"/>
      <c r="C20" s="8"/>
      <c r="E20" s="5">
        <v>4</v>
      </c>
      <c r="F20" s="5" t="str">
        <f>VLOOKUP(E20,$A$1:$B$7,2,0)</f>
        <v>CADJPY</v>
      </c>
      <c r="G20" s="5">
        <f>VLOOKUP(E20,$E$11:$J$15,6,0)</f>
        <v>10169</v>
      </c>
      <c r="H20" s="5">
        <f>VLOOKUP(E20,$A$1:$C$7,3,0)</f>
        <v>1.1799999999999899</v>
      </c>
      <c r="I20" s="5">
        <f>E17+H20</f>
        <v>128.38999999999999</v>
      </c>
      <c r="J20" s="5">
        <f>E17-H20</f>
        <v>126.03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F8"/>
  <sheetViews>
    <sheetView workbookViewId="0">
      <selection activeCell="F15" sqref="F15"/>
    </sheetView>
  </sheetViews>
  <sheetFormatPr baseColWidth="12" defaultColWidth="13.6640625" defaultRowHeight="21" customHeight="1"/>
  <sheetData>
    <row r="3" spans="1:6" ht="21" customHeight="1">
      <c r="A3" s="1" t="s">
        <v>21</v>
      </c>
      <c r="B3" s="3" t="s">
        <v>20</v>
      </c>
      <c r="C3" s="3" t="s">
        <v>4</v>
      </c>
      <c r="D3" s="3" t="s">
        <v>1</v>
      </c>
      <c r="E3" s="3" t="s">
        <v>2</v>
      </c>
      <c r="F3" s="3" t="s">
        <v>3</v>
      </c>
    </row>
    <row r="4" spans="1:6" ht="21" customHeight="1">
      <c r="A4" s="1"/>
      <c r="B4" s="5"/>
      <c r="C4" s="5"/>
      <c r="D4" s="5"/>
      <c r="E4" s="5"/>
      <c r="F4" s="5"/>
    </row>
    <row r="5" spans="1:6" ht="21" customHeight="1">
      <c r="A5" s="1"/>
      <c r="B5" s="5"/>
      <c r="C5" s="5"/>
      <c r="D5" s="5"/>
      <c r="E5" s="5"/>
      <c r="F5" s="5"/>
    </row>
    <row r="6" spans="1:6" ht="21" customHeight="1">
      <c r="A6" s="1"/>
      <c r="B6" s="5"/>
      <c r="C6" s="5"/>
      <c r="D6" s="5"/>
      <c r="E6" s="5"/>
      <c r="F6" s="5"/>
    </row>
    <row r="7" spans="1:6" ht="21" customHeight="1">
      <c r="A7" s="1"/>
      <c r="B7" s="5"/>
      <c r="C7" s="5"/>
      <c r="D7" s="5"/>
      <c r="E7" s="5"/>
      <c r="F7" s="5"/>
    </row>
    <row r="8" spans="1:6" ht="21" customHeight="1">
      <c r="A8" s="1"/>
      <c r="B8" s="5"/>
      <c r="C8" s="5"/>
      <c r="D8" s="5"/>
      <c r="E8" s="5"/>
      <c r="F8" s="5"/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2019-03-02T07:12:46Z</dcterms:modified>
</cp:coreProperties>
</file>