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0" yWindow="-80" windowWidth="32380" windowHeight="20980" tabRatio="500" activeTab="5"/>
  </bookViews>
  <sheets>
    <sheet name="master" sheetId="7" r:id="rId1"/>
    <sheet name="monday" sheetId="18" r:id="rId2"/>
    <sheet name="tuesday" sheetId="19" r:id="rId3"/>
    <sheet name="wednesday" sheetId="20" r:id="rId4"/>
    <sheet name="thursday" sheetId="21" r:id="rId5"/>
    <sheet name="friday" sheetId="22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9" i="22"/>
  <c r="E8"/>
  <c r="E7"/>
  <c r="E6"/>
  <c r="H8"/>
  <c r="G8"/>
  <c r="H9"/>
  <c r="G9"/>
  <c r="D9"/>
  <c r="H7"/>
  <c r="G7"/>
  <c r="D7"/>
  <c r="H6"/>
  <c r="G6"/>
  <c r="D6"/>
  <c r="D17" i="7"/>
  <c r="E17"/>
  <c r="E16"/>
  <c r="D15"/>
  <c r="E15"/>
  <c r="D14"/>
  <c r="E14"/>
  <c r="E13"/>
  <c r="E12"/>
  <c r="D11"/>
  <c r="E11"/>
  <c r="D10"/>
  <c r="E10"/>
  <c r="E9"/>
  <c r="D8"/>
  <c r="E8"/>
  <c r="D7"/>
  <c r="E7"/>
  <c r="D6"/>
  <c r="E6"/>
  <c r="D25"/>
  <c r="E25"/>
  <c r="E24"/>
  <c r="D23"/>
  <c r="E23"/>
  <c r="D22"/>
  <c r="E22"/>
  <c r="D21"/>
  <c r="E21"/>
  <c r="E20"/>
  <c r="D19"/>
  <c r="E19"/>
  <c r="E18"/>
  <c r="H18"/>
  <c r="G18"/>
  <c r="H11"/>
  <c r="G11"/>
  <c r="H19"/>
  <c r="G19"/>
  <c r="H10"/>
  <c r="G10"/>
  <c r="H12"/>
  <c r="G12"/>
  <c r="H22"/>
  <c r="G22"/>
  <c r="H24"/>
  <c r="G24"/>
  <c r="H21"/>
  <c r="G21"/>
  <c r="H25"/>
  <c r="G25"/>
  <c r="H15"/>
  <c r="G15"/>
  <c r="H14"/>
  <c r="G14"/>
  <c r="H7"/>
  <c r="G7"/>
  <c r="H23"/>
  <c r="G23"/>
  <c r="H9"/>
  <c r="G9"/>
  <c r="H8"/>
  <c r="G8"/>
  <c r="H17"/>
  <c r="G17"/>
  <c r="H13"/>
  <c r="G13"/>
  <c r="H16"/>
  <c r="G16"/>
  <c r="H20"/>
  <c r="G20"/>
  <c r="H6"/>
  <c r="G6"/>
  <c r="H8" i="18"/>
  <c r="G8"/>
  <c r="H9"/>
  <c r="G9"/>
  <c r="D9"/>
  <c r="E9"/>
  <c r="E8"/>
  <c r="H7"/>
  <c r="G7"/>
  <c r="D7"/>
  <c r="E7"/>
  <c r="H6"/>
  <c r="G6"/>
  <c r="D6"/>
  <c r="E6"/>
  <c r="E9" i="21"/>
  <c r="E8"/>
  <c r="E7"/>
  <c r="E6"/>
  <c r="H8"/>
  <c r="G8"/>
  <c r="H7"/>
  <c r="G7"/>
  <c r="H6"/>
  <c r="G6"/>
  <c r="H9"/>
  <c r="G9"/>
  <c r="D9"/>
  <c r="E9" i="19"/>
  <c r="E8"/>
  <c r="E7"/>
  <c r="E6"/>
  <c r="H8"/>
  <c r="G8"/>
  <c r="H7"/>
  <c r="G7"/>
  <c r="H9"/>
  <c r="G9"/>
  <c r="D9"/>
  <c r="D8"/>
  <c r="H6"/>
  <c r="G6"/>
  <c r="D6"/>
  <c r="E9" i="20"/>
  <c r="E8"/>
  <c r="E7"/>
  <c r="E6"/>
  <c r="H8"/>
  <c r="G8"/>
  <c r="H9"/>
  <c r="G9"/>
  <c r="D9"/>
  <c r="H7"/>
  <c r="G7"/>
  <c r="D7"/>
  <c r="H6"/>
  <c r="G6"/>
  <c r="D6"/>
</calcChain>
</file>

<file path=xl/sharedStrings.xml><?xml version="1.0" encoding="utf-8"?>
<sst xmlns="http://schemas.openxmlformats.org/spreadsheetml/2006/main" count="141" uniqueCount="41">
  <si>
    <t>buy</t>
    <phoneticPr fontId="1"/>
  </si>
  <si>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</si>
  <si>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</si>
  <si>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</si>
  <si>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</si>
  <si>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</si>
  <si>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</si>
  <si>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</si>
  <si>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</si>
  <si>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</si>
  <si>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buy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</si>
  <si>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</si>
  <si>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</si>
  <si>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</si>
  <si>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</si>
  <si>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</si>
  <si>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</si>
  <si>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</si>
  <si>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</si>
  <si>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</si>
  <si>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</si>
  <si>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</si>
  <si>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</si>
  <si>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</si>
  <si>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</si>
  <si>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</si>
  <si>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</si>
  <si>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</si>
  <si>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</si>
  <si>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</si>
  <si>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</si>
  <si>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AUDJPY</t>
    <phoneticPr fontId="1"/>
  </si>
  <si>
    <t>CADJPY</t>
    <phoneticPr fontId="1"/>
  </si>
  <si>
    <t>CHFJPY</t>
    <phoneticPr fontId="1"/>
  </si>
  <si>
    <t>GBPJPY</t>
    <phoneticPr fontId="1"/>
  </si>
  <si>
    <t>USDJPY</t>
    <phoneticPr fontId="1"/>
  </si>
  <si>
    <t>NZDJPY</t>
    <phoneticPr fontId="1"/>
  </si>
  <si>
    <t>buy</t>
    <phoneticPr fontId="1"/>
  </si>
  <si>
    <t>sell</t>
    <phoneticPr fontId="1"/>
  </si>
  <si>
    <t>buy</t>
    <phoneticPr fontId="1"/>
  </si>
  <si>
    <t>buy</t>
    <phoneticPr fontId="1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</si>
</sst>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0_ "/>
  </numFmts>
  <fonts count="5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2"/>
      <color indexed="25"/>
      <name val="ＭＳ ゴシック"/>
      <charset val="128"/>
    </font>
    <font>
      <sz val="12"/>
      <color indexed="28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4" fillId="0" borderId="1" xfId="0" applyNumberFormat="1" applyFont="1" applyBorder="1" applyAlignment="1">
      <alignment horizontal="right" vertical="center"/>
    </xf>
    <xf numFmtId="177" fontId="4" fillId="0" borderId="1" xfId="0" applyNumberFormat="1" applyFont="1" applyBorder="1" applyAlignment="1">
      <alignment horizontal="right" vertical="center"/>
    </xf>
    <xf numFmtId="0" fontId="4" fillId="0" borderId="0" xfId="0" applyNumberFormat="1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5"/>
  <sheetViews>
    <sheetView topLeftCell="A4" zoomScale="125" workbookViewId="0">
      <selection activeCell="F2" sqref="F2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4000000</v>
      </c>
      <c r="B2" s="1">
        <v>85.33</v>
      </c>
      <c r="C2" s="1">
        <v>88.35</v>
      </c>
      <c r="D2" s="1">
        <v>114.86</v>
      </c>
      <c r="E2" s="1">
        <v>151.13</v>
      </c>
      <c r="F2" s="1">
        <v>77.19</v>
      </c>
      <c r="G2" s="1">
        <v>112.13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11</v>
      </c>
      <c r="B6" s="2" t="s">
        <v>0</v>
      </c>
      <c r="C6" s="2">
        <v>0.71900000000000297</v>
      </c>
      <c r="D6" s="2">
        <f>$D$2</f>
        <v>114.86</v>
      </c>
      <c r="E6" s="5">
        <f t="shared" ref="E6:E17" si="0">$A$2*(1/C6)*(100/D6)/400</f>
        <v>12108.833224313423</v>
      </c>
      <c r="F6" s="2"/>
      <c r="G6" s="2">
        <f t="shared" ref="G6:G15" si="1">IF(B6="buy",F6+(C6/100),F6-(C6/100))</f>
        <v>7.1900000000000297E-3</v>
      </c>
      <c r="H6" s="2">
        <f t="shared" ref="H6:H15" si="2">IF(B6="buy",F6-(C6/100),F6+(C6/100))</f>
        <v>-7.1900000000000297E-3</v>
      </c>
    </row>
    <row r="7" spans="1:8" ht="30" customHeight="1">
      <c r="A7" s="2" t="s">
        <v>18</v>
      </c>
      <c r="B7" s="2"/>
      <c r="C7" s="2">
        <v>0.72999999999998599</v>
      </c>
      <c r="D7" s="2">
        <f>$D$2</f>
        <v>114.86</v>
      </c>
      <c r="E7" s="5">
        <f t="shared" si="0"/>
        <v>11926.371353810348</v>
      </c>
      <c r="F7" s="2"/>
      <c r="G7" s="2">
        <f t="shared" si="1"/>
        <v>-7.2999999999998596E-3</v>
      </c>
      <c r="H7" s="2">
        <f t="shared" si="2"/>
        <v>7.2999999999998596E-3</v>
      </c>
    </row>
    <row r="8" spans="1:8" s="11" customFormat="1" ht="30" customHeight="1">
      <c r="A8" s="9" t="s">
        <v>14</v>
      </c>
      <c r="B8" s="9"/>
      <c r="C8" s="9">
        <v>0.742999999999993</v>
      </c>
      <c r="D8" s="9">
        <f>$G$2</f>
        <v>112.13</v>
      </c>
      <c r="E8" s="10">
        <f t="shared" si="0"/>
        <v>12002.987783719234</v>
      </c>
      <c r="F8" s="9"/>
      <c r="G8" s="9">
        <f t="shared" si="1"/>
        <v>-7.4299999999999297E-3</v>
      </c>
      <c r="H8" s="9">
        <f t="shared" si="2"/>
        <v>7.4299999999999297E-3</v>
      </c>
    </row>
    <row r="9" spans="1:8" s="11" customFormat="1" ht="30" customHeight="1">
      <c r="A9" s="9" t="s">
        <v>16</v>
      </c>
      <c r="B9" s="9"/>
      <c r="C9" s="9">
        <v>0.82099999999999795</v>
      </c>
      <c r="D9" s="9">
        <v>100</v>
      </c>
      <c r="E9" s="10">
        <f t="shared" si="0"/>
        <v>12180.26796589528</v>
      </c>
      <c r="F9" s="9"/>
      <c r="G9" s="9">
        <f t="shared" si="1"/>
        <v>-8.2099999999999795E-3</v>
      </c>
      <c r="H9" s="9">
        <f t="shared" si="2"/>
        <v>8.2099999999999795E-3</v>
      </c>
    </row>
    <row r="10" spans="1:8" ht="30" customHeight="1">
      <c r="A10" s="2" t="s">
        <v>27</v>
      </c>
      <c r="B10" s="2"/>
      <c r="C10" s="2">
        <v>0.83499999999999597</v>
      </c>
      <c r="D10" s="2">
        <f>$G$2</f>
        <v>112.13</v>
      </c>
      <c r="E10" s="5">
        <f t="shared" si="0"/>
        <v>10680.502902159706</v>
      </c>
      <c r="F10" s="2"/>
      <c r="G10" s="2">
        <f t="shared" si="1"/>
        <v>-8.3499999999999599E-3</v>
      </c>
      <c r="H10" s="2">
        <f t="shared" si="2"/>
        <v>8.3499999999999599E-3</v>
      </c>
    </row>
    <row r="11" spans="1:8" ht="30" customHeight="1">
      <c r="A11" s="2" t="s">
        <v>29</v>
      </c>
      <c r="B11" s="2"/>
      <c r="C11" s="2">
        <v>0.86200000000000698</v>
      </c>
      <c r="D11" s="2">
        <f>$D$2</f>
        <v>114.86</v>
      </c>
      <c r="E11" s="5">
        <f t="shared" si="0"/>
        <v>10100.059267147699</v>
      </c>
      <c r="F11" s="2"/>
      <c r="G11" s="2">
        <f t="shared" si="1"/>
        <v>-8.6200000000000703E-3</v>
      </c>
      <c r="H11" s="2">
        <f t="shared" si="2"/>
        <v>8.6200000000000703E-3</v>
      </c>
    </row>
    <row r="12" spans="1:8" s="8" customFormat="1" ht="30" customHeight="1">
      <c r="A12" s="6" t="s">
        <v>26</v>
      </c>
      <c r="B12" s="6"/>
      <c r="C12" s="6">
        <v>0.870999999999995</v>
      </c>
      <c r="D12" s="6">
        <v>100</v>
      </c>
      <c r="E12" s="7">
        <f t="shared" si="0"/>
        <v>11481.056257175725</v>
      </c>
      <c r="F12" s="6"/>
      <c r="G12" s="6">
        <f t="shared" si="1"/>
        <v>-8.7099999999999504E-3</v>
      </c>
      <c r="H12" s="6">
        <f t="shared" si="2"/>
        <v>8.7099999999999504E-3</v>
      </c>
    </row>
    <row r="13" spans="1:8" s="8" customFormat="1" ht="30" customHeight="1">
      <c r="A13" s="6" t="s">
        <v>12</v>
      </c>
      <c r="B13" s="6" t="s">
        <v>37</v>
      </c>
      <c r="C13" s="6">
        <v>0.88199999999999001</v>
      </c>
      <c r="D13" s="6">
        <v>100</v>
      </c>
      <c r="E13" s="7">
        <f t="shared" si="0"/>
        <v>11337.868480725752</v>
      </c>
      <c r="F13" s="6"/>
      <c r="G13" s="6">
        <f t="shared" si="1"/>
        <v>8.8199999999999008E-3</v>
      </c>
      <c r="H13" s="6">
        <f t="shared" si="2"/>
        <v>-8.8199999999999008E-3</v>
      </c>
    </row>
    <row r="14" spans="1:8" ht="30" customHeight="1">
      <c r="A14" s="2" t="s">
        <v>19</v>
      </c>
      <c r="B14" s="2"/>
      <c r="C14" s="2">
        <v>0.88299999999998902</v>
      </c>
      <c r="D14" s="2">
        <f>$E$2</f>
        <v>151.13</v>
      </c>
      <c r="E14" s="5">
        <f t="shared" si="0"/>
        <v>7493.5673344610086</v>
      </c>
      <c r="F14" s="2"/>
      <c r="G14" s="2">
        <f t="shared" si="1"/>
        <v>-8.82999999999989E-3</v>
      </c>
      <c r="H14" s="2">
        <f t="shared" si="2"/>
        <v>8.82999999999989E-3</v>
      </c>
    </row>
    <row r="15" spans="1:8" ht="30" customHeight="1">
      <c r="A15" s="2" t="s">
        <v>21</v>
      </c>
      <c r="B15" s="2" t="s">
        <v>0</v>
      </c>
      <c r="C15" s="2">
        <v>0.92099999999999405</v>
      </c>
      <c r="D15" s="2">
        <f>$G$2</f>
        <v>112.13</v>
      </c>
      <c r="E15" s="5">
        <f t="shared" si="0"/>
        <v>9683.1920991350344</v>
      </c>
      <c r="F15" s="2"/>
      <c r="G15" s="2">
        <f t="shared" si="1"/>
        <v>9.2099999999999405E-3</v>
      </c>
      <c r="H15" s="2">
        <f t="shared" si="2"/>
        <v>-9.2099999999999405E-3</v>
      </c>
    </row>
    <row r="16" spans="1:8" ht="30" customHeight="1">
      <c r="A16" s="2" t="s">
        <v>15</v>
      </c>
      <c r="B16" s="2"/>
      <c r="C16" s="2">
        <v>0.97199999999999398</v>
      </c>
      <c r="D16" s="2">
        <v>100</v>
      </c>
      <c r="E16" s="5">
        <f t="shared" si="0"/>
        <v>10288.065843621464</v>
      </c>
      <c r="F16" s="2"/>
      <c r="G16" s="2">
        <f>IF(B16="buy",F16+C16,F16-C16)</f>
        <v>-0.97199999999999398</v>
      </c>
      <c r="H16" s="2">
        <f>IF(B16="buy",F16-C16,F16+C16)</f>
        <v>0.97199999999999398</v>
      </c>
    </row>
    <row r="17" spans="1:8" ht="30" customHeight="1">
      <c r="A17" s="2" t="s">
        <v>13</v>
      </c>
      <c r="B17" s="2"/>
      <c r="C17" s="2">
        <v>1.0289999999999899</v>
      </c>
      <c r="D17" s="2">
        <f>$F$2</f>
        <v>77.19</v>
      </c>
      <c r="E17" s="5">
        <f t="shared" si="0"/>
        <v>12589.937794376474</v>
      </c>
      <c r="F17" s="2"/>
      <c r="G17" s="2">
        <f>IF(B17="buy",F17+(C17/100),F17-(C17/100))</f>
        <v>-1.02899999999999E-2</v>
      </c>
      <c r="H17" s="2">
        <f>IF(B17="buy",F17-(C17/100),F17+(C17/100))</f>
        <v>1.02899999999999E-2</v>
      </c>
    </row>
    <row r="18" spans="1:8" s="8" customFormat="1" ht="30" customHeight="1">
      <c r="A18" s="6" t="s">
        <v>30</v>
      </c>
      <c r="B18" s="6" t="s">
        <v>37</v>
      </c>
      <c r="C18" s="6">
        <v>1.034</v>
      </c>
      <c r="D18" s="6">
        <v>100</v>
      </c>
      <c r="E18" s="7">
        <f>$A$2*(1/C18)*(100/D18)/400</f>
        <v>9671.1798839458406</v>
      </c>
      <c r="F18" s="6"/>
      <c r="G18" s="6">
        <f>IF(B18="buy",F18+C18,F18-C18)</f>
        <v>1.034</v>
      </c>
      <c r="H18" s="6">
        <f>IF(B18="buy",F18-C18,F18+C18)</f>
        <v>-1.034</v>
      </c>
    </row>
    <row r="19" spans="1:8" s="8" customFormat="1" ht="30" customHeight="1">
      <c r="A19" s="6" t="s">
        <v>28</v>
      </c>
      <c r="B19" s="6"/>
      <c r="C19" s="6">
        <v>1.1000000000000101</v>
      </c>
      <c r="D19" s="6">
        <f>$C$2</f>
        <v>88.35</v>
      </c>
      <c r="E19" s="7">
        <f t="shared" ref="E19:E25" si="3">$A$2*(1/C19)*(100/D19)/400</f>
        <v>10289.653753151111</v>
      </c>
      <c r="F19" s="6"/>
      <c r="G19" s="6">
        <f>IF(B19="buy",F19+(C19/100),F19-(C19/100))</f>
        <v>-1.10000000000001E-2</v>
      </c>
      <c r="H19" s="6">
        <f>IF(B19="buy",F19-(C19/100),F19+(C19/100))</f>
        <v>1.10000000000001E-2</v>
      </c>
    </row>
    <row r="20" spans="1:8" ht="30" customHeight="1">
      <c r="A20" s="2" t="s">
        <v>20</v>
      </c>
      <c r="B20" s="2" t="s">
        <v>10</v>
      </c>
      <c r="C20" s="2">
        <v>1.198</v>
      </c>
      <c r="D20" s="2">
        <v>100</v>
      </c>
      <c r="E20" s="5">
        <f t="shared" si="3"/>
        <v>8347.2454090150241</v>
      </c>
      <c r="F20" s="2"/>
      <c r="G20" s="2">
        <f>IF(B20="buy",F20+C20,F20-C20)</f>
        <v>1.198</v>
      </c>
      <c r="H20" s="2">
        <f>IF(B20="buy",F20-C20,F20+C20)</f>
        <v>-1.198</v>
      </c>
    </row>
    <row r="21" spans="1:8" ht="30" customHeight="1">
      <c r="A21" s="2" t="s">
        <v>23</v>
      </c>
      <c r="B21" s="2"/>
      <c r="C21" s="2">
        <v>1.33</v>
      </c>
      <c r="D21" s="2">
        <f>$D$2</f>
        <v>114.86</v>
      </c>
      <c r="E21" s="5">
        <f t="shared" si="3"/>
        <v>6546.0534498356283</v>
      </c>
      <c r="F21" s="2"/>
      <c r="G21" s="2">
        <f>IF(B21="buy",F21+(C21/100),F21-(C21/100))</f>
        <v>-1.3300000000000001E-2</v>
      </c>
      <c r="H21" s="2">
        <f>IF(B21="buy",F21-(C21/100),F21+(C21/100))</f>
        <v>1.3300000000000001E-2</v>
      </c>
    </row>
    <row r="22" spans="1:8" s="11" customFormat="1" ht="30" customHeight="1">
      <c r="A22" s="9" t="s">
        <v>25</v>
      </c>
      <c r="B22" s="9"/>
      <c r="C22" s="9">
        <v>1.40499999999998</v>
      </c>
      <c r="D22" s="9">
        <f>$G$2</f>
        <v>112.13</v>
      </c>
      <c r="E22" s="10">
        <f t="shared" si="3"/>
        <v>6347.4874898956832</v>
      </c>
      <c r="F22" s="9"/>
      <c r="G22" s="9">
        <f>IF(B22="buy",F22+C22,F22-C22)</f>
        <v>-1.40499999999998</v>
      </c>
      <c r="H22" s="9">
        <f>IF(B22="buy",F22-C22,F22+C22)</f>
        <v>1.40499999999998</v>
      </c>
    </row>
    <row r="23" spans="1:8" s="11" customFormat="1" ht="30" customHeight="1">
      <c r="A23" s="9" t="s">
        <v>17</v>
      </c>
      <c r="B23" s="9"/>
      <c r="C23" s="9">
        <v>1.44199999999998</v>
      </c>
      <c r="D23" s="9">
        <f>$B$2</f>
        <v>85.33</v>
      </c>
      <c r="E23" s="10">
        <f t="shared" si="3"/>
        <v>8127.0511661263035</v>
      </c>
      <c r="F23" s="9"/>
      <c r="G23" s="9">
        <f>IF(B23="buy",F23+(C23/100),F23-(C23/100))</f>
        <v>-1.4419999999999799E-2</v>
      </c>
      <c r="H23" s="9">
        <f>IF(B23="buy",F23-(C23/100),F23+(C23/100))</f>
        <v>1.4419999999999799E-2</v>
      </c>
    </row>
    <row r="24" spans="1:8" ht="30" customHeight="1">
      <c r="A24" s="2" t="s">
        <v>24</v>
      </c>
      <c r="B24" s="2"/>
      <c r="C24" s="2">
        <v>1.83699999999998</v>
      </c>
      <c r="D24" s="2">
        <v>100</v>
      </c>
      <c r="E24" s="5">
        <f t="shared" si="3"/>
        <v>5443.6581382689765</v>
      </c>
      <c r="F24" s="2"/>
      <c r="G24" s="2">
        <f>IF(B24="buy",F24+(C24/100),F24-(C24/100))</f>
        <v>-1.83699999999998E-2</v>
      </c>
      <c r="H24" s="2">
        <f>IF(B24="buy",F24-(C24/100),F24+(C24/100))</f>
        <v>1.83699999999998E-2</v>
      </c>
    </row>
    <row r="25" spans="1:8" ht="30" customHeight="1">
      <c r="A25" s="2" t="s">
        <v>22</v>
      </c>
      <c r="B25" s="2" t="s">
        <v>0</v>
      </c>
      <c r="C25" s="2">
        <v>2.0129999999999901</v>
      </c>
      <c r="D25" s="2">
        <f>$B$2</f>
        <v>85.33</v>
      </c>
      <c r="E25" s="5">
        <f t="shared" si="3"/>
        <v>5821.7624349498374</v>
      </c>
      <c r="F25" s="2"/>
      <c r="G25" s="2">
        <f>IF(B25="buy",F25+(C25/100),F25-(C25/100))</f>
        <v>2.0129999999999901E-2</v>
      </c>
      <c r="H25" s="2">
        <f>IF(B25="buy",F25-(C25/100),F25+(C25/100))</f>
        <v>-2.0129999999999901E-2</v>
      </c>
    </row>
  </sheetData>
  <sheetCalcPr fullCalcOnLoad="1"/>
  <sortState ref="A6:H25">
    <sortCondition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E6" sqref="E6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4056802</v>
      </c>
      <c r="B2" s="1">
        <v>85.92</v>
      </c>
      <c r="D2" s="1">
        <v>114.84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11</v>
      </c>
      <c r="B6" s="2" t="s">
        <v>38</v>
      </c>
      <c r="C6" s="2">
        <v>0.71900000000000297</v>
      </c>
      <c r="D6" s="2">
        <f>$D$2</f>
        <v>114.84</v>
      </c>
      <c r="E6" s="4">
        <f t="shared" ref="E6:E9" si="0">$A$2*(1/C6)*(100/D6)/400</f>
        <v>12282.923474832682</v>
      </c>
      <c r="F6" s="2">
        <v>0.748278</v>
      </c>
      <c r="G6" s="2">
        <f t="shared" ref="G6:G7" si="1">IF(B6="buy",F6+(C6/100),F6-(C6/100))</f>
        <v>0.74108799999999997</v>
      </c>
      <c r="H6" s="2">
        <f t="shared" ref="H6:H7" si="2">IF(B6="buy",F6-(C6/100),F6+(C6/100))</f>
        <v>0.75546800000000003</v>
      </c>
    </row>
    <row r="7" spans="1:8" ht="30" customHeight="1">
      <c r="A7" s="2" t="s">
        <v>18</v>
      </c>
      <c r="B7" s="2" t="s">
        <v>39</v>
      </c>
      <c r="C7" s="2">
        <v>0.72999999999998599</v>
      </c>
      <c r="D7" s="2">
        <f>$D$2</f>
        <v>114.84</v>
      </c>
      <c r="E7" s="4">
        <f t="shared" si="0"/>
        <v>12097.838326582063</v>
      </c>
      <c r="F7" s="2">
        <v>1.165915</v>
      </c>
      <c r="G7" s="2">
        <f t="shared" si="1"/>
        <v>1.1732149999999999</v>
      </c>
      <c r="H7" s="2">
        <f t="shared" si="2"/>
        <v>1.1586150000000002</v>
      </c>
    </row>
    <row r="8" spans="1:8" ht="30" customHeight="1">
      <c r="A8" s="2" t="s">
        <v>24</v>
      </c>
      <c r="B8" s="2" t="s">
        <v>39</v>
      </c>
      <c r="C8" s="2">
        <v>1.83699999999998</v>
      </c>
      <c r="D8" s="2">
        <v>100</v>
      </c>
      <c r="E8" s="4">
        <f t="shared" si="0"/>
        <v>5520.9608056614652</v>
      </c>
      <c r="F8" s="2">
        <v>152.55940000000001</v>
      </c>
      <c r="G8" s="2">
        <f>IF(B8="buy",F8+C8,F8-C8)</f>
        <v>154.3964</v>
      </c>
      <c r="H8" s="2">
        <f>IF(B8="buy",F8-C8,F8+C8)</f>
        <v>150.72240000000002</v>
      </c>
    </row>
    <row r="9" spans="1:8" ht="30" customHeight="1">
      <c r="A9" s="2" t="s">
        <v>22</v>
      </c>
      <c r="B9" s="2" t="s">
        <v>40</v>
      </c>
      <c r="C9" s="2">
        <v>2.0129999999999901</v>
      </c>
      <c r="D9" s="2">
        <f>$B$2</f>
        <v>85.92</v>
      </c>
      <c r="E9" s="4">
        <f t="shared" si="0"/>
        <v>5863.8894901945841</v>
      </c>
      <c r="F9" s="2">
        <v>1.77878</v>
      </c>
      <c r="G9" s="2">
        <f>IF(B9="buy",F9+(C9/100),F9-(C9/100))</f>
        <v>1.79891</v>
      </c>
      <c r="H9" s="2">
        <f>IF(B9="buy",F9-(C9/100),F9+(C9/100))</f>
        <v>1.75865</v>
      </c>
    </row>
  </sheetData>
  <sheetCalcPr fullCalcOnLoad="1"/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E6" sqref="E6:E9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4140625</v>
      </c>
      <c r="B2" s="1">
        <v>85.33</v>
      </c>
      <c r="G2" s="1">
        <v>112.13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14</v>
      </c>
      <c r="B6" s="2"/>
      <c r="C6" s="2">
        <v>0.742999999999993</v>
      </c>
      <c r="D6" s="2">
        <f>$G$2</f>
        <v>112.13</v>
      </c>
      <c r="E6" s="4">
        <f t="shared" ref="E6:E9" si="0">$A$2*(1/C6)*(100/D6)/400</f>
        <v>12424.967822990613</v>
      </c>
      <c r="F6" s="2"/>
      <c r="G6" s="2">
        <f t="shared" ref="G6" si="1">IF(B6="buy",F6+(C6/100),F6-(C6/100))</f>
        <v>-7.4299999999999297E-3</v>
      </c>
      <c r="H6" s="2">
        <f t="shared" ref="H6" si="2">IF(B6="buy",F6-(C6/100),F6+(C6/100))</f>
        <v>7.4299999999999297E-3</v>
      </c>
    </row>
    <row r="7" spans="1:8" ht="30" customHeight="1">
      <c r="A7" s="2" t="s">
        <v>16</v>
      </c>
      <c r="B7" s="2"/>
      <c r="C7" s="2">
        <v>0.82099999999999795</v>
      </c>
      <c r="D7" s="2">
        <v>100</v>
      </c>
      <c r="E7" s="4">
        <f t="shared" si="0"/>
        <v>12608.480511571286</v>
      </c>
      <c r="F7" s="2"/>
      <c r="G7" s="2">
        <f>IF(B7="buy",F7+C7,F7-C7)</f>
        <v>-0.82099999999999795</v>
      </c>
      <c r="H7" s="2">
        <f>IF(B7="buy",F7-C7,F7+C7)</f>
        <v>0.82099999999999795</v>
      </c>
    </row>
    <row r="8" spans="1:8" ht="30" customHeight="1">
      <c r="A8" s="2" t="s">
        <v>25</v>
      </c>
      <c r="B8" s="2"/>
      <c r="C8" s="2">
        <v>1.40499999999998</v>
      </c>
      <c r="D8" s="2">
        <f>$G$2</f>
        <v>112.13</v>
      </c>
      <c r="E8" s="4">
        <f t="shared" si="0"/>
        <v>6570.6413469623285</v>
      </c>
      <c r="F8" s="2"/>
      <c r="G8" s="2">
        <f>IF(B8="buy",F8+(C8/100),F8-(C8/100))</f>
        <v>-1.40499999999998E-2</v>
      </c>
      <c r="H8" s="2">
        <f>IF(B8="buy",F8-(C8/100),F8+(C8/100))</f>
        <v>1.40499999999998E-2</v>
      </c>
    </row>
    <row r="9" spans="1:8" ht="30" customHeight="1">
      <c r="A9" s="2" t="s">
        <v>17</v>
      </c>
      <c r="B9" s="2"/>
      <c r="C9" s="2">
        <v>1.44199999999998</v>
      </c>
      <c r="D9" s="2">
        <f>$B$2</f>
        <v>85.33</v>
      </c>
      <c r="E9" s="4">
        <f t="shared" si="0"/>
        <v>8412.7678086854321</v>
      </c>
      <c r="F9" s="2"/>
      <c r="G9" s="2">
        <f>IF(B9="buy",F9+(C9/100),F9-(C9/100))</f>
        <v>-1.4419999999999799E-2</v>
      </c>
      <c r="H9" s="2">
        <f>IF(B9="buy",F9-(C9/100),F9+(C9/100))</f>
        <v>1.4419999999999799E-2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E6" sqref="E6:E9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4140625</v>
      </c>
      <c r="D2" s="1">
        <v>114.86</v>
      </c>
      <c r="G2" s="1">
        <v>112.13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27</v>
      </c>
      <c r="B6" s="2"/>
      <c r="C6" s="2">
        <v>0.83499999999999597</v>
      </c>
      <c r="D6" s="2">
        <f>$G$2</f>
        <v>112.13</v>
      </c>
      <c r="E6" s="4">
        <f t="shared" ref="E6:E9" si="0">$A$2*(1/C6)*(100/D6)/400</f>
        <v>11055.989332313757</v>
      </c>
      <c r="F6" s="2"/>
      <c r="G6" s="2">
        <f t="shared" ref="G6:G7" si="1">IF(B6="buy",F6+(C6/100),F6-(C6/100))</f>
        <v>-8.3499999999999599E-3</v>
      </c>
      <c r="H6" s="2">
        <f t="shared" ref="H6:H7" si="2">IF(B6="buy",F6-(C6/100),F6+(C6/100))</f>
        <v>8.3499999999999599E-3</v>
      </c>
    </row>
    <row r="7" spans="1:8" ht="30" customHeight="1">
      <c r="A7" s="2" t="s">
        <v>29</v>
      </c>
      <c r="B7" s="2"/>
      <c r="C7" s="2">
        <v>0.86200000000000698</v>
      </c>
      <c r="D7" s="2">
        <f>$D$2</f>
        <v>114.86</v>
      </c>
      <c r="E7" s="4">
        <f t="shared" si="0"/>
        <v>10455.13947575836</v>
      </c>
      <c r="F7" s="2"/>
      <c r="G7" s="2">
        <f t="shared" si="1"/>
        <v>-8.6200000000000703E-3</v>
      </c>
      <c r="H7" s="2">
        <f t="shared" si="2"/>
        <v>8.6200000000000703E-3</v>
      </c>
    </row>
    <row r="8" spans="1:8" ht="30" customHeight="1">
      <c r="A8" s="2" t="s">
        <v>20</v>
      </c>
      <c r="B8" s="2" t="s">
        <v>0</v>
      </c>
      <c r="C8" s="2">
        <v>1.198</v>
      </c>
      <c r="D8" s="2">
        <v>100</v>
      </c>
      <c r="E8" s="4">
        <f t="shared" si="0"/>
        <v>8640.7032554257094</v>
      </c>
      <c r="F8" s="2"/>
      <c r="G8" s="2">
        <f>IF(B8="buy",F8+C8,F8-C8)</f>
        <v>1.198</v>
      </c>
      <c r="H8" s="2">
        <f>IF(B8="buy",F8-C8,F8+C8)</f>
        <v>-1.198</v>
      </c>
    </row>
    <row r="9" spans="1:8" ht="30" customHeight="1">
      <c r="A9" s="2" t="s">
        <v>23</v>
      </c>
      <c r="B9" s="2"/>
      <c r="C9" s="2">
        <v>1.33</v>
      </c>
      <c r="D9" s="2">
        <f>$D$2</f>
        <v>114.86</v>
      </c>
      <c r="E9" s="4">
        <f t="shared" si="0"/>
        <v>6776.1881414314112</v>
      </c>
      <c r="F9" s="2"/>
      <c r="G9" s="2">
        <f>IF(B9="buy",F9+(C9/100),F9-(C9/100))</f>
        <v>-1.3300000000000001E-2</v>
      </c>
      <c r="H9" s="2">
        <f>IF(B9="buy",F9-(C9/100),F9+(C9/100))</f>
        <v>1.3300000000000001E-2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E6" sqref="E6:E9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4140625</v>
      </c>
      <c r="C2" s="1">
        <v>88.35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26</v>
      </c>
      <c r="B6" s="2"/>
      <c r="C6" s="2">
        <v>0.870999999999995</v>
      </c>
      <c r="D6" s="2">
        <v>100</v>
      </c>
      <c r="E6" s="4">
        <f t="shared" ref="E6:E9" si="0">$A$2*(1/C6)*(100/D6)/400</f>
        <v>11884.68714121706</v>
      </c>
      <c r="F6" s="2"/>
      <c r="G6" s="2">
        <f>IF(B6="buy",F6+C6,F6-C6)</f>
        <v>-0.870999999999995</v>
      </c>
      <c r="H6" s="2">
        <f>IF(B6="buy",F6-C6,F6+C6)</f>
        <v>0.870999999999995</v>
      </c>
    </row>
    <row r="7" spans="1:8" ht="30" customHeight="1">
      <c r="A7" s="2" t="s">
        <v>12</v>
      </c>
      <c r="B7" s="2"/>
      <c r="C7" s="2">
        <v>0.88199999999999001</v>
      </c>
      <c r="D7" s="2">
        <v>100</v>
      </c>
      <c r="E7" s="4">
        <f t="shared" si="0"/>
        <v>11736.465419501266</v>
      </c>
      <c r="F7" s="2"/>
      <c r="G7" s="2">
        <f>IF(B7="buy",F7+C7,F7-C7)</f>
        <v>-0.88199999999999001</v>
      </c>
      <c r="H7" s="2">
        <f>IF(B7="buy",F7-C7,F7+C7)</f>
        <v>0.88199999999999001</v>
      </c>
    </row>
    <row r="8" spans="1:8" ht="30" customHeight="1">
      <c r="A8" s="2" t="s">
        <v>30</v>
      </c>
      <c r="B8" s="2"/>
      <c r="C8" s="2">
        <v>1.034</v>
      </c>
      <c r="D8" s="2">
        <v>100</v>
      </c>
      <c r="E8" s="4">
        <f t="shared" si="0"/>
        <v>10011.182301740811</v>
      </c>
      <c r="F8" s="2"/>
      <c r="G8" s="2">
        <f>IF(B8="buy",F8+C8,F8-C8)</f>
        <v>-1.034</v>
      </c>
      <c r="H8" s="2">
        <f>IF(B8="buy",F8-C8,F8+C8)</f>
        <v>1.034</v>
      </c>
    </row>
    <row r="9" spans="1:8" ht="30" customHeight="1">
      <c r="A9" s="2" t="s">
        <v>28</v>
      </c>
      <c r="B9" s="2"/>
      <c r="C9" s="2">
        <v>1.1000000000000101</v>
      </c>
      <c r="D9" s="2">
        <f>$C$2</f>
        <v>88.35</v>
      </c>
      <c r="E9" s="4">
        <f t="shared" si="0"/>
        <v>10651.399392910333</v>
      </c>
      <c r="F9" s="2"/>
      <c r="G9" s="2">
        <f>IF(B9="buy",F9+(C9/100),F9-(C9/100))</f>
        <v>-1.10000000000001E-2</v>
      </c>
      <c r="H9" s="2">
        <f>IF(B9="buy",F9-(C9/100),F9+(C9/100))</f>
        <v>1.10000000000001E-2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tabSelected="1" zoomScale="125" workbookViewId="0">
      <selection activeCell="G13" sqref="G13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4140625</v>
      </c>
      <c r="E2" s="1">
        <v>151.13</v>
      </c>
      <c r="F2" s="1">
        <v>77.19</v>
      </c>
      <c r="G2" s="1">
        <v>112.13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19</v>
      </c>
      <c r="B6" s="2"/>
      <c r="C6" s="2">
        <v>0.88299999999998902</v>
      </c>
      <c r="D6" s="2">
        <f>$E$2</f>
        <v>151.13</v>
      </c>
      <c r="E6" s="4">
        <f t="shared" ref="E6:E9" si="0">$A$2*(1/C6)*(100/D6)/400</f>
        <v>7757.013061063155</v>
      </c>
      <c r="F6" s="2"/>
      <c r="G6" s="2">
        <f t="shared" ref="G6:G7" si="1">IF(B6="buy",F6+(C6/100),F6-(C6/100))</f>
        <v>-8.82999999999989E-3</v>
      </c>
      <c r="H6" s="2">
        <f t="shared" ref="H6:H7" si="2">IF(B6="buy",F6-(C6/100),F6+(C6/100))</f>
        <v>8.82999999999989E-3</v>
      </c>
    </row>
    <row r="7" spans="1:8" ht="30" customHeight="1">
      <c r="A7" s="2" t="s">
        <v>21</v>
      </c>
      <c r="B7" s="2"/>
      <c r="C7" s="2">
        <v>0.92099999999999405</v>
      </c>
      <c r="D7" s="2">
        <f>$G$2</f>
        <v>112.13</v>
      </c>
      <c r="E7" s="4">
        <f t="shared" si="0"/>
        <v>10023.616821370248</v>
      </c>
      <c r="F7" s="2"/>
      <c r="G7" s="2">
        <f t="shared" si="1"/>
        <v>-9.2099999999999405E-3</v>
      </c>
      <c r="H7" s="2">
        <f t="shared" si="2"/>
        <v>9.2099999999999405E-3</v>
      </c>
    </row>
    <row r="8" spans="1:8" ht="30" customHeight="1">
      <c r="A8" s="2" t="s">
        <v>15</v>
      </c>
      <c r="B8" s="2"/>
      <c r="C8" s="2">
        <v>0.97199999999999398</v>
      </c>
      <c r="D8" s="2">
        <v>100</v>
      </c>
      <c r="E8" s="4">
        <f t="shared" si="0"/>
        <v>10649.755658436281</v>
      </c>
      <c r="F8" s="2"/>
      <c r="G8" s="2">
        <f>IF(B8="buy",F8+C8,F8-C8)</f>
        <v>-0.97199999999999398</v>
      </c>
      <c r="H8" s="2">
        <f>IF(B8="buy",F8-C8,F8+C8)</f>
        <v>0.97199999999999398</v>
      </c>
    </row>
    <row r="9" spans="1:8" ht="30" customHeight="1">
      <c r="A9" s="2" t="s">
        <v>13</v>
      </c>
      <c r="B9" s="2"/>
      <c r="C9" s="2">
        <v>1.0289999999999899</v>
      </c>
      <c r="D9" s="2">
        <f>$F$2</f>
        <v>77.19</v>
      </c>
      <c r="E9" s="4">
        <f t="shared" si="0"/>
        <v>13032.552794960022</v>
      </c>
      <c r="F9" s="2"/>
      <c r="G9" s="2">
        <f>IF(B9="buy",F9+(C9/100),F9-(C9/100))</f>
        <v>-1.02899999999999E-2</v>
      </c>
      <c r="H9" s="2">
        <f>IF(B9="buy",F9-(C9/100),F9+(C9/100))</f>
        <v>1.02899999999999E-2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master</vt:lpstr>
      <vt:lpstr>monday</vt:lpstr>
      <vt:lpstr>tuesday</vt:lpstr>
      <vt:lpstr>wednesday</vt:lpstr>
      <vt:lpstr>thursday</vt:lpstr>
      <vt:lpstr>friday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2017-12-04T15:42:16Z</dcterms:modified>
</cp:coreProperties>
</file>