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workspace\volatility\src\"/>
    </mc:Choice>
  </mc:AlternateContent>
  <bookViews>
    <workbookView xWindow="25770" yWindow="-75" windowWidth="21375" windowHeight="21135" tabRatio="742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50" l="1"/>
  <c r="I8" i="51"/>
  <c r="J1" i="51"/>
  <c r="I7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I1" i="51"/>
  <c r="K1" i="51"/>
  <c r="J2" i="51"/>
  <c r="K3" i="51"/>
  <c r="K5" i="51"/>
  <c r="K6" i="51"/>
  <c r="B6" i="51"/>
  <c r="J1" i="50"/>
  <c r="I7" i="50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I1" i="50"/>
  <c r="K1" i="50"/>
  <c r="J2" i="50"/>
  <c r="J3" i="50"/>
  <c r="K3" i="50"/>
  <c r="K5" i="50"/>
  <c r="K6" i="50"/>
  <c r="B6" i="50"/>
</calcChain>
</file>

<file path=xl/sharedStrings.xml><?xml version="1.0" encoding="utf-8"?>
<sst xmlns="http://schemas.openxmlformats.org/spreadsheetml/2006/main" count="74" uniqueCount="46">
  <si>
    <t>AUDJPY</t>
  </si>
  <si>
    <t>CADJPY</t>
  </si>
  <si>
    <t>CHFJPY</t>
  </si>
  <si>
    <t>EURJPY</t>
  </si>
  <si>
    <t>GBPJPY</t>
  </si>
  <si>
    <t>NZDJPY</t>
  </si>
  <si>
    <t>USDJPY</t>
  </si>
  <si>
    <r>
      <t>A</t>
    </r>
    <r>
      <rPr>
        <sz val="11"/>
        <rFont val="ＭＳ ゴシック"/>
        <family val="3"/>
        <charset val="128"/>
      </rPr>
      <t>UD</t>
    </r>
    <phoneticPr fontId="1"/>
  </si>
  <si>
    <r>
      <t>C</t>
    </r>
    <r>
      <rPr>
        <sz val="11"/>
        <rFont val="ＭＳ ゴシック"/>
        <family val="3"/>
        <charset val="128"/>
      </rPr>
      <t>AD</t>
    </r>
    <phoneticPr fontId="1"/>
  </si>
  <si>
    <r>
      <t>C</t>
    </r>
    <r>
      <rPr>
        <sz val="11"/>
        <rFont val="ＭＳ ゴシック"/>
        <family val="3"/>
        <charset val="128"/>
      </rPr>
      <t>HF</t>
    </r>
    <phoneticPr fontId="1"/>
  </si>
  <si>
    <t>GBP</t>
    <phoneticPr fontId="1"/>
  </si>
  <si>
    <t>NZD</t>
    <phoneticPr fontId="1"/>
  </si>
  <si>
    <t>USD</t>
    <phoneticPr fontId="1"/>
  </si>
  <si>
    <t>AUDCHF</t>
  </si>
  <si>
    <t>AUDNZD</t>
  </si>
  <si>
    <t>AUDUSD</t>
  </si>
  <si>
    <t>EURAUD</t>
  </si>
  <si>
    <t>EURCHF</t>
  </si>
  <si>
    <t>EURGBP</t>
  </si>
  <si>
    <t>EURUSD</t>
  </si>
  <si>
    <t>GBPAUD</t>
  </si>
  <si>
    <t>GBPCHF</t>
  </si>
  <si>
    <t>GBPUSD</t>
  </si>
  <si>
    <t>NZDUSD</t>
  </si>
  <si>
    <t>USDCAD</t>
  </si>
  <si>
    <t>USDCHF</t>
  </si>
  <si>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</si>
  <si>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</si>
  <si>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</si>
  <si>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</si>
  <si>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</si>
  <si>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buy</t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</si>
  <si>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</si>
  <si>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</si>
  <si>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</si>
  <si>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</si>
  <si>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</si>
  <si>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AUDJPY</t>
    <phoneticPr fontId="4"/>
  </si>
  <si>
    <t>CADJPY</t>
    <phoneticPr fontId="4"/>
  </si>
  <si>
    <t>CHFJPY</t>
    <phoneticPr fontId="4"/>
  </si>
  <si>
    <r>
      <t>E</t>
    </r>
    <r>
      <rPr>
        <sz val="11"/>
        <rFont val="ＭＳ ゴシック"/>
        <family val="3"/>
        <charset val="128"/>
      </rPr>
      <t>URJPY</t>
    </r>
    <phoneticPr fontId="4"/>
  </si>
  <si>
    <r>
      <t>G</t>
    </r>
    <r>
      <rPr>
        <sz val="11"/>
        <rFont val="ＭＳ ゴシック"/>
        <family val="3"/>
        <charset val="128"/>
      </rPr>
      <t>BPJPY</t>
    </r>
    <phoneticPr fontId="4"/>
  </si>
  <si>
    <r>
      <t>N</t>
    </r>
    <r>
      <rPr>
        <sz val="11"/>
        <rFont val="ＭＳ ゴシック"/>
        <family val="3"/>
        <charset val="128"/>
      </rPr>
      <t>ZDJPY</t>
    </r>
    <phoneticPr fontId="4"/>
  </si>
  <si>
    <r>
      <t>U</t>
    </r>
    <r>
      <rPr>
        <sz val="11"/>
        <rFont val="ＭＳ ゴシック"/>
        <family val="3"/>
        <charset val="128"/>
      </rPr>
      <t>SDJPY</t>
    </r>
    <phoneticPr fontId="4"/>
  </si>
  <si>
    <t>sell</t>
  </si>
  <si>
    <t>divisor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</si>
</sst>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20"/>
  <sheetViews>
    <sheetView tabSelected="1" zoomScaleNormal="100" workbookViewId="0">
      <selection activeCell="H17" sqref="H17"/>
    </sheetView>
  </sheetViews>
  <sheetFormatPr defaultColWidth="14.875" defaultRowHeight="24" customHeight="1" x14ac:dyDescent="0.15"/>
  <cols>
    <col min="1" max="1" width="10" style="1" customWidth="1"/>
    <col min="2" max="16384" width="14.875" style="1"/>
  </cols>
  <sheetData>
    <row r="1" spans="2:14" ht="24" customHeight="1" x14ac:dyDescent="0.15">
      <c r="B1" s="7" t="s">
        <v>27</v>
      </c>
      <c r="C1" s="7" t="s">
        <v>28</v>
      </c>
      <c r="D1" s="7" t="s">
        <v>32</v>
      </c>
      <c r="I1" s="1">
        <f>amount!B1</f>
        <v>750</v>
      </c>
      <c r="J1" s="1">
        <f>VLOOKUP(B2,median!A1:B20,2)</f>
        <v>1.3</v>
      </c>
      <c r="K1" s="1">
        <f>1/J1</f>
        <v>0.76923076923076916</v>
      </c>
      <c r="N1" s="4" t="s">
        <v>37</v>
      </c>
    </row>
    <row r="2" spans="2:14" ht="24" customHeight="1" x14ac:dyDescent="0.15">
      <c r="B2" s="10" t="s">
        <v>2</v>
      </c>
      <c r="C2" s="10" t="s">
        <v>31</v>
      </c>
      <c r="D2" s="10">
        <v>131</v>
      </c>
      <c r="J2" s="1" t="str">
        <f>MID(B2,4,3)</f>
        <v>JPY</v>
      </c>
      <c r="N2" s="4" t="s">
        <v>38</v>
      </c>
    </row>
    <row r="3" spans="2:14" ht="24" customHeight="1" x14ac:dyDescent="0.15">
      <c r="B3" s="6"/>
      <c r="C3" s="6"/>
      <c r="J3" s="1">
        <v>100</v>
      </c>
      <c r="K3" s="1">
        <f>100/J3</f>
        <v>1</v>
      </c>
      <c r="N3" s="4" t="s">
        <v>39</v>
      </c>
    </row>
    <row r="4" spans="2:14" ht="24" customHeight="1" x14ac:dyDescent="0.15">
      <c r="B4" s="6"/>
      <c r="C4" s="6"/>
      <c r="N4" s="4" t="s">
        <v>40</v>
      </c>
    </row>
    <row r="5" spans="2:14" ht="24" customHeight="1" x14ac:dyDescent="0.15">
      <c r="B5" s="7" t="s">
        <v>33</v>
      </c>
      <c r="C5" s="6"/>
      <c r="K5" s="1">
        <f>I1*K1*K3</f>
        <v>576.92307692307691</v>
      </c>
      <c r="N5" s="4" t="s">
        <v>41</v>
      </c>
    </row>
    <row r="6" spans="2:14" ht="24" customHeight="1" x14ac:dyDescent="0.15">
      <c r="B6" s="2">
        <f>INT(K6*100)</f>
        <v>28846</v>
      </c>
      <c r="C6" s="6"/>
      <c r="K6" s="1">
        <f>K5/2</f>
        <v>288.46153846153845</v>
      </c>
      <c r="N6" s="4" t="s">
        <v>42</v>
      </c>
    </row>
    <row r="7" spans="2:14" ht="24" customHeight="1" x14ac:dyDescent="0.15">
      <c r="B7" s="3"/>
      <c r="C7" s="6"/>
      <c r="I7" s="1">
        <f>J1</f>
        <v>1.3</v>
      </c>
      <c r="N7" s="4" t="s">
        <v>43</v>
      </c>
    </row>
    <row r="8" spans="2:14" ht="24" customHeight="1" x14ac:dyDescent="0.15">
      <c r="B8" s="6"/>
      <c r="C8" s="6"/>
      <c r="I8" s="1">
        <f>ROUND(I7/amount!B2,2)</f>
        <v>0.43</v>
      </c>
    </row>
    <row r="9" spans="2:14" ht="24" customHeight="1" x14ac:dyDescent="0.15">
      <c r="B9" s="7" t="s">
        <v>34</v>
      </c>
      <c r="C9" s="9">
        <f>IF($C$2="buy",I11,J11)</f>
        <v>132.30000000000001</v>
      </c>
    </row>
    <row r="10" spans="2:14" ht="24" customHeight="1" x14ac:dyDescent="0.15">
      <c r="B10" s="7" t="s">
        <v>35</v>
      </c>
      <c r="C10" s="9">
        <f>IF($C$2="buy",I12,J12)</f>
        <v>129.69999999999999</v>
      </c>
      <c r="D10" s="3"/>
      <c r="N10" s="8" t="s">
        <v>29</v>
      </c>
    </row>
    <row r="11" spans="2:14" ht="24" customHeight="1" x14ac:dyDescent="0.15">
      <c r="B11" s="6"/>
      <c r="C11" s="6"/>
      <c r="D11" s="3"/>
      <c r="I11" s="1">
        <f>D2+I7</f>
        <v>132.30000000000001</v>
      </c>
      <c r="J11" s="1">
        <f>I12</f>
        <v>129.69999999999999</v>
      </c>
      <c r="N11" s="8" t="s">
        <v>30</v>
      </c>
    </row>
    <row r="12" spans="2:14" ht="24" customHeight="1" x14ac:dyDescent="0.15">
      <c r="B12" s="7" t="s">
        <v>36</v>
      </c>
      <c r="C12" s="9">
        <f>IF($C$2="buy",I14,J14)</f>
        <v>130.57</v>
      </c>
      <c r="I12" s="1">
        <f>D2-I7</f>
        <v>129.69999999999999</v>
      </c>
      <c r="J12" s="1">
        <f>I11</f>
        <v>132.30000000000001</v>
      </c>
    </row>
    <row r="13" spans="2:14" ht="24" customHeight="1" x14ac:dyDescent="0.15">
      <c r="B13" s="7" t="s">
        <v>34</v>
      </c>
      <c r="C13" s="9">
        <f>IF($C$2="buy",I15,J15)</f>
        <v>129.26999999999998</v>
      </c>
    </row>
    <row r="14" spans="2:14" ht="24" customHeight="1" x14ac:dyDescent="0.15">
      <c r="B14" s="7" t="s">
        <v>35</v>
      </c>
      <c r="C14" s="9">
        <f>IF($C$2="buy",I16,J16)</f>
        <v>131.87</v>
      </c>
      <c r="I14" s="1">
        <f>D2-I8</f>
        <v>130.57</v>
      </c>
      <c r="J14" s="1">
        <f>D2+I8</f>
        <v>131.43</v>
      </c>
    </row>
    <row r="15" spans="2:14" ht="24" customHeight="1" x14ac:dyDescent="0.15">
      <c r="B15" s="6"/>
      <c r="C15" s="6"/>
      <c r="I15" s="1">
        <f>I14-I7</f>
        <v>129.26999999999998</v>
      </c>
      <c r="J15" s="1">
        <f>J14+I7</f>
        <v>132.73000000000002</v>
      </c>
    </row>
    <row r="16" spans="2:14" ht="24" customHeight="1" x14ac:dyDescent="0.15">
      <c r="B16" s="6"/>
      <c r="C16" s="6"/>
      <c r="I16" s="1">
        <f>I14+I7</f>
        <v>131.87</v>
      </c>
      <c r="J16" s="1">
        <f>J14-I7</f>
        <v>130.13</v>
      </c>
    </row>
    <row r="17" spans="2:3" ht="24" customHeight="1" x14ac:dyDescent="0.15">
      <c r="B17" s="6"/>
      <c r="C17" s="6"/>
    </row>
    <row r="18" spans="2:3" ht="24" customHeight="1" x14ac:dyDescent="0.15">
      <c r="B18" s="6"/>
      <c r="C18" s="6"/>
    </row>
    <row r="19" spans="2:3" ht="24" customHeight="1" x14ac:dyDescent="0.15">
      <c r="B19" s="6"/>
      <c r="C19" s="6"/>
    </row>
    <row r="20" spans="2:3" ht="24" customHeight="1" x14ac:dyDescent="0.15">
      <c r="C20" s="6"/>
    </row>
  </sheetData>
  <sheetProtection sheet="1" objects="1" scenarios="1"/>
  <phoneticPr fontId="4"/>
  <dataValidations disablePrompts="1" count="2">
    <dataValidation type="list" allowBlank="1" showInputMessage="1" showErrorMessage="1" sqref="C2">
      <formula1>$N$10:$N$11</formula1>
    </dataValidation>
    <dataValidation type="list" allowBlank="1" showInputMessage="1" showErrorMessage="1" sqref="B2">
      <formula1>$N$1:$N$7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20"/>
  <sheetViews>
    <sheetView zoomScaleNormal="100" workbookViewId="0">
      <selection activeCell="D2" sqref="D2"/>
    </sheetView>
  </sheetViews>
  <sheetFormatPr defaultColWidth="14.875" defaultRowHeight="24" customHeight="1" x14ac:dyDescent="0.15"/>
  <cols>
    <col min="1" max="1" width="10" style="1" customWidth="1"/>
    <col min="2" max="16384" width="14.875" style="1"/>
  </cols>
  <sheetData>
    <row r="1" spans="2:14" ht="24" customHeight="1" x14ac:dyDescent="0.15">
      <c r="B1" s="7" t="s">
        <v>27</v>
      </c>
      <c r="C1" s="7" t="s">
        <v>28</v>
      </c>
      <c r="D1" s="7" t="s">
        <v>32</v>
      </c>
      <c r="I1" s="1">
        <f>amount!B1</f>
        <v>750</v>
      </c>
      <c r="J1" s="1">
        <f>VLOOKUP(B2,median!A1:B20,2)</f>
        <v>1.3</v>
      </c>
      <c r="K1" s="1">
        <f>1/J1</f>
        <v>0.76923076923076916</v>
      </c>
      <c r="N1" s="4" t="s">
        <v>13</v>
      </c>
    </row>
    <row r="2" spans="2:14" ht="24" customHeight="1" x14ac:dyDescent="0.15">
      <c r="B2" s="10" t="s">
        <v>19</v>
      </c>
      <c r="C2" s="10" t="s">
        <v>44</v>
      </c>
      <c r="D2" s="10">
        <v>1</v>
      </c>
      <c r="J2" s="1" t="str">
        <f>MID(B2,4,3)</f>
        <v>USD</v>
      </c>
      <c r="N2" s="4" t="s">
        <v>14</v>
      </c>
    </row>
    <row r="3" spans="2:14" ht="24" customHeight="1" x14ac:dyDescent="0.15">
      <c r="B3" s="6"/>
      <c r="C3" s="6"/>
      <c r="J3" s="1">
        <f>VLOOKUP(J2,'jpy rate'!A1:B6,2)</f>
        <v>118</v>
      </c>
      <c r="K3" s="1">
        <f>100/J3</f>
        <v>0.84745762711864403</v>
      </c>
      <c r="N3" s="4" t="s">
        <v>15</v>
      </c>
    </row>
    <row r="4" spans="2:14" ht="24" customHeight="1" x14ac:dyDescent="0.15">
      <c r="B4" s="6"/>
      <c r="C4" s="6"/>
      <c r="N4" s="5" t="s">
        <v>16</v>
      </c>
    </row>
    <row r="5" spans="2:14" ht="24" customHeight="1" x14ac:dyDescent="0.15">
      <c r="B5" s="7" t="s">
        <v>33</v>
      </c>
      <c r="C5" s="6"/>
      <c r="K5" s="1">
        <f>I1*K1*K3</f>
        <v>488.91786179921769</v>
      </c>
      <c r="N5" s="5" t="s">
        <v>17</v>
      </c>
    </row>
    <row r="6" spans="2:14" ht="24" customHeight="1" x14ac:dyDescent="0.15">
      <c r="B6" s="2">
        <f>INT(K6*100)</f>
        <v>24445</v>
      </c>
      <c r="C6" s="6"/>
      <c r="K6" s="1">
        <f>K5/2</f>
        <v>244.45893089960884</v>
      </c>
      <c r="N6" s="5" t="s">
        <v>18</v>
      </c>
    </row>
    <row r="7" spans="2:14" ht="24" customHeight="1" x14ac:dyDescent="0.15">
      <c r="B7" s="3"/>
      <c r="C7" s="6"/>
      <c r="I7" s="1">
        <f>J1/100</f>
        <v>1.3000000000000001E-2</v>
      </c>
      <c r="N7" s="5" t="s">
        <v>19</v>
      </c>
    </row>
    <row r="8" spans="2:14" ht="24" customHeight="1" x14ac:dyDescent="0.15">
      <c r="B8" s="6"/>
      <c r="C8" s="6"/>
      <c r="I8" s="1">
        <f>ROUND(I7/amount!B2,4)</f>
        <v>4.3E-3</v>
      </c>
      <c r="N8" s="5" t="s">
        <v>20</v>
      </c>
    </row>
    <row r="9" spans="2:14" ht="24" customHeight="1" x14ac:dyDescent="0.15">
      <c r="B9" s="7" t="s">
        <v>34</v>
      </c>
      <c r="C9" s="9">
        <f>IF($C$2="buy",I11,J11)</f>
        <v>0.98699999999999999</v>
      </c>
      <c r="N9" s="5" t="s">
        <v>21</v>
      </c>
    </row>
    <row r="10" spans="2:14" ht="24" customHeight="1" x14ac:dyDescent="0.15">
      <c r="B10" s="7" t="s">
        <v>35</v>
      </c>
      <c r="C10" s="9">
        <f>IF($C$2="buy",I12,J12)</f>
        <v>1.0129999999999999</v>
      </c>
      <c r="D10" s="3"/>
      <c r="N10" s="5" t="s">
        <v>22</v>
      </c>
    </row>
    <row r="11" spans="2:14" ht="24" customHeight="1" x14ac:dyDescent="0.15">
      <c r="B11" s="6"/>
      <c r="C11" s="6"/>
      <c r="D11" s="3"/>
      <c r="I11" s="1">
        <f>D2+I7</f>
        <v>1.0129999999999999</v>
      </c>
      <c r="J11" s="1">
        <f>I12</f>
        <v>0.98699999999999999</v>
      </c>
      <c r="N11" s="5" t="s">
        <v>23</v>
      </c>
    </row>
    <row r="12" spans="2:14" ht="24" customHeight="1" x14ac:dyDescent="0.15">
      <c r="B12" s="7" t="s">
        <v>36</v>
      </c>
      <c r="C12" s="9">
        <f>IF($C$2="buy",I14,J14)</f>
        <v>1.0043</v>
      </c>
      <c r="I12" s="1">
        <f>D2-I7</f>
        <v>0.98699999999999999</v>
      </c>
      <c r="J12" s="1">
        <f>I11</f>
        <v>1.0129999999999999</v>
      </c>
      <c r="N12" s="5" t="s">
        <v>24</v>
      </c>
    </row>
    <row r="13" spans="2:14" ht="24" customHeight="1" x14ac:dyDescent="0.15">
      <c r="B13" s="7" t="s">
        <v>34</v>
      </c>
      <c r="C13" s="9">
        <f>IF($C$2="buy",I15,J15)</f>
        <v>1.0172999999999999</v>
      </c>
      <c r="N13" s="5" t="s">
        <v>25</v>
      </c>
    </row>
    <row r="14" spans="2:14" ht="24" customHeight="1" x14ac:dyDescent="0.15">
      <c r="B14" s="7" t="s">
        <v>35</v>
      </c>
      <c r="C14" s="9">
        <f>IF($C$2="buy",I16,J16)</f>
        <v>0.99129999999999996</v>
      </c>
      <c r="I14" s="1">
        <f>D2-I8</f>
        <v>0.99570000000000003</v>
      </c>
      <c r="J14" s="1">
        <f>D2+I8</f>
        <v>1.0043</v>
      </c>
    </row>
    <row r="15" spans="2:14" ht="24" customHeight="1" x14ac:dyDescent="0.15">
      <c r="B15" s="6"/>
      <c r="C15" s="6"/>
      <c r="I15" s="1">
        <f>I14-I7</f>
        <v>0.98270000000000002</v>
      </c>
      <c r="J15" s="1">
        <f>J14+I7</f>
        <v>1.0172999999999999</v>
      </c>
    </row>
    <row r="16" spans="2:14" ht="24" customHeight="1" x14ac:dyDescent="0.15">
      <c r="B16" s="6"/>
      <c r="C16" s="6"/>
      <c r="I16" s="1">
        <f>I14+I7</f>
        <v>1.0086999999999999</v>
      </c>
      <c r="J16" s="1">
        <f>J14-I7</f>
        <v>0.99129999999999996</v>
      </c>
      <c r="N16" s="8" t="s">
        <v>29</v>
      </c>
    </row>
    <row r="17" spans="2:14" ht="24" customHeight="1" x14ac:dyDescent="0.15">
      <c r="B17" s="6"/>
      <c r="C17" s="6"/>
      <c r="N17" s="8" t="s">
        <v>30</v>
      </c>
    </row>
    <row r="18" spans="2:14" ht="24" customHeight="1" x14ac:dyDescent="0.15">
      <c r="B18" s="6"/>
      <c r="C18" s="6"/>
    </row>
    <row r="19" spans="2:14" ht="24" customHeight="1" x14ac:dyDescent="0.15">
      <c r="B19" s="6"/>
      <c r="C19" s="6"/>
    </row>
    <row r="20" spans="2:14" ht="24" customHeight="1" x14ac:dyDescent="0.15">
      <c r="C20" s="6"/>
    </row>
  </sheetData>
  <sheetProtection sheet="1" objects="1" scenarios="1"/>
  <phoneticPr fontId="4"/>
  <dataValidations count="2">
    <dataValidation type="list" allowBlank="1" showInputMessage="1" showErrorMessage="1" sqref="C2">
      <formula1>$N$16:$N$17</formula1>
    </dataValidation>
    <dataValidation type="list" allowBlank="1" showInputMessage="1" showErrorMessage="1" sqref="B2">
      <formula1>$N$1:$N$13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A3" sqref="A3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26</v>
      </c>
      <c r="B1" s="5">
        <v>750</v>
      </c>
    </row>
    <row r="2" spans="1:2" ht="21" customHeight="1" x14ac:dyDescent="0.15">
      <c r="A2" s="4" t="s">
        <v>45</v>
      </c>
      <c r="B2" s="5">
        <v>3</v>
      </c>
    </row>
    <row r="3" spans="1:2" ht="21" customHeight="1" x14ac:dyDescent="0.15">
      <c r="A3" s="4"/>
    </row>
    <row r="4" spans="1:2" ht="21" customHeight="1" x14ac:dyDescent="0.15">
      <c r="A4" s="4"/>
    </row>
    <row r="5" spans="1:2" ht="21" customHeight="1" x14ac:dyDescent="0.15">
      <c r="A5" s="4"/>
    </row>
    <row r="6" spans="1:2" ht="21" customHeight="1" x14ac:dyDescent="0.15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workbookViewId="0">
      <selection activeCell="B4" sqref="B4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7</v>
      </c>
      <c r="B1" s="5">
        <v>68</v>
      </c>
    </row>
    <row r="2" spans="1:2" ht="21" customHeight="1" x14ac:dyDescent="0.15">
      <c r="A2" s="4" t="s">
        <v>8</v>
      </c>
      <c r="B2" s="5">
        <v>80</v>
      </c>
    </row>
    <row r="3" spans="1:2" ht="21" customHeight="1" x14ac:dyDescent="0.15">
      <c r="A3" s="4" t="s">
        <v>9</v>
      </c>
      <c r="B3" s="5">
        <v>100</v>
      </c>
    </row>
    <row r="4" spans="1:2" ht="21" customHeight="1" x14ac:dyDescent="0.15">
      <c r="A4" s="4" t="s">
        <v>10</v>
      </c>
      <c r="B4" s="5">
        <v>140</v>
      </c>
    </row>
    <row r="5" spans="1:2" ht="21" customHeight="1" x14ac:dyDescent="0.15">
      <c r="A5" s="4" t="s">
        <v>11</v>
      </c>
      <c r="B5" s="5">
        <v>60</v>
      </c>
    </row>
    <row r="6" spans="1:2" ht="21" customHeight="1" x14ac:dyDescent="0.15">
      <c r="A6" s="4" t="s">
        <v>12</v>
      </c>
      <c r="B6" s="5">
        <v>118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0"/>
  <sheetViews>
    <sheetView workbookViewId="0">
      <selection activeCell="E23" sqref="E23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13</v>
      </c>
      <c r="B1" s="5">
        <v>1.1000000000000001</v>
      </c>
    </row>
    <row r="2" spans="1:2" ht="21" customHeight="1" x14ac:dyDescent="0.15">
      <c r="A2" s="4" t="s">
        <v>0</v>
      </c>
      <c r="B2" s="5">
        <v>1.5</v>
      </c>
    </row>
    <row r="3" spans="1:2" ht="21" customHeight="1" x14ac:dyDescent="0.15">
      <c r="A3" s="4" t="s">
        <v>14</v>
      </c>
      <c r="B3" s="5">
        <v>1.1000000000000001</v>
      </c>
    </row>
    <row r="4" spans="1:2" ht="21" customHeight="1" x14ac:dyDescent="0.15">
      <c r="A4" s="4" t="s">
        <v>15</v>
      </c>
      <c r="B4" s="5">
        <v>1</v>
      </c>
    </row>
    <row r="5" spans="1:2" ht="21" customHeight="1" x14ac:dyDescent="0.15">
      <c r="A5" s="4" t="s">
        <v>1</v>
      </c>
      <c r="B5" s="5">
        <v>1.4</v>
      </c>
    </row>
    <row r="6" spans="1:2" ht="21" customHeight="1" x14ac:dyDescent="0.15">
      <c r="A6" s="4" t="s">
        <v>2</v>
      </c>
      <c r="B6" s="5">
        <v>1.3</v>
      </c>
    </row>
    <row r="7" spans="1:2" ht="21" customHeight="1" x14ac:dyDescent="0.15">
      <c r="A7" s="5" t="s">
        <v>16</v>
      </c>
      <c r="B7" s="5">
        <v>2.2000000000000002</v>
      </c>
    </row>
    <row r="8" spans="1:2" ht="21" customHeight="1" x14ac:dyDescent="0.15">
      <c r="A8" s="5" t="s">
        <v>17</v>
      </c>
      <c r="B8" s="5">
        <v>1</v>
      </c>
    </row>
    <row r="9" spans="1:2" ht="21" customHeight="1" x14ac:dyDescent="0.15">
      <c r="A9" s="5" t="s">
        <v>18</v>
      </c>
      <c r="B9" s="5">
        <v>1.2</v>
      </c>
    </row>
    <row r="10" spans="1:2" ht="21" customHeight="1" x14ac:dyDescent="0.15">
      <c r="A10" s="5" t="s">
        <v>3</v>
      </c>
      <c r="B10" s="5">
        <v>1.6</v>
      </c>
    </row>
    <row r="11" spans="1:2" ht="21" customHeight="1" x14ac:dyDescent="0.15">
      <c r="A11" s="5" t="s">
        <v>19</v>
      </c>
      <c r="B11" s="5">
        <v>1.3</v>
      </c>
    </row>
    <row r="12" spans="1:2" ht="21" customHeight="1" x14ac:dyDescent="0.15">
      <c r="A12" s="5" t="s">
        <v>20</v>
      </c>
      <c r="B12" s="5">
        <v>3.3</v>
      </c>
    </row>
    <row r="13" spans="1:2" ht="21" customHeight="1" x14ac:dyDescent="0.15">
      <c r="A13" s="5" t="s">
        <v>21</v>
      </c>
      <c r="B13" s="5">
        <v>2.1</v>
      </c>
    </row>
    <row r="14" spans="1:2" ht="21" customHeight="1" x14ac:dyDescent="0.15">
      <c r="A14" s="5" t="s">
        <v>4</v>
      </c>
      <c r="B14" s="5">
        <v>2.7</v>
      </c>
    </row>
    <row r="15" spans="1:2" ht="21" customHeight="1" x14ac:dyDescent="0.15">
      <c r="A15" s="5" t="s">
        <v>22</v>
      </c>
      <c r="B15" s="5">
        <v>2.1</v>
      </c>
    </row>
    <row r="16" spans="1:2" ht="21" customHeight="1" x14ac:dyDescent="0.15">
      <c r="A16" s="5" t="s">
        <v>5</v>
      </c>
      <c r="B16" s="5">
        <v>1.4</v>
      </c>
    </row>
    <row r="17" spans="1:2" ht="21" customHeight="1" x14ac:dyDescent="0.15">
      <c r="A17" s="5" t="s">
        <v>23</v>
      </c>
      <c r="B17" s="5">
        <v>1.2</v>
      </c>
    </row>
    <row r="18" spans="1:2" ht="21" customHeight="1" x14ac:dyDescent="0.15">
      <c r="A18" s="5" t="s">
        <v>24</v>
      </c>
      <c r="B18" s="5">
        <v>1.5</v>
      </c>
    </row>
    <row r="19" spans="1:2" ht="21" customHeight="1" x14ac:dyDescent="0.15">
      <c r="A19" s="5" t="s">
        <v>25</v>
      </c>
      <c r="B19" s="5">
        <v>1.2</v>
      </c>
    </row>
    <row r="20" spans="1:2" ht="21" customHeight="1" x14ac:dyDescent="0.15">
      <c r="A20" s="5" t="s">
        <v>6</v>
      </c>
      <c r="B20" s="5">
        <v>1.4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2019-10-17T03:27:42Z</dcterms:modified>
</cp:coreProperties>
</file>