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20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480" yWindow="-80" windowWidth="26480" windowHeight="21140" tabRatio="742"/>
  </bookViews>
  <sheets>
    <sheet name="master" sheetId="7" r:id="rId1"/>
    <sheet name="euraud" sheetId="27" r:id="rId2"/>
    <sheet name="gbpaud" sheetId="34" r:id="rId3"/>
    <sheet name="usdcad" sheetId="28" r:id="rId4"/>
    <sheet name="audchf" sheetId="29" r:id="rId5"/>
    <sheet name="eurchf" sheetId="37" r:id="rId6"/>
    <sheet name="gbpchf" sheetId="36" r:id="rId7"/>
    <sheet name="usdchf" sheetId="35" r:id="rId8"/>
    <sheet name="eurgbp" sheetId="30" r:id="rId9"/>
    <sheet name="audjpy" sheetId="38" r:id="rId10"/>
    <sheet name="cadjpy" sheetId="39" r:id="rId11"/>
    <sheet name="chfjpy" sheetId="40" r:id="rId12"/>
    <sheet name="eurjpy" sheetId="41" r:id="rId13"/>
    <sheet name="gbpjpy" sheetId="42" r:id="rId14"/>
    <sheet name="nzdjpy" sheetId="43" r:id="rId15"/>
    <sheet name="usdjpy" sheetId="32" r:id="rId16"/>
    <sheet name="audnzd" sheetId="31" r:id="rId17"/>
    <sheet name="audusd" sheetId="33" r:id="rId18"/>
    <sheet name="eurusd" sheetId="44" r:id="rId19"/>
    <sheet name="gbpusd" sheetId="45" r:id="rId20"/>
    <sheet name="nzdusd" sheetId="46" r:id="rId2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29"/>
  <c r="C3"/>
  <c r="J3"/>
  <c r="F5"/>
  <c r="H5"/>
  <c r="G5"/>
  <c r="F4"/>
  <c r="H4"/>
  <c r="G4"/>
  <c r="D3"/>
  <c r="E3"/>
  <c r="F3" i="38"/>
  <c r="C3"/>
  <c r="J3"/>
  <c r="F5"/>
  <c r="H5"/>
  <c r="F4"/>
  <c r="H4"/>
  <c r="G5"/>
  <c r="G4"/>
  <c r="E3"/>
  <c r="F3" i="31"/>
  <c r="C3"/>
  <c r="J3"/>
  <c r="F5"/>
  <c r="H5"/>
  <c r="G5"/>
  <c r="F4"/>
  <c r="H4"/>
  <c r="G4"/>
  <c r="D3"/>
  <c r="E3"/>
  <c r="F3" i="33"/>
  <c r="C3"/>
  <c r="J3"/>
  <c r="F5"/>
  <c r="H5"/>
  <c r="G5"/>
  <c r="F4"/>
  <c r="H4"/>
  <c r="G4"/>
  <c r="D3"/>
  <c r="E3"/>
  <c r="F3" i="39"/>
  <c r="C3"/>
  <c r="J3"/>
  <c r="F5"/>
  <c r="H5"/>
  <c r="G5"/>
  <c r="F4"/>
  <c r="H4"/>
  <c r="G4"/>
  <c r="E3"/>
  <c r="F3" i="40"/>
  <c r="C3"/>
  <c r="J3"/>
  <c r="F5"/>
  <c r="H5"/>
  <c r="G5"/>
  <c r="F4"/>
  <c r="H4"/>
  <c r="G4"/>
  <c r="E3"/>
  <c r="F3" i="27"/>
  <c r="C3"/>
  <c r="J3"/>
  <c r="F5"/>
  <c r="H5"/>
  <c r="G5"/>
  <c r="F4"/>
  <c r="H4"/>
  <c r="G4"/>
  <c r="D3"/>
  <c r="E3"/>
  <c r="F3" i="37"/>
  <c r="C3"/>
  <c r="J3"/>
  <c r="F5"/>
  <c r="H5"/>
  <c r="G5"/>
  <c r="F4"/>
  <c r="H4"/>
  <c r="G4"/>
  <c r="D3"/>
  <c r="E3"/>
  <c r="F3" i="30"/>
  <c r="C3"/>
  <c r="J3"/>
  <c r="F5"/>
  <c r="H5"/>
  <c r="G5"/>
  <c r="F4"/>
  <c r="H4"/>
  <c r="G4"/>
  <c r="D3"/>
  <c r="E3"/>
  <c r="F3" i="41"/>
  <c r="C3"/>
  <c r="J3"/>
  <c r="F5"/>
  <c r="H5"/>
  <c r="G5"/>
  <c r="F4"/>
  <c r="H4"/>
  <c r="G4"/>
  <c r="E3"/>
  <c r="F3" i="44"/>
  <c r="C3"/>
  <c r="J3"/>
  <c r="F5"/>
  <c r="H5"/>
  <c r="G5"/>
  <c r="F4"/>
  <c r="H4"/>
  <c r="G4"/>
  <c r="D3"/>
  <c r="E3"/>
  <c r="F3" i="34"/>
  <c r="C3"/>
  <c r="J3"/>
  <c r="F5"/>
  <c r="H5"/>
  <c r="G5"/>
  <c r="F4"/>
  <c r="H4"/>
  <c r="G4"/>
  <c r="D3"/>
  <c r="E3"/>
  <c r="F3" i="36"/>
  <c r="C3"/>
  <c r="J3"/>
  <c r="F5"/>
  <c r="H5"/>
  <c r="G5"/>
  <c r="F4"/>
  <c r="H4"/>
  <c r="G4"/>
  <c r="D3"/>
  <c r="E3"/>
  <c r="F3" i="42"/>
  <c r="C3"/>
  <c r="J3"/>
  <c r="F5"/>
  <c r="H5"/>
  <c r="G5"/>
  <c r="F4"/>
  <c r="H4"/>
  <c r="G4"/>
  <c r="E3"/>
  <c r="F3" i="45"/>
  <c r="C3"/>
  <c r="J3"/>
  <c r="F5"/>
  <c r="H5"/>
  <c r="G5"/>
  <c r="F4"/>
  <c r="H4"/>
  <c r="G4"/>
  <c r="D3"/>
  <c r="E3"/>
  <c r="G23" i="7"/>
  <c r="G22"/>
  <c r="G21"/>
  <c r="G20"/>
  <c r="G19"/>
  <c r="F23"/>
  <c r="F22"/>
  <c r="F21"/>
  <c r="F19"/>
  <c r="F20"/>
  <c r="G15"/>
  <c r="M15"/>
  <c r="L15"/>
  <c r="I15"/>
  <c r="J15"/>
  <c r="H15"/>
  <c r="G14"/>
  <c r="M14"/>
  <c r="L14"/>
  <c r="I14"/>
  <c r="J14"/>
  <c r="H14"/>
  <c r="G13"/>
  <c r="M13"/>
  <c r="L13"/>
  <c r="I13"/>
  <c r="J13"/>
  <c r="H13"/>
  <c r="G12"/>
  <c r="M12"/>
  <c r="L12"/>
  <c r="I12"/>
  <c r="J12"/>
  <c r="H12"/>
  <c r="G11"/>
  <c r="M11"/>
  <c r="L11"/>
  <c r="I11"/>
  <c r="J11"/>
  <c r="H11"/>
  <c r="F3" i="43"/>
  <c r="C3"/>
  <c r="J3"/>
  <c r="F5"/>
  <c r="H5"/>
  <c r="G5"/>
  <c r="F4"/>
  <c r="H4"/>
  <c r="G4"/>
  <c r="E3"/>
  <c r="F3" i="46"/>
  <c r="C3"/>
  <c r="J3"/>
  <c r="F5"/>
  <c r="H5"/>
  <c r="G5"/>
  <c r="F4"/>
  <c r="H4"/>
  <c r="G4"/>
  <c r="D3"/>
  <c r="E3"/>
  <c r="F3" i="28"/>
  <c r="C3"/>
  <c r="J3"/>
  <c r="F5"/>
  <c r="H5"/>
  <c r="G5"/>
  <c r="F4"/>
  <c r="H4"/>
  <c r="G4"/>
  <c r="D3"/>
  <c r="E3"/>
  <c r="F3" i="35"/>
  <c r="C3"/>
  <c r="J3"/>
  <c r="F5"/>
  <c r="H5"/>
  <c r="G5"/>
  <c r="F4"/>
  <c r="H4"/>
  <c r="G4"/>
  <c r="D3"/>
  <c r="E3"/>
  <c r="F3" i="32"/>
  <c r="C3"/>
  <c r="J3"/>
  <c r="F5"/>
  <c r="H5"/>
  <c r="G5"/>
  <c r="F4"/>
  <c r="H4"/>
  <c r="G4"/>
  <c r="E3"/>
</calcChain>
</file>

<file path=xl/sharedStrings.xml><?xml version="1.0" encoding="utf-8"?>
<sst xmlns="http://schemas.openxmlformats.org/spreadsheetml/2006/main" count="294" uniqueCount="60">
  <si>
    <t>Amount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</si>
  <si>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</si>
  <si>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</si>
  <si>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</si>
  <si>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</si>
  <si>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</si>
  <si>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</si>
  <si>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Pairs</t>
    <phoneticPr fontId="1"/>
  </si>
  <si>
    <t>Stop</t>
    <phoneticPr fontId="1"/>
  </si>
  <si>
    <t>AUDCHF</t>
  </si>
  <si>
    <t>AUDJPY</t>
  </si>
  <si>
    <t>AUDNZD</t>
  </si>
  <si>
    <t>AUDUSD</t>
  </si>
  <si>
    <t>CADJPY</t>
  </si>
  <si>
    <t>CHFJPY</t>
  </si>
  <si>
    <t>EURAUD</t>
  </si>
  <si>
    <t>EURCHF</t>
  </si>
  <si>
    <t>EURGBP</t>
  </si>
  <si>
    <t>EURJPY</t>
  </si>
  <si>
    <t>EURUSD</t>
  </si>
  <si>
    <t>GBPAUD</t>
  </si>
  <si>
    <t>GBPCHF</t>
  </si>
  <si>
    <t>GBPJPY</t>
  </si>
  <si>
    <t>GBPUSD</t>
  </si>
  <si>
    <t>NZDJPY</t>
  </si>
  <si>
    <t>NZDUSD</t>
  </si>
  <si>
    <t>USDCAD</t>
  </si>
  <si>
    <t>USDCHF</t>
  </si>
  <si>
    <t>USDJPY</t>
  </si>
  <si>
    <t>rate</t>
    <phoneticPr fontId="1"/>
  </si>
  <si>
    <t>EURAUD</t>
    <phoneticPr fontId="1"/>
  </si>
  <si>
    <t>buy</t>
    <phoneticPr fontId="1"/>
  </si>
  <si>
    <t>sell</t>
    <phoneticPr fontId="1"/>
  </si>
  <si>
    <t>GBPAUD</t>
    <phoneticPr fontId="1"/>
  </si>
  <si>
    <t>USDCAD</t>
    <phoneticPr fontId="1"/>
  </si>
  <si>
    <t>AUDCHF</t>
    <phoneticPr fontId="1"/>
  </si>
  <si>
    <t>EURCHF</t>
    <phoneticPr fontId="1"/>
  </si>
  <si>
    <t>GBPCHF</t>
    <phoneticPr fontId="1"/>
  </si>
  <si>
    <t>USDCHF</t>
    <phoneticPr fontId="1"/>
  </si>
  <si>
    <t>EURGBP</t>
    <phoneticPr fontId="1"/>
  </si>
  <si>
    <t>AUDJPY</t>
    <phoneticPr fontId="1"/>
  </si>
  <si>
    <t>CADJPY</t>
    <phoneticPr fontId="1"/>
  </si>
  <si>
    <t>CHFJPY</t>
    <phoneticPr fontId="1"/>
  </si>
  <si>
    <t>EURJPY</t>
    <phoneticPr fontId="1"/>
  </si>
  <si>
    <t>GBPJPY</t>
    <phoneticPr fontId="1"/>
  </si>
  <si>
    <t>NZDJPY</t>
    <phoneticPr fontId="1"/>
  </si>
  <si>
    <t>USDJPY</t>
    <phoneticPr fontId="1"/>
  </si>
  <si>
    <t>AUDNZD</t>
    <phoneticPr fontId="1"/>
  </si>
  <si>
    <t>AUDUSD</t>
    <phoneticPr fontId="1"/>
  </si>
  <si>
    <t>EURUSD</t>
    <phoneticPr fontId="1"/>
  </si>
  <si>
    <t>GBPUSD</t>
    <phoneticPr fontId="1"/>
  </si>
  <si>
    <t>NZDUSD</t>
    <phoneticPr fontId="1"/>
  </si>
  <si>
    <t>AUD</t>
    <phoneticPr fontId="1"/>
  </si>
  <si>
    <t>CAD</t>
    <phoneticPr fontId="1"/>
  </si>
  <si>
    <t>CHF</t>
    <phoneticPr fontId="1"/>
  </si>
  <si>
    <t>GBP</t>
    <phoneticPr fontId="1"/>
  </si>
  <si>
    <t>NZD</t>
    <phoneticPr fontId="1"/>
  </si>
  <si>
    <t>USD</t>
    <phoneticPr fontId="1"/>
  </si>
  <si>
    <t>JPY</t>
    <phoneticPr fontId="1"/>
  </si>
  <si>
    <t>No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</si>
</sst>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  <font>
      <sz val="12"/>
      <color indexed="10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3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3"/>
  <sheetViews>
    <sheetView tabSelected="1" workbookViewId="0">
      <selection activeCell="I22" sqref="I22"/>
    </sheetView>
  </sheetViews>
  <sheetFormatPr baseColWidth="12" defaultColWidth="14.83203125" defaultRowHeight="24" customHeight="1"/>
  <cols>
    <col min="1" max="1" width="10" style="1" customWidth="1"/>
    <col min="2" max="16384" width="14.83203125" style="1"/>
  </cols>
  <sheetData>
    <row r="1" spans="1:14" ht="24" customHeight="1">
      <c r="A1" s="1">
        <v>1</v>
      </c>
      <c r="B1" s="10" t="s">
        <v>28</v>
      </c>
      <c r="C1" s="10">
        <v>1.121</v>
      </c>
      <c r="E1" s="3" t="s">
        <v>0</v>
      </c>
      <c r="G1" s="3" t="s">
        <v>29</v>
      </c>
      <c r="I1" s="2" t="s">
        <v>52</v>
      </c>
      <c r="J1" s="2">
        <v>76</v>
      </c>
    </row>
    <row r="2" spans="1:14" ht="24" customHeight="1">
      <c r="A2" s="1">
        <v>2</v>
      </c>
      <c r="B2" s="10" t="s">
        <v>18</v>
      </c>
      <c r="C2" s="10">
        <v>1.4159999999999899</v>
      </c>
      <c r="E2" s="4">
        <v>400</v>
      </c>
      <c r="G2" s="2">
        <v>0.12</v>
      </c>
      <c r="I2" s="2" t="s">
        <v>53</v>
      </c>
      <c r="J2" s="2">
        <v>80</v>
      </c>
    </row>
    <row r="3" spans="1:14" ht="24" customHeight="1">
      <c r="A3" s="1">
        <v>3</v>
      </c>
      <c r="B3" s="10" t="s">
        <v>19</v>
      </c>
      <c r="C3" s="10">
        <v>1.1789999999999901</v>
      </c>
      <c r="I3" s="2" t="s">
        <v>54</v>
      </c>
      <c r="J3" s="2">
        <v>110</v>
      </c>
    </row>
    <row r="4" spans="1:14" ht="24" customHeight="1">
      <c r="A4" s="1">
        <v>4</v>
      </c>
      <c r="B4" s="10" t="s">
        <v>22</v>
      </c>
      <c r="C4" s="10">
        <v>2.5389999999999802</v>
      </c>
      <c r="I4" s="2" t="s">
        <v>55</v>
      </c>
      <c r="J4" s="2">
        <v>138</v>
      </c>
    </row>
    <row r="5" spans="1:14" ht="24" customHeight="1">
      <c r="A5" s="1">
        <v>5</v>
      </c>
      <c r="B5" s="10" t="s">
        <v>23</v>
      </c>
      <c r="C5" s="10">
        <v>2.0739999999999901</v>
      </c>
      <c r="I5" s="2" t="s">
        <v>58</v>
      </c>
      <c r="J5" s="2">
        <v>100</v>
      </c>
    </row>
    <row r="6" spans="1:14" ht="24" customHeight="1">
      <c r="A6" s="1">
        <v>6</v>
      </c>
      <c r="B6" s="10" t="s">
        <v>13</v>
      </c>
      <c r="C6" s="10">
        <v>1.171</v>
      </c>
      <c r="I6" s="2" t="s">
        <v>56</v>
      </c>
      <c r="J6" s="2">
        <v>73</v>
      </c>
    </row>
    <row r="7" spans="1:14" ht="24" customHeight="1">
      <c r="A7" s="1">
        <v>7</v>
      </c>
      <c r="B7" s="10" t="s">
        <v>26</v>
      </c>
      <c r="C7" s="10">
        <v>1.3459999999999801</v>
      </c>
      <c r="I7" s="2" t="s">
        <v>57</v>
      </c>
      <c r="J7" s="2">
        <v>109</v>
      </c>
    </row>
    <row r="8" spans="1:14" ht="24" customHeight="1">
      <c r="A8" s="1">
        <v>8</v>
      </c>
      <c r="B8" s="10" t="s">
        <v>10</v>
      </c>
      <c r="C8" s="10">
        <v>1.373</v>
      </c>
    </row>
    <row r="9" spans="1:14" ht="24" customHeight="1">
      <c r="A9" s="1">
        <v>9</v>
      </c>
      <c r="B9" s="10" t="s">
        <v>12</v>
      </c>
      <c r="C9" s="10">
        <v>0.95899999999999797</v>
      </c>
      <c r="N9" s="9"/>
    </row>
    <row r="10" spans="1:14" ht="24" customHeight="1">
      <c r="A10" s="1">
        <v>10</v>
      </c>
      <c r="B10" s="10" t="s">
        <v>27</v>
      </c>
      <c r="C10" s="10">
        <v>0.98500000000000199</v>
      </c>
      <c r="F10" s="3" t="s">
        <v>59</v>
      </c>
      <c r="G10" s="3" t="s">
        <v>7</v>
      </c>
      <c r="H10" s="3" t="s">
        <v>2</v>
      </c>
      <c r="I10" s="3" t="s">
        <v>3</v>
      </c>
      <c r="J10" s="3" t="s">
        <v>4</v>
      </c>
      <c r="L10" s="9"/>
      <c r="M10" s="9"/>
      <c r="N10" s="9"/>
    </row>
    <row r="11" spans="1:14" ht="24" customHeight="1">
      <c r="A11" s="1">
        <v>11</v>
      </c>
      <c r="B11" s="10" t="s">
        <v>25</v>
      </c>
      <c r="C11" s="10">
        <v>0.98199999999999399</v>
      </c>
      <c r="F11" s="5">
        <v>1</v>
      </c>
      <c r="G11" s="5" t="str">
        <f>VLOOKUP(F11,$A$1:$B$20,2,0)</f>
        <v>USDJPY</v>
      </c>
      <c r="H11" s="5">
        <f>IF(L11="JPY",M11,M11/100)</f>
        <v>1.121</v>
      </c>
      <c r="I11" s="5">
        <f>VLOOKUP(L11,$I$1:$J$7,2,0)</f>
        <v>100</v>
      </c>
      <c r="J11" s="5">
        <f>ROUNDDOWN($E$2*10000*(1/M11)*(100/I11)/100*$G$2,0)</f>
        <v>4281</v>
      </c>
      <c r="L11" s="9" t="str">
        <f>MID(G11,4,3)</f>
        <v>JPY</v>
      </c>
      <c r="M11" s="7">
        <f>VLOOKUP(G11,$B$1:$C$20,2,0)</f>
        <v>1.121</v>
      </c>
      <c r="N11" s="9"/>
    </row>
    <row r="12" spans="1:14" ht="24" customHeight="1">
      <c r="A12" s="1">
        <v>12</v>
      </c>
      <c r="B12" s="10" t="s">
        <v>17</v>
      </c>
      <c r="C12" s="10">
        <v>1.0029999999999999</v>
      </c>
      <c r="F12" s="5">
        <v>3</v>
      </c>
      <c r="G12" s="5" t="str">
        <f>VLOOKUP(F12,$A$1:$B$20,2,0)</f>
        <v>EURUSD</v>
      </c>
      <c r="H12" s="5">
        <f>IF(L12="JPY",M12,M12/100)</f>
        <v>1.1789999999999901E-2</v>
      </c>
      <c r="I12" s="5">
        <f>VLOOKUP(L12,$I$1:$J$7,2,0)</f>
        <v>109</v>
      </c>
      <c r="J12" s="5">
        <f>ROUNDDOWN($E$2*10000*(1/M12)*(100/I12)/100*$G$2,0)</f>
        <v>3735</v>
      </c>
      <c r="L12" s="9" t="str">
        <f>MID(G12,4,3)</f>
        <v>USD</v>
      </c>
      <c r="M12" s="7">
        <f>VLOOKUP(G12,$B$1:$C$20,2,0)</f>
        <v>1.1789999999999901</v>
      </c>
    </row>
    <row r="13" spans="1:14" ht="24" customHeight="1">
      <c r="A13" s="1">
        <v>13</v>
      </c>
      <c r="B13" s="10" t="s">
        <v>24</v>
      </c>
      <c r="C13" s="10">
        <v>1.17</v>
      </c>
      <c r="F13" s="5">
        <v>7</v>
      </c>
      <c r="G13" s="5" t="str">
        <f>VLOOKUP(F13,$A$1:$B$20,2,0)</f>
        <v>USDCAD</v>
      </c>
      <c r="H13" s="5">
        <f>IF(L13="JPY",M13,M13/100)</f>
        <v>1.34599999999998E-2</v>
      </c>
      <c r="I13" s="5">
        <f>VLOOKUP(L13,$I$1:$J$7,2,0)</f>
        <v>80</v>
      </c>
      <c r="J13" s="5">
        <f>ROUNDDOWN($E$2*10000*(1/M13)*(100/I13)/100*$G$2,0)</f>
        <v>4457</v>
      </c>
      <c r="L13" s="9" t="str">
        <f>MID(G13,4,3)</f>
        <v>CAD</v>
      </c>
      <c r="M13" s="7">
        <f>VLOOKUP(G13,$B$1:$C$20,2,0)</f>
        <v>1.3459999999999801</v>
      </c>
    </row>
    <row r="14" spans="1:14" ht="24" customHeight="1">
      <c r="A14" s="1">
        <v>14</v>
      </c>
      <c r="B14" s="10" t="s">
        <v>14</v>
      </c>
      <c r="C14" s="10">
        <v>1.0189999999999999</v>
      </c>
      <c r="F14" s="5">
        <v>10</v>
      </c>
      <c r="G14" s="5" t="str">
        <f>VLOOKUP(F14,$A$1:$B$20,2,0)</f>
        <v>USDCHF</v>
      </c>
      <c r="H14" s="5">
        <f>IF(L14="JPY",M14,M14/100)</f>
        <v>9.8500000000000202E-3</v>
      </c>
      <c r="I14" s="5">
        <f>VLOOKUP(L14,$I$1:$J$7,2,0)</f>
        <v>110</v>
      </c>
      <c r="J14" s="5">
        <f>ROUNDDOWN($E$2*10000*(1/M14)*(100/I14)/100*$G$2,0)</f>
        <v>4430</v>
      </c>
      <c r="L14" s="9" t="str">
        <f>MID(G14,4,3)</f>
        <v>CHF</v>
      </c>
      <c r="M14" s="7">
        <f>VLOOKUP(G14,$B$1:$C$20,2,0)</f>
        <v>0.98500000000000199</v>
      </c>
    </row>
    <row r="15" spans="1:14" ht="24" customHeight="1">
      <c r="A15" s="1">
        <v>15</v>
      </c>
      <c r="B15" s="10" t="s">
        <v>16</v>
      </c>
      <c r="C15" s="10">
        <v>0.85999999999999399</v>
      </c>
      <c r="F15" s="5">
        <v>1</v>
      </c>
      <c r="G15" s="5" t="str">
        <f>VLOOKUP(F15,$A$1:$B$20,2,0)</f>
        <v>USDJPY</v>
      </c>
      <c r="H15" s="5">
        <f>IF(L15="JPY",M15,M15/100)</f>
        <v>1.121</v>
      </c>
      <c r="I15" s="5">
        <f>VLOOKUP(L15,$I$1:$J$7,2,0)</f>
        <v>100</v>
      </c>
      <c r="J15" s="5">
        <f>ROUNDDOWN($E$2*10000*(1/M15)*(100/I15)/100*$G$2,0)</f>
        <v>4281</v>
      </c>
      <c r="L15" s="9" t="str">
        <f>MID(G15,4,3)</f>
        <v>JPY</v>
      </c>
      <c r="M15" s="7">
        <f>VLOOKUP(G15,$B$1:$C$20,2,0)</f>
        <v>1.121</v>
      </c>
    </row>
    <row r="16" spans="1:14" ht="24" customHeight="1">
      <c r="A16" s="1">
        <v>16</v>
      </c>
      <c r="B16" s="10" t="s">
        <v>21</v>
      </c>
      <c r="C16" s="10">
        <v>1.8359999999999901</v>
      </c>
    </row>
    <row r="17" spans="1:7" ht="24" customHeight="1">
      <c r="A17" s="1">
        <v>17</v>
      </c>
      <c r="B17" s="10" t="s">
        <v>9</v>
      </c>
      <c r="C17" s="10">
        <v>1.036</v>
      </c>
    </row>
    <row r="18" spans="1:7" ht="24" customHeight="1">
      <c r="A18" s="1">
        <v>18</v>
      </c>
      <c r="B18" s="10" t="s">
        <v>11</v>
      </c>
      <c r="C18" s="10">
        <v>0.83900000000001196</v>
      </c>
    </row>
    <row r="19" spans="1:7" ht="24" customHeight="1">
      <c r="A19" s="1">
        <v>19</v>
      </c>
      <c r="B19" s="10" t="s">
        <v>15</v>
      </c>
      <c r="C19" s="10">
        <v>2.0270000000000001</v>
      </c>
      <c r="F19" s="1">
        <f ca="1">RANDBETWEEN(0,1)</f>
        <v>0</v>
      </c>
      <c r="G19" s="1">
        <f ca="1">RANDBETWEEN(1,20)</f>
        <v>10</v>
      </c>
    </row>
    <row r="20" spans="1:7" ht="24" customHeight="1">
      <c r="A20" s="1">
        <v>20</v>
      </c>
      <c r="B20" s="10" t="s">
        <v>20</v>
      </c>
      <c r="C20" s="10">
        <v>2.6519999999999802</v>
      </c>
      <c r="F20" s="1">
        <f ca="1">RANDBETWEEN(0,1)</f>
        <v>1</v>
      </c>
      <c r="G20" s="1">
        <f t="shared" ref="G20:G23" ca="1" si="0">RANDBETWEEN(1,20)</f>
        <v>16</v>
      </c>
    </row>
    <row r="21" spans="1:7" ht="24" customHeight="1">
      <c r="F21" s="1">
        <f t="shared" ref="F21:F23" ca="1" si="1">RANDBETWEEN(0,1)</f>
        <v>1</v>
      </c>
      <c r="G21" s="1">
        <f t="shared" ca="1" si="0"/>
        <v>18</v>
      </c>
    </row>
    <row r="22" spans="1:7" ht="24" customHeight="1">
      <c r="F22" s="1">
        <f t="shared" ca="1" si="1"/>
        <v>0</v>
      </c>
      <c r="G22" s="1">
        <f t="shared" ca="1" si="0"/>
        <v>5</v>
      </c>
    </row>
    <row r="23" spans="1:7" ht="24" customHeight="1">
      <c r="F23" s="1">
        <f t="shared" ca="1" si="1"/>
        <v>1</v>
      </c>
      <c r="G23" s="1">
        <f t="shared" ca="1" si="0"/>
        <v>20</v>
      </c>
    </row>
  </sheetData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40</v>
      </c>
      <c r="B3" s="5"/>
      <c r="C3" s="5">
        <f>VLOOKUP(A3,master!$B$1:$C$20,2,0)</f>
        <v>1.373</v>
      </c>
      <c r="D3" s="5">
        <v>100</v>
      </c>
      <c r="E3" s="5">
        <f>ROUNDDOWN(master!$E$2*(1/C3)*(100/D3)/100*master!$G$2,0)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1.373</v>
      </c>
      <c r="K3" s="7"/>
      <c r="L3" s="6">
        <v>1</v>
      </c>
    </row>
    <row r="4" spans="1:12" s="6" customFormat="1" ht="22" customHeight="1">
      <c r="A4" s="5" t="s">
        <v>40</v>
      </c>
      <c r="B4" s="5" t="s">
        <v>31</v>
      </c>
      <c r="C4" s="5"/>
      <c r="D4" s="5"/>
      <c r="E4" s="5"/>
      <c r="F4" s="5">
        <f>ROUNDDOWN(F3+J3,2)</f>
        <v>101.37</v>
      </c>
      <c r="G4" s="5">
        <f>ROUNDDOWN(F4+J3,2)</f>
        <v>102.74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40</v>
      </c>
      <c r="B5" s="5" t="s">
        <v>32</v>
      </c>
      <c r="C5" s="5"/>
      <c r="D5" s="5"/>
      <c r="E5" s="5"/>
      <c r="F5" s="5">
        <f>ROUNDDOWN(F3-J3,2)</f>
        <v>98.62</v>
      </c>
      <c r="G5" s="5">
        <f>ROUNDDOWN(F5-J3,2)</f>
        <v>97.24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41</v>
      </c>
      <c r="B3" s="5"/>
      <c r="C3" s="5">
        <f>VLOOKUP(A3,master!$B$1:$C$20,2,0)</f>
        <v>1.171</v>
      </c>
      <c r="D3" s="5">
        <v>100</v>
      </c>
      <c r="E3" s="5">
        <f>ROUNDDOWN(master!$E$2*(1/C3)*(100/D3)/100*master!$G$2,0)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1.171</v>
      </c>
      <c r="K3" s="7"/>
      <c r="L3" s="6">
        <v>1</v>
      </c>
    </row>
    <row r="4" spans="1:12" s="6" customFormat="1" ht="22" customHeight="1">
      <c r="A4" s="5" t="s">
        <v>41</v>
      </c>
      <c r="B4" s="5" t="s">
        <v>31</v>
      </c>
      <c r="C4" s="5"/>
      <c r="D4" s="5"/>
      <c r="E4" s="5"/>
      <c r="F4" s="5">
        <f>ROUNDDOWN(F3+J3,2)</f>
        <v>101.17</v>
      </c>
      <c r="G4" s="5">
        <f>ROUNDDOWN(F4+J3,2)</f>
        <v>102.34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41</v>
      </c>
      <c r="B5" s="5" t="s">
        <v>32</v>
      </c>
      <c r="C5" s="5"/>
      <c r="D5" s="5"/>
      <c r="E5" s="5"/>
      <c r="F5" s="5">
        <f>ROUNDDOWN(F3-J3,2)</f>
        <v>98.82</v>
      </c>
      <c r="G5" s="5">
        <f>ROUNDDOWN(F5-J3,2)</f>
        <v>97.64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42</v>
      </c>
      <c r="B3" s="5"/>
      <c r="C3" s="5">
        <f>VLOOKUP(A3,master!$B$1:$C$20,2,0)</f>
        <v>1.0189999999999999</v>
      </c>
      <c r="D3" s="5">
        <v>100</v>
      </c>
      <c r="E3" s="5">
        <f>ROUNDDOWN(master!$E$2*(1/C3)*(100/D3)/100*master!$G$2,0)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1.0189999999999999</v>
      </c>
      <c r="K3" s="7"/>
      <c r="L3" s="6">
        <v>1</v>
      </c>
    </row>
    <row r="4" spans="1:12" s="6" customFormat="1" ht="22" customHeight="1">
      <c r="A4" s="5" t="s">
        <v>42</v>
      </c>
      <c r="B4" s="5" t="s">
        <v>31</v>
      </c>
      <c r="C4" s="5"/>
      <c r="D4" s="5"/>
      <c r="E4" s="5"/>
      <c r="F4" s="5">
        <f>ROUNDDOWN(F3+J3,2)</f>
        <v>101.01</v>
      </c>
      <c r="G4" s="5">
        <f>ROUNDDOWN(F4+J3,2)</f>
        <v>102.02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42</v>
      </c>
      <c r="B5" s="5" t="s">
        <v>32</v>
      </c>
      <c r="C5" s="5"/>
      <c r="D5" s="5"/>
      <c r="E5" s="5"/>
      <c r="F5" s="5">
        <f>ROUNDDOWN(F3-J3,2)</f>
        <v>98.98</v>
      </c>
      <c r="G5" s="5">
        <f>ROUNDDOWN(F5-J3,2)</f>
        <v>97.96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43</v>
      </c>
      <c r="B3" s="5"/>
      <c r="C3" s="5">
        <f>VLOOKUP(A3,master!$B$1:$C$20,2,0)</f>
        <v>1.4159999999999899</v>
      </c>
      <c r="D3" s="5">
        <v>100</v>
      </c>
      <c r="E3" s="5">
        <f>ROUNDDOWN(master!$E$2*(1/C3)*(100/D3)/100*master!$G$2,0)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1.4159999999999899</v>
      </c>
      <c r="K3" s="7"/>
      <c r="L3" s="6">
        <v>1</v>
      </c>
    </row>
    <row r="4" spans="1:12" s="6" customFormat="1" ht="22" customHeight="1">
      <c r="A4" s="5" t="s">
        <v>43</v>
      </c>
      <c r="B4" s="5" t="s">
        <v>31</v>
      </c>
      <c r="C4" s="5"/>
      <c r="D4" s="5"/>
      <c r="E4" s="5"/>
      <c r="F4" s="5">
        <f>ROUNDDOWN(F3+J3,2)</f>
        <v>101.41</v>
      </c>
      <c r="G4" s="5">
        <f>ROUNDDOWN(F4+J3,2)</f>
        <v>102.82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43</v>
      </c>
      <c r="B5" s="5" t="s">
        <v>32</v>
      </c>
      <c r="C5" s="5"/>
      <c r="D5" s="5"/>
      <c r="E5" s="5"/>
      <c r="F5" s="5">
        <f>ROUNDDOWN(F3-J3,2)</f>
        <v>98.58</v>
      </c>
      <c r="G5" s="5">
        <f>ROUNDDOWN(F5-J3,2)</f>
        <v>97.16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44</v>
      </c>
      <c r="B3" s="5"/>
      <c r="C3" s="5">
        <f>VLOOKUP(A3,master!$B$1:$C$20,2,0)</f>
        <v>2.5389999999999802</v>
      </c>
      <c r="D3" s="5">
        <v>100</v>
      </c>
      <c r="E3" s="5">
        <f>ROUNDDOWN(master!$E$2*(1/C3)*(100/D3)/100*master!$G$2,0)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2.5389999999999802</v>
      </c>
      <c r="K3" s="7"/>
      <c r="L3" s="6">
        <v>1</v>
      </c>
    </row>
    <row r="4" spans="1:12" s="6" customFormat="1" ht="22" customHeight="1">
      <c r="A4" s="5" t="s">
        <v>44</v>
      </c>
      <c r="B4" s="5" t="s">
        <v>31</v>
      </c>
      <c r="C4" s="5"/>
      <c r="D4" s="5"/>
      <c r="E4" s="5"/>
      <c r="F4" s="5">
        <f>ROUNDDOWN(F3+J3,2)</f>
        <v>102.53</v>
      </c>
      <c r="G4" s="5">
        <f>ROUNDDOWN(F4+J3,2)</f>
        <v>105.06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44</v>
      </c>
      <c r="B5" s="5" t="s">
        <v>32</v>
      </c>
      <c r="C5" s="5"/>
      <c r="D5" s="5"/>
      <c r="E5" s="5"/>
      <c r="F5" s="5">
        <f>ROUNDDOWN(F3-J3,2)</f>
        <v>97.46</v>
      </c>
      <c r="G5" s="5">
        <f>ROUNDDOWN(F5-J3,2)</f>
        <v>94.92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45</v>
      </c>
      <c r="B3" s="5"/>
      <c r="C3" s="5">
        <f>VLOOKUP(A3,master!$B$1:$C$20,2,0)</f>
        <v>1.17</v>
      </c>
      <c r="D3" s="5">
        <v>100</v>
      </c>
      <c r="E3" s="5">
        <f>ROUNDDOWN(master!$E$2*(1/C3)*(100/D3)/100*master!$G$2,0)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1.17</v>
      </c>
      <c r="K3" s="7"/>
      <c r="L3" s="6">
        <v>1</v>
      </c>
    </row>
    <row r="4" spans="1:12" s="6" customFormat="1" ht="22" customHeight="1">
      <c r="A4" s="5" t="s">
        <v>45</v>
      </c>
      <c r="B4" s="5" t="s">
        <v>31</v>
      </c>
      <c r="C4" s="5"/>
      <c r="D4" s="5"/>
      <c r="E4" s="5"/>
      <c r="F4" s="5">
        <f>ROUNDDOWN(F3+J3,2)</f>
        <v>101.17</v>
      </c>
      <c r="G4" s="5">
        <f>ROUNDDOWN(F4+J3,2)</f>
        <v>102.34</v>
      </c>
      <c r="H4" s="5">
        <f>ROUNDDOWN(F4-J3,2)</f>
        <v>100</v>
      </c>
      <c r="J4" s="7"/>
      <c r="K4" s="7"/>
    </row>
    <row r="5" spans="1:12" s="6" customFormat="1" ht="22" customHeight="1">
      <c r="A5" s="5" t="s">
        <v>45</v>
      </c>
      <c r="B5" s="5" t="s">
        <v>32</v>
      </c>
      <c r="C5" s="5"/>
      <c r="D5" s="5"/>
      <c r="E5" s="5"/>
      <c r="F5" s="5">
        <f>ROUNDDOWN(F3-J3,2)</f>
        <v>98.83</v>
      </c>
      <c r="G5" s="5">
        <f>ROUNDDOWN(F5-J3,2)</f>
        <v>97.66</v>
      </c>
      <c r="H5" s="5">
        <f>ROUNDDOWN(F5+J3,2)</f>
        <v>100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46</v>
      </c>
      <c r="B3" s="5"/>
      <c r="C3" s="5">
        <f>VLOOKUP(A3,master!$B$1:$C$20,2,0)</f>
        <v>1.121</v>
      </c>
      <c r="D3" s="5">
        <v>100</v>
      </c>
      <c r="E3" s="5">
        <f>ROUNDDOWN(master!$E$2*(1/C3)*(100/D3)/100*master!$G$2,0)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1.121</v>
      </c>
      <c r="K3" s="7"/>
      <c r="L3" s="6">
        <v>1</v>
      </c>
    </row>
    <row r="4" spans="1:12" s="6" customFormat="1" ht="22" customHeight="1">
      <c r="A4" s="5" t="s">
        <v>46</v>
      </c>
      <c r="B4" s="5" t="s">
        <v>31</v>
      </c>
      <c r="C4" s="5"/>
      <c r="D4" s="5"/>
      <c r="E4" s="5"/>
      <c r="F4" s="5">
        <f>ROUNDDOWN(F3+J3,2)</f>
        <v>101.12</v>
      </c>
      <c r="G4" s="5">
        <f>ROUNDDOWN(F4+J3,2)</f>
        <v>102.24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46</v>
      </c>
      <c r="B5" s="5" t="s">
        <v>32</v>
      </c>
      <c r="C5" s="5"/>
      <c r="D5" s="5"/>
      <c r="E5" s="5"/>
      <c r="F5" s="5">
        <f>ROUNDDOWN(F3-J3,2)</f>
        <v>98.87</v>
      </c>
      <c r="G5" s="5">
        <f>ROUNDDOWN(F5-J3,2)</f>
        <v>97.74</v>
      </c>
      <c r="H5" s="5">
        <f>ROUNDDOWN(F5+J3,2)</f>
        <v>99.99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47</v>
      </c>
      <c r="B3" s="5"/>
      <c r="C3" s="5">
        <f>VLOOKUP(A3,master!$B$1:$C$20,2,0)</f>
        <v>0.83900000000001196</v>
      </c>
      <c r="D3" s="5">
        <f>master!$J$5</f>
        <v>100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8.3900000000001196E-3</v>
      </c>
      <c r="K3" s="7"/>
      <c r="L3" s="6">
        <v>100</v>
      </c>
    </row>
    <row r="4" spans="1:12" s="6" customFormat="1" ht="22" customHeight="1">
      <c r="A4" s="5" t="s">
        <v>47</v>
      </c>
      <c r="B4" s="5" t="s">
        <v>31</v>
      </c>
      <c r="C4" s="5"/>
      <c r="D4" s="5"/>
      <c r="E4" s="5"/>
      <c r="F4" s="5">
        <f>ROUNDDOWN(F3+J3,4)</f>
        <v>1.0083</v>
      </c>
      <c r="G4" s="5">
        <f>ROUNDDOWN(F4+J3,4)</f>
        <v>1.0165999999999999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47</v>
      </c>
      <c r="B5" s="5" t="s">
        <v>32</v>
      </c>
      <c r="C5" s="5"/>
      <c r="D5" s="5"/>
      <c r="E5" s="5"/>
      <c r="F5" s="5">
        <f>ROUNDDOWN(F3-J3,4)</f>
        <v>0.99160000000000004</v>
      </c>
      <c r="G5" s="5">
        <f>ROUNDDOWN(F5-J3,4)</f>
        <v>0.98319999999999996</v>
      </c>
      <c r="H5" s="5">
        <f>ROUNDDOWN(F5+J3,4)</f>
        <v>0.99990000000000001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48</v>
      </c>
      <c r="B3" s="5"/>
      <c r="C3" s="5">
        <f>VLOOKUP(A3,master!$B$1:$C$20,2,0)</f>
        <v>0.95899999999999797</v>
      </c>
      <c r="D3" s="5">
        <f>master!$J$6</f>
        <v>73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9.5899999999999805E-3</v>
      </c>
      <c r="K3" s="7"/>
      <c r="L3" s="6">
        <v>100</v>
      </c>
    </row>
    <row r="4" spans="1:12" s="6" customFormat="1" ht="22" customHeight="1">
      <c r="A4" s="5" t="s">
        <v>48</v>
      </c>
      <c r="B4" s="5" t="s">
        <v>31</v>
      </c>
      <c r="C4" s="5"/>
      <c r="D4" s="5"/>
      <c r="E4" s="5"/>
      <c r="F4" s="5">
        <f>ROUNDDOWN(F3+J3,4)</f>
        <v>1.0095000000000001</v>
      </c>
      <c r="G4" s="5">
        <f>ROUNDDOWN(F4+J3,4)</f>
        <v>1.0189999999999999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48</v>
      </c>
      <c r="B5" s="5" t="s">
        <v>32</v>
      </c>
      <c r="C5" s="5"/>
      <c r="D5" s="5"/>
      <c r="E5" s="5"/>
      <c r="F5" s="5">
        <f>ROUNDDOWN(F3-J3,4)</f>
        <v>0.99039999999999995</v>
      </c>
      <c r="G5" s="5">
        <f>ROUNDDOWN(F5-J3,4)</f>
        <v>0.98080000000000001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49</v>
      </c>
      <c r="B3" s="5"/>
      <c r="C3" s="5">
        <f>VLOOKUP(A3,master!$B$1:$C$20,2,0)</f>
        <v>1.1789999999999901</v>
      </c>
      <c r="D3" s="5">
        <f>master!$J$6</f>
        <v>73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1.1789999999999901E-2</v>
      </c>
      <c r="K3" s="7"/>
      <c r="L3" s="6">
        <v>100</v>
      </c>
    </row>
    <row r="4" spans="1:12" s="6" customFormat="1" ht="22" customHeight="1">
      <c r="A4" s="5" t="s">
        <v>49</v>
      </c>
      <c r="B4" s="5" t="s">
        <v>31</v>
      </c>
      <c r="C4" s="5"/>
      <c r="D4" s="5"/>
      <c r="E4" s="5"/>
      <c r="F4" s="5">
        <f>ROUNDDOWN(F3+J3,4)</f>
        <v>1.0117</v>
      </c>
      <c r="G4" s="5">
        <f>ROUNDDOWN(F4+J3,4)</f>
        <v>1.0234000000000001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49</v>
      </c>
      <c r="B5" s="5" t="s">
        <v>32</v>
      </c>
      <c r="C5" s="5"/>
      <c r="D5" s="5"/>
      <c r="E5" s="5"/>
      <c r="F5" s="5">
        <f>ROUNDDOWN(F3-J3,4)</f>
        <v>0.98819999999999997</v>
      </c>
      <c r="G5" s="5">
        <f>ROUNDDOWN(F5-J3,4)</f>
        <v>0.97640000000000005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A3" sqref="A3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30</v>
      </c>
      <c r="B3" s="5"/>
      <c r="C3" s="5">
        <f>VLOOKUP(A3,master!$B$1:$C$20,2,0)</f>
        <v>2.0270000000000001</v>
      </c>
      <c r="D3" s="5">
        <f>master!$J$1</f>
        <v>76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2.027E-2</v>
      </c>
      <c r="K3" s="7"/>
      <c r="L3" s="6">
        <v>100</v>
      </c>
    </row>
    <row r="4" spans="1:12" s="6" customFormat="1" ht="22" customHeight="1">
      <c r="A4" s="5" t="s">
        <v>30</v>
      </c>
      <c r="B4" s="5" t="s">
        <v>31</v>
      </c>
      <c r="C4" s="5"/>
      <c r="D4" s="5"/>
      <c r="E4" s="5"/>
      <c r="F4" s="5">
        <f>ROUNDDOWN(F3+J3,4)</f>
        <v>1.0202</v>
      </c>
      <c r="G4" s="5">
        <f>ROUNDDOWN(F4+J3,4)</f>
        <v>1.0404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30</v>
      </c>
      <c r="B5" s="5" t="s">
        <v>32</v>
      </c>
      <c r="C5" s="5"/>
      <c r="D5" s="5"/>
      <c r="E5" s="5"/>
      <c r="F5" s="5">
        <f>ROUNDDOWN(F3-J3,4)</f>
        <v>0.97970000000000002</v>
      </c>
      <c r="G5" s="5">
        <f>ROUNDDOWN(F5-J3,4)</f>
        <v>0.95940000000000003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50</v>
      </c>
      <c r="B3" s="5"/>
      <c r="C3" s="5">
        <f>VLOOKUP(A3,master!$B$1:$C$20,2,0)</f>
        <v>2.0739999999999901</v>
      </c>
      <c r="D3" s="5">
        <f>master!$J$6</f>
        <v>73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2.0739999999999901E-2</v>
      </c>
      <c r="K3" s="7"/>
      <c r="L3" s="6">
        <v>100</v>
      </c>
    </row>
    <row r="4" spans="1:12" s="6" customFormat="1" ht="22" customHeight="1">
      <c r="A4" s="5" t="s">
        <v>50</v>
      </c>
      <c r="B4" s="5" t="s">
        <v>31</v>
      </c>
      <c r="C4" s="5"/>
      <c r="D4" s="5"/>
      <c r="E4" s="5"/>
      <c r="F4" s="5">
        <f>ROUNDDOWN(F3+J3,4)</f>
        <v>1.0206999999999999</v>
      </c>
      <c r="G4" s="5">
        <f>ROUNDDOWN(F4+J3,4)</f>
        <v>1.0414000000000001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50</v>
      </c>
      <c r="B5" s="5" t="s">
        <v>32</v>
      </c>
      <c r="C5" s="5"/>
      <c r="D5" s="5"/>
      <c r="E5" s="5"/>
      <c r="F5" s="5">
        <f>ROUNDDOWN(F3-J3,4)</f>
        <v>0.97919999999999996</v>
      </c>
      <c r="G5" s="5">
        <f>ROUNDDOWN(F5-J3,4)</f>
        <v>0.95840000000000003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51</v>
      </c>
      <c r="B3" s="5"/>
      <c r="C3" s="5">
        <f>VLOOKUP(A3,master!$B$1:$C$20,2,0)</f>
        <v>0.98199999999999399</v>
      </c>
      <c r="D3" s="5">
        <f>master!$J$6</f>
        <v>73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9.8199999999999399E-3</v>
      </c>
      <c r="K3" s="7"/>
      <c r="L3" s="6">
        <v>100</v>
      </c>
    </row>
    <row r="4" spans="1:12" s="6" customFormat="1" ht="22" customHeight="1">
      <c r="A4" s="5" t="s">
        <v>51</v>
      </c>
      <c r="B4" s="5" t="s">
        <v>31</v>
      </c>
      <c r="C4" s="5"/>
      <c r="D4" s="5"/>
      <c r="E4" s="5"/>
      <c r="F4" s="5">
        <f>ROUNDDOWN(F3+J3,4)</f>
        <v>1.0098</v>
      </c>
      <c r="G4" s="5">
        <f>ROUNDDOWN(F4+J3,4)</f>
        <v>1.0196000000000001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51</v>
      </c>
      <c r="B5" s="5" t="s">
        <v>32</v>
      </c>
      <c r="C5" s="5"/>
      <c r="D5" s="5"/>
      <c r="E5" s="5"/>
      <c r="F5" s="5">
        <f>ROUNDDOWN(F3-J3,4)</f>
        <v>0.99009999999999998</v>
      </c>
      <c r="G5" s="5">
        <f>ROUNDDOWN(F5-J3,4)</f>
        <v>0.98019999999999996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33</v>
      </c>
      <c r="B3" s="5"/>
      <c r="C3" s="5">
        <f>VLOOKUP(A3,master!$B$1:$C$20,2,0)</f>
        <v>2.6519999999999802</v>
      </c>
      <c r="D3" s="5">
        <f>master!$J$1</f>
        <v>76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2.6519999999999801E-2</v>
      </c>
      <c r="K3" s="7"/>
      <c r="L3" s="6">
        <v>100</v>
      </c>
    </row>
    <row r="4" spans="1:12" s="6" customFormat="1" ht="22" customHeight="1">
      <c r="A4" s="5" t="s">
        <v>33</v>
      </c>
      <c r="B4" s="5" t="s">
        <v>31</v>
      </c>
      <c r="C4" s="5"/>
      <c r="D4" s="5"/>
      <c r="E4" s="5"/>
      <c r="F4" s="5">
        <f>ROUNDDOWN(F3+J3,4)</f>
        <v>1.0265</v>
      </c>
      <c r="G4" s="5">
        <f>ROUNDDOWN(F4+J3,4)</f>
        <v>1.0529999999999999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33</v>
      </c>
      <c r="B5" s="5" t="s">
        <v>32</v>
      </c>
      <c r="C5" s="5"/>
      <c r="D5" s="5"/>
      <c r="E5" s="5"/>
      <c r="F5" s="5">
        <f>ROUNDDOWN(F3-J3,4)</f>
        <v>0.97340000000000004</v>
      </c>
      <c r="G5" s="5">
        <f>ROUNDDOWN(F5-J3,4)</f>
        <v>0.94679999999999997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34</v>
      </c>
      <c r="B3" s="5"/>
      <c r="C3" s="5">
        <f>VLOOKUP(A3,master!$B$1:$C$20,2,0)</f>
        <v>1.3459999999999801</v>
      </c>
      <c r="D3" s="5">
        <f>master!$J$2</f>
        <v>80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1.34599999999998E-2</v>
      </c>
      <c r="K3" s="7"/>
      <c r="L3" s="6">
        <v>100</v>
      </c>
    </row>
    <row r="4" spans="1:12" s="6" customFormat="1" ht="22" customHeight="1">
      <c r="A4" s="5" t="s">
        <v>34</v>
      </c>
      <c r="B4" s="5" t="s">
        <v>31</v>
      </c>
      <c r="C4" s="5"/>
      <c r="D4" s="5"/>
      <c r="E4" s="5"/>
      <c r="F4" s="5">
        <f>ROUNDDOWN(F3+J3,4)</f>
        <v>1.0134000000000001</v>
      </c>
      <c r="G4" s="5">
        <f>ROUNDDOWN(F4+J3,4)</f>
        <v>1.0267999999999999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34</v>
      </c>
      <c r="B5" s="5" t="s">
        <v>32</v>
      </c>
      <c r="C5" s="5"/>
      <c r="D5" s="5"/>
      <c r="E5" s="5"/>
      <c r="F5" s="5">
        <f>ROUNDDOWN(F3-J3,4)</f>
        <v>0.98650000000000004</v>
      </c>
      <c r="G5" s="5">
        <f>ROUNDDOWN(F5-J3,4)</f>
        <v>0.97299999999999998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35</v>
      </c>
      <c r="B3" s="5"/>
      <c r="C3" s="5">
        <f>VLOOKUP(A3,master!$B$1:$C$20,2,0)</f>
        <v>1.036</v>
      </c>
      <c r="D3" s="5">
        <f>master!$J$3</f>
        <v>110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1.0360000000000001E-2</v>
      </c>
      <c r="K3" s="7"/>
      <c r="L3" s="6">
        <v>100</v>
      </c>
    </row>
    <row r="4" spans="1:12" s="6" customFormat="1" ht="22" customHeight="1">
      <c r="A4" s="5" t="s">
        <v>35</v>
      </c>
      <c r="B4" s="5" t="s">
        <v>31</v>
      </c>
      <c r="C4" s="5"/>
      <c r="D4" s="5"/>
      <c r="E4" s="5"/>
      <c r="F4" s="5">
        <f>ROUNDDOWN(F3+J3,4)</f>
        <v>1.0103</v>
      </c>
      <c r="G4" s="5">
        <f>ROUNDDOWN(F4+J3,4)</f>
        <v>1.0206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35</v>
      </c>
      <c r="B5" s="5" t="s">
        <v>32</v>
      </c>
      <c r="C5" s="5"/>
      <c r="D5" s="5"/>
      <c r="E5" s="5"/>
      <c r="F5" s="5">
        <f>ROUNDDOWN(F3-J3,4)</f>
        <v>0.98960000000000004</v>
      </c>
      <c r="G5" s="5">
        <f>ROUNDDOWN(F5-J3,4)</f>
        <v>0.97919999999999996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36</v>
      </c>
      <c r="B3" s="5"/>
      <c r="C3" s="5">
        <f>VLOOKUP(A3,master!$B$1:$C$20,2,0)</f>
        <v>0.85999999999999399</v>
      </c>
      <c r="D3" s="5">
        <f>master!$J$3</f>
        <v>110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8.5999999999999393E-3</v>
      </c>
      <c r="K3" s="7"/>
      <c r="L3" s="6">
        <v>100</v>
      </c>
    </row>
    <row r="4" spans="1:12" s="6" customFormat="1" ht="22" customHeight="1">
      <c r="A4" s="5" t="s">
        <v>36</v>
      </c>
      <c r="B4" s="5" t="s">
        <v>31</v>
      </c>
      <c r="C4" s="5"/>
      <c r="D4" s="5"/>
      <c r="E4" s="5"/>
      <c r="F4" s="5">
        <f>ROUNDDOWN(F3+J3,4)</f>
        <v>1.0085999999999999</v>
      </c>
      <c r="G4" s="5">
        <f>ROUNDDOWN(F4+J3,4)</f>
        <v>1.0172000000000001</v>
      </c>
      <c r="H4" s="5">
        <f>ROUNDDOWN(F4-J3,4)</f>
        <v>1</v>
      </c>
      <c r="J4" s="7"/>
      <c r="K4" s="7"/>
    </row>
    <row r="5" spans="1:12" s="6" customFormat="1" ht="22" customHeight="1">
      <c r="A5" s="5" t="s">
        <v>36</v>
      </c>
      <c r="B5" s="5" t="s">
        <v>32</v>
      </c>
      <c r="C5" s="5"/>
      <c r="D5" s="5"/>
      <c r="E5" s="5"/>
      <c r="F5" s="5">
        <f>ROUNDDOWN(F3-J3,4)</f>
        <v>0.99139999999999995</v>
      </c>
      <c r="G5" s="5">
        <f>ROUNDDOWN(F5-J3,4)</f>
        <v>0.98280000000000001</v>
      </c>
      <c r="H5" s="5">
        <f>ROUNDDOWN(F5+J3,4)</f>
        <v>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37</v>
      </c>
      <c r="B3" s="5"/>
      <c r="C3" s="5">
        <f>VLOOKUP(A3,master!$B$1:$C$20,2,0)</f>
        <v>1.8359999999999901</v>
      </c>
      <c r="D3" s="5">
        <f>master!$J$3</f>
        <v>110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1.8359999999999901E-2</v>
      </c>
      <c r="K3" s="7"/>
      <c r="L3" s="6">
        <v>100</v>
      </c>
    </row>
    <row r="4" spans="1:12" s="6" customFormat="1" ht="22" customHeight="1">
      <c r="A4" s="5" t="s">
        <v>37</v>
      </c>
      <c r="B4" s="5" t="s">
        <v>31</v>
      </c>
      <c r="C4" s="5"/>
      <c r="D4" s="5"/>
      <c r="E4" s="5"/>
      <c r="F4" s="5">
        <f>ROUNDDOWN(F3+J3,4)</f>
        <v>1.0183</v>
      </c>
      <c r="G4" s="5">
        <f>ROUNDDOWN(F4+J3,4)</f>
        <v>1.0366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37</v>
      </c>
      <c r="B5" s="5" t="s">
        <v>32</v>
      </c>
      <c r="C5" s="5"/>
      <c r="D5" s="5"/>
      <c r="E5" s="5"/>
      <c r="F5" s="5">
        <f>ROUNDDOWN(F3-J3,4)</f>
        <v>0.98160000000000003</v>
      </c>
      <c r="G5" s="5">
        <f>ROUNDDOWN(F5-J3,4)</f>
        <v>0.96319999999999995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38</v>
      </c>
      <c r="B3" s="5"/>
      <c r="C3" s="5">
        <f>VLOOKUP(A3,master!$B$1:$C$20,2,0)</f>
        <v>0.98500000000000199</v>
      </c>
      <c r="D3" s="5">
        <f>master!$J$3</f>
        <v>110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9.8500000000000202E-3</v>
      </c>
      <c r="K3" s="7"/>
      <c r="L3" s="6">
        <v>100</v>
      </c>
    </row>
    <row r="4" spans="1:12" s="6" customFormat="1" ht="22" customHeight="1">
      <c r="A4" s="5" t="s">
        <v>38</v>
      </c>
      <c r="B4" s="5" t="s">
        <v>31</v>
      </c>
      <c r="C4" s="5"/>
      <c r="D4" s="5"/>
      <c r="E4" s="5"/>
      <c r="F4" s="5">
        <f>ROUNDDOWN(F3+J3,4)</f>
        <v>1.0098</v>
      </c>
      <c r="G4" s="5">
        <f>ROUNDDOWN(F4+J3,4)</f>
        <v>1.0196000000000001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38</v>
      </c>
      <c r="B5" s="5" t="s">
        <v>32</v>
      </c>
      <c r="C5" s="5"/>
      <c r="D5" s="5"/>
      <c r="E5" s="5"/>
      <c r="F5" s="5">
        <f>ROUNDDOWN(F3-J3,4)</f>
        <v>0.99009999999999998</v>
      </c>
      <c r="G5" s="5">
        <f>ROUNDDOWN(F5-J3,4)</f>
        <v>0.98019999999999996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39</v>
      </c>
      <c r="B3" s="5"/>
      <c r="C3" s="5">
        <f>VLOOKUP(A3,master!$B$1:$C$20,2,0)</f>
        <v>1.0029999999999999</v>
      </c>
      <c r="D3" s="5">
        <f>master!$J$4</f>
        <v>138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1.0029999999999999E-2</v>
      </c>
      <c r="K3" s="7"/>
      <c r="L3" s="6">
        <v>100</v>
      </c>
    </row>
    <row r="4" spans="1:12" s="6" customFormat="1" ht="22" customHeight="1">
      <c r="A4" s="5" t="s">
        <v>39</v>
      </c>
      <c r="B4" s="5" t="s">
        <v>31</v>
      </c>
      <c r="C4" s="5"/>
      <c r="D4" s="5"/>
      <c r="E4" s="5"/>
      <c r="F4" s="5">
        <f>ROUNDDOWN(F3+J3,4)</f>
        <v>1.01</v>
      </c>
      <c r="G4" s="5">
        <f>ROUNDDOWN(F4+J3,4)</f>
        <v>1.02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39</v>
      </c>
      <c r="B5" s="5" t="s">
        <v>32</v>
      </c>
      <c r="C5" s="5"/>
      <c r="D5" s="5"/>
      <c r="E5" s="5"/>
      <c r="F5" s="5">
        <f>ROUNDDOWN(F3-J3,4)</f>
        <v>0.9899</v>
      </c>
      <c r="G5" s="5">
        <f>ROUNDDOWN(F5-J3,4)</f>
        <v>0.9798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master</vt:lpstr>
      <vt:lpstr>euraud</vt:lpstr>
      <vt:lpstr>gbpaud</vt:lpstr>
      <vt:lpstr>usdcad</vt:lpstr>
      <vt:lpstr>audchf</vt:lpstr>
      <vt:lpstr>eurchf</vt:lpstr>
      <vt:lpstr>gbpchf</vt:lpstr>
      <vt:lpstr>usdchf</vt:lpstr>
      <vt:lpstr>eurgbp</vt:lpstr>
      <vt:lpstr>audjpy</vt:lpstr>
      <vt:lpstr>cadjpy</vt:lpstr>
      <vt:lpstr>chfjpy</vt:lpstr>
      <vt:lpstr>eurjpy</vt:lpstr>
      <vt:lpstr>gbpjpy</vt:lpstr>
      <vt:lpstr>nzdjpy</vt:lpstr>
      <vt:lpstr>usdjpy</vt:lpstr>
      <vt:lpstr>audnzd</vt:lpstr>
      <vt:lpstr>audusd</vt:lpstr>
      <vt:lpstr>eurusd</vt:lpstr>
      <vt:lpstr>gbpusd</vt:lpstr>
      <vt:lpstr>nzdusd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2019-02-13T11:20:39Z</dcterms:modified>
</cp:coreProperties>
</file>