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tsushi_mld/git/volatility/volatility/src/"/>
    </mc:Choice>
  </mc:AlternateContent>
  <xr:revisionPtr revIDLastSave="0" documentId="13_ncr:1_{4F2443CC-659E-A741-A510-BA2BEC0265AF}" xr6:coauthVersionLast="45" xr6:coauthVersionMax="45" xr10:uidLastSave="{00000000-0000-0000-0000-000000000000}"/>
  <bookViews>
    <workbookView xWindow="11280" yWindow="460" windowWidth="26100" windowHeight="21140" tabRatio="742" activeTab="1" xr2:uid="{00000000-000D-0000-FFFF-FFFF00000000}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" i="51" l="1"/>
  <c r="K1" i="51"/>
  <c r="I1" i="51"/>
  <c r="K5" i="51"/>
  <c r="K6" i="51"/>
  <c r="J1" i="50"/>
  <c r="K1" i="50"/>
  <c r="I1" i="50"/>
  <c r="J2" i="50"/>
  <c r="J3" i="50"/>
  <c r="K3" i="50"/>
  <c r="K5" i="50"/>
  <c r="K6" i="50"/>
  <c r="K3" i="51"/>
  <c r="B6" i="51"/>
  <c r="I7" i="50"/>
  <c r="I8" i="50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J2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B6" i="50"/>
</calcChain>
</file>

<file path=xl/sharedStrings.xml><?xml version="1.0" encoding="utf-8"?>
<sst xmlns="http://schemas.openxmlformats.org/spreadsheetml/2006/main" count="37" uniqueCount="19">
  <si>
    <r>
      <t>C</t>
    </r>
    <r>
      <rPr>
        <sz val="11"/>
        <rFont val="ＭＳ ゴシック"/>
        <family val="3"/>
        <charset val="128"/>
      </rPr>
      <t>HF</t>
    </r>
    <phoneticPr fontId="1"/>
  </si>
  <si>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</si>
  <si>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</si>
  <si>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</si>
  <si>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</si>
  <si>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</si>
  <si>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</si>
  <si>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</si>
  <si>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</si>
  <si>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</si>
  <si>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</si>
  <si>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sell</t>
  </si>
  <si>
    <t>divisor</t>
    <phoneticPr fontId="4"/>
  </si>
  <si>
    <t>AUDCHF</t>
    <phoneticPr fontId="4"/>
  </si>
  <si>
    <t>CADJPY</t>
  </si>
  <si>
    <t>CADJPY</t>
    <phoneticPr fontId="4"/>
  </si>
  <si>
    <t>EURCHF</t>
    <phoneticPr fontId="4"/>
  </si>
  <si>
    <t>GBPCHF</t>
    <phoneticPr fontId="4"/>
  </si>
  <si>
    <t>AUDCHF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</si>
</sst>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2" fillId="0" borderId="1" xfId="0" applyNumberFormat="1" applyFont="1" applyBorder="1" applyAlignment="1" applyProtection="1">
      <alignment horizontal="right" vertical="center"/>
    </xf>
    <xf numFmtId="0" fontId="6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N20"/>
  <sheetViews>
    <sheetView zoomScaleNormal="100" workbookViewId="0">
      <selection activeCell="E12" sqref="E12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2</v>
      </c>
      <c r="C1" s="7" t="s">
        <v>3</v>
      </c>
      <c r="D1" s="7" t="s">
        <v>6</v>
      </c>
      <c r="I1" s="1">
        <f>amount!B1</f>
        <v>735</v>
      </c>
      <c r="J1" s="1">
        <f>VLOOKUP(B2,median!A1:B4,2)</f>
        <v>1.4</v>
      </c>
      <c r="K1" s="1">
        <f>1/J1</f>
        <v>0.7142857142857143</v>
      </c>
      <c r="N1" s="4" t="s">
        <v>15</v>
      </c>
    </row>
    <row r="2" spans="2:14" ht="24" customHeight="1">
      <c r="B2" s="11" t="s">
        <v>14</v>
      </c>
      <c r="C2" s="10" t="s">
        <v>11</v>
      </c>
      <c r="D2" s="10">
        <v>131</v>
      </c>
      <c r="J2" s="1" t="str">
        <f>MID(B2,4,3)</f>
        <v>JPY</v>
      </c>
    </row>
    <row r="3" spans="2:14" ht="24" customHeight="1">
      <c r="B3" s="6"/>
      <c r="C3" s="6"/>
      <c r="J3" s="1">
        <v>100</v>
      </c>
      <c r="K3" s="1">
        <f>100/J3</f>
        <v>1</v>
      </c>
    </row>
    <row r="4" spans="2:14" ht="24" customHeight="1">
      <c r="B4" s="6"/>
      <c r="C4" s="6"/>
      <c r="N4" s="8" t="s">
        <v>4</v>
      </c>
    </row>
    <row r="5" spans="2:14" ht="24" customHeight="1">
      <c r="B5" s="7" t="s">
        <v>7</v>
      </c>
      <c r="C5" s="6"/>
      <c r="K5" s="1">
        <f>I1*K1*K3</f>
        <v>525</v>
      </c>
      <c r="N5" s="8" t="s">
        <v>5</v>
      </c>
    </row>
    <row r="6" spans="2:14" ht="24" customHeight="1">
      <c r="B6" s="2">
        <f>INT(K6*100)</f>
        <v>7875</v>
      </c>
      <c r="C6" s="6"/>
      <c r="K6" s="1">
        <f>K5*3/20</f>
        <v>78.75</v>
      </c>
    </row>
    <row r="7" spans="2:14" ht="24" customHeight="1">
      <c r="B7" s="3"/>
      <c r="C7" s="6"/>
      <c r="I7" s="1">
        <f>J1</f>
        <v>1.4</v>
      </c>
    </row>
    <row r="8" spans="2:14" ht="24" customHeight="1">
      <c r="B8" s="6"/>
      <c r="C8" s="6"/>
      <c r="I8" s="1">
        <f>ROUND(I7/amount!B2,2)</f>
        <v>0.7</v>
      </c>
    </row>
    <row r="9" spans="2:14" ht="24" customHeight="1">
      <c r="B9" s="7" t="s">
        <v>8</v>
      </c>
      <c r="C9" s="9">
        <f>IF($C$2="buy",I11,J11)</f>
        <v>129.6</v>
      </c>
    </row>
    <row r="10" spans="2:14" ht="24" customHeight="1">
      <c r="B10" s="7" t="s">
        <v>9</v>
      </c>
      <c r="C10" s="9">
        <f>IF($C$2="buy",I12,J12)</f>
        <v>132.4</v>
      </c>
      <c r="D10" s="3"/>
    </row>
    <row r="11" spans="2:14" ht="24" customHeight="1">
      <c r="B11" s="6"/>
      <c r="C11" s="6"/>
      <c r="D11" s="3"/>
      <c r="I11" s="1">
        <f>D2+I7</f>
        <v>132.4</v>
      </c>
      <c r="J11" s="1">
        <f>I12</f>
        <v>129.6</v>
      </c>
    </row>
    <row r="12" spans="2:14" ht="24" customHeight="1">
      <c r="B12" s="7" t="s">
        <v>10</v>
      </c>
      <c r="C12" s="9">
        <f>IF($C$2="buy",I14,J14)</f>
        <v>131.69999999999999</v>
      </c>
      <c r="I12" s="1">
        <f>D2-I7</f>
        <v>129.6</v>
      </c>
      <c r="J12" s="1">
        <f>I11</f>
        <v>132.4</v>
      </c>
    </row>
    <row r="13" spans="2:14" ht="24" customHeight="1">
      <c r="B13" s="7" t="s">
        <v>8</v>
      </c>
      <c r="C13" s="9">
        <f>IF($C$2="buy",I15,J15)</f>
        <v>133.1</v>
      </c>
    </row>
    <row r="14" spans="2:14" ht="24" customHeight="1">
      <c r="B14" s="7" t="s">
        <v>9</v>
      </c>
      <c r="C14" s="9">
        <f>IF($C$2="buy",I16,J16)</f>
        <v>130.29999999999998</v>
      </c>
      <c r="I14" s="1">
        <f>D2-I8</f>
        <v>130.30000000000001</v>
      </c>
      <c r="J14" s="1">
        <f>D2+I8</f>
        <v>131.69999999999999</v>
      </c>
    </row>
    <row r="15" spans="2:14" ht="24" customHeight="1">
      <c r="B15" s="6"/>
      <c r="C15" s="6"/>
      <c r="I15" s="1">
        <f>I14-I7</f>
        <v>128.9</v>
      </c>
      <c r="J15" s="1">
        <f>J14+I7</f>
        <v>133.1</v>
      </c>
    </row>
    <row r="16" spans="2:14" ht="24" customHeight="1">
      <c r="B16" s="6"/>
      <c r="C16" s="6"/>
      <c r="I16" s="1">
        <f>I14+I7</f>
        <v>131.70000000000002</v>
      </c>
      <c r="J16" s="1">
        <f>J14-I7</f>
        <v>130.29999999999998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000-000000000000}">
      <formula1>$N$4:$N$5</formula1>
    </dataValidation>
    <dataValidation type="list" allowBlank="1" showInputMessage="1" showErrorMessage="1" sqref="B2" xr:uid="{00000000-0002-0000-0000-000001000000}">
      <formula1>$N$1:$N$1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N20"/>
  <sheetViews>
    <sheetView tabSelected="1" zoomScaleNormal="100" workbookViewId="0">
      <selection activeCell="H28" sqref="H28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2</v>
      </c>
      <c r="C1" s="7" t="s">
        <v>3</v>
      </c>
      <c r="D1" s="7" t="s">
        <v>6</v>
      </c>
      <c r="I1" s="1">
        <f>amount!B1</f>
        <v>735</v>
      </c>
      <c r="J1" s="1">
        <f>VLOOKUP(B2,median!A1:B4,2)</f>
        <v>1.1000000000000001</v>
      </c>
      <c r="K1" s="1">
        <f>1/J1</f>
        <v>0.90909090909090906</v>
      </c>
      <c r="N1" s="4" t="s">
        <v>13</v>
      </c>
    </row>
    <row r="2" spans="2:14" ht="24" customHeight="1">
      <c r="B2" s="10" t="s">
        <v>18</v>
      </c>
      <c r="C2" s="10" t="s">
        <v>11</v>
      </c>
      <c r="D2" s="10">
        <v>1</v>
      </c>
      <c r="J2" s="1" t="str">
        <f>MID(B2,4,3)</f>
        <v>CHF</v>
      </c>
      <c r="N2" s="12" t="s">
        <v>16</v>
      </c>
    </row>
    <row r="3" spans="2:14" ht="24" customHeight="1">
      <c r="B3" s="6"/>
      <c r="C3" s="6"/>
      <c r="J3" s="1">
        <f>VLOOKUP(J2,'jpy rate'!A1:B2,2)</f>
        <v>109.5</v>
      </c>
      <c r="K3" s="1">
        <f>100/J3</f>
        <v>0.91324200913242004</v>
      </c>
      <c r="N3" s="12" t="s">
        <v>17</v>
      </c>
    </row>
    <row r="4" spans="2:14" ht="24" customHeight="1">
      <c r="B4" s="6"/>
      <c r="C4" s="6"/>
    </row>
    <row r="5" spans="2:14" ht="24" customHeight="1">
      <c r="B5" s="7" t="s">
        <v>7</v>
      </c>
      <c r="C5" s="6"/>
      <c r="K5" s="1">
        <f>I1*K1*K3</f>
        <v>610.21170610211698</v>
      </c>
    </row>
    <row r="6" spans="2:14" ht="24" customHeight="1">
      <c r="B6" s="2">
        <f>INT(K6*100)</f>
        <v>9153</v>
      </c>
      <c r="C6" s="6"/>
      <c r="K6" s="1">
        <f>K5*3/20</f>
        <v>91.531755915317547</v>
      </c>
      <c r="N6" s="8" t="s">
        <v>4</v>
      </c>
    </row>
    <row r="7" spans="2:14" ht="24" customHeight="1">
      <c r="B7" s="3"/>
      <c r="C7" s="6"/>
      <c r="I7" s="1">
        <f>J1/100</f>
        <v>1.1000000000000001E-2</v>
      </c>
      <c r="N7" s="8" t="s">
        <v>5</v>
      </c>
    </row>
    <row r="8" spans="2:14" ht="24" customHeight="1">
      <c r="B8" s="6"/>
      <c r="C8" s="6"/>
      <c r="I8" s="1">
        <f>ROUND(I7/amount!B2,4)</f>
        <v>5.4999999999999997E-3</v>
      </c>
    </row>
    <row r="9" spans="2:14" ht="24" customHeight="1">
      <c r="B9" s="7" t="s">
        <v>8</v>
      </c>
      <c r="C9" s="9">
        <f>IF($C$2="buy",I11,J11)</f>
        <v>0.98899999999999999</v>
      </c>
    </row>
    <row r="10" spans="2:14" ht="24" customHeight="1">
      <c r="B10" s="7" t="s">
        <v>9</v>
      </c>
      <c r="C10" s="9">
        <f>IF($C$2="buy",I12,J12)</f>
        <v>1.0109999999999999</v>
      </c>
      <c r="D10" s="3"/>
    </row>
    <row r="11" spans="2:14" ht="24" customHeight="1">
      <c r="B11" s="6"/>
      <c r="C11" s="6"/>
      <c r="D11" s="3"/>
      <c r="I11" s="1">
        <f>D2+I7</f>
        <v>1.0109999999999999</v>
      </c>
      <c r="J11" s="1">
        <f>I12</f>
        <v>0.98899999999999999</v>
      </c>
    </row>
    <row r="12" spans="2:14" ht="24" customHeight="1">
      <c r="B12" s="7" t="s">
        <v>10</v>
      </c>
      <c r="C12" s="9">
        <f>IF($C$2="buy",I14,J14)</f>
        <v>1.0055000000000001</v>
      </c>
      <c r="I12" s="1">
        <f>D2-I7</f>
        <v>0.98899999999999999</v>
      </c>
      <c r="J12" s="1">
        <f>I11</f>
        <v>1.0109999999999999</v>
      </c>
    </row>
    <row r="13" spans="2:14" ht="24" customHeight="1">
      <c r="B13" s="7" t="s">
        <v>8</v>
      </c>
      <c r="C13" s="9">
        <f>IF($C$2="buy",I15,J15)</f>
        <v>1.0165</v>
      </c>
    </row>
    <row r="14" spans="2:14" ht="24" customHeight="1">
      <c r="B14" s="7" t="s">
        <v>9</v>
      </c>
      <c r="C14" s="9">
        <f>IF($C$2="buy",I16,J16)</f>
        <v>0.99450000000000005</v>
      </c>
      <c r="I14" s="1">
        <f>D2-I8</f>
        <v>0.99450000000000005</v>
      </c>
      <c r="J14" s="1">
        <f>D2+I8</f>
        <v>1.0055000000000001</v>
      </c>
    </row>
    <row r="15" spans="2:14" ht="24" customHeight="1">
      <c r="B15" s="6"/>
      <c r="C15" s="6"/>
      <c r="I15" s="1">
        <f>I14-I7</f>
        <v>0.98350000000000004</v>
      </c>
      <c r="J15" s="1">
        <f>J14+I7</f>
        <v>1.0165</v>
      </c>
    </row>
    <row r="16" spans="2:14" ht="24" customHeight="1">
      <c r="B16" s="6"/>
      <c r="C16" s="6"/>
      <c r="I16" s="1">
        <f>I14+I7</f>
        <v>1.0055000000000001</v>
      </c>
      <c r="J16" s="1">
        <f>J14-I7</f>
        <v>0.99450000000000005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100-000000000000}">
      <formula1>$N$6:$N$7</formula1>
    </dataValidation>
    <dataValidation type="list" allowBlank="1" showInputMessage="1" showErrorMessage="1" sqref="B2" xr:uid="{00000000-0002-0000-0100-000001000000}">
      <formula1>$N$1:$N$3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6"/>
  <sheetViews>
    <sheetView workbookViewId="0">
      <selection activeCell="B2" sqref="B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</v>
      </c>
      <c r="B1" s="5">
        <v>735</v>
      </c>
    </row>
    <row r="2" spans="1:2" ht="21" customHeight="1">
      <c r="A2" s="4" t="s">
        <v>12</v>
      </c>
      <c r="B2" s="5">
        <v>2</v>
      </c>
    </row>
    <row r="3" spans="1:2" ht="21" customHeight="1">
      <c r="A3" s="4"/>
    </row>
    <row r="4" spans="1:2" ht="21" customHeight="1">
      <c r="A4" s="4"/>
    </row>
    <row r="5" spans="1:2" ht="21" customHeight="1">
      <c r="A5" s="4"/>
    </row>
    <row r="6" spans="1:2" ht="21" customHeight="1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2"/>
  <sheetViews>
    <sheetView workbookViewId="0">
      <selection activeCell="B2" sqref="B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0</v>
      </c>
      <c r="B1" s="5">
        <v>109.5</v>
      </c>
    </row>
    <row r="2" spans="1:2" ht="21" customHeight="1">
      <c r="A2" s="4"/>
    </row>
  </sheetData>
  <sortState ref="A3:F7">
    <sortCondition ref="A4:A7"/>
    <sortCondition ref="B4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4"/>
  <sheetViews>
    <sheetView workbookViewId="0">
      <selection activeCell="B5" sqref="B5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13</v>
      </c>
      <c r="B1" s="5">
        <v>1.1000000000000001</v>
      </c>
    </row>
    <row r="2" spans="1:2" ht="21" customHeight="1">
      <c r="A2" s="12" t="s">
        <v>15</v>
      </c>
      <c r="B2" s="5">
        <v>1.4</v>
      </c>
    </row>
    <row r="3" spans="1:2" ht="21" customHeight="1">
      <c r="A3" s="12" t="s">
        <v>16</v>
      </c>
      <c r="B3" s="5">
        <v>1</v>
      </c>
    </row>
    <row r="4" spans="1:2" ht="21" customHeight="1">
      <c r="A4" s="12" t="s">
        <v>17</v>
      </c>
      <c r="B4" s="5">
        <v>2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2019-11-09T10:29:55Z</dcterms:modified>
</cp:coreProperties>
</file>