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6FAA9C56-D842-AB45-AB4E-C5F68806EB3B}" xr6:coauthVersionLast="45" xr6:coauthVersionMax="45" xr10:uidLastSave="{00000000-0000-0000-0000-000000000000}"/>
  <bookViews>
    <workbookView xWindow="1136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1" l="1"/>
  <c r="K1" i="51"/>
  <c r="I1" i="51"/>
  <c r="K3" i="51"/>
  <c r="K5" i="51"/>
  <c r="K6" i="51"/>
  <c r="J1" i="50"/>
  <c r="K1" i="50"/>
  <c r="I1" i="50"/>
  <c r="J2" i="50"/>
  <c r="J3" i="50"/>
  <c r="K3" i="50"/>
  <c r="K5" i="50"/>
  <c r="K6" i="50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<sst xmlns="http://schemas.openxmlformats.org/spreadsheetml/2006/main" count="38" uniqueCount="20">
  <si>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</si>
  <si>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</si>
  <si>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</si>
  <si>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</si>
  <si>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</si>
  <si>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</si>
  <si>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</si>
  <si>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</si>
  <si>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</si>
  <si>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</si>
  <si>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</si>
  <si>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</si>
  <si>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</t>
    <phoneticPr fontId="1"/>
  </si>
  <si>
    <t>CHF</t>
    <phoneticPr fontId="1"/>
  </si>
  <si>
    <t>AUDJPY</t>
    <phoneticPr fontId="4"/>
  </si>
  <si>
    <t>EURJPY</t>
    <phoneticPr fontId="4"/>
  </si>
  <si>
    <t>GBPAUD</t>
    <phoneticPr fontId="4"/>
  </si>
  <si>
    <t>USDCHF</t>
    <phoneticPr fontId="4"/>
  </si>
  <si>
    <t>AUDJPY</t>
  </si>
  <si>
    <t>USDCHF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</si>
</sst>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D3" sqref="D3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1.5</v>
      </c>
      <c r="K1" s="1">
        <f>1/J1</f>
        <v>0.66666666666666663</v>
      </c>
      <c r="N1" s="4" t="s">
        <v>14</v>
      </c>
    </row>
    <row r="2" spans="2:14" ht="24" customHeight="1">
      <c r="B2" s="10" t="s">
        <v>18</v>
      </c>
      <c r="C2" s="10" t="s">
        <v>10</v>
      </c>
      <c r="D2" s="10">
        <v>100</v>
      </c>
      <c r="J2" s="1" t="str">
        <f>MID(B2,4,3)</f>
        <v>JPY</v>
      </c>
      <c r="N2" s="4" t="s">
        <v>15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490</v>
      </c>
      <c r="N5" s="8" t="s">
        <v>3</v>
      </c>
    </row>
    <row r="6" spans="2:14" ht="24" customHeight="1">
      <c r="B6" s="2">
        <f>INT(K6*100)</f>
        <v>7350</v>
      </c>
      <c r="C6" s="6"/>
      <c r="K6" s="1">
        <f>K5*3/20</f>
        <v>73.5</v>
      </c>
      <c r="N6" s="8" t="s">
        <v>4</v>
      </c>
    </row>
    <row r="7" spans="2:14" ht="24" customHeight="1">
      <c r="B7" s="3"/>
      <c r="C7" s="6"/>
      <c r="I7" s="1">
        <f>J1</f>
        <v>1.5</v>
      </c>
    </row>
    <row r="8" spans="2:14" ht="24" customHeight="1">
      <c r="B8" s="6"/>
      <c r="C8" s="6"/>
      <c r="I8" s="1">
        <f>ROUND(I7/amount!B2,2)</f>
        <v>0.75</v>
      </c>
    </row>
    <row r="9" spans="2:14" ht="24" customHeight="1">
      <c r="B9" s="7" t="s">
        <v>7</v>
      </c>
      <c r="C9" s="9">
        <f>IF($C$2="buy",I11,J11)</f>
        <v>98.5</v>
      </c>
    </row>
    <row r="10" spans="2:14" ht="24" customHeight="1">
      <c r="B10" s="7" t="s">
        <v>8</v>
      </c>
      <c r="C10" s="9">
        <f>IF($C$2="buy",I12,J12)</f>
        <v>101.5</v>
      </c>
      <c r="D10" s="3"/>
    </row>
    <row r="11" spans="2:14" ht="24" customHeight="1">
      <c r="B11" s="6"/>
      <c r="C11" s="6"/>
      <c r="D11" s="3"/>
      <c r="I11" s="1">
        <f>D2+I7</f>
        <v>101.5</v>
      </c>
      <c r="J11" s="1">
        <f>I12</f>
        <v>98.5</v>
      </c>
    </row>
    <row r="12" spans="2:14" ht="24" customHeight="1">
      <c r="B12" s="7" t="s">
        <v>9</v>
      </c>
      <c r="C12" s="9">
        <f>IF($C$2="buy",I14,J14)</f>
        <v>100.75</v>
      </c>
      <c r="I12" s="1">
        <f>D2-I7</f>
        <v>98.5</v>
      </c>
      <c r="J12" s="1">
        <f>I11</f>
        <v>101.5</v>
      </c>
    </row>
    <row r="13" spans="2:14" ht="24" customHeight="1">
      <c r="B13" s="7" t="s">
        <v>7</v>
      </c>
      <c r="C13" s="9">
        <f>IF($C$2="buy",I15,J15)</f>
        <v>102.25</v>
      </c>
    </row>
    <row r="14" spans="2:14" ht="24" customHeight="1">
      <c r="B14" s="7" t="s">
        <v>8</v>
      </c>
      <c r="C14" s="9">
        <f>IF($C$2="buy",I16,J16)</f>
        <v>99.25</v>
      </c>
      <c r="I14" s="1">
        <f>D2-I8</f>
        <v>99.25</v>
      </c>
      <c r="J14" s="1">
        <f>D2+I8</f>
        <v>100.75</v>
      </c>
    </row>
    <row r="15" spans="2:14" ht="24" customHeight="1">
      <c r="B15" s="6"/>
      <c r="C15" s="6"/>
      <c r="I15" s="1">
        <f>I14-I7</f>
        <v>97.75</v>
      </c>
      <c r="J15" s="1">
        <f>J14+I7</f>
        <v>102.25</v>
      </c>
    </row>
    <row r="16" spans="2:14" ht="24" customHeight="1">
      <c r="B16" s="6"/>
      <c r="C16" s="6"/>
      <c r="I16" s="1">
        <f>I14+I7</f>
        <v>100.75</v>
      </c>
      <c r="J16" s="1">
        <f>J14-I7</f>
        <v>99.25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$N$5:$N$6</formula1>
    </dataValidation>
    <dataValidation type="list" allowBlank="1" showInputMessage="1" showErrorMessage="1" sqref="B2" xr:uid="{00000000-0002-0000-00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C3" sqref="C3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1.2</v>
      </c>
      <c r="K1" s="1">
        <f>1/J1</f>
        <v>0.83333333333333337</v>
      </c>
      <c r="N1" s="4" t="s">
        <v>16</v>
      </c>
    </row>
    <row r="2" spans="2:14" ht="24" customHeight="1">
      <c r="B2" s="10" t="s">
        <v>19</v>
      </c>
      <c r="C2" s="10" t="s">
        <v>10</v>
      </c>
      <c r="D2" s="10">
        <v>1.2</v>
      </c>
      <c r="J2" s="1" t="str">
        <f>MID(B2,4,3)</f>
        <v>CHF</v>
      </c>
      <c r="N2" s="11" t="s">
        <v>17</v>
      </c>
    </row>
    <row r="3" spans="2:14" ht="24" customHeight="1">
      <c r="B3" s="6"/>
      <c r="C3" s="6"/>
      <c r="J3" s="1">
        <f>VLOOKUP(J2,'jpy rate'!A1:B2,2)</f>
        <v>109.5</v>
      </c>
      <c r="K3" s="1">
        <f>100/J3</f>
        <v>0.91324200913242004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559.36073059360729</v>
      </c>
      <c r="N5" s="8" t="s">
        <v>3</v>
      </c>
    </row>
    <row r="6" spans="2:14" ht="24" customHeight="1">
      <c r="B6" s="2">
        <f>INT(K6*100)</f>
        <v>8390</v>
      </c>
      <c r="C6" s="6"/>
      <c r="K6" s="1">
        <f>K5*3/20</f>
        <v>83.904109589041099</v>
      </c>
      <c r="N6" s="8" t="s">
        <v>4</v>
      </c>
    </row>
    <row r="7" spans="2:14" ht="24" customHeight="1">
      <c r="B7" s="3"/>
      <c r="C7" s="6"/>
      <c r="I7" s="1">
        <f>J1/100</f>
        <v>1.2E-2</v>
      </c>
    </row>
    <row r="8" spans="2:14" ht="24" customHeight="1">
      <c r="B8" s="6"/>
      <c r="C8" s="6"/>
      <c r="I8" s="1">
        <f>ROUND(I7/amount!B2,4)</f>
        <v>6.0000000000000001E-3</v>
      </c>
    </row>
    <row r="9" spans="2:14" ht="24" customHeight="1">
      <c r="B9" s="7" t="s">
        <v>7</v>
      </c>
      <c r="C9" s="9">
        <f>IF($C$2="buy",I11,J11)</f>
        <v>1.1879999999999999</v>
      </c>
    </row>
    <row r="10" spans="2:14" ht="24" customHeight="1">
      <c r="B10" s="7" t="s">
        <v>8</v>
      </c>
      <c r="C10" s="9">
        <f>IF($C$2="buy",I12,J12)</f>
        <v>1.212</v>
      </c>
      <c r="D10" s="3"/>
    </row>
    <row r="11" spans="2:14" ht="24" customHeight="1">
      <c r="B11" s="6"/>
      <c r="C11" s="6"/>
      <c r="D11" s="3"/>
      <c r="I11" s="1">
        <f>D2+I7</f>
        <v>1.212</v>
      </c>
      <c r="J11" s="1">
        <f>I12</f>
        <v>1.1879999999999999</v>
      </c>
    </row>
    <row r="12" spans="2:14" ht="24" customHeight="1">
      <c r="B12" s="7" t="s">
        <v>9</v>
      </c>
      <c r="C12" s="9">
        <f>IF($C$2="buy",I14,J14)</f>
        <v>1.206</v>
      </c>
      <c r="I12" s="1">
        <f>D2-I7</f>
        <v>1.1879999999999999</v>
      </c>
      <c r="J12" s="1">
        <f>I11</f>
        <v>1.212</v>
      </c>
    </row>
    <row r="13" spans="2:14" ht="24" customHeight="1">
      <c r="B13" s="7" t="s">
        <v>7</v>
      </c>
      <c r="C13" s="9">
        <f>IF($C$2="buy",I15,J15)</f>
        <v>1.218</v>
      </c>
    </row>
    <row r="14" spans="2:14" ht="24" customHeight="1">
      <c r="B14" s="7" t="s">
        <v>8</v>
      </c>
      <c r="C14" s="9">
        <f>IF($C$2="buy",I16,J16)</f>
        <v>1.194</v>
      </c>
      <c r="I14" s="1">
        <f>D2-I8</f>
        <v>1.194</v>
      </c>
      <c r="J14" s="1">
        <f>D2+I8</f>
        <v>1.206</v>
      </c>
    </row>
    <row r="15" spans="2:14" ht="24" customHeight="1">
      <c r="B15" s="6"/>
      <c r="C15" s="6"/>
      <c r="I15" s="1">
        <f>I14-I7</f>
        <v>1.1819999999999999</v>
      </c>
      <c r="J15" s="1">
        <f>J14+I7</f>
        <v>1.218</v>
      </c>
    </row>
    <row r="16" spans="2:14" ht="24" customHeight="1">
      <c r="B16" s="6"/>
      <c r="C16" s="6"/>
      <c r="I16" s="1">
        <f>I14+I7</f>
        <v>1.206</v>
      </c>
      <c r="J16" s="1">
        <f>J14-I7</f>
        <v>1.194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$N$5:$N$6</formula1>
    </dataValidation>
    <dataValidation type="list" allowBlank="1" showInputMessage="1" showErrorMessage="1" sqref="B2" xr:uid="{00000000-0002-0000-0100-000001000000}">
      <formula1>$N$1:$N$2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735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3" sqref="B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12</v>
      </c>
      <c r="B1" s="5">
        <v>75</v>
      </c>
    </row>
    <row r="2" spans="1:2" ht="21" customHeight="1">
      <c r="A2" s="4" t="s">
        <v>13</v>
      </c>
      <c r="B2" s="5">
        <v>109.5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4"/>
  <sheetViews>
    <sheetView workbookViewId="0">
      <selection activeCell="B5" sqref="B5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14</v>
      </c>
      <c r="B1" s="5">
        <v>1.5</v>
      </c>
    </row>
    <row r="2" spans="1:2" ht="21" customHeight="1">
      <c r="A2" s="11" t="s">
        <v>15</v>
      </c>
      <c r="B2" s="5">
        <v>1.6</v>
      </c>
    </row>
    <row r="3" spans="1:2" ht="21" customHeight="1">
      <c r="A3" s="11" t="s">
        <v>16</v>
      </c>
      <c r="B3" s="5">
        <v>3.3</v>
      </c>
    </row>
    <row r="4" spans="1:2" ht="21" customHeight="1">
      <c r="A4" s="11" t="s">
        <v>17</v>
      </c>
      <c r="B4" s="5">
        <v>1.2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2019-11-09T10:39:43Z</dcterms:modified>
</cp:coreProperties>
</file>