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300" yWindow="-80" windowWidth="26320" windowHeight="21140" tabRatio="500" activeTab="2"/>
  </bookViews>
  <sheets>
    <sheet name="master" sheetId="7" r:id="rId1"/>
    <sheet name="original" sheetId="24" r:id="rId2"/>
    <sheet name="original (2)" sheetId="26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27" i="24"/>
  <c r="K27"/>
  <c r="L27"/>
  <c r="I27"/>
  <c r="H27"/>
  <c r="F27"/>
  <c r="D26"/>
  <c r="K26"/>
  <c r="L26"/>
  <c r="I26"/>
  <c r="H26"/>
  <c r="F26"/>
  <c r="D25"/>
  <c r="K25"/>
  <c r="L25"/>
  <c r="I25"/>
  <c r="H25"/>
  <c r="F25"/>
  <c r="D24"/>
  <c r="K24"/>
  <c r="L24"/>
  <c r="I24"/>
  <c r="H24"/>
  <c r="F24"/>
  <c r="D23"/>
  <c r="K23"/>
  <c r="L23"/>
  <c r="I23"/>
  <c r="H23"/>
  <c r="F23"/>
  <c r="D22"/>
  <c r="K22"/>
  <c r="L22"/>
  <c r="I22"/>
  <c r="H22"/>
  <c r="F22"/>
  <c r="D21"/>
  <c r="K21"/>
  <c r="L21"/>
  <c r="I21"/>
  <c r="H21"/>
  <c r="F21"/>
  <c r="D20"/>
  <c r="K20"/>
  <c r="L20"/>
  <c r="I20"/>
  <c r="H20"/>
  <c r="F20"/>
  <c r="D19"/>
  <c r="K19"/>
  <c r="L19"/>
  <c r="I19"/>
  <c r="H19"/>
  <c r="F19"/>
  <c r="D18"/>
  <c r="K18"/>
  <c r="L18"/>
  <c r="I18"/>
  <c r="H18"/>
  <c r="F18"/>
  <c r="D17"/>
  <c r="K17"/>
  <c r="L17"/>
  <c r="I17"/>
  <c r="H17"/>
  <c r="F17"/>
  <c r="D16"/>
  <c r="K16"/>
  <c r="L16"/>
  <c r="I16"/>
  <c r="H16"/>
  <c r="F16"/>
  <c r="D15"/>
  <c r="K15"/>
  <c r="L15"/>
  <c r="I15"/>
  <c r="H15"/>
  <c r="F15"/>
  <c r="D14"/>
  <c r="K14"/>
  <c r="L14"/>
  <c r="I14"/>
  <c r="H14"/>
  <c r="F14"/>
  <c r="D13"/>
  <c r="K13"/>
  <c r="L13"/>
  <c r="I13"/>
  <c r="H13"/>
  <c r="F13"/>
  <c r="D12"/>
  <c r="K12"/>
  <c r="L12"/>
  <c r="I12"/>
  <c r="H12"/>
  <c r="F12"/>
  <c r="D11"/>
  <c r="K11"/>
  <c r="L11"/>
  <c r="I11"/>
  <c r="H11"/>
  <c r="F11"/>
  <c r="D10"/>
  <c r="K10"/>
  <c r="L10"/>
  <c r="I10"/>
  <c r="H10"/>
  <c r="F10"/>
  <c r="D9"/>
  <c r="K9"/>
  <c r="L9"/>
  <c r="I9"/>
  <c r="H9"/>
  <c r="F9"/>
  <c r="D8"/>
  <c r="K8"/>
  <c r="L8"/>
  <c r="I8"/>
  <c r="H8"/>
  <c r="F8"/>
  <c r="E4"/>
  <c r="D27" i="26"/>
  <c r="K27"/>
  <c r="L27"/>
  <c r="I27"/>
  <c r="H27"/>
  <c r="F27"/>
  <c r="D26"/>
  <c r="K26"/>
  <c r="L26"/>
  <c r="I26"/>
  <c r="H26"/>
  <c r="F26"/>
  <c r="D25"/>
  <c r="K25"/>
  <c r="L25"/>
  <c r="I25"/>
  <c r="H25"/>
  <c r="F25"/>
  <c r="D24"/>
  <c r="K24"/>
  <c r="L24"/>
  <c r="I24"/>
  <c r="H24"/>
  <c r="F24"/>
  <c r="D23"/>
  <c r="K23"/>
  <c r="L23"/>
  <c r="I23"/>
  <c r="H23"/>
  <c r="F23"/>
  <c r="D22"/>
  <c r="K22"/>
  <c r="L22"/>
  <c r="I22"/>
  <c r="H22"/>
  <c r="F22"/>
  <c r="D21"/>
  <c r="K21"/>
  <c r="L21"/>
  <c r="I21"/>
  <c r="H21"/>
  <c r="F21"/>
  <c r="D20"/>
  <c r="K20"/>
  <c r="L20"/>
  <c r="I20"/>
  <c r="H20"/>
  <c r="F20"/>
  <c r="D19"/>
  <c r="K19"/>
  <c r="L19"/>
  <c r="I19"/>
  <c r="H19"/>
  <c r="F19"/>
  <c r="D18"/>
  <c r="K18"/>
  <c r="L18"/>
  <c r="I18"/>
  <c r="H18"/>
  <c r="F18"/>
  <c r="D17"/>
  <c r="K17"/>
  <c r="L17"/>
  <c r="I17"/>
  <c r="H17"/>
  <c r="F17"/>
  <c r="D16"/>
  <c r="K16"/>
  <c r="L16"/>
  <c r="I16"/>
  <c r="H16"/>
  <c r="F16"/>
  <c r="D15"/>
  <c r="K15"/>
  <c r="L15"/>
  <c r="I15"/>
  <c r="H15"/>
  <c r="F15"/>
  <c r="D14"/>
  <c r="K14"/>
  <c r="L14"/>
  <c r="I14"/>
  <c r="H14"/>
  <c r="F14"/>
  <c r="D13"/>
  <c r="K13"/>
  <c r="L13"/>
  <c r="I13"/>
  <c r="H13"/>
  <c r="F13"/>
  <c r="D12"/>
  <c r="K12"/>
  <c r="L12"/>
  <c r="I12"/>
  <c r="H12"/>
  <c r="F12"/>
  <c r="D11"/>
  <c r="K11"/>
  <c r="L11"/>
  <c r="I11"/>
  <c r="H11"/>
  <c r="F11"/>
  <c r="D10"/>
  <c r="K10"/>
  <c r="L10"/>
  <c r="I10"/>
  <c r="H10"/>
  <c r="F10"/>
  <c r="D9"/>
  <c r="K9"/>
  <c r="L9"/>
  <c r="I9"/>
  <c r="H9"/>
  <c r="F9"/>
  <c r="D8"/>
  <c r="K8"/>
  <c r="L8"/>
  <c r="I8"/>
  <c r="H8"/>
  <c r="F8"/>
  <c r="E4"/>
</calcChain>
</file>

<file path=xl/sharedStrings.xml><?xml version="1.0" encoding="utf-8"?>
<sst xmlns="http://schemas.openxmlformats.org/spreadsheetml/2006/main" count="79" uniqueCount="70">
  <si>
    <t>Amount</t>
    <phoneticPr fontId="1"/>
  </si>
  <si>
    <t>Operation</t>
    <phoneticPr fontId="1"/>
  </si>
  <si>
    <t>Pips</t>
    <phoneticPr fontId="1"/>
  </si>
  <si>
    <t>Yen Rate</t>
    <phoneticPr fontId="1"/>
  </si>
  <si>
    <t>Lots</t>
    <phoneticPr fontId="1"/>
  </si>
  <si>
    <t>Price</t>
    <phoneticPr fontId="1"/>
  </si>
  <si>
    <t>Limit</t>
    <phoneticPr fontId="1"/>
  </si>
  <si>
    <t>Pairs</t>
    <phoneticPr fontId="1"/>
  </si>
  <si>
    <t>Stop</t>
    <phoneticPr fontId="1"/>
  </si>
  <si>
    <t>AUDCHF</t>
  </si>
  <si>
    <t>AUDJPY</t>
  </si>
  <si>
    <t>AUDNZD</t>
  </si>
  <si>
    <t>AUDUSD</t>
  </si>
  <si>
    <t>CADJPY</t>
  </si>
  <si>
    <t>CHFJPY</t>
  </si>
  <si>
    <t>EURAUD</t>
  </si>
  <si>
    <t>EURCHF</t>
  </si>
  <si>
    <t>EURGBP</t>
  </si>
  <si>
    <t>EURJPY</t>
  </si>
  <si>
    <t>EURUSD</t>
  </si>
  <si>
    <t>GBPAUD</t>
  </si>
  <si>
    <t>GBPCHF</t>
  </si>
  <si>
    <t>GBPJPY</t>
  </si>
  <si>
    <t>GBPUSD</t>
  </si>
  <si>
    <t>NZDJPY</t>
  </si>
  <si>
    <t>NZDUSD</t>
  </si>
  <si>
    <t>USDCAD</t>
  </si>
  <si>
    <t>USDCHF</t>
  </si>
  <si>
    <t>USDJPY</t>
  </si>
  <si>
    <t>AUDCHF</t>
    <phoneticPr fontId="1"/>
  </si>
  <si>
    <t>AUDJPY</t>
    <phoneticPr fontId="1"/>
  </si>
  <si>
    <t>AUDNZD</t>
    <phoneticPr fontId="1"/>
  </si>
  <si>
    <t>AUDUSD</t>
    <phoneticPr fontId="1"/>
  </si>
  <si>
    <t>CADJPY</t>
    <phoneticPr fontId="1"/>
  </si>
  <si>
    <t>CHFJPY</t>
    <phoneticPr fontId="1"/>
  </si>
  <si>
    <t>EURAUD</t>
    <phoneticPr fontId="1"/>
  </si>
  <si>
    <t>EURCHF</t>
    <phoneticPr fontId="1"/>
  </si>
  <si>
    <t>EURGBP</t>
    <phoneticPr fontId="1"/>
  </si>
  <si>
    <t>EURJPY</t>
    <phoneticPr fontId="1"/>
  </si>
  <si>
    <t>EURUSD</t>
    <phoneticPr fontId="1"/>
  </si>
  <si>
    <t>GBPAUD</t>
    <phoneticPr fontId="1"/>
  </si>
  <si>
    <t>GBPCHF</t>
    <phoneticPr fontId="1"/>
  </si>
  <si>
    <t>GBPJPY</t>
    <phoneticPr fontId="1"/>
  </si>
  <si>
    <t>GBPUSD</t>
    <phoneticPr fontId="1"/>
  </si>
  <si>
    <t>NZDJPY</t>
    <phoneticPr fontId="1"/>
  </si>
  <si>
    <t>NZDUSD</t>
    <phoneticPr fontId="1"/>
  </si>
  <si>
    <t>USDCAD</t>
    <phoneticPr fontId="1"/>
  </si>
  <si>
    <t>USDCHF</t>
    <phoneticPr fontId="1"/>
  </si>
  <si>
    <t>USDJPY</t>
    <phoneticPr fontId="1"/>
  </si>
  <si>
    <t>EURAUD</t>
    <phoneticPr fontId="1"/>
  </si>
  <si>
    <t>AUDCHF</t>
    <phoneticPr fontId="1"/>
  </si>
  <si>
    <t>AUDJPY</t>
    <phoneticPr fontId="1"/>
  </si>
  <si>
    <t>AUDNZD</t>
    <phoneticPr fontId="1"/>
  </si>
  <si>
    <t>AUDUSD</t>
    <phoneticPr fontId="1"/>
  </si>
  <si>
    <t>CADJPY</t>
    <phoneticPr fontId="1"/>
  </si>
  <si>
    <t>CHFJPY</t>
    <phoneticPr fontId="1"/>
  </si>
  <si>
    <t>EURCHF</t>
    <phoneticPr fontId="1"/>
  </si>
  <si>
    <t>EURGBP</t>
    <phoneticPr fontId="1"/>
  </si>
  <si>
    <t>EURJPY</t>
    <phoneticPr fontId="1"/>
  </si>
  <si>
    <t>EURUSD</t>
    <phoneticPr fontId="1"/>
  </si>
  <si>
    <t>GBPAUD</t>
    <phoneticPr fontId="1"/>
  </si>
  <si>
    <t>GBPCHF</t>
    <phoneticPr fontId="1"/>
  </si>
  <si>
    <t>GBPJPY</t>
    <phoneticPr fontId="1"/>
  </si>
  <si>
    <t>GBPUSD</t>
    <phoneticPr fontId="1"/>
  </si>
  <si>
    <t>NZDJPY</t>
    <phoneticPr fontId="1"/>
  </si>
  <si>
    <t>NZDUSD</t>
    <phoneticPr fontId="1"/>
  </si>
  <si>
    <t>USDCAD</t>
    <phoneticPr fontId="1"/>
  </si>
  <si>
    <t>USDCHF</t>
    <phoneticPr fontId="1"/>
  </si>
  <si>
    <t>USDJPY</t>
    <phoneticPr fontId="1"/>
  </si>
  <si>
    <t>buy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</si>
</sst>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  <font>
      <sz val="12"/>
      <color indexed="22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Border="1" applyAlignment="1">
      <alignment horizontal="right" vertical="center"/>
    </xf>
    <xf numFmtId="0" fontId="2" fillId="3" borderId="1" xfId="0" applyNumberFormat="1" applyFont="1" applyFill="1" applyBorder="1" applyAlignment="1">
      <alignment horizontal="right" vertical="center"/>
    </xf>
    <xf numFmtId="0" fontId="2" fillId="0" borderId="2" xfId="0" applyNumberFormat="1" applyFont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0"/>
  <sheetViews>
    <sheetView zoomScale="125" workbookViewId="0">
      <selection sqref="A1:B20"/>
    </sheetView>
  </sheetViews>
  <sheetFormatPr baseColWidth="12" defaultColWidth="14.83203125" defaultRowHeight="24" customHeight="1"/>
  <cols>
    <col min="1" max="16384" width="14.83203125" style="1"/>
  </cols>
  <sheetData>
    <row r="1" spans="1:2" ht="24" customHeight="1">
      <c r="A1" t="s">
        <v>28</v>
      </c>
      <c r="B1">
        <v>1.1240000000000001</v>
      </c>
    </row>
    <row r="2" spans="1:2" ht="24" customHeight="1">
      <c r="A2" t="s">
        <v>18</v>
      </c>
      <c r="B2">
        <v>1.86299999999999</v>
      </c>
    </row>
    <row r="3" spans="1:2" ht="24" customHeight="1">
      <c r="A3" t="s">
        <v>19</v>
      </c>
      <c r="B3">
        <v>1.2970000000000099</v>
      </c>
    </row>
    <row r="4" spans="1:2" ht="24" customHeight="1">
      <c r="A4" t="s">
        <v>22</v>
      </c>
      <c r="B4">
        <v>1.9910000000000101</v>
      </c>
    </row>
    <row r="5" spans="1:2" ht="24" customHeight="1">
      <c r="A5" t="s">
        <v>23</v>
      </c>
      <c r="B5">
        <v>1.72799999999999</v>
      </c>
    </row>
    <row r="6" spans="1:2" ht="24" customHeight="1">
      <c r="A6" t="s">
        <v>13</v>
      </c>
      <c r="B6">
        <v>1.325</v>
      </c>
    </row>
    <row r="7" spans="1:2" ht="24" customHeight="1">
      <c r="A7" t="s">
        <v>26</v>
      </c>
      <c r="B7">
        <v>1.526</v>
      </c>
    </row>
    <row r="8" spans="1:2" ht="24" customHeight="1">
      <c r="A8" t="s">
        <v>10</v>
      </c>
      <c r="B8">
        <v>1.337</v>
      </c>
    </row>
    <row r="9" spans="1:2" ht="24" customHeight="1">
      <c r="A9" t="s">
        <v>12</v>
      </c>
      <c r="B9">
        <v>1.0579999999999901</v>
      </c>
    </row>
    <row r="10" spans="1:2" ht="24" customHeight="1">
      <c r="A10" t="s">
        <v>27</v>
      </c>
      <c r="B10">
        <v>0.88500000000000201</v>
      </c>
    </row>
    <row r="11" spans="1:2" ht="24" customHeight="1">
      <c r="A11" t="s">
        <v>25</v>
      </c>
      <c r="B11">
        <v>0.864999999999993</v>
      </c>
    </row>
    <row r="12" spans="1:2" ht="24" customHeight="1">
      <c r="A12" t="s">
        <v>17</v>
      </c>
      <c r="B12">
        <v>0.85600000000000098</v>
      </c>
    </row>
    <row r="13" spans="1:2" ht="24" customHeight="1">
      <c r="A13" t="s">
        <v>24</v>
      </c>
      <c r="B13">
        <v>1.1379999999999999</v>
      </c>
    </row>
    <row r="14" spans="1:2" ht="24" customHeight="1">
      <c r="A14" t="s">
        <v>14</v>
      </c>
      <c r="B14">
        <v>1.1240000000000001</v>
      </c>
    </row>
    <row r="15" spans="1:2" ht="24" customHeight="1">
      <c r="A15" t="s">
        <v>16</v>
      </c>
      <c r="B15">
        <v>1.0859999999999801</v>
      </c>
    </row>
    <row r="16" spans="1:2" ht="24" customHeight="1">
      <c r="A16" t="s">
        <v>21</v>
      </c>
      <c r="B16">
        <v>1.33899999999997</v>
      </c>
    </row>
    <row r="17" spans="1:2" ht="24" customHeight="1">
      <c r="A17" t="s">
        <v>9</v>
      </c>
      <c r="B17">
        <v>0.94900000000001095</v>
      </c>
    </row>
    <row r="18" spans="1:2" ht="24" customHeight="1">
      <c r="A18" t="s">
        <v>11</v>
      </c>
      <c r="B18">
        <v>0.878000000000001</v>
      </c>
    </row>
    <row r="19" spans="1:2" ht="24" customHeight="1">
      <c r="A19" t="s">
        <v>15</v>
      </c>
      <c r="B19">
        <v>1.59899999999999</v>
      </c>
    </row>
    <row r="20" spans="1:2" ht="24" customHeight="1">
      <c r="A20" t="s">
        <v>20</v>
      </c>
      <c r="B20">
        <v>2.21799999999998</v>
      </c>
    </row>
  </sheetData>
  <sortState ref="A6:H25">
    <sortCondition descending="1" ref="C7:C25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27"/>
  <sheetViews>
    <sheetView zoomScale="125" workbookViewId="0">
      <selection activeCell="G4" sqref="G4"/>
    </sheetView>
  </sheetViews>
  <sheetFormatPr baseColWidth="12" defaultColWidth="14.83203125" defaultRowHeight="20" customHeight="1"/>
  <cols>
    <col min="1" max="1" width="5.5" style="1" customWidth="1"/>
    <col min="2" max="10" width="14.83203125" style="1"/>
    <col min="11" max="13" width="10.83203125" style="1" customWidth="1"/>
    <col min="14" max="16384" width="14.83203125" style="1"/>
  </cols>
  <sheetData>
    <row r="1" spans="1:13" ht="20" customHeight="1">
      <c r="B1" s="3" t="s">
        <v>0</v>
      </c>
      <c r="K1" s="1">
        <v>0.25</v>
      </c>
    </row>
    <row r="2" spans="1:13" ht="20" customHeight="1">
      <c r="B2" s="4">
        <v>3763655</v>
      </c>
    </row>
    <row r="3" spans="1:13" ht="20" customHeight="1">
      <c r="B3" s="5"/>
    </row>
    <row r="4" spans="1:13" ht="20" customHeight="1">
      <c r="B4" s="2">
        <v>1</v>
      </c>
      <c r="C4" s="2">
        <v>20</v>
      </c>
      <c r="D4" s="7"/>
      <c r="E4" s="6">
        <f ca="1">RANDBETWEEN($B$4,$C$4)</f>
        <v>3</v>
      </c>
    </row>
    <row r="7" spans="1:13" ht="20" customHeight="1">
      <c r="A7" s="3"/>
      <c r="B7" s="3" t="s">
        <v>7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8</v>
      </c>
    </row>
    <row r="8" spans="1:13" s="10" customFormat="1" ht="22" customHeight="1">
      <c r="A8" s="8">
        <v>1</v>
      </c>
      <c r="B8" s="8" t="s">
        <v>29</v>
      </c>
      <c r="C8" s="8"/>
      <c r="D8" s="8">
        <f>VLOOKUP(B8,master!$A$1:$B$20,2,0)</f>
        <v>0.94900000000001095</v>
      </c>
      <c r="E8" s="8"/>
      <c r="F8" s="9" t="e">
        <f t="shared" ref="F8:F27" si="0">$B$2*(1/D8)*(100/E8)/100*$K$1</f>
        <v>#DIV/0!</v>
      </c>
      <c r="G8" s="8"/>
      <c r="H8" s="8">
        <f>G8+K8</f>
        <v>-9.4900000000001095E-3</v>
      </c>
      <c r="I8" s="8">
        <f>G8+L8</f>
        <v>9.4900000000001095E-3</v>
      </c>
      <c r="K8" s="11">
        <f>IF(C8="buy",D8/M8,D8/M8*(-1))</f>
        <v>-9.4900000000001095E-3</v>
      </c>
      <c r="L8" s="11">
        <f>K8*(-1)</f>
        <v>9.4900000000001095E-3</v>
      </c>
      <c r="M8" s="10">
        <v>100</v>
      </c>
    </row>
    <row r="9" spans="1:13" s="10" customFormat="1" ht="22" customHeight="1">
      <c r="A9" s="8">
        <v>2</v>
      </c>
      <c r="B9" s="8" t="s">
        <v>30</v>
      </c>
      <c r="C9" s="8"/>
      <c r="D9" s="8">
        <f>VLOOKUP(B9,master!$A$1:$B$20,2,0)</f>
        <v>1.337</v>
      </c>
      <c r="E9" s="8">
        <v>100</v>
      </c>
      <c r="F9" s="9">
        <f t="shared" si="0"/>
        <v>7037.5</v>
      </c>
      <c r="G9" s="8"/>
      <c r="H9" s="8">
        <f t="shared" ref="H9:H11" si="1">G9+K9</f>
        <v>-1.337</v>
      </c>
      <c r="I9" s="8">
        <f t="shared" ref="I9:I11" si="2">G9+L9</f>
        <v>1.337</v>
      </c>
      <c r="K9" s="11">
        <f t="shared" ref="K9:K11" si="3">IF(C9="buy",D9/M9,D9/M9*(-1))</f>
        <v>-1.337</v>
      </c>
      <c r="L9" s="11">
        <f t="shared" ref="L9:L11" si="4">K9*(-1)</f>
        <v>1.337</v>
      </c>
      <c r="M9" s="10">
        <v>1</v>
      </c>
    </row>
    <row r="10" spans="1:13" s="10" customFormat="1" ht="22" customHeight="1">
      <c r="A10" s="8">
        <v>3</v>
      </c>
      <c r="B10" s="8" t="s">
        <v>31</v>
      </c>
      <c r="C10" s="8"/>
      <c r="D10" s="8">
        <f>VLOOKUP(B10,master!$A$1:$B$20,2,0)</f>
        <v>0.878000000000001</v>
      </c>
      <c r="E10" s="8"/>
      <c r="F10" s="9" t="e">
        <f t="shared" si="0"/>
        <v>#DIV/0!</v>
      </c>
      <c r="G10" s="8"/>
      <c r="H10" s="8">
        <f t="shared" si="1"/>
        <v>-8.78000000000001E-3</v>
      </c>
      <c r="I10" s="8">
        <f t="shared" si="2"/>
        <v>8.78000000000001E-3</v>
      </c>
      <c r="K10" s="11">
        <f t="shared" si="3"/>
        <v>-8.78000000000001E-3</v>
      </c>
      <c r="L10" s="11">
        <f t="shared" si="4"/>
        <v>8.78000000000001E-3</v>
      </c>
      <c r="M10" s="10">
        <v>100</v>
      </c>
    </row>
    <row r="11" spans="1:13" s="10" customFormat="1" ht="22" customHeight="1">
      <c r="A11" s="8">
        <v>4</v>
      </c>
      <c r="B11" s="8" t="s">
        <v>32</v>
      </c>
      <c r="C11" s="8"/>
      <c r="D11" s="8">
        <f>VLOOKUP(B11,master!$A$1:$B$20,2,0)</f>
        <v>1.0579999999999901</v>
      </c>
      <c r="E11" s="8"/>
      <c r="F11" s="9" t="e">
        <f t="shared" si="0"/>
        <v>#DIV/0!</v>
      </c>
      <c r="G11" s="8"/>
      <c r="H11" s="8">
        <f t="shared" si="1"/>
        <v>-1.05799999999999E-2</v>
      </c>
      <c r="I11" s="8">
        <f t="shared" si="2"/>
        <v>1.05799999999999E-2</v>
      </c>
      <c r="K11" s="11">
        <f t="shared" si="3"/>
        <v>-1.05799999999999E-2</v>
      </c>
      <c r="L11" s="11">
        <f t="shared" si="4"/>
        <v>1.05799999999999E-2</v>
      </c>
      <c r="M11" s="10">
        <v>100</v>
      </c>
    </row>
    <row r="12" spans="1:13" s="10" customFormat="1" ht="22" customHeight="1">
      <c r="A12" s="8">
        <v>5</v>
      </c>
      <c r="B12" s="8" t="s">
        <v>33</v>
      </c>
      <c r="C12" s="8"/>
      <c r="D12" s="8">
        <f>VLOOKUP(B12,master!$A$1:$B$20,2,0)</f>
        <v>1.325</v>
      </c>
      <c r="E12" s="8">
        <v>100</v>
      </c>
      <c r="F12" s="9">
        <f t="shared" si="0"/>
        <v>7101.2358490566048</v>
      </c>
      <c r="G12" s="8"/>
      <c r="H12" s="8">
        <f>G12+K12</f>
        <v>-1.325</v>
      </c>
      <c r="I12" s="8">
        <f>G12+L12</f>
        <v>1.325</v>
      </c>
      <c r="K12" s="11">
        <f>IF(C12="buy",D12/M12,D12/M12*(-1))</f>
        <v>-1.325</v>
      </c>
      <c r="L12" s="11">
        <f>K12*(-1)</f>
        <v>1.325</v>
      </c>
      <c r="M12" s="10">
        <v>1</v>
      </c>
    </row>
    <row r="13" spans="1:13" s="10" customFormat="1" ht="22" customHeight="1">
      <c r="A13" s="8">
        <v>6</v>
      </c>
      <c r="B13" s="8" t="s">
        <v>34</v>
      </c>
      <c r="C13" s="8"/>
      <c r="D13" s="8">
        <f>VLOOKUP(B13,master!$A$1:$B$20,2,0)</f>
        <v>1.1240000000000001</v>
      </c>
      <c r="E13" s="8">
        <v>100</v>
      </c>
      <c r="F13" s="9">
        <f t="shared" si="0"/>
        <v>8371.1187722419927</v>
      </c>
      <c r="G13" s="8"/>
      <c r="H13" s="8">
        <f t="shared" ref="H13:H15" si="5">G13+K13</f>
        <v>-1.1240000000000001</v>
      </c>
      <c r="I13" s="8">
        <f t="shared" ref="I13:I15" si="6">G13+L13</f>
        <v>1.1240000000000001</v>
      </c>
      <c r="K13" s="11">
        <f t="shared" ref="K13:K15" si="7">IF(C13="buy",D13/M13,D13/M13*(-1))</f>
        <v>-1.1240000000000001</v>
      </c>
      <c r="L13" s="11">
        <f t="shared" ref="L13:L15" si="8">K13*(-1)</f>
        <v>1.1240000000000001</v>
      </c>
      <c r="M13" s="10">
        <v>1</v>
      </c>
    </row>
    <row r="14" spans="1:13" s="10" customFormat="1" ht="22" customHeight="1">
      <c r="A14" s="8">
        <v>7</v>
      </c>
      <c r="B14" s="8" t="s">
        <v>35</v>
      </c>
      <c r="C14" s="8"/>
      <c r="D14" s="8">
        <f>VLOOKUP(B14,master!$A$1:$B$20,2,0)</f>
        <v>1.59899999999999</v>
      </c>
      <c r="E14" s="8"/>
      <c r="F14" s="9" t="e">
        <f t="shared" si="0"/>
        <v>#DIV/0!</v>
      </c>
      <c r="G14" s="8"/>
      <c r="H14" s="8">
        <f t="shared" si="5"/>
        <v>-1.59899999999999E-2</v>
      </c>
      <c r="I14" s="8">
        <f t="shared" si="6"/>
        <v>1.59899999999999E-2</v>
      </c>
      <c r="K14" s="11">
        <f t="shared" si="7"/>
        <v>-1.59899999999999E-2</v>
      </c>
      <c r="L14" s="11">
        <f t="shared" si="8"/>
        <v>1.59899999999999E-2</v>
      </c>
      <c r="M14" s="10">
        <v>100</v>
      </c>
    </row>
    <row r="15" spans="1:13" s="10" customFormat="1" ht="22" customHeight="1">
      <c r="A15" s="8">
        <v>8</v>
      </c>
      <c r="B15" s="8" t="s">
        <v>36</v>
      </c>
      <c r="C15" s="8"/>
      <c r="D15" s="8">
        <f>VLOOKUP(B15,master!$A$1:$B$20,2,0)</f>
        <v>1.0859999999999801</v>
      </c>
      <c r="E15" s="8"/>
      <c r="F15" s="9" t="e">
        <f t="shared" si="0"/>
        <v>#DIV/0!</v>
      </c>
      <c r="G15" s="8"/>
      <c r="H15" s="8">
        <f t="shared" si="5"/>
        <v>-1.08599999999998E-2</v>
      </c>
      <c r="I15" s="8">
        <f t="shared" si="6"/>
        <v>1.08599999999998E-2</v>
      </c>
      <c r="K15" s="11">
        <f t="shared" si="7"/>
        <v>-1.08599999999998E-2</v>
      </c>
      <c r="L15" s="11">
        <f t="shared" si="8"/>
        <v>1.08599999999998E-2</v>
      </c>
      <c r="M15" s="10">
        <v>100</v>
      </c>
    </row>
    <row r="16" spans="1:13" s="10" customFormat="1" ht="22" customHeight="1">
      <c r="A16" s="8">
        <v>9</v>
      </c>
      <c r="B16" s="8" t="s">
        <v>37</v>
      </c>
      <c r="C16" s="8"/>
      <c r="D16" s="8">
        <f>VLOOKUP(B16,master!$A$1:$B$20,2,0)</f>
        <v>0.85600000000000098</v>
      </c>
      <c r="E16" s="8"/>
      <c r="F16" s="9" t="e">
        <f t="shared" si="0"/>
        <v>#DIV/0!</v>
      </c>
      <c r="G16" s="8"/>
      <c r="H16" s="8">
        <f>G16+K16</f>
        <v>-8.5600000000000103E-3</v>
      </c>
      <c r="I16" s="8">
        <f>G16+L16</f>
        <v>8.5600000000000103E-3</v>
      </c>
      <c r="K16" s="11">
        <f>IF(C16="buy",D16/M16,D16/M16*(-1))</f>
        <v>-8.5600000000000103E-3</v>
      </c>
      <c r="L16" s="11">
        <f>K16*(-1)</f>
        <v>8.5600000000000103E-3</v>
      </c>
      <c r="M16" s="10">
        <v>100</v>
      </c>
    </row>
    <row r="17" spans="1:13" s="10" customFormat="1" ht="22" customHeight="1">
      <c r="A17" s="8">
        <v>10</v>
      </c>
      <c r="B17" s="8" t="s">
        <v>38</v>
      </c>
      <c r="C17" s="8"/>
      <c r="D17" s="8">
        <f>VLOOKUP(B17,master!$A$1:$B$20,2,0)</f>
        <v>1.86299999999999</v>
      </c>
      <c r="E17" s="8">
        <v>100</v>
      </c>
      <c r="F17" s="9">
        <f t="shared" si="0"/>
        <v>5050.5300590445786</v>
      </c>
      <c r="G17" s="8"/>
      <c r="H17" s="8">
        <f t="shared" ref="H17:H19" si="9">G17+K17</f>
        <v>-1.86299999999999</v>
      </c>
      <c r="I17" s="8">
        <f t="shared" ref="I17:I19" si="10">G17+L17</f>
        <v>1.86299999999999</v>
      </c>
      <c r="K17" s="11">
        <f t="shared" ref="K17:K19" si="11">IF(C17="buy",D17/M17,D17/M17*(-1))</f>
        <v>-1.86299999999999</v>
      </c>
      <c r="L17" s="11">
        <f t="shared" ref="L17:L19" si="12">K17*(-1)</f>
        <v>1.86299999999999</v>
      </c>
      <c r="M17" s="10">
        <v>1</v>
      </c>
    </row>
    <row r="18" spans="1:13" s="10" customFormat="1" ht="22" customHeight="1">
      <c r="A18" s="8">
        <v>11</v>
      </c>
      <c r="B18" s="8" t="s">
        <v>39</v>
      </c>
      <c r="C18" s="8"/>
      <c r="D18" s="8">
        <f>VLOOKUP(B18,master!$A$1:$B$20,2,0)</f>
        <v>1.2970000000000099</v>
      </c>
      <c r="E18" s="8"/>
      <c r="F18" s="9" t="e">
        <f t="shared" si="0"/>
        <v>#DIV/0!</v>
      </c>
      <c r="G18" s="8"/>
      <c r="H18" s="8">
        <f t="shared" si="9"/>
        <v>-1.29700000000001E-2</v>
      </c>
      <c r="I18" s="8">
        <f t="shared" si="10"/>
        <v>1.29700000000001E-2</v>
      </c>
      <c r="K18" s="11">
        <f t="shared" si="11"/>
        <v>-1.29700000000001E-2</v>
      </c>
      <c r="L18" s="11">
        <f t="shared" si="12"/>
        <v>1.29700000000001E-2</v>
      </c>
      <c r="M18" s="10">
        <v>100</v>
      </c>
    </row>
    <row r="19" spans="1:13" s="10" customFormat="1" ht="22" customHeight="1">
      <c r="A19" s="8">
        <v>12</v>
      </c>
      <c r="B19" s="8" t="s">
        <v>40</v>
      </c>
      <c r="C19" s="8"/>
      <c r="D19" s="8">
        <f>VLOOKUP(B19,master!$A$1:$B$20,2,0)</f>
        <v>2.21799999999998</v>
      </c>
      <c r="E19" s="8"/>
      <c r="F19" s="9" t="e">
        <f t="shared" si="0"/>
        <v>#DIV/0!</v>
      </c>
      <c r="G19" s="8"/>
      <c r="H19" s="8">
        <f t="shared" si="9"/>
        <v>-2.2179999999999801E-2</v>
      </c>
      <c r="I19" s="8">
        <f t="shared" si="10"/>
        <v>2.2179999999999801E-2</v>
      </c>
      <c r="K19" s="11">
        <f t="shared" si="11"/>
        <v>-2.2179999999999801E-2</v>
      </c>
      <c r="L19" s="11">
        <f t="shared" si="12"/>
        <v>2.2179999999999801E-2</v>
      </c>
      <c r="M19" s="10">
        <v>100</v>
      </c>
    </row>
    <row r="20" spans="1:13" s="10" customFormat="1" ht="22" customHeight="1">
      <c r="A20" s="8">
        <v>13</v>
      </c>
      <c r="B20" s="8" t="s">
        <v>41</v>
      </c>
      <c r="C20" s="8"/>
      <c r="D20" s="8">
        <f>VLOOKUP(B20,master!$A$1:$B$20,2,0)</f>
        <v>1.33899999999997</v>
      </c>
      <c r="E20" s="8"/>
      <c r="F20" s="9" t="e">
        <f t="shared" si="0"/>
        <v>#DIV/0!</v>
      </c>
      <c r="G20" s="8"/>
      <c r="H20" s="8">
        <f>G20+K20</f>
        <v>-1.3389999999999701E-2</v>
      </c>
      <c r="I20" s="8">
        <f>G20+L20</f>
        <v>1.3389999999999701E-2</v>
      </c>
      <c r="K20" s="11">
        <f>IF(C20="buy",D20/M20,D20/M20*(-1))</f>
        <v>-1.3389999999999701E-2</v>
      </c>
      <c r="L20" s="11">
        <f>K20*(-1)</f>
        <v>1.3389999999999701E-2</v>
      </c>
      <c r="M20" s="10">
        <v>100</v>
      </c>
    </row>
    <row r="21" spans="1:13" s="10" customFormat="1" ht="22" customHeight="1">
      <c r="A21" s="8">
        <v>14</v>
      </c>
      <c r="B21" s="8" t="s">
        <v>42</v>
      </c>
      <c r="C21" s="8"/>
      <c r="D21" s="8">
        <f>VLOOKUP(B21,master!$A$1:$B$20,2,0)</f>
        <v>1.9910000000000101</v>
      </c>
      <c r="E21" s="8">
        <v>100</v>
      </c>
      <c r="F21" s="9">
        <f t="shared" si="0"/>
        <v>4725.8350075338785</v>
      </c>
      <c r="G21" s="8"/>
      <c r="H21" s="8">
        <f t="shared" ref="H21:H23" si="13">G21+K21</f>
        <v>-1.9910000000000101</v>
      </c>
      <c r="I21" s="8">
        <f t="shared" ref="I21:I23" si="14">G21+L21</f>
        <v>1.9910000000000101</v>
      </c>
      <c r="K21" s="11">
        <f t="shared" ref="K21:K23" si="15">IF(C21="buy",D21/M21,D21/M21*(-1))</f>
        <v>-1.9910000000000101</v>
      </c>
      <c r="L21" s="11">
        <f t="shared" ref="L21:L23" si="16">K21*(-1)</f>
        <v>1.9910000000000101</v>
      </c>
      <c r="M21" s="10">
        <v>1</v>
      </c>
    </row>
    <row r="22" spans="1:13" s="10" customFormat="1" ht="22" customHeight="1">
      <c r="A22" s="8">
        <v>15</v>
      </c>
      <c r="B22" s="8" t="s">
        <v>43</v>
      </c>
      <c r="C22" s="8"/>
      <c r="D22" s="8">
        <f>VLOOKUP(B22,master!$A$1:$B$20,2,0)</f>
        <v>1.72799999999999</v>
      </c>
      <c r="E22" s="8"/>
      <c r="F22" s="9" t="e">
        <f t="shared" si="0"/>
        <v>#DIV/0!</v>
      </c>
      <c r="G22" s="8"/>
      <c r="H22" s="8">
        <f t="shared" si="13"/>
        <v>-1.72799999999999E-2</v>
      </c>
      <c r="I22" s="8">
        <f t="shared" si="14"/>
        <v>1.72799999999999E-2</v>
      </c>
      <c r="K22" s="11">
        <f t="shared" si="15"/>
        <v>-1.72799999999999E-2</v>
      </c>
      <c r="L22" s="11">
        <f t="shared" si="16"/>
        <v>1.72799999999999E-2</v>
      </c>
      <c r="M22" s="10">
        <v>100</v>
      </c>
    </row>
    <row r="23" spans="1:13" s="10" customFormat="1" ht="22" customHeight="1">
      <c r="A23" s="8">
        <v>16</v>
      </c>
      <c r="B23" s="8" t="s">
        <v>44</v>
      </c>
      <c r="C23" s="8"/>
      <c r="D23" s="8">
        <f>VLOOKUP(B23,master!$A$1:$B$20,2,0)</f>
        <v>1.1379999999999999</v>
      </c>
      <c r="E23" s="8">
        <v>100</v>
      </c>
      <c r="F23" s="9">
        <f t="shared" si="0"/>
        <v>8268.1348857645007</v>
      </c>
      <c r="G23" s="8"/>
      <c r="H23" s="8">
        <f t="shared" si="13"/>
        <v>-1.1379999999999999</v>
      </c>
      <c r="I23" s="8">
        <f t="shared" si="14"/>
        <v>1.1379999999999999</v>
      </c>
      <c r="K23" s="11">
        <f t="shared" si="15"/>
        <v>-1.1379999999999999</v>
      </c>
      <c r="L23" s="11">
        <f t="shared" si="16"/>
        <v>1.1379999999999999</v>
      </c>
      <c r="M23" s="10">
        <v>1</v>
      </c>
    </row>
    <row r="24" spans="1:13" s="10" customFormat="1" ht="22" customHeight="1">
      <c r="A24" s="8">
        <v>17</v>
      </c>
      <c r="B24" s="8" t="s">
        <v>45</v>
      </c>
      <c r="C24" s="8"/>
      <c r="D24" s="8">
        <f>VLOOKUP(B24,master!$A$1:$B$20,2,0)</f>
        <v>0.864999999999993</v>
      </c>
      <c r="E24" s="8"/>
      <c r="F24" s="9" t="e">
        <f t="shared" si="0"/>
        <v>#DIV/0!</v>
      </c>
      <c r="G24" s="8"/>
      <c r="H24" s="8">
        <f>G24+K24</f>
        <v>-8.6499999999999303E-3</v>
      </c>
      <c r="I24" s="8">
        <f>G24+L24</f>
        <v>8.6499999999999303E-3</v>
      </c>
      <c r="K24" s="11">
        <f>IF(C24="buy",D24/M24,D24/M24*(-1))</f>
        <v>-8.6499999999999303E-3</v>
      </c>
      <c r="L24" s="11">
        <f>K24*(-1)</f>
        <v>8.6499999999999303E-3</v>
      </c>
      <c r="M24" s="10">
        <v>100</v>
      </c>
    </row>
    <row r="25" spans="1:13" s="10" customFormat="1" ht="22" customHeight="1">
      <c r="A25" s="8">
        <v>18</v>
      </c>
      <c r="B25" s="8" t="s">
        <v>46</v>
      </c>
      <c r="C25" s="8"/>
      <c r="D25" s="8">
        <f>VLOOKUP(B25,master!$A$1:$B$20,2,0)</f>
        <v>1.526</v>
      </c>
      <c r="E25" s="8"/>
      <c r="F25" s="9" t="e">
        <f t="shared" si="0"/>
        <v>#DIV/0!</v>
      </c>
      <c r="G25" s="8"/>
      <c r="H25" s="8">
        <f t="shared" ref="H25:H27" si="17">G25+K25</f>
        <v>-1.5260000000000001E-2</v>
      </c>
      <c r="I25" s="8">
        <f t="shared" ref="I25:I27" si="18">G25+L25</f>
        <v>1.5260000000000001E-2</v>
      </c>
      <c r="K25" s="11">
        <f t="shared" ref="K25:K27" si="19">IF(C25="buy",D25/M25,D25/M25*(-1))</f>
        <v>-1.5260000000000001E-2</v>
      </c>
      <c r="L25" s="11">
        <f t="shared" ref="L25:L27" si="20">K25*(-1)</f>
        <v>1.5260000000000001E-2</v>
      </c>
      <c r="M25" s="10">
        <v>100</v>
      </c>
    </row>
    <row r="26" spans="1:13" s="10" customFormat="1" ht="22" customHeight="1">
      <c r="A26" s="8">
        <v>19</v>
      </c>
      <c r="B26" s="8" t="s">
        <v>47</v>
      </c>
      <c r="C26" s="8"/>
      <c r="D26" s="8">
        <f>VLOOKUP(B26,master!$A$1:$B$20,2,0)</f>
        <v>0.88500000000000201</v>
      </c>
      <c r="E26" s="8"/>
      <c r="F26" s="9" t="e">
        <f t="shared" si="0"/>
        <v>#DIV/0!</v>
      </c>
      <c r="G26" s="8"/>
      <c r="H26" s="8">
        <f t="shared" si="17"/>
        <v>-8.8500000000000193E-3</v>
      </c>
      <c r="I26" s="8">
        <f t="shared" si="18"/>
        <v>8.8500000000000193E-3</v>
      </c>
      <c r="K26" s="11">
        <f t="shared" si="19"/>
        <v>-8.8500000000000193E-3</v>
      </c>
      <c r="L26" s="11">
        <f t="shared" si="20"/>
        <v>8.8500000000000193E-3</v>
      </c>
      <c r="M26" s="10">
        <v>100</v>
      </c>
    </row>
    <row r="27" spans="1:13" s="10" customFormat="1" ht="22" customHeight="1">
      <c r="A27" s="8">
        <v>20</v>
      </c>
      <c r="B27" s="8" t="s">
        <v>48</v>
      </c>
      <c r="C27" s="8"/>
      <c r="D27" s="8">
        <f>VLOOKUP(B27,master!$A$1:$B$20,2,0)</f>
        <v>1.1240000000000001</v>
      </c>
      <c r="E27" s="8">
        <v>100</v>
      </c>
      <c r="F27" s="9">
        <f t="shared" si="0"/>
        <v>8371.1187722419927</v>
      </c>
      <c r="G27" s="8"/>
      <c r="H27" s="8">
        <f t="shared" si="17"/>
        <v>-1.1240000000000001</v>
      </c>
      <c r="I27" s="8">
        <f t="shared" si="18"/>
        <v>1.1240000000000001</v>
      </c>
      <c r="K27" s="11">
        <f t="shared" si="19"/>
        <v>-1.1240000000000001</v>
      </c>
      <c r="L27" s="11">
        <f t="shared" si="20"/>
        <v>1.1240000000000001</v>
      </c>
      <c r="M27" s="10">
        <v>1</v>
      </c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27"/>
  <sheetViews>
    <sheetView tabSelected="1" zoomScale="125" workbookViewId="0">
      <selection activeCell="I20" sqref="I20"/>
    </sheetView>
  </sheetViews>
  <sheetFormatPr baseColWidth="12" defaultColWidth="14.83203125" defaultRowHeight="20" customHeight="1"/>
  <cols>
    <col min="1" max="1" width="5.5" style="1" customWidth="1"/>
    <col min="2" max="10" width="14.83203125" style="1"/>
    <col min="11" max="13" width="10.83203125" style="1" customWidth="1"/>
    <col min="14" max="16384" width="14.83203125" style="1"/>
  </cols>
  <sheetData>
    <row r="1" spans="1:13" ht="20" customHeight="1">
      <c r="B1" s="3" t="s">
        <v>0</v>
      </c>
      <c r="K1" s="1">
        <v>0.25</v>
      </c>
    </row>
    <row r="2" spans="1:13" ht="20" customHeight="1">
      <c r="B2" s="4">
        <v>3862749</v>
      </c>
    </row>
    <row r="3" spans="1:13" ht="20" customHeight="1">
      <c r="B3" s="5"/>
    </row>
    <row r="4" spans="1:13" ht="20" customHeight="1">
      <c r="B4" s="2">
        <v>1</v>
      </c>
      <c r="C4" s="2">
        <v>20</v>
      </c>
      <c r="D4" s="7"/>
      <c r="E4" s="6">
        <f ca="1">RANDBETWEEN($B$4,$C$4)</f>
        <v>6</v>
      </c>
    </row>
    <row r="7" spans="1:13" ht="20" customHeight="1">
      <c r="A7" s="3"/>
      <c r="B7" s="3" t="s">
        <v>7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8</v>
      </c>
    </row>
    <row r="8" spans="1:13" s="10" customFormat="1" ht="22" customHeight="1">
      <c r="A8" s="8">
        <v>1</v>
      </c>
      <c r="B8" s="8" t="s">
        <v>50</v>
      </c>
      <c r="C8" s="8"/>
      <c r="D8" s="8">
        <f>VLOOKUP(B8,master!$A$1:$B$20,2,0)</f>
        <v>0.94900000000001095</v>
      </c>
      <c r="E8" s="8"/>
      <c r="F8" s="9" t="e">
        <f t="shared" ref="F8:F27" si="0">$B$2*(1/D8)*(100/E8)/100*$K$1</f>
        <v>#DIV/0!</v>
      </c>
      <c r="G8" s="8"/>
      <c r="H8" s="8">
        <f>G8+K8</f>
        <v>-9.4900000000001095E-3</v>
      </c>
      <c r="I8" s="8">
        <f>G8+L8</f>
        <v>9.4900000000001095E-3</v>
      </c>
      <c r="K8" s="11">
        <f>IF(C8="buy",D8/M8,D8/M8*(-1))</f>
        <v>-9.4900000000001095E-3</v>
      </c>
      <c r="L8" s="11">
        <f>K8*(-1)</f>
        <v>9.4900000000001095E-3</v>
      </c>
      <c r="M8" s="10">
        <v>100</v>
      </c>
    </row>
    <row r="9" spans="1:13" s="10" customFormat="1" ht="22" customHeight="1">
      <c r="A9" s="8">
        <v>2</v>
      </c>
      <c r="B9" s="8" t="s">
        <v>51</v>
      </c>
      <c r="C9" s="8"/>
      <c r="D9" s="8">
        <f>VLOOKUP(B9,master!$A$1:$B$20,2,0)</f>
        <v>1.337</v>
      </c>
      <c r="E9" s="8">
        <v>100</v>
      </c>
      <c r="F9" s="9">
        <f t="shared" si="0"/>
        <v>7222.791697830964</v>
      </c>
      <c r="G9" s="8"/>
      <c r="H9" s="8">
        <f t="shared" ref="H9:H11" si="1">G9+K9</f>
        <v>-1.337</v>
      </c>
      <c r="I9" s="8">
        <f t="shared" ref="I9:I11" si="2">G9+L9</f>
        <v>1.337</v>
      </c>
      <c r="K9" s="11">
        <f t="shared" ref="K9:K11" si="3">IF(C9="buy",D9/M9,D9/M9*(-1))</f>
        <v>-1.337</v>
      </c>
      <c r="L9" s="11">
        <f t="shared" ref="L9:L11" si="4">K9*(-1)</f>
        <v>1.337</v>
      </c>
      <c r="M9" s="10">
        <v>1</v>
      </c>
    </row>
    <row r="10" spans="1:13" s="14" customFormat="1" ht="22" customHeight="1">
      <c r="A10" s="12">
        <v>3</v>
      </c>
      <c r="B10" s="12" t="s">
        <v>52</v>
      </c>
      <c r="C10" s="12"/>
      <c r="D10" s="12">
        <f>VLOOKUP(B10,master!$A$1:$B$20,2,0)</f>
        <v>0.878000000000001</v>
      </c>
      <c r="E10" s="12">
        <v>75</v>
      </c>
      <c r="F10" s="13">
        <f t="shared" si="0"/>
        <v>14664.954441913422</v>
      </c>
      <c r="G10" s="12">
        <v>1.0894550000000001</v>
      </c>
      <c r="H10" s="12">
        <f t="shared" si="1"/>
        <v>1.0806750000000001</v>
      </c>
      <c r="I10" s="12">
        <f t="shared" si="2"/>
        <v>1.0982350000000001</v>
      </c>
      <c r="K10" s="15">
        <f t="shared" si="3"/>
        <v>-8.78000000000001E-3</v>
      </c>
      <c r="L10" s="15">
        <f t="shared" si="4"/>
        <v>8.78000000000001E-3</v>
      </c>
      <c r="M10" s="14">
        <v>100</v>
      </c>
    </row>
    <row r="11" spans="1:13" s="10" customFormat="1" ht="22" customHeight="1">
      <c r="A11" s="8">
        <v>4</v>
      </c>
      <c r="B11" s="8" t="s">
        <v>53</v>
      </c>
      <c r="C11" s="8"/>
      <c r="D11" s="8">
        <f>VLOOKUP(B11,master!$A$1:$B$20,2,0)</f>
        <v>1.0579999999999901</v>
      </c>
      <c r="E11" s="8"/>
      <c r="F11" s="9" t="e">
        <f t="shared" si="0"/>
        <v>#DIV/0!</v>
      </c>
      <c r="G11" s="8"/>
      <c r="H11" s="8">
        <f t="shared" si="1"/>
        <v>-1.05799999999999E-2</v>
      </c>
      <c r="I11" s="8">
        <f t="shared" si="2"/>
        <v>1.05799999999999E-2</v>
      </c>
      <c r="K11" s="11">
        <f t="shared" si="3"/>
        <v>-1.05799999999999E-2</v>
      </c>
      <c r="L11" s="11">
        <f t="shared" si="4"/>
        <v>1.05799999999999E-2</v>
      </c>
      <c r="M11" s="10">
        <v>100</v>
      </c>
    </row>
    <row r="12" spans="1:13" s="10" customFormat="1" ht="22" customHeight="1">
      <c r="A12" s="8">
        <v>5</v>
      </c>
      <c r="B12" s="8" t="s">
        <v>54</v>
      </c>
      <c r="C12" s="8"/>
      <c r="D12" s="8">
        <f>VLOOKUP(B12,master!$A$1:$B$20,2,0)</f>
        <v>1.325</v>
      </c>
      <c r="E12" s="8">
        <v>100</v>
      </c>
      <c r="F12" s="9">
        <f t="shared" si="0"/>
        <v>7288.205660377359</v>
      </c>
      <c r="G12" s="8">
        <v>84.894099999999995</v>
      </c>
      <c r="H12" s="8">
        <f>G12+K12</f>
        <v>83.569099999999992</v>
      </c>
      <c r="I12" s="8">
        <f>G12+L12</f>
        <v>86.219099999999997</v>
      </c>
      <c r="K12" s="11">
        <f>IF(C12="buy",D12/M12,D12/M12*(-1))</f>
        <v>-1.325</v>
      </c>
      <c r="L12" s="11">
        <f>K12*(-1)</f>
        <v>1.325</v>
      </c>
      <c r="M12" s="10">
        <v>1</v>
      </c>
    </row>
    <row r="13" spans="1:13" s="10" customFormat="1" ht="22" customHeight="1">
      <c r="A13" s="8">
        <v>6</v>
      </c>
      <c r="B13" s="8" t="s">
        <v>55</v>
      </c>
      <c r="C13" s="8"/>
      <c r="D13" s="8">
        <f>VLOOKUP(B13,master!$A$1:$B$20,2,0)</f>
        <v>1.1240000000000001</v>
      </c>
      <c r="E13" s="8">
        <v>100</v>
      </c>
      <c r="F13" s="9">
        <f t="shared" si="0"/>
        <v>8591.5235765124544</v>
      </c>
      <c r="G13" s="8"/>
      <c r="H13" s="8">
        <f t="shared" ref="H13:H15" si="5">G13+K13</f>
        <v>-1.1240000000000001</v>
      </c>
      <c r="I13" s="8">
        <f t="shared" ref="I13:I15" si="6">G13+L13</f>
        <v>1.1240000000000001</v>
      </c>
      <c r="K13" s="11">
        <f t="shared" ref="K13:K15" si="7">IF(C13="buy",D13/M13,D13/M13*(-1))</f>
        <v>-1.1240000000000001</v>
      </c>
      <c r="L13" s="11">
        <f t="shared" ref="L13:L15" si="8">K13*(-1)</f>
        <v>1.1240000000000001</v>
      </c>
      <c r="M13" s="10">
        <v>1</v>
      </c>
    </row>
    <row r="14" spans="1:13" s="14" customFormat="1" ht="22" customHeight="1">
      <c r="A14" s="12">
        <v>7</v>
      </c>
      <c r="B14" s="12" t="s">
        <v>49</v>
      </c>
      <c r="C14" s="12"/>
      <c r="D14" s="12">
        <f>VLOOKUP(B14,master!$A$1:$B$20,2,0)</f>
        <v>1.59899999999999</v>
      </c>
      <c r="E14" s="12">
        <v>82</v>
      </c>
      <c r="F14" s="13">
        <f t="shared" si="0"/>
        <v>7365.024252963025</v>
      </c>
      <c r="G14" s="12">
        <v>1.5760700000000001</v>
      </c>
      <c r="H14" s="12">
        <f t="shared" si="5"/>
        <v>1.5600800000000001</v>
      </c>
      <c r="I14" s="12">
        <f t="shared" si="6"/>
        <v>1.59206</v>
      </c>
      <c r="K14" s="15">
        <f t="shared" si="7"/>
        <v>-1.59899999999999E-2</v>
      </c>
      <c r="L14" s="15">
        <f t="shared" si="8"/>
        <v>1.59899999999999E-2</v>
      </c>
      <c r="M14" s="14">
        <v>100</v>
      </c>
    </row>
    <row r="15" spans="1:13" s="10" customFormat="1" ht="22" customHeight="1">
      <c r="A15" s="8">
        <v>8</v>
      </c>
      <c r="B15" s="8" t="s">
        <v>56</v>
      </c>
      <c r="C15" s="8"/>
      <c r="D15" s="8">
        <f>VLOOKUP(B15,master!$A$1:$B$20,2,0)</f>
        <v>1.0859999999999801</v>
      </c>
      <c r="E15" s="8">
        <v>112</v>
      </c>
      <c r="F15" s="9">
        <f t="shared" si="0"/>
        <v>7939.4176696923314</v>
      </c>
      <c r="G15" s="8">
        <v>1.1620740000000001</v>
      </c>
      <c r="H15" s="8">
        <f t="shared" si="5"/>
        <v>1.1512140000000002</v>
      </c>
      <c r="I15" s="8">
        <f t="shared" si="6"/>
        <v>1.1729339999999999</v>
      </c>
      <c r="K15" s="11">
        <f t="shared" si="7"/>
        <v>-1.08599999999998E-2</v>
      </c>
      <c r="L15" s="11">
        <f t="shared" si="8"/>
        <v>1.08599999999998E-2</v>
      </c>
      <c r="M15" s="10">
        <v>100</v>
      </c>
    </row>
    <row r="16" spans="1:13" s="10" customFormat="1" ht="22" customHeight="1">
      <c r="A16" s="8">
        <v>9</v>
      </c>
      <c r="B16" s="8" t="s">
        <v>57</v>
      </c>
      <c r="C16" s="8"/>
      <c r="D16" s="8">
        <f>VLOOKUP(B16,master!$A$1:$B$20,2,0)</f>
        <v>0.85600000000000098</v>
      </c>
      <c r="E16" s="8"/>
      <c r="F16" s="9" t="e">
        <f t="shared" si="0"/>
        <v>#DIV/0!</v>
      </c>
      <c r="G16" s="8"/>
      <c r="H16" s="8">
        <f>G16+K16</f>
        <v>-8.5600000000000103E-3</v>
      </c>
      <c r="I16" s="8">
        <f>G16+L16</f>
        <v>8.5600000000000103E-3</v>
      </c>
      <c r="K16" s="11">
        <f>IF(C16="buy",D16/M16,D16/M16*(-1))</f>
        <v>-8.5600000000000103E-3</v>
      </c>
      <c r="L16" s="11">
        <f>K16*(-1)</f>
        <v>8.5600000000000103E-3</v>
      </c>
      <c r="M16" s="10">
        <v>100</v>
      </c>
    </row>
    <row r="17" spans="1:13" s="10" customFormat="1" ht="22" customHeight="1">
      <c r="A17" s="8">
        <v>10</v>
      </c>
      <c r="B17" s="8" t="s">
        <v>58</v>
      </c>
      <c r="C17" s="8"/>
      <c r="D17" s="8">
        <f>VLOOKUP(B17,master!$A$1:$B$20,2,0)</f>
        <v>1.86299999999999</v>
      </c>
      <c r="E17" s="8">
        <v>100</v>
      </c>
      <c r="F17" s="9">
        <f t="shared" si="0"/>
        <v>5183.5064412238598</v>
      </c>
      <c r="G17" s="8"/>
      <c r="H17" s="8">
        <f t="shared" ref="H17:H19" si="9">G17+K17</f>
        <v>-1.86299999999999</v>
      </c>
      <c r="I17" s="8">
        <f t="shared" ref="I17:I19" si="10">G17+L17</f>
        <v>1.86299999999999</v>
      </c>
      <c r="K17" s="11">
        <f t="shared" ref="K17:K19" si="11">IF(C17="buy",D17/M17,D17/M17*(-1))</f>
        <v>-1.86299999999999</v>
      </c>
      <c r="L17" s="11">
        <f t="shared" ref="L17:L19" si="12">K17*(-1)</f>
        <v>1.86299999999999</v>
      </c>
      <c r="M17" s="10">
        <v>1</v>
      </c>
    </row>
    <row r="18" spans="1:13" s="10" customFormat="1" ht="22" customHeight="1">
      <c r="A18" s="8">
        <v>11</v>
      </c>
      <c r="B18" s="8" t="s">
        <v>59</v>
      </c>
      <c r="C18" s="8"/>
      <c r="D18" s="8">
        <f>VLOOKUP(B18,master!$A$1:$B$20,2,0)</f>
        <v>1.2970000000000099</v>
      </c>
      <c r="E18" s="8"/>
      <c r="F18" s="9" t="e">
        <f t="shared" si="0"/>
        <v>#DIV/0!</v>
      </c>
      <c r="G18" s="8"/>
      <c r="H18" s="8">
        <f t="shared" si="9"/>
        <v>-1.29700000000001E-2</v>
      </c>
      <c r="I18" s="8">
        <f t="shared" si="10"/>
        <v>1.29700000000001E-2</v>
      </c>
      <c r="K18" s="11">
        <f t="shared" si="11"/>
        <v>-1.29700000000001E-2</v>
      </c>
      <c r="L18" s="11">
        <f t="shared" si="12"/>
        <v>1.29700000000001E-2</v>
      </c>
      <c r="M18" s="10">
        <v>100</v>
      </c>
    </row>
    <row r="19" spans="1:13" s="14" customFormat="1" ht="22" customHeight="1">
      <c r="A19" s="12">
        <v>12</v>
      </c>
      <c r="B19" s="12" t="s">
        <v>60</v>
      </c>
      <c r="C19" s="12"/>
      <c r="D19" s="12">
        <f>VLOOKUP(B19,master!$A$1:$B$20,2,0)</f>
        <v>2.21799999999998</v>
      </c>
      <c r="E19" s="12">
        <v>82</v>
      </c>
      <c r="F19" s="13">
        <f t="shared" si="0"/>
        <v>5309.5914249269208</v>
      </c>
      <c r="G19" s="12">
        <v>1.774448</v>
      </c>
      <c r="H19" s="12">
        <f t="shared" si="9"/>
        <v>1.7522680000000002</v>
      </c>
      <c r="I19" s="12">
        <f t="shared" si="10"/>
        <v>1.7966279999999999</v>
      </c>
      <c r="K19" s="15">
        <f t="shared" si="11"/>
        <v>-2.2179999999999801E-2</v>
      </c>
      <c r="L19" s="15">
        <f t="shared" si="12"/>
        <v>2.2179999999999801E-2</v>
      </c>
      <c r="M19" s="14">
        <v>100</v>
      </c>
    </row>
    <row r="20" spans="1:13" s="14" customFormat="1" ht="22" customHeight="1">
      <c r="A20" s="12">
        <v>13</v>
      </c>
      <c r="B20" s="12" t="s">
        <v>61</v>
      </c>
      <c r="C20" s="12" t="s">
        <v>69</v>
      </c>
      <c r="D20" s="12">
        <f>VLOOKUP(B20,master!$A$1:$B$20,2,0)</f>
        <v>1.33899999999997</v>
      </c>
      <c r="E20" s="12">
        <v>111</v>
      </c>
      <c r="F20" s="13">
        <f t="shared" si="0"/>
        <v>6497.3003249703743</v>
      </c>
      <c r="G20" s="12">
        <v>1.305903</v>
      </c>
      <c r="H20" s="12">
        <f>G20+K20</f>
        <v>1.3192929999999998</v>
      </c>
      <c r="I20" s="12">
        <f>G20+L20</f>
        <v>1.2925130000000002</v>
      </c>
      <c r="K20" s="15">
        <f>IF(C20="buy",D20/M20,D20/M20*(-1))</f>
        <v>1.3389999999999701E-2</v>
      </c>
      <c r="L20" s="15">
        <f>K20*(-1)</f>
        <v>-1.3389999999999701E-2</v>
      </c>
      <c r="M20" s="14">
        <v>100</v>
      </c>
    </row>
    <row r="21" spans="1:13" s="10" customFormat="1" ht="22" customHeight="1">
      <c r="A21" s="8">
        <v>14</v>
      </c>
      <c r="B21" s="8" t="s">
        <v>62</v>
      </c>
      <c r="C21" s="8"/>
      <c r="D21" s="8">
        <f>VLOOKUP(B21,master!$A$1:$B$20,2,0)</f>
        <v>1.9910000000000101</v>
      </c>
      <c r="E21" s="8">
        <v>100</v>
      </c>
      <c r="F21" s="9">
        <f t="shared" si="0"/>
        <v>4850.2624309392022</v>
      </c>
      <c r="G21" s="8"/>
      <c r="H21" s="8">
        <f t="shared" ref="H21:H23" si="13">G21+K21</f>
        <v>-1.9910000000000101</v>
      </c>
      <c r="I21" s="8">
        <f t="shared" ref="I21:I23" si="14">G21+L21</f>
        <v>1.9910000000000101</v>
      </c>
      <c r="K21" s="11">
        <f t="shared" ref="K21:K23" si="15">IF(C21="buy",D21/M21,D21/M21*(-1))</f>
        <v>-1.9910000000000101</v>
      </c>
      <c r="L21" s="11">
        <f t="shared" ref="L21:L23" si="16">K21*(-1)</f>
        <v>1.9910000000000101</v>
      </c>
      <c r="M21" s="10">
        <v>1</v>
      </c>
    </row>
    <row r="22" spans="1:13" s="10" customFormat="1" ht="22" customHeight="1">
      <c r="A22" s="8">
        <v>15</v>
      </c>
      <c r="B22" s="8" t="s">
        <v>63</v>
      </c>
      <c r="C22" s="8"/>
      <c r="D22" s="8">
        <f>VLOOKUP(B22,master!$A$1:$B$20,2,0)</f>
        <v>1.72799999999999</v>
      </c>
      <c r="E22" s="8"/>
      <c r="F22" s="9" t="e">
        <f t="shared" si="0"/>
        <v>#DIV/0!</v>
      </c>
      <c r="G22" s="8"/>
      <c r="H22" s="8">
        <f t="shared" si="13"/>
        <v>-1.72799999999999E-2</v>
      </c>
      <c r="I22" s="8">
        <f t="shared" si="14"/>
        <v>1.72799999999999E-2</v>
      </c>
      <c r="K22" s="11">
        <f t="shared" si="15"/>
        <v>-1.72799999999999E-2</v>
      </c>
      <c r="L22" s="11">
        <f t="shared" si="16"/>
        <v>1.72799999999999E-2</v>
      </c>
      <c r="M22" s="10">
        <v>100</v>
      </c>
    </row>
    <row r="23" spans="1:13" s="10" customFormat="1" ht="22" customHeight="1">
      <c r="A23" s="8">
        <v>16</v>
      </c>
      <c r="B23" s="8" t="s">
        <v>64</v>
      </c>
      <c r="C23" s="8"/>
      <c r="D23" s="8">
        <f>VLOOKUP(B23,master!$A$1:$B$20,2,0)</f>
        <v>1.1379999999999999</v>
      </c>
      <c r="E23" s="8">
        <v>100</v>
      </c>
      <c r="F23" s="9">
        <f t="shared" si="0"/>
        <v>8485.8282073813716</v>
      </c>
      <c r="G23" s="8"/>
      <c r="H23" s="8">
        <f t="shared" si="13"/>
        <v>-1.1379999999999999</v>
      </c>
      <c r="I23" s="8">
        <f t="shared" si="14"/>
        <v>1.1379999999999999</v>
      </c>
      <c r="K23" s="11">
        <f t="shared" si="15"/>
        <v>-1.1379999999999999</v>
      </c>
      <c r="L23" s="11">
        <f t="shared" si="16"/>
        <v>1.1379999999999999</v>
      </c>
      <c r="M23" s="10">
        <v>1</v>
      </c>
    </row>
    <row r="24" spans="1:13" s="10" customFormat="1" ht="22" customHeight="1">
      <c r="A24" s="8">
        <v>17</v>
      </c>
      <c r="B24" s="8" t="s">
        <v>65</v>
      </c>
      <c r="C24" s="8"/>
      <c r="D24" s="8">
        <f>VLOOKUP(B24,master!$A$1:$B$20,2,0)</f>
        <v>0.864999999999993</v>
      </c>
      <c r="E24" s="8">
        <v>111</v>
      </c>
      <c r="F24" s="9">
        <f t="shared" si="0"/>
        <v>10057.670676456886</v>
      </c>
      <c r="G24" s="8">
        <v>0.68152199999999996</v>
      </c>
      <c r="H24" s="8">
        <f>G24+K24</f>
        <v>0.67287200000000003</v>
      </c>
      <c r="I24" s="8">
        <f>G24+L24</f>
        <v>0.6901719999999999</v>
      </c>
      <c r="K24" s="11">
        <f>IF(C24="buy",D24/M24,D24/M24*(-1))</f>
        <v>-8.6499999999999303E-3</v>
      </c>
      <c r="L24" s="11">
        <f>K24*(-1)</f>
        <v>8.6499999999999303E-3</v>
      </c>
      <c r="M24" s="10">
        <v>100</v>
      </c>
    </row>
    <row r="25" spans="1:13" s="10" customFormat="1" ht="22" customHeight="1">
      <c r="A25" s="8">
        <v>18</v>
      </c>
      <c r="B25" s="8" t="s">
        <v>66</v>
      </c>
      <c r="C25" s="8"/>
      <c r="D25" s="8">
        <f>VLOOKUP(B25,master!$A$1:$B$20,2,0)</f>
        <v>1.526</v>
      </c>
      <c r="E25" s="8"/>
      <c r="F25" s="9" t="e">
        <f t="shared" si="0"/>
        <v>#DIV/0!</v>
      </c>
      <c r="G25" s="8"/>
      <c r="H25" s="8">
        <f t="shared" ref="H25:H27" si="17">G25+K25</f>
        <v>-1.5260000000000001E-2</v>
      </c>
      <c r="I25" s="8">
        <f t="shared" ref="I25:I27" si="18">G25+L25</f>
        <v>1.5260000000000001E-2</v>
      </c>
      <c r="K25" s="11">
        <f t="shared" ref="K25:K27" si="19">IF(C25="buy",D25/M25,D25/M25*(-1))</f>
        <v>-1.5260000000000001E-2</v>
      </c>
      <c r="L25" s="11">
        <f t="shared" ref="L25:L27" si="20">K25*(-1)</f>
        <v>1.5260000000000001E-2</v>
      </c>
      <c r="M25" s="10">
        <v>100</v>
      </c>
    </row>
    <row r="26" spans="1:13" s="10" customFormat="1" ht="22" customHeight="1">
      <c r="A26" s="8">
        <v>19</v>
      </c>
      <c r="B26" s="8" t="s">
        <v>67</v>
      </c>
      <c r="C26" s="8"/>
      <c r="D26" s="8">
        <f>VLOOKUP(B26,master!$A$1:$B$20,2,0)</f>
        <v>0.88500000000000201</v>
      </c>
      <c r="E26" s="8">
        <v>112</v>
      </c>
      <c r="F26" s="9">
        <f t="shared" si="0"/>
        <v>9742.6074455205598</v>
      </c>
      <c r="G26" s="8">
        <v>0.99199400000000004</v>
      </c>
      <c r="H26" s="8">
        <f t="shared" si="17"/>
        <v>0.98314400000000002</v>
      </c>
      <c r="I26" s="8">
        <f t="shared" si="18"/>
        <v>1.0008440000000001</v>
      </c>
      <c r="K26" s="11">
        <f t="shared" si="19"/>
        <v>-8.8500000000000193E-3</v>
      </c>
      <c r="L26" s="11">
        <f t="shared" si="20"/>
        <v>8.8500000000000193E-3</v>
      </c>
      <c r="M26" s="10">
        <v>100</v>
      </c>
    </row>
    <row r="27" spans="1:13" s="10" customFormat="1" ht="22" customHeight="1">
      <c r="A27" s="8">
        <v>20</v>
      </c>
      <c r="B27" s="8" t="s">
        <v>68</v>
      </c>
      <c r="C27" s="8"/>
      <c r="D27" s="8">
        <f>VLOOKUP(B27,master!$A$1:$B$20,2,0)</f>
        <v>1.1240000000000001</v>
      </c>
      <c r="E27" s="8">
        <v>100</v>
      </c>
      <c r="F27" s="9">
        <f t="shared" si="0"/>
        <v>8591.5235765124544</v>
      </c>
      <c r="G27" s="8"/>
      <c r="H27" s="8">
        <f t="shared" si="17"/>
        <v>-1.1240000000000001</v>
      </c>
      <c r="I27" s="8">
        <f t="shared" si="18"/>
        <v>1.1240000000000001</v>
      </c>
      <c r="K27" s="11">
        <f t="shared" si="19"/>
        <v>-1.1240000000000001</v>
      </c>
      <c r="L27" s="11">
        <f t="shared" si="20"/>
        <v>1.1240000000000001</v>
      </c>
      <c r="M27" s="10">
        <v>1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master</vt:lpstr>
      <vt:lpstr>original</vt:lpstr>
      <vt:lpstr>original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2018-07-27T12:26:15Z</dcterms:modified>
</cp:coreProperties>
</file>