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20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40" yWindow="-80" windowWidth="26480" windowHeight="21140" tabRatio="742"/>
  </bookViews>
  <sheets>
    <sheet name="master" sheetId="7" r:id="rId1"/>
    <sheet name="euraud" sheetId="27" r:id="rId2"/>
    <sheet name="gbpaud" sheetId="34" r:id="rId3"/>
    <sheet name="usdcad" sheetId="28" r:id="rId4"/>
    <sheet name="audchf" sheetId="29" r:id="rId5"/>
    <sheet name="eurchf" sheetId="37" r:id="rId6"/>
    <sheet name="gbpchf" sheetId="36" r:id="rId7"/>
    <sheet name="usdchf" sheetId="35" r:id="rId8"/>
    <sheet name="eurgbp" sheetId="30" r:id="rId9"/>
    <sheet name="audjpy" sheetId="38" r:id="rId10"/>
    <sheet name="cadjpy" sheetId="39" r:id="rId11"/>
    <sheet name="chfjpy" sheetId="40" r:id="rId12"/>
    <sheet name="eurjpy" sheetId="41" r:id="rId13"/>
    <sheet name="gbpjpy" sheetId="42" r:id="rId14"/>
    <sheet name="nzdjpy" sheetId="43" r:id="rId15"/>
    <sheet name="usdjpy" sheetId="32" r:id="rId16"/>
    <sheet name="audnzd" sheetId="31" r:id="rId17"/>
    <sheet name="audusd" sheetId="33" r:id="rId18"/>
    <sheet name="eurusd" sheetId="44" r:id="rId19"/>
    <sheet name="gbpusd" sheetId="45" r:id="rId20"/>
    <sheet name="nzdusd" sheetId="46" r:id="rId2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29"/>
  <c r="C3"/>
  <c r="J3"/>
  <c r="F5"/>
  <c r="F4"/>
  <c r="H5"/>
  <c r="G5"/>
  <c r="H4"/>
  <c r="G4"/>
  <c r="E3"/>
  <c r="C3" i="38"/>
  <c r="J3"/>
  <c r="F5"/>
  <c r="F4"/>
  <c r="H5"/>
  <c r="G5"/>
  <c r="H4"/>
  <c r="G4"/>
  <c r="E3"/>
  <c r="D3" i="31"/>
  <c r="C3"/>
  <c r="J3"/>
  <c r="F5"/>
  <c r="F4"/>
  <c r="H5"/>
  <c r="G5"/>
  <c r="H4"/>
  <c r="G4"/>
  <c r="E3"/>
  <c r="D3" i="33"/>
  <c r="C3"/>
  <c r="J3"/>
  <c r="F5"/>
  <c r="F4"/>
  <c r="H5"/>
  <c r="G5"/>
  <c r="H4"/>
  <c r="G4"/>
  <c r="E3"/>
  <c r="C3" i="39"/>
  <c r="J3"/>
  <c r="F5"/>
  <c r="F4"/>
  <c r="H5"/>
  <c r="G5"/>
  <c r="H4"/>
  <c r="G4"/>
  <c r="E3"/>
  <c r="C3" i="40"/>
  <c r="J3"/>
  <c r="F5"/>
  <c r="F4"/>
  <c r="H5"/>
  <c r="G5"/>
  <c r="H4"/>
  <c r="G4"/>
  <c r="E3"/>
  <c r="D3" i="27"/>
  <c r="C3"/>
  <c r="J3"/>
  <c r="F5"/>
  <c r="F4"/>
  <c r="E3"/>
  <c r="H5"/>
  <c r="G5"/>
  <c r="H4"/>
  <c r="G4"/>
  <c r="D3" i="37"/>
  <c r="C3"/>
  <c r="J3"/>
  <c r="F5"/>
  <c r="F4"/>
  <c r="H5"/>
  <c r="G5"/>
  <c r="H4"/>
  <c r="G4"/>
  <c r="E3"/>
  <c r="D3" i="30"/>
  <c r="C3"/>
  <c r="J3"/>
  <c r="F5"/>
  <c r="F4"/>
  <c r="H5"/>
  <c r="G5"/>
  <c r="H4"/>
  <c r="G4"/>
  <c r="E3"/>
  <c r="C3" i="41"/>
  <c r="J3"/>
  <c r="F5"/>
  <c r="F4"/>
  <c r="H5"/>
  <c r="G5"/>
  <c r="H4"/>
  <c r="G4"/>
  <c r="E3"/>
  <c r="C3" i="44"/>
  <c r="J3"/>
  <c r="F5"/>
  <c r="H5"/>
  <c r="G5"/>
  <c r="F4"/>
  <c r="H4"/>
  <c r="G4"/>
  <c r="D3"/>
  <c r="E3"/>
  <c r="D3" i="34"/>
  <c r="C3"/>
  <c r="J3"/>
  <c r="F5"/>
  <c r="F4"/>
  <c r="H5"/>
  <c r="G5"/>
  <c r="H4"/>
  <c r="G4"/>
  <c r="E3"/>
  <c r="D3" i="36"/>
  <c r="C3"/>
  <c r="J3"/>
  <c r="F5"/>
  <c r="F4"/>
  <c r="H5"/>
  <c r="G5"/>
  <c r="H4"/>
  <c r="G4"/>
  <c r="E3"/>
  <c r="C3" i="42"/>
  <c r="J3"/>
  <c r="F5"/>
  <c r="F4"/>
  <c r="H5"/>
  <c r="G5"/>
  <c r="H4"/>
  <c r="G4"/>
  <c r="E3"/>
  <c r="C3" i="45"/>
  <c r="J3"/>
  <c r="F5"/>
  <c r="H5"/>
  <c r="G5"/>
  <c r="F4"/>
  <c r="H4"/>
  <c r="G4"/>
  <c r="D3"/>
  <c r="E3"/>
  <c r="C3" i="43"/>
  <c r="J3"/>
  <c r="F5"/>
  <c r="F4"/>
  <c r="H5"/>
  <c r="G5"/>
  <c r="H4"/>
  <c r="G4"/>
  <c r="E3"/>
  <c r="C3" i="46"/>
  <c r="J3"/>
  <c r="F5"/>
  <c r="H5"/>
  <c r="G5"/>
  <c r="F4"/>
  <c r="H4"/>
  <c r="G4"/>
  <c r="D3"/>
  <c r="E3"/>
  <c r="D3" i="28"/>
  <c r="C3"/>
  <c r="J3"/>
  <c r="F5"/>
  <c r="F4"/>
  <c r="H5"/>
  <c r="G5"/>
  <c r="H4"/>
  <c r="G4"/>
  <c r="E3"/>
  <c r="D3" i="35"/>
  <c r="C3"/>
  <c r="J3"/>
  <c r="F5"/>
  <c r="F4"/>
  <c r="H5"/>
  <c r="G5"/>
  <c r="H4"/>
  <c r="G4"/>
  <c r="E3"/>
  <c r="C3" i="32"/>
  <c r="J3"/>
  <c r="F5"/>
  <c r="F4"/>
  <c r="H5"/>
  <c r="G5"/>
  <c r="H4"/>
  <c r="G4"/>
  <c r="E3"/>
</calcChain>
</file>

<file path=xl/sharedStrings.xml><?xml version="1.0" encoding="utf-8"?>
<sst xmlns="http://schemas.openxmlformats.org/spreadsheetml/2006/main" count="288" uniqueCount="58">
  <si>
    <t>Amount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</si>
  <si>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</si>
  <si>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</si>
  <si>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</si>
  <si>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</si>
  <si>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</si>
  <si>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</si>
  <si>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Pairs</t>
    <phoneticPr fontId="1"/>
  </si>
  <si>
    <t>Stop</t>
    <phoneticPr fontId="1"/>
  </si>
  <si>
    <t>AUDCHF</t>
  </si>
  <si>
    <t>AUDJPY</t>
  </si>
  <si>
    <t>AUDNZD</t>
  </si>
  <si>
    <t>AUDUSD</t>
  </si>
  <si>
    <t>CADJPY</t>
  </si>
  <si>
    <t>CHFJPY</t>
  </si>
  <si>
    <t>EURAUD</t>
  </si>
  <si>
    <t>EURCHF</t>
  </si>
  <si>
    <t>EURGBP</t>
  </si>
  <si>
    <t>EURJPY</t>
  </si>
  <si>
    <t>EURUSD</t>
  </si>
  <si>
    <t>GBPAUD</t>
  </si>
  <si>
    <t>GBPCHF</t>
  </si>
  <si>
    <t>GBPJPY</t>
  </si>
  <si>
    <t>GBPUSD</t>
  </si>
  <si>
    <t>NZDJPY</t>
  </si>
  <si>
    <t>NZDUSD</t>
  </si>
  <si>
    <t>USDCAD</t>
  </si>
  <si>
    <t>USDCHF</t>
  </si>
  <si>
    <t>USDJPY</t>
  </si>
  <si>
    <t>rate</t>
    <phoneticPr fontId="1"/>
  </si>
  <si>
    <t>EURAUD</t>
    <phoneticPr fontId="1"/>
  </si>
  <si>
    <t>buy</t>
    <phoneticPr fontId="1"/>
  </si>
  <si>
    <t>sell</t>
    <phoneticPr fontId="1"/>
  </si>
  <si>
    <t>GBPAUD</t>
    <phoneticPr fontId="1"/>
  </si>
  <si>
    <t>USDCAD</t>
    <phoneticPr fontId="1"/>
  </si>
  <si>
    <t>AUDCHF</t>
    <phoneticPr fontId="1"/>
  </si>
  <si>
    <t>EURCHF</t>
    <phoneticPr fontId="1"/>
  </si>
  <si>
    <t>GBPCHF</t>
    <phoneticPr fontId="1"/>
  </si>
  <si>
    <t>USDCHF</t>
    <phoneticPr fontId="1"/>
  </si>
  <si>
    <t>EURGBP</t>
    <phoneticPr fontId="1"/>
  </si>
  <si>
    <t>AUDJPY</t>
    <phoneticPr fontId="1"/>
  </si>
  <si>
    <t>CADJPY</t>
    <phoneticPr fontId="1"/>
  </si>
  <si>
    <t>CHFJPY</t>
    <phoneticPr fontId="1"/>
  </si>
  <si>
    <t>EURJPY</t>
    <phoneticPr fontId="1"/>
  </si>
  <si>
    <t>GBPJPY</t>
    <phoneticPr fontId="1"/>
  </si>
  <si>
    <t>NZDJPY</t>
    <phoneticPr fontId="1"/>
  </si>
  <si>
    <t>USDJPY</t>
    <phoneticPr fontId="1"/>
  </si>
  <si>
    <t>AUDNZD</t>
    <phoneticPr fontId="1"/>
  </si>
  <si>
    <t>AUDUSD</t>
    <phoneticPr fontId="1"/>
  </si>
  <si>
    <t>EURUSD</t>
    <phoneticPr fontId="1"/>
  </si>
  <si>
    <t>GBPUSD</t>
    <phoneticPr fontId="1"/>
  </si>
  <si>
    <t>NZDUSD</t>
    <phoneticPr fontId="1"/>
  </si>
  <si>
    <t>AUD</t>
    <phoneticPr fontId="1"/>
  </si>
  <si>
    <t>CAD</t>
    <phoneticPr fontId="1"/>
  </si>
  <si>
    <t>CHF</t>
    <phoneticPr fontId="1"/>
  </si>
  <si>
    <t>GBP</t>
    <phoneticPr fontId="1"/>
  </si>
  <si>
    <t>NZD</t>
    <phoneticPr fontId="1"/>
  </si>
  <si>
    <t>USD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</si>
</sst>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  <font>
      <sz val="12"/>
      <color indexed="10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3" fillId="0" borderId="1" xfId="0" applyNumberFormat="1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0"/>
  <sheetViews>
    <sheetView tabSelected="1" zoomScale="125" workbookViewId="0">
      <selection activeCell="F5" sqref="F5"/>
    </sheetView>
  </sheetViews>
  <sheetFormatPr baseColWidth="12" defaultColWidth="14.83203125" defaultRowHeight="24" customHeight="1"/>
  <cols>
    <col min="1" max="16384" width="14.83203125" style="1"/>
  </cols>
  <sheetData>
    <row r="1" spans="1:9" ht="24" customHeight="1">
      <c r="A1" t="s">
        <v>28</v>
      </c>
      <c r="B1">
        <v>1.2189999999999901</v>
      </c>
      <c r="D1" s="3" t="s">
        <v>0</v>
      </c>
      <c r="F1" s="3" t="s">
        <v>29</v>
      </c>
      <c r="H1" s="2" t="s">
        <v>52</v>
      </c>
      <c r="I1" s="2">
        <v>81</v>
      </c>
    </row>
    <row r="2" spans="1:9" ht="24" customHeight="1">
      <c r="A2" t="s">
        <v>18</v>
      </c>
      <c r="B2">
        <v>2.1039999999999899</v>
      </c>
      <c r="D2" s="4">
        <v>3861949</v>
      </c>
      <c r="F2" s="2">
        <v>0.5</v>
      </c>
      <c r="H2" s="2" t="s">
        <v>53</v>
      </c>
      <c r="I2" s="2">
        <v>85</v>
      </c>
    </row>
    <row r="3" spans="1:9" ht="24" customHeight="1">
      <c r="A3" t="s">
        <v>19</v>
      </c>
      <c r="B3">
        <v>1.31499999999999</v>
      </c>
      <c r="H3" s="2" t="s">
        <v>54</v>
      </c>
      <c r="I3" s="2">
        <v>111</v>
      </c>
    </row>
    <row r="4" spans="1:9" ht="24" customHeight="1">
      <c r="A4" t="s">
        <v>22</v>
      </c>
      <c r="B4">
        <v>1.80699999999998</v>
      </c>
      <c r="H4" s="2" t="s">
        <v>55</v>
      </c>
      <c r="I4" s="2">
        <v>142</v>
      </c>
    </row>
    <row r="5" spans="1:9" ht="24" customHeight="1">
      <c r="A5" t="s">
        <v>23</v>
      </c>
      <c r="B5">
        <v>1.4790000000000001</v>
      </c>
      <c r="H5" s="2" t="s">
        <v>56</v>
      </c>
      <c r="I5" s="2">
        <v>73</v>
      </c>
    </row>
    <row r="6" spans="1:9" ht="24" customHeight="1">
      <c r="A6" t="s">
        <v>13</v>
      </c>
      <c r="B6">
        <v>1.325</v>
      </c>
      <c r="H6" s="2" t="s">
        <v>57</v>
      </c>
      <c r="I6" s="2">
        <v>111</v>
      </c>
    </row>
    <row r="7" spans="1:9" ht="24" customHeight="1">
      <c r="A7" t="s">
        <v>26</v>
      </c>
      <c r="B7">
        <v>1.526</v>
      </c>
    </row>
    <row r="8" spans="1:9" ht="24" customHeight="1">
      <c r="A8" t="s">
        <v>10</v>
      </c>
      <c r="B8">
        <v>1.367</v>
      </c>
    </row>
    <row r="9" spans="1:9" ht="24" customHeight="1">
      <c r="A9" t="s">
        <v>12</v>
      </c>
      <c r="B9">
        <v>1.0579999999999901</v>
      </c>
    </row>
    <row r="10" spans="1:9" ht="24" customHeight="1">
      <c r="A10" t="s">
        <v>27</v>
      </c>
      <c r="B10">
        <v>0.88500000000000201</v>
      </c>
    </row>
    <row r="11" spans="1:9" ht="24" customHeight="1">
      <c r="A11" t="s">
        <v>25</v>
      </c>
      <c r="B11">
        <v>0.91599999999999404</v>
      </c>
    </row>
    <row r="12" spans="1:9" ht="24" customHeight="1">
      <c r="A12" t="s">
        <v>17</v>
      </c>
      <c r="B12">
        <v>0.78099999999999803</v>
      </c>
    </row>
    <row r="13" spans="1:9" ht="24" customHeight="1">
      <c r="A13" t="s">
        <v>24</v>
      </c>
      <c r="B13">
        <v>1.1379999999999999</v>
      </c>
    </row>
    <row r="14" spans="1:9" ht="24" customHeight="1">
      <c r="A14" t="s">
        <v>14</v>
      </c>
      <c r="B14">
        <v>1.1240000000000001</v>
      </c>
    </row>
    <row r="15" spans="1:9" ht="24" customHeight="1">
      <c r="A15" t="s">
        <v>16</v>
      </c>
      <c r="B15">
        <v>1.1040000000000101</v>
      </c>
    </row>
    <row r="16" spans="1:9" ht="24" customHeight="1">
      <c r="A16" t="s">
        <v>21</v>
      </c>
      <c r="B16">
        <v>1.224</v>
      </c>
    </row>
    <row r="17" spans="1:2" ht="24" customHeight="1">
      <c r="A17" t="s">
        <v>9</v>
      </c>
      <c r="B17">
        <v>0.94900000000001095</v>
      </c>
    </row>
    <row r="18" spans="1:2" ht="24" customHeight="1">
      <c r="A18" t="s">
        <v>11</v>
      </c>
      <c r="B18">
        <v>0.90600000000000602</v>
      </c>
    </row>
    <row r="19" spans="1:2" ht="24" customHeight="1">
      <c r="A19" t="s">
        <v>15</v>
      </c>
      <c r="B19">
        <v>1.59899999999999</v>
      </c>
    </row>
    <row r="20" spans="1:2" ht="24" customHeight="1">
      <c r="A20" t="s">
        <v>20</v>
      </c>
      <c r="B20">
        <v>2.0139999999999998</v>
      </c>
    </row>
  </sheetData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4" sqref="F4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40</v>
      </c>
      <c r="B3" s="5"/>
      <c r="C3" s="5">
        <f>VLOOKUP(A3,master!$A$1:$B$20,2,0)</f>
        <v>1.367</v>
      </c>
      <c r="D3" s="5">
        <v>100</v>
      </c>
      <c r="E3" s="6">
        <f>master!$D$2*(1/C3)*(100/D3)/100*master!$F$2</f>
        <v>14125.636430138991</v>
      </c>
      <c r="F3" s="9">
        <v>0</v>
      </c>
      <c r="G3" s="5"/>
      <c r="H3" s="5"/>
      <c r="J3" s="8">
        <f>C3/L3</f>
        <v>1.367</v>
      </c>
      <c r="K3" s="8"/>
      <c r="L3" s="7">
        <v>1</v>
      </c>
    </row>
    <row r="4" spans="1:12" s="7" customFormat="1" ht="22" customHeight="1">
      <c r="A4" s="5" t="s">
        <v>40</v>
      </c>
      <c r="B4" s="5" t="s">
        <v>31</v>
      </c>
      <c r="C4" s="5"/>
      <c r="D4" s="5"/>
      <c r="E4" s="6"/>
      <c r="F4" s="5">
        <f>F3+J3</f>
        <v>1.367</v>
      </c>
      <c r="G4" s="5">
        <f>F4+J3</f>
        <v>2.734</v>
      </c>
      <c r="H4" s="5">
        <f>F4-J3</f>
        <v>0</v>
      </c>
      <c r="J4" s="8"/>
      <c r="K4" s="8"/>
    </row>
    <row r="5" spans="1:12" s="7" customFormat="1" ht="22" customHeight="1">
      <c r="A5" s="5" t="s">
        <v>40</v>
      </c>
      <c r="B5" s="5" t="s">
        <v>32</v>
      </c>
      <c r="C5" s="5"/>
      <c r="D5" s="5"/>
      <c r="E5" s="6"/>
      <c r="F5" s="5">
        <f>F3-J3</f>
        <v>-1.367</v>
      </c>
      <c r="G5" s="5">
        <f>F5-J3</f>
        <v>-2.734</v>
      </c>
      <c r="H5" s="5">
        <f>F5+J3</f>
        <v>0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4" sqref="F4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41</v>
      </c>
      <c r="B3" s="5"/>
      <c r="C3" s="5">
        <f>VLOOKUP(A3,master!$A$1:$B$20,2,0)</f>
        <v>1.325</v>
      </c>
      <c r="D3" s="5">
        <v>100</v>
      </c>
      <c r="E3" s="6">
        <f>master!$D$2*(1/C3)*(100/D3)/100*master!$F$2</f>
        <v>14573.39245283019</v>
      </c>
      <c r="F3" s="9">
        <v>0</v>
      </c>
      <c r="G3" s="5"/>
      <c r="H3" s="5"/>
      <c r="J3" s="8">
        <f>C3/L3</f>
        <v>1.325</v>
      </c>
      <c r="K3" s="8"/>
      <c r="L3" s="7">
        <v>1</v>
      </c>
    </row>
    <row r="4" spans="1:12" s="7" customFormat="1" ht="22" customHeight="1">
      <c r="A4" s="5" t="s">
        <v>41</v>
      </c>
      <c r="B4" s="5" t="s">
        <v>31</v>
      </c>
      <c r="C4" s="5"/>
      <c r="D4" s="5"/>
      <c r="E4" s="6"/>
      <c r="F4" s="5">
        <f>F3+J3</f>
        <v>1.325</v>
      </c>
      <c r="G4" s="5">
        <f>F4+J3</f>
        <v>2.65</v>
      </c>
      <c r="H4" s="5">
        <f>F4-J3</f>
        <v>0</v>
      </c>
      <c r="J4" s="8"/>
      <c r="K4" s="8"/>
    </row>
    <row r="5" spans="1:12" s="7" customFormat="1" ht="22" customHeight="1">
      <c r="A5" s="5" t="s">
        <v>41</v>
      </c>
      <c r="B5" s="5" t="s">
        <v>32</v>
      </c>
      <c r="C5" s="5"/>
      <c r="D5" s="5"/>
      <c r="E5" s="6"/>
      <c r="F5" s="5">
        <f>F3-J3</f>
        <v>-1.325</v>
      </c>
      <c r="G5" s="5">
        <f>F5-J3</f>
        <v>-2.65</v>
      </c>
      <c r="H5" s="5">
        <f>F5+J3</f>
        <v>0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4" sqref="F4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42</v>
      </c>
      <c r="B3" s="5"/>
      <c r="C3" s="5">
        <f>VLOOKUP(A3,master!$A$1:$B$20,2,0)</f>
        <v>1.1240000000000001</v>
      </c>
      <c r="D3" s="5">
        <v>100</v>
      </c>
      <c r="E3" s="6">
        <f>master!$D$2*(1/C3)*(100/D3)/100*master!$F$2</f>
        <v>17179.488434163701</v>
      </c>
      <c r="F3" s="9">
        <v>0</v>
      </c>
      <c r="G3" s="5"/>
      <c r="H3" s="5"/>
      <c r="J3" s="8">
        <f>C3/L3</f>
        <v>1.1240000000000001</v>
      </c>
      <c r="K3" s="8"/>
      <c r="L3" s="7">
        <v>1</v>
      </c>
    </row>
    <row r="4" spans="1:12" s="7" customFormat="1" ht="22" customHeight="1">
      <c r="A4" s="5" t="s">
        <v>42</v>
      </c>
      <c r="B4" s="5" t="s">
        <v>31</v>
      </c>
      <c r="C4" s="5"/>
      <c r="D4" s="5"/>
      <c r="E4" s="6"/>
      <c r="F4" s="5">
        <f>F3+J3</f>
        <v>1.1240000000000001</v>
      </c>
      <c r="G4" s="5">
        <f>F4+J3</f>
        <v>2.2480000000000002</v>
      </c>
      <c r="H4" s="5">
        <f>F4-J3</f>
        <v>0</v>
      </c>
      <c r="J4" s="8"/>
      <c r="K4" s="8"/>
    </row>
    <row r="5" spans="1:12" s="7" customFormat="1" ht="22" customHeight="1">
      <c r="A5" s="5" t="s">
        <v>42</v>
      </c>
      <c r="B5" s="5" t="s">
        <v>32</v>
      </c>
      <c r="C5" s="5"/>
      <c r="D5" s="5"/>
      <c r="E5" s="6"/>
      <c r="F5" s="5">
        <f>F3-J3</f>
        <v>-1.1240000000000001</v>
      </c>
      <c r="G5" s="5">
        <f>F5-J3</f>
        <v>-2.2480000000000002</v>
      </c>
      <c r="H5" s="5">
        <f>F5+J3</f>
        <v>0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4" sqref="F4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43</v>
      </c>
      <c r="B3" s="5"/>
      <c r="C3" s="5">
        <f>VLOOKUP(A3,master!$A$1:$B$20,2,0)</f>
        <v>2.1039999999999899</v>
      </c>
      <c r="D3" s="5">
        <v>100</v>
      </c>
      <c r="E3" s="6">
        <f>master!$D$2*(1/C3)*(100/D3)/100*master!$F$2</f>
        <v>9177.6354562738088</v>
      </c>
      <c r="F3" s="9">
        <v>0</v>
      </c>
      <c r="G3" s="5"/>
      <c r="H3" s="5"/>
      <c r="J3" s="8">
        <f>C3/L3</f>
        <v>2.1039999999999899</v>
      </c>
      <c r="K3" s="8"/>
      <c r="L3" s="7">
        <v>1</v>
      </c>
    </row>
    <row r="4" spans="1:12" s="7" customFormat="1" ht="22" customHeight="1">
      <c r="A4" s="5" t="s">
        <v>43</v>
      </c>
      <c r="B4" s="5" t="s">
        <v>31</v>
      </c>
      <c r="C4" s="5"/>
      <c r="D4" s="5"/>
      <c r="E4" s="6"/>
      <c r="F4" s="5">
        <f>F3+J3</f>
        <v>2.1039999999999899</v>
      </c>
      <c r="G4" s="5">
        <f>F4+J3</f>
        <v>4.2079999999999798</v>
      </c>
      <c r="H4" s="5">
        <f>F4-J3</f>
        <v>0</v>
      </c>
      <c r="J4" s="8"/>
      <c r="K4" s="8"/>
    </row>
    <row r="5" spans="1:12" s="7" customFormat="1" ht="22" customHeight="1">
      <c r="A5" s="5" t="s">
        <v>43</v>
      </c>
      <c r="B5" s="5" t="s">
        <v>32</v>
      </c>
      <c r="C5" s="5"/>
      <c r="D5" s="5"/>
      <c r="E5" s="6"/>
      <c r="F5" s="5">
        <f>F3-J3</f>
        <v>-2.1039999999999899</v>
      </c>
      <c r="G5" s="5">
        <f>F5-J3</f>
        <v>-4.2079999999999798</v>
      </c>
      <c r="H5" s="5">
        <f>F5+J3</f>
        <v>0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4" sqref="F4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44</v>
      </c>
      <c r="B3" s="5"/>
      <c r="C3" s="5">
        <f>VLOOKUP(A3,master!$A$1:$B$20,2,0)</f>
        <v>1.80699999999998</v>
      </c>
      <c r="D3" s="5">
        <v>100</v>
      </c>
      <c r="E3" s="6">
        <f>master!$D$2*(1/C3)*(100/D3)/100*master!$F$2</f>
        <v>10686.079136690767</v>
      </c>
      <c r="F3" s="9">
        <v>0</v>
      </c>
      <c r="G3" s="5"/>
      <c r="H3" s="5"/>
      <c r="J3" s="8">
        <f>C3/L3</f>
        <v>1.80699999999998</v>
      </c>
      <c r="K3" s="8"/>
      <c r="L3" s="7">
        <v>1</v>
      </c>
    </row>
    <row r="4" spans="1:12" s="7" customFormat="1" ht="22" customHeight="1">
      <c r="A4" s="5" t="s">
        <v>44</v>
      </c>
      <c r="B4" s="5" t="s">
        <v>31</v>
      </c>
      <c r="C4" s="5"/>
      <c r="D4" s="5"/>
      <c r="E4" s="6"/>
      <c r="F4" s="5">
        <f>F3+J3</f>
        <v>1.80699999999998</v>
      </c>
      <c r="G4" s="5">
        <f>F4+J3</f>
        <v>3.6139999999999599</v>
      </c>
      <c r="H4" s="5">
        <f>F4-J3</f>
        <v>0</v>
      </c>
      <c r="J4" s="8"/>
      <c r="K4" s="8"/>
    </row>
    <row r="5" spans="1:12" s="7" customFormat="1" ht="22" customHeight="1">
      <c r="A5" s="5" t="s">
        <v>44</v>
      </c>
      <c r="B5" s="5" t="s">
        <v>32</v>
      </c>
      <c r="C5" s="5"/>
      <c r="D5" s="5"/>
      <c r="E5" s="6"/>
      <c r="F5" s="5">
        <f>F3-J3</f>
        <v>-1.80699999999998</v>
      </c>
      <c r="G5" s="5">
        <f>F5-J3</f>
        <v>-3.6139999999999599</v>
      </c>
      <c r="H5" s="5">
        <f>F5+J3</f>
        <v>0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4" sqref="F4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45</v>
      </c>
      <c r="B3" s="5"/>
      <c r="C3" s="5">
        <f>VLOOKUP(A3,master!$A$1:$B$20,2,0)</f>
        <v>1.1379999999999999</v>
      </c>
      <c r="D3" s="5">
        <v>100</v>
      </c>
      <c r="E3" s="6">
        <f>master!$D$2*(1/C3)*(100/D3)/100*master!$F$2</f>
        <v>16968.141476274166</v>
      </c>
      <c r="F3" s="9">
        <v>0</v>
      </c>
      <c r="G3" s="5"/>
      <c r="H3" s="5"/>
      <c r="J3" s="8">
        <f>C3/L3</f>
        <v>1.1379999999999999</v>
      </c>
      <c r="K3" s="8"/>
      <c r="L3" s="7">
        <v>1</v>
      </c>
    </row>
    <row r="4" spans="1:12" s="7" customFormat="1" ht="22" customHeight="1">
      <c r="A4" s="5" t="s">
        <v>45</v>
      </c>
      <c r="B4" s="5" t="s">
        <v>31</v>
      </c>
      <c r="C4" s="5"/>
      <c r="D4" s="5"/>
      <c r="E4" s="6"/>
      <c r="F4" s="5">
        <f>F3+J3</f>
        <v>1.1379999999999999</v>
      </c>
      <c r="G4" s="5">
        <f>F4+J3</f>
        <v>2.2759999999999998</v>
      </c>
      <c r="H4" s="5">
        <f>F4-J3</f>
        <v>0</v>
      </c>
      <c r="J4" s="8"/>
      <c r="K4" s="8"/>
    </row>
    <row r="5" spans="1:12" s="7" customFormat="1" ht="22" customHeight="1">
      <c r="A5" s="5" t="s">
        <v>45</v>
      </c>
      <c r="B5" s="5" t="s">
        <v>32</v>
      </c>
      <c r="C5" s="5"/>
      <c r="D5" s="5"/>
      <c r="E5" s="6"/>
      <c r="F5" s="5">
        <f>F3-J3</f>
        <v>-1.1379999999999999</v>
      </c>
      <c r="G5" s="5">
        <f>F5-J3</f>
        <v>-2.2759999999999998</v>
      </c>
      <c r="H5" s="5">
        <f>F5+J3</f>
        <v>0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3" sqref="F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46</v>
      </c>
      <c r="B3" s="5"/>
      <c r="C3" s="5">
        <f>VLOOKUP(A3,master!$A$1:$B$20,2,0)</f>
        <v>1.2189999999999901</v>
      </c>
      <c r="D3" s="5">
        <v>100</v>
      </c>
      <c r="E3" s="6">
        <f>master!$D$2*(1/C3)*(100/D3)/100*master!$F$2</f>
        <v>15840.643970467725</v>
      </c>
      <c r="F3" s="9">
        <v>0</v>
      </c>
      <c r="G3" s="5"/>
      <c r="H3" s="5"/>
      <c r="J3" s="8">
        <f>C3/L3</f>
        <v>1.2189999999999901</v>
      </c>
      <c r="K3" s="8"/>
      <c r="L3" s="7">
        <v>1</v>
      </c>
    </row>
    <row r="4" spans="1:12" s="7" customFormat="1" ht="22" customHeight="1">
      <c r="A4" s="5" t="s">
        <v>46</v>
      </c>
      <c r="B4" s="5" t="s">
        <v>31</v>
      </c>
      <c r="C4" s="5"/>
      <c r="D4" s="5"/>
      <c r="E4" s="6"/>
      <c r="F4" s="5">
        <f>F3+J3</f>
        <v>1.2189999999999901</v>
      </c>
      <c r="G4" s="5">
        <f>F4+J3</f>
        <v>2.4379999999999802</v>
      </c>
      <c r="H4" s="5">
        <f>F4-J3</f>
        <v>0</v>
      </c>
      <c r="J4" s="8"/>
      <c r="K4" s="8"/>
    </row>
    <row r="5" spans="1:12" s="7" customFormat="1" ht="22" customHeight="1">
      <c r="A5" s="5" t="s">
        <v>46</v>
      </c>
      <c r="B5" s="5" t="s">
        <v>32</v>
      </c>
      <c r="C5" s="5"/>
      <c r="D5" s="5"/>
      <c r="E5" s="6"/>
      <c r="F5" s="5">
        <f>F3-J3</f>
        <v>-1.2189999999999901</v>
      </c>
      <c r="G5" s="5">
        <f>F5-J3</f>
        <v>-2.4379999999999802</v>
      </c>
      <c r="H5" s="5">
        <f>F5+J3</f>
        <v>0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4" sqref="F4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47</v>
      </c>
      <c r="B3" s="5"/>
      <c r="C3" s="5">
        <f>VLOOKUP(A3,master!$A$1:$B$20,2,0)</f>
        <v>0.90600000000000602</v>
      </c>
      <c r="D3" s="5">
        <f>master!$I$5</f>
        <v>73</v>
      </c>
      <c r="E3" s="6">
        <f>master!$D$2*(1/C3)*(100/D3)/100*master!$F$2</f>
        <v>29196.142913302294</v>
      </c>
      <c r="F3" s="9">
        <v>0</v>
      </c>
      <c r="G3" s="5"/>
      <c r="H3" s="5"/>
      <c r="J3" s="8">
        <f>C3/L3</f>
        <v>9.0600000000000611E-3</v>
      </c>
      <c r="K3" s="8"/>
      <c r="L3" s="7">
        <v>100</v>
      </c>
    </row>
    <row r="4" spans="1:12" s="7" customFormat="1" ht="22" customHeight="1">
      <c r="A4" s="5" t="s">
        <v>47</v>
      </c>
      <c r="B4" s="5" t="s">
        <v>31</v>
      </c>
      <c r="C4" s="5"/>
      <c r="D4" s="5"/>
      <c r="E4" s="6"/>
      <c r="F4" s="5">
        <f>F3+J3</f>
        <v>9.0600000000000611E-3</v>
      </c>
      <c r="G4" s="5">
        <f>F4+J3</f>
        <v>1.8120000000000122E-2</v>
      </c>
      <c r="H4" s="5">
        <f>F4-J3</f>
        <v>0</v>
      </c>
      <c r="J4" s="8"/>
      <c r="K4" s="8"/>
    </row>
    <row r="5" spans="1:12" s="7" customFormat="1" ht="22" customHeight="1">
      <c r="A5" s="5" t="s">
        <v>47</v>
      </c>
      <c r="B5" s="5" t="s">
        <v>32</v>
      </c>
      <c r="C5" s="5"/>
      <c r="D5" s="5"/>
      <c r="E5" s="6"/>
      <c r="F5" s="5">
        <f>F3-J3</f>
        <v>-9.0600000000000611E-3</v>
      </c>
      <c r="G5" s="5">
        <f>F5-J3</f>
        <v>-1.8120000000000122E-2</v>
      </c>
      <c r="H5" s="5">
        <f>F5+J3</f>
        <v>0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4" sqref="F4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48</v>
      </c>
      <c r="B3" s="5"/>
      <c r="C3" s="5">
        <f>VLOOKUP(A3,master!$A$1:$B$20,2,0)</f>
        <v>1.0579999999999901</v>
      </c>
      <c r="D3" s="5">
        <f>master!$I$6</f>
        <v>111</v>
      </c>
      <c r="E3" s="6">
        <f>master!$D$2*(1/C3)*(100/D3)/100*master!$F$2</f>
        <v>16442.501575299462</v>
      </c>
      <c r="F3" s="9">
        <v>0</v>
      </c>
      <c r="G3" s="5"/>
      <c r="H3" s="5"/>
      <c r="J3" s="8">
        <f>C3/L3</f>
        <v>1.05799999999999E-2</v>
      </c>
      <c r="K3" s="8"/>
      <c r="L3" s="7">
        <v>100</v>
      </c>
    </row>
    <row r="4" spans="1:12" s="7" customFormat="1" ht="22" customHeight="1">
      <c r="A4" s="5" t="s">
        <v>48</v>
      </c>
      <c r="B4" s="5" t="s">
        <v>31</v>
      </c>
      <c r="C4" s="5"/>
      <c r="D4" s="5"/>
      <c r="E4" s="6"/>
      <c r="F4" s="5">
        <f>F3+J3</f>
        <v>1.05799999999999E-2</v>
      </c>
      <c r="G4" s="5">
        <f>F4+J3</f>
        <v>2.11599999999998E-2</v>
      </c>
      <c r="H4" s="5">
        <f>F4-J3</f>
        <v>0</v>
      </c>
      <c r="J4" s="8"/>
      <c r="K4" s="8"/>
    </row>
    <row r="5" spans="1:12" s="7" customFormat="1" ht="22" customHeight="1">
      <c r="A5" s="5" t="s">
        <v>48</v>
      </c>
      <c r="B5" s="5" t="s">
        <v>32</v>
      </c>
      <c r="C5" s="5"/>
      <c r="D5" s="5"/>
      <c r="E5" s="6"/>
      <c r="F5" s="5">
        <f>F3-J3</f>
        <v>-1.05799999999999E-2</v>
      </c>
      <c r="G5" s="5">
        <f>F5-J3</f>
        <v>-2.11599999999998E-2</v>
      </c>
      <c r="H5" s="5">
        <f>F5+J3</f>
        <v>0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4" sqref="F4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49</v>
      </c>
      <c r="B3" s="5"/>
      <c r="C3" s="5">
        <f>VLOOKUP(A3,master!$A$1:$B$20,2,0)</f>
        <v>1.31499999999999</v>
      </c>
      <c r="D3" s="5">
        <f>master!$I$6</f>
        <v>111</v>
      </c>
      <c r="E3" s="6">
        <f>master!$D$2*(1/C3)*(100/D3)/100*master!$F$2</f>
        <v>13229.024081115436</v>
      </c>
      <c r="F3" s="9">
        <v>0</v>
      </c>
      <c r="G3" s="5"/>
      <c r="H3" s="5"/>
      <c r="J3" s="8">
        <f>C3/L3</f>
        <v>1.31499999999999E-2</v>
      </c>
      <c r="K3" s="8"/>
      <c r="L3" s="7">
        <v>100</v>
      </c>
    </row>
    <row r="4" spans="1:12" s="7" customFormat="1" ht="22" customHeight="1">
      <c r="A4" s="5" t="s">
        <v>49</v>
      </c>
      <c r="B4" s="5" t="s">
        <v>31</v>
      </c>
      <c r="C4" s="5"/>
      <c r="D4" s="5"/>
      <c r="E4" s="6"/>
      <c r="F4" s="5">
        <f>F3+J3</f>
        <v>1.31499999999999E-2</v>
      </c>
      <c r="G4" s="5">
        <f>F4+J3</f>
        <v>2.6299999999999799E-2</v>
      </c>
      <c r="H4" s="5">
        <f>F4-J3</f>
        <v>0</v>
      </c>
      <c r="J4" s="8"/>
      <c r="K4" s="8"/>
    </row>
    <row r="5" spans="1:12" s="7" customFormat="1" ht="22" customHeight="1">
      <c r="A5" s="5" t="s">
        <v>49</v>
      </c>
      <c r="B5" s="5" t="s">
        <v>32</v>
      </c>
      <c r="C5" s="5"/>
      <c r="D5" s="5"/>
      <c r="E5" s="6"/>
      <c r="F5" s="5">
        <f>F3-J3</f>
        <v>-1.31499999999999E-2</v>
      </c>
      <c r="G5" s="5">
        <f>F5-J3</f>
        <v>-2.6299999999999799E-2</v>
      </c>
      <c r="H5" s="5">
        <f>F5+J3</f>
        <v>0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4" sqref="F4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30</v>
      </c>
      <c r="B3" s="5"/>
      <c r="C3" s="5">
        <f>VLOOKUP(A3,master!$A$1:$B$20,2,0)</f>
        <v>1.59899999999999</v>
      </c>
      <c r="D3" s="5">
        <f>master!$I$1</f>
        <v>81</v>
      </c>
      <c r="E3" s="6">
        <f>master!$D$2*(1/C3)*(100/D3)/100*master!$F$2</f>
        <v>14908.812606644677</v>
      </c>
      <c r="F3" s="9">
        <v>0</v>
      </c>
      <c r="G3" s="5"/>
      <c r="H3" s="5"/>
      <c r="J3" s="8">
        <f>C3/L3</f>
        <v>1.59899999999999E-2</v>
      </c>
      <c r="K3" s="8"/>
      <c r="L3" s="7">
        <v>100</v>
      </c>
    </row>
    <row r="4" spans="1:12" s="7" customFormat="1" ht="22" customHeight="1">
      <c r="A4" s="5" t="s">
        <v>30</v>
      </c>
      <c r="B4" s="5" t="s">
        <v>31</v>
      </c>
      <c r="C4" s="5"/>
      <c r="D4" s="5"/>
      <c r="E4" s="6"/>
      <c r="F4" s="5">
        <f>F3+J3</f>
        <v>1.59899999999999E-2</v>
      </c>
      <c r="G4" s="5">
        <f>F4+J3</f>
        <v>3.19799999999998E-2</v>
      </c>
      <c r="H4" s="5">
        <f>F4-J3</f>
        <v>0</v>
      </c>
      <c r="J4" s="8"/>
      <c r="K4" s="8"/>
    </row>
    <row r="5" spans="1:12" s="7" customFormat="1" ht="22" customHeight="1">
      <c r="A5" s="5" t="s">
        <v>30</v>
      </c>
      <c r="B5" s="5" t="s">
        <v>32</v>
      </c>
      <c r="C5" s="5"/>
      <c r="D5" s="5"/>
      <c r="E5" s="6"/>
      <c r="F5" s="5">
        <f>F3-J3</f>
        <v>-1.59899999999999E-2</v>
      </c>
      <c r="G5" s="5">
        <f>F5-J3</f>
        <v>-3.19799999999998E-2</v>
      </c>
      <c r="H5" s="5">
        <f>F5+J3</f>
        <v>0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4" sqref="F4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50</v>
      </c>
      <c r="B3" s="5"/>
      <c r="C3" s="5">
        <f>VLOOKUP(A3,master!$A$1:$B$20,2,0)</f>
        <v>1.4790000000000001</v>
      </c>
      <c r="D3" s="5">
        <f>master!$I$6</f>
        <v>111</v>
      </c>
      <c r="E3" s="6">
        <f>master!$D$2*(1/C3)*(100/D3)/100*master!$F$2</f>
        <v>11762.114041018707</v>
      </c>
      <c r="F3" s="9">
        <v>0</v>
      </c>
      <c r="G3" s="5"/>
      <c r="H3" s="5"/>
      <c r="J3" s="8">
        <f>C3/L3</f>
        <v>1.4790000000000001E-2</v>
      </c>
      <c r="K3" s="8"/>
      <c r="L3" s="7">
        <v>100</v>
      </c>
    </row>
    <row r="4" spans="1:12" s="7" customFormat="1" ht="22" customHeight="1">
      <c r="A4" s="5" t="s">
        <v>50</v>
      </c>
      <c r="B4" s="5" t="s">
        <v>31</v>
      </c>
      <c r="C4" s="5"/>
      <c r="D4" s="5"/>
      <c r="E4" s="6"/>
      <c r="F4" s="5">
        <f>F3+J3</f>
        <v>1.4790000000000001E-2</v>
      </c>
      <c r="G4" s="5">
        <f>F4+J3</f>
        <v>2.9580000000000002E-2</v>
      </c>
      <c r="H4" s="5">
        <f>F4-J3</f>
        <v>0</v>
      </c>
      <c r="J4" s="8"/>
      <c r="K4" s="8"/>
    </row>
    <row r="5" spans="1:12" s="7" customFormat="1" ht="22" customHeight="1">
      <c r="A5" s="5" t="s">
        <v>50</v>
      </c>
      <c r="B5" s="5" t="s">
        <v>32</v>
      </c>
      <c r="C5" s="5"/>
      <c r="D5" s="5"/>
      <c r="E5" s="6"/>
      <c r="F5" s="5">
        <f>F3-J3</f>
        <v>-1.4790000000000001E-2</v>
      </c>
      <c r="G5" s="5">
        <f>F5-J3</f>
        <v>-2.9580000000000002E-2</v>
      </c>
      <c r="H5" s="5">
        <f>F5+J3</f>
        <v>0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4" sqref="F4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51</v>
      </c>
      <c r="B3" s="5"/>
      <c r="C3" s="5">
        <f>VLOOKUP(A3,master!$A$1:$B$20,2,0)</f>
        <v>0.91599999999999404</v>
      </c>
      <c r="D3" s="5">
        <f>master!$I$6</f>
        <v>111</v>
      </c>
      <c r="E3" s="6">
        <f>master!$D$2*(1/C3)*(100/D3)/100*master!$F$2</f>
        <v>18991.448326055441</v>
      </c>
      <c r="F3" s="9">
        <v>0</v>
      </c>
      <c r="G3" s="5"/>
      <c r="H3" s="5"/>
      <c r="J3" s="8">
        <f>C3/L3</f>
        <v>9.1599999999999408E-3</v>
      </c>
      <c r="K3" s="8"/>
      <c r="L3" s="7">
        <v>100</v>
      </c>
    </row>
    <row r="4" spans="1:12" s="7" customFormat="1" ht="22" customHeight="1">
      <c r="A4" s="5" t="s">
        <v>51</v>
      </c>
      <c r="B4" s="5" t="s">
        <v>31</v>
      </c>
      <c r="C4" s="5"/>
      <c r="D4" s="5"/>
      <c r="E4" s="6"/>
      <c r="F4" s="5">
        <f>F3+J3</f>
        <v>9.1599999999999408E-3</v>
      </c>
      <c r="G4" s="5">
        <f>F4+J3</f>
        <v>1.8319999999999882E-2</v>
      </c>
      <c r="H4" s="5">
        <f>F4-J3</f>
        <v>0</v>
      </c>
      <c r="J4" s="8"/>
      <c r="K4" s="8"/>
    </row>
    <row r="5" spans="1:12" s="7" customFormat="1" ht="22" customHeight="1">
      <c r="A5" s="5" t="s">
        <v>51</v>
      </c>
      <c r="B5" s="5" t="s">
        <v>32</v>
      </c>
      <c r="C5" s="5"/>
      <c r="D5" s="5"/>
      <c r="E5" s="6"/>
      <c r="F5" s="5">
        <f>F3-J3</f>
        <v>-9.1599999999999408E-3</v>
      </c>
      <c r="G5" s="5">
        <f>F5-J3</f>
        <v>-1.8319999999999882E-2</v>
      </c>
      <c r="H5" s="5">
        <f>F5+J3</f>
        <v>0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4" sqref="F4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33</v>
      </c>
      <c r="B3" s="5"/>
      <c r="C3" s="5">
        <f>VLOOKUP(A3,master!$A$1:$B$20,2,0)</f>
        <v>2.0139999999999998</v>
      </c>
      <c r="D3" s="5">
        <f>master!$I$1</f>
        <v>81</v>
      </c>
      <c r="E3" s="6">
        <f>master!$D$2*(1/C3)*(100/D3)/100*master!$F$2</f>
        <v>11836.738509446224</v>
      </c>
      <c r="F3" s="9">
        <v>0</v>
      </c>
      <c r="G3" s="5"/>
      <c r="H3" s="5"/>
      <c r="J3" s="8">
        <f>C3/L3</f>
        <v>2.0139999999999998E-2</v>
      </c>
      <c r="K3" s="8"/>
      <c r="L3" s="7">
        <v>100</v>
      </c>
    </row>
    <row r="4" spans="1:12" s="7" customFormat="1" ht="22" customHeight="1">
      <c r="A4" s="5" t="s">
        <v>33</v>
      </c>
      <c r="B4" s="5" t="s">
        <v>31</v>
      </c>
      <c r="C4" s="5"/>
      <c r="D4" s="5"/>
      <c r="E4" s="6"/>
      <c r="F4" s="5">
        <f>F3+J3</f>
        <v>2.0139999999999998E-2</v>
      </c>
      <c r="G4" s="5">
        <f>F4+J3</f>
        <v>4.0279999999999996E-2</v>
      </c>
      <c r="H4" s="5">
        <f>F4-J3</f>
        <v>0</v>
      </c>
      <c r="J4" s="8"/>
      <c r="K4" s="8"/>
    </row>
    <row r="5" spans="1:12" s="7" customFormat="1" ht="22" customHeight="1">
      <c r="A5" s="5" t="s">
        <v>33</v>
      </c>
      <c r="B5" s="5" t="s">
        <v>32</v>
      </c>
      <c r="C5" s="5"/>
      <c r="D5" s="5"/>
      <c r="E5" s="6"/>
      <c r="F5" s="5">
        <f>F3-J3</f>
        <v>-2.0139999999999998E-2</v>
      </c>
      <c r="G5" s="5">
        <f>F5-J3</f>
        <v>-4.0279999999999996E-2</v>
      </c>
      <c r="H5" s="5">
        <f>F5+J3</f>
        <v>0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4" sqref="F4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34</v>
      </c>
      <c r="B3" s="5"/>
      <c r="C3" s="5">
        <f>VLOOKUP(A3,master!$A$1:$B$20,2,0)</f>
        <v>1.526</v>
      </c>
      <c r="D3" s="5">
        <f>master!$I$2</f>
        <v>85</v>
      </c>
      <c r="E3" s="6">
        <f>master!$D$2*(1/C3)*(100/D3)/100*master!$F$2</f>
        <v>14886.859147328658</v>
      </c>
      <c r="F3" s="9">
        <v>0</v>
      </c>
      <c r="G3" s="5"/>
      <c r="H3" s="5"/>
      <c r="J3" s="8">
        <f>C3/L3</f>
        <v>1.5260000000000001E-2</v>
      </c>
      <c r="K3" s="8"/>
      <c r="L3" s="7">
        <v>100</v>
      </c>
    </row>
    <row r="4" spans="1:12" s="7" customFormat="1" ht="22" customHeight="1">
      <c r="A4" s="5" t="s">
        <v>34</v>
      </c>
      <c r="B4" s="5" t="s">
        <v>31</v>
      </c>
      <c r="C4" s="5"/>
      <c r="D4" s="5"/>
      <c r="E4" s="6"/>
      <c r="F4" s="5">
        <f>F3+J3</f>
        <v>1.5260000000000001E-2</v>
      </c>
      <c r="G4" s="5">
        <f>F4+J3</f>
        <v>3.0520000000000002E-2</v>
      </c>
      <c r="H4" s="5">
        <f>F4-J3</f>
        <v>0</v>
      </c>
      <c r="J4" s="8"/>
      <c r="K4" s="8"/>
    </row>
    <row r="5" spans="1:12" s="7" customFormat="1" ht="22" customHeight="1">
      <c r="A5" s="5" t="s">
        <v>34</v>
      </c>
      <c r="B5" s="5" t="s">
        <v>32</v>
      </c>
      <c r="C5" s="5"/>
      <c r="D5" s="5"/>
      <c r="E5" s="6"/>
      <c r="F5" s="5">
        <f>F3-J3</f>
        <v>-1.5260000000000001E-2</v>
      </c>
      <c r="G5" s="5">
        <f>F5-J3</f>
        <v>-3.0520000000000002E-2</v>
      </c>
      <c r="H5" s="5">
        <f>F5+J3</f>
        <v>0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4" sqref="F4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35</v>
      </c>
      <c r="B3" s="5"/>
      <c r="C3" s="5">
        <f>VLOOKUP(A3,master!$A$1:$B$20,2,0)</f>
        <v>0.94900000000001095</v>
      </c>
      <c r="D3" s="5">
        <f>master!$I$3</f>
        <v>111</v>
      </c>
      <c r="E3" s="6">
        <f>master!$D$2*(1/C3)*(100/D3)/100*master!$F$2</f>
        <v>18331.050228310291</v>
      </c>
      <c r="F3" s="9">
        <v>0</v>
      </c>
      <c r="G3" s="5"/>
      <c r="H3" s="5"/>
      <c r="J3" s="8">
        <f>C3/L3</f>
        <v>9.4900000000001095E-3</v>
      </c>
      <c r="K3" s="8"/>
      <c r="L3" s="7">
        <v>100</v>
      </c>
    </row>
    <row r="4" spans="1:12" s="7" customFormat="1" ht="22" customHeight="1">
      <c r="A4" s="5" t="s">
        <v>35</v>
      </c>
      <c r="B4" s="5" t="s">
        <v>31</v>
      </c>
      <c r="C4" s="5"/>
      <c r="D4" s="5"/>
      <c r="E4" s="6"/>
      <c r="F4" s="5">
        <f>F3+J3</f>
        <v>9.4900000000001095E-3</v>
      </c>
      <c r="G4" s="5">
        <f>F4+J3</f>
        <v>1.8980000000000219E-2</v>
      </c>
      <c r="H4" s="5">
        <f>F4-J3</f>
        <v>0</v>
      </c>
      <c r="J4" s="8"/>
      <c r="K4" s="8"/>
    </row>
    <row r="5" spans="1:12" s="7" customFormat="1" ht="22" customHeight="1">
      <c r="A5" s="5" t="s">
        <v>35</v>
      </c>
      <c r="B5" s="5" t="s">
        <v>32</v>
      </c>
      <c r="C5" s="5"/>
      <c r="D5" s="5"/>
      <c r="E5" s="6"/>
      <c r="F5" s="5">
        <f>F3-J3</f>
        <v>-9.4900000000001095E-3</v>
      </c>
      <c r="G5" s="5">
        <f>F5-J3</f>
        <v>-1.8980000000000219E-2</v>
      </c>
      <c r="H5" s="5">
        <f>F5+J3</f>
        <v>0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4" sqref="F4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36</v>
      </c>
      <c r="B3" s="5"/>
      <c r="C3" s="5">
        <f>VLOOKUP(A3,master!$A$1:$B$20,2,0)</f>
        <v>1.1040000000000101</v>
      </c>
      <c r="D3" s="5">
        <f>master!$I$3</f>
        <v>111</v>
      </c>
      <c r="E3" s="6">
        <f>master!$D$2*(1/C3)*(100/D3)/100*master!$F$2</f>
        <v>15757.397342995026</v>
      </c>
      <c r="F3" s="9">
        <v>0</v>
      </c>
      <c r="G3" s="5"/>
      <c r="H3" s="5"/>
      <c r="J3" s="8">
        <f>C3/L3</f>
        <v>1.10400000000001E-2</v>
      </c>
      <c r="K3" s="8"/>
      <c r="L3" s="7">
        <v>100</v>
      </c>
    </row>
    <row r="4" spans="1:12" s="7" customFormat="1" ht="22" customHeight="1">
      <c r="A4" s="5" t="s">
        <v>36</v>
      </c>
      <c r="B4" s="5" t="s">
        <v>31</v>
      </c>
      <c r="C4" s="5"/>
      <c r="D4" s="5"/>
      <c r="E4" s="6"/>
      <c r="F4" s="5">
        <f>F3+J3</f>
        <v>1.10400000000001E-2</v>
      </c>
      <c r="G4" s="5">
        <f>F4+J3</f>
        <v>2.20800000000002E-2</v>
      </c>
      <c r="H4" s="5">
        <f>F4-J3</f>
        <v>0</v>
      </c>
      <c r="J4" s="8"/>
      <c r="K4" s="8"/>
    </row>
    <row r="5" spans="1:12" s="7" customFormat="1" ht="22" customHeight="1">
      <c r="A5" s="5" t="s">
        <v>36</v>
      </c>
      <c r="B5" s="5" t="s">
        <v>32</v>
      </c>
      <c r="C5" s="5"/>
      <c r="D5" s="5"/>
      <c r="E5" s="6"/>
      <c r="F5" s="5">
        <f>F3-J3</f>
        <v>-1.10400000000001E-2</v>
      </c>
      <c r="G5" s="5">
        <f>F5-J3</f>
        <v>-2.20800000000002E-2</v>
      </c>
      <c r="H5" s="5">
        <f>F5+J3</f>
        <v>0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4" sqref="F4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37</v>
      </c>
      <c r="B3" s="5"/>
      <c r="C3" s="5">
        <f>VLOOKUP(A3,master!$A$1:$B$20,2,0)</f>
        <v>1.224</v>
      </c>
      <c r="D3" s="5">
        <f>master!$I$3</f>
        <v>111</v>
      </c>
      <c r="E3" s="6">
        <f>master!$D$2*(1/C3)*(100/D3)/100*master!$F$2</f>
        <v>14212.554466230937</v>
      </c>
      <c r="F3" s="9">
        <v>0</v>
      </c>
      <c r="G3" s="5"/>
      <c r="H3" s="5"/>
      <c r="J3" s="8">
        <f>C3/L3</f>
        <v>1.2239999999999999E-2</v>
      </c>
      <c r="K3" s="8"/>
      <c r="L3" s="7">
        <v>100</v>
      </c>
    </row>
    <row r="4" spans="1:12" s="7" customFormat="1" ht="22" customHeight="1">
      <c r="A4" s="5" t="s">
        <v>37</v>
      </c>
      <c r="B4" s="5" t="s">
        <v>31</v>
      </c>
      <c r="C4" s="5"/>
      <c r="D4" s="5"/>
      <c r="E4" s="6"/>
      <c r="F4" s="5">
        <f>F3+J3</f>
        <v>1.2239999999999999E-2</v>
      </c>
      <c r="G4" s="5">
        <f>F4+J3</f>
        <v>2.4479999999999998E-2</v>
      </c>
      <c r="H4" s="5">
        <f>F4-J3</f>
        <v>0</v>
      </c>
      <c r="J4" s="8"/>
      <c r="K4" s="8"/>
    </row>
    <row r="5" spans="1:12" s="7" customFormat="1" ht="22" customHeight="1">
      <c r="A5" s="5" t="s">
        <v>37</v>
      </c>
      <c r="B5" s="5" t="s">
        <v>32</v>
      </c>
      <c r="C5" s="5"/>
      <c r="D5" s="5"/>
      <c r="E5" s="6"/>
      <c r="F5" s="5">
        <f>F3-J3</f>
        <v>-1.2239999999999999E-2</v>
      </c>
      <c r="G5" s="5">
        <f>F5-J3</f>
        <v>-2.4479999999999998E-2</v>
      </c>
      <c r="H5" s="5">
        <f>F5+J3</f>
        <v>0</v>
      </c>
      <c r="J5" s="8"/>
      <c r="K5" s="8"/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4" sqref="F4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38</v>
      </c>
      <c r="B3" s="5"/>
      <c r="C3" s="5">
        <f>VLOOKUP(A3,master!$A$1:$B$20,2,0)</f>
        <v>0.88500000000000201</v>
      </c>
      <c r="D3" s="5">
        <f>master!$I$3</f>
        <v>111</v>
      </c>
      <c r="E3" s="6">
        <f>master!$D$2*(1/C3)*(100/D3)/100*master!$F$2</f>
        <v>19656.685499058334</v>
      </c>
      <c r="F3" s="9">
        <v>0</v>
      </c>
      <c r="G3" s="5"/>
      <c r="H3" s="5"/>
      <c r="J3" s="8">
        <f>C3/L3</f>
        <v>8.8500000000000193E-3</v>
      </c>
      <c r="K3" s="8"/>
      <c r="L3" s="7">
        <v>100</v>
      </c>
    </row>
    <row r="4" spans="1:12" s="7" customFormat="1" ht="22" customHeight="1">
      <c r="A4" s="5" t="s">
        <v>38</v>
      </c>
      <c r="B4" s="5" t="s">
        <v>31</v>
      </c>
      <c r="C4" s="5"/>
      <c r="D4" s="5"/>
      <c r="E4" s="6"/>
      <c r="F4" s="5">
        <f>F3+J3</f>
        <v>8.8500000000000193E-3</v>
      </c>
      <c r="G4" s="5">
        <f>F4+J3</f>
        <v>1.7700000000000039E-2</v>
      </c>
      <c r="H4" s="5">
        <f>F4-J3</f>
        <v>0</v>
      </c>
      <c r="J4" s="8"/>
      <c r="K4" s="8"/>
    </row>
    <row r="5" spans="1:12" s="7" customFormat="1" ht="22" customHeight="1">
      <c r="A5" s="5" t="s">
        <v>38</v>
      </c>
      <c r="B5" s="5" t="s">
        <v>32</v>
      </c>
      <c r="C5" s="5"/>
      <c r="D5" s="5"/>
      <c r="E5" s="6"/>
      <c r="F5" s="5">
        <f>F3-J3</f>
        <v>-8.8500000000000193E-3</v>
      </c>
      <c r="G5" s="5">
        <f>F5-J3</f>
        <v>-1.7700000000000039E-2</v>
      </c>
      <c r="H5" s="5">
        <f>F5+J3</f>
        <v>0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zoomScale="125" workbookViewId="0">
      <selection activeCell="F4" sqref="F4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7" customFormat="1" ht="22" customHeight="1">
      <c r="A3" s="5" t="s">
        <v>39</v>
      </c>
      <c r="B3" s="5"/>
      <c r="C3" s="5">
        <f>VLOOKUP(A3,master!$A$1:$B$20,2,0)</f>
        <v>0.78099999999999803</v>
      </c>
      <c r="D3" s="5">
        <f>master!$I$4</f>
        <v>142</v>
      </c>
      <c r="E3" s="6">
        <f>master!$D$2*(1/C3)*(100/D3)/100*master!$F$2</f>
        <v>17411.539016428964</v>
      </c>
      <c r="F3" s="9">
        <v>0</v>
      </c>
      <c r="G3" s="5"/>
      <c r="H3" s="5"/>
      <c r="J3" s="8">
        <f>C3/L3</f>
        <v>7.8099999999999802E-3</v>
      </c>
      <c r="K3" s="8"/>
      <c r="L3" s="7">
        <v>100</v>
      </c>
    </row>
    <row r="4" spans="1:12" s="7" customFormat="1" ht="22" customHeight="1">
      <c r="A4" s="5" t="s">
        <v>39</v>
      </c>
      <c r="B4" s="5" t="s">
        <v>31</v>
      </c>
      <c r="C4" s="5"/>
      <c r="D4" s="5"/>
      <c r="E4" s="6"/>
      <c r="F4" s="5">
        <f>F3+J3</f>
        <v>7.8099999999999802E-3</v>
      </c>
      <c r="G4" s="5">
        <f>F4+J3</f>
        <v>1.561999999999996E-2</v>
      </c>
      <c r="H4" s="5">
        <f>F4-J3</f>
        <v>0</v>
      </c>
      <c r="J4" s="8"/>
      <c r="K4" s="8"/>
    </row>
    <row r="5" spans="1:12" s="7" customFormat="1" ht="22" customHeight="1">
      <c r="A5" s="5" t="s">
        <v>39</v>
      </c>
      <c r="B5" s="5" t="s">
        <v>32</v>
      </c>
      <c r="C5" s="5"/>
      <c r="D5" s="5"/>
      <c r="E5" s="6"/>
      <c r="F5" s="5">
        <f>F3-J3</f>
        <v>-7.8099999999999802E-3</v>
      </c>
      <c r="G5" s="5">
        <f>F5-J3</f>
        <v>-1.561999999999996E-2</v>
      </c>
      <c r="H5" s="5">
        <f>F5+J3</f>
        <v>0</v>
      </c>
      <c r="J5" s="8"/>
      <c r="K5" s="8"/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master</vt:lpstr>
      <vt:lpstr>euraud</vt:lpstr>
      <vt:lpstr>gbpaud</vt:lpstr>
      <vt:lpstr>usdcad</vt:lpstr>
      <vt:lpstr>audchf</vt:lpstr>
      <vt:lpstr>eurchf</vt:lpstr>
      <vt:lpstr>gbpchf</vt:lpstr>
      <vt:lpstr>usdchf</vt:lpstr>
      <vt:lpstr>eurgbp</vt:lpstr>
      <vt:lpstr>audjpy</vt:lpstr>
      <vt:lpstr>cadjpy</vt:lpstr>
      <vt:lpstr>chfjpy</vt:lpstr>
      <vt:lpstr>eurjpy</vt:lpstr>
      <vt:lpstr>gbpjpy</vt:lpstr>
      <vt:lpstr>nzdjpy</vt:lpstr>
      <vt:lpstr>usdjpy</vt:lpstr>
      <vt:lpstr>audnzd</vt:lpstr>
      <vt:lpstr>audusd</vt:lpstr>
      <vt:lpstr>eurusd</vt:lpstr>
      <vt:lpstr>gbpusd</vt:lpstr>
      <vt:lpstr>nzdusd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2018-08-11T08:08:32Z</dcterms:modified>
</cp:coreProperties>
</file>