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560" yWindow="-80" windowWidth="26480" windowHeight="21140" tabRatio="742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29"/>
  <c r="C3"/>
  <c r="J3"/>
  <c r="F5"/>
  <c r="H5"/>
  <c r="G5"/>
  <c r="F4"/>
  <c r="H4"/>
  <c r="G4"/>
  <c r="D3"/>
  <c r="E3"/>
  <c r="F3" i="38"/>
  <c r="C3"/>
  <c r="J3"/>
  <c r="F5"/>
  <c r="H5"/>
  <c r="F4"/>
  <c r="H4"/>
  <c r="G5"/>
  <c r="G4"/>
  <c r="E3"/>
  <c r="F3" i="31"/>
  <c r="C3"/>
  <c r="J3"/>
  <c r="F5"/>
  <c r="H5"/>
  <c r="G5"/>
  <c r="F4"/>
  <c r="H4"/>
  <c r="G4"/>
  <c r="D3"/>
  <c r="E3"/>
  <c r="F3" i="33"/>
  <c r="C3"/>
  <c r="J3"/>
  <c r="F5"/>
  <c r="H5"/>
  <c r="G5"/>
  <c r="F4"/>
  <c r="H4"/>
  <c r="G4"/>
  <c r="D3"/>
  <c r="E3"/>
  <c r="F3" i="39"/>
  <c r="C3"/>
  <c r="J3"/>
  <c r="F5"/>
  <c r="H5"/>
  <c r="G5"/>
  <c r="F4"/>
  <c r="H4"/>
  <c r="G4"/>
  <c r="E3"/>
  <c r="F3" i="40"/>
  <c r="C3"/>
  <c r="J3"/>
  <c r="F5"/>
  <c r="H5"/>
  <c r="G5"/>
  <c r="F4"/>
  <c r="H4"/>
  <c r="G4"/>
  <c r="E3"/>
  <c r="F3" i="27"/>
  <c r="C3"/>
  <c r="J3"/>
  <c r="F5"/>
  <c r="H5"/>
  <c r="G5"/>
  <c r="F4"/>
  <c r="H4"/>
  <c r="G4"/>
  <c r="D3"/>
  <c r="E3"/>
  <c r="F3" i="37"/>
  <c r="C3"/>
  <c r="J3"/>
  <c r="F5"/>
  <c r="H5"/>
  <c r="G5"/>
  <c r="F4"/>
  <c r="H4"/>
  <c r="G4"/>
  <c r="D3"/>
  <c r="E3"/>
  <c r="F3" i="30"/>
  <c r="C3"/>
  <c r="J3"/>
  <c r="F5"/>
  <c r="H5"/>
  <c r="G5"/>
  <c r="F4"/>
  <c r="H4"/>
  <c r="G4"/>
  <c r="D3"/>
  <c r="E3"/>
  <c r="F3" i="41"/>
  <c r="C3"/>
  <c r="J3"/>
  <c r="F5"/>
  <c r="H5"/>
  <c r="G5"/>
  <c r="F4"/>
  <c r="H4"/>
  <c r="G4"/>
  <c r="E3"/>
  <c r="F3" i="44"/>
  <c r="C3"/>
  <c r="J3"/>
  <c r="F5"/>
  <c r="H5"/>
  <c r="G5"/>
  <c r="F4"/>
  <c r="H4"/>
  <c r="G4"/>
  <c r="D3"/>
  <c r="E3"/>
  <c r="F3" i="34"/>
  <c r="C3"/>
  <c r="J3"/>
  <c r="F5"/>
  <c r="H5"/>
  <c r="G5"/>
  <c r="F4"/>
  <c r="H4"/>
  <c r="G4"/>
  <c r="D3"/>
  <c r="E3"/>
  <c r="F3" i="36"/>
  <c r="C3"/>
  <c r="J3"/>
  <c r="F5"/>
  <c r="H5"/>
  <c r="G5"/>
  <c r="F4"/>
  <c r="H4"/>
  <c r="G4"/>
  <c r="D3"/>
  <c r="E3"/>
  <c r="F3" i="42"/>
  <c r="C3"/>
  <c r="J3"/>
  <c r="F5"/>
  <c r="H5"/>
  <c r="G5"/>
  <c r="F4"/>
  <c r="H4"/>
  <c r="G4"/>
  <c r="E3"/>
  <c r="F3" i="45"/>
  <c r="C3"/>
  <c r="J3"/>
  <c r="F5"/>
  <c r="H5"/>
  <c r="G5"/>
  <c r="F4"/>
  <c r="H4"/>
  <c r="G4"/>
  <c r="D3"/>
  <c r="E3"/>
  <c r="H15" i="7"/>
  <c r="G15"/>
  <c r="K11"/>
  <c r="H11"/>
  <c r="L11"/>
  <c r="I11"/>
  <c r="G11"/>
  <c r="F3" i="43"/>
  <c r="C3"/>
  <c r="J3"/>
  <c r="F5"/>
  <c r="H5"/>
  <c r="G5"/>
  <c r="F4"/>
  <c r="H4"/>
  <c r="G4"/>
  <c r="E3"/>
  <c r="F3" i="46"/>
  <c r="C3"/>
  <c r="J3"/>
  <c r="F5"/>
  <c r="H5"/>
  <c r="G5"/>
  <c r="F4"/>
  <c r="H4"/>
  <c r="G4"/>
  <c r="D3"/>
  <c r="E3"/>
  <c r="F3" i="28"/>
  <c r="C3"/>
  <c r="J3"/>
  <c r="F5"/>
  <c r="H5"/>
  <c r="G5"/>
  <c r="F4"/>
  <c r="H4"/>
  <c r="G4"/>
  <c r="D3"/>
  <c r="E3"/>
  <c r="F3" i="35"/>
  <c r="C3"/>
  <c r="J3"/>
  <c r="F5"/>
  <c r="H5"/>
  <c r="G5"/>
  <c r="F4"/>
  <c r="H4"/>
  <c r="G4"/>
  <c r="D3"/>
  <c r="E3"/>
  <c r="F3" i="32"/>
  <c r="C3"/>
  <c r="J3"/>
  <c r="F5"/>
  <c r="H5"/>
  <c r="G5"/>
  <c r="F4"/>
  <c r="H4"/>
  <c r="G4"/>
  <c r="E3"/>
</calcChain>
</file>

<file path=xl/sharedStrings.xml><?xml version="1.0" encoding="utf-8"?>
<sst xmlns="http://schemas.openxmlformats.org/spreadsheetml/2006/main" count="295" uniqueCount="61">
  <si>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</si>
  <si>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</si>
  <si>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</si>
  <si>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</si>
  <si>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</si>
  <si>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</si>
  <si>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</si>
  <si>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</si>
  <si>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</si>
  <si>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</si>
  <si>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</si>
  <si>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</si>
  <si>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</si>
  <si>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</si>
  <si>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</si>
  <si>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</si>
  <si>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</si>
  <si>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</si>
  <si>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</si>
  <si>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</si>
  <si>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</si>
  <si>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</si>
  <si>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</si>
  <si>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</si>
  <si>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</si>
  <si>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</si>
  <si>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</si>
  <si>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</si>
  <si>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</si>
  <si>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</si>
  <si>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</si>
  <si>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</si>
  <si>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</si>
  <si>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</si>
  <si>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</si>
  <si>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</si>
  <si>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</si>
  <si>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</si>
  <si>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</si>
  <si>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</si>
  <si>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</si>
  <si>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</si>
  <si>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</si>
  <si>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</si>
  <si>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</si>
  <si>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</si>
  <si>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</si>
  <si>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</si>
  <si>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</si>
  <si>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</si>
  <si>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</si>
  <si>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</si>
  <si>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</si>
  <si>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</si>
  <si>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</si>
  <si>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</si>
  <si>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</si>
  <si>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</si>
  <si>
    <t>JPY</t>
    <phoneticPr fontId="1"/>
  </si>
  <si>
    <t>USDJPY</t>
    <phoneticPr fontId="1"/>
  </si>
  <si>
    <t>price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</si>
</sst>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0"/>
  <sheetViews>
    <sheetView tabSelected="1" workbookViewId="0">
      <selection activeCell="L7" sqref="L7"/>
    </sheetView>
  </sheetViews>
  <sheetFormatPr baseColWidth="12" defaultColWidth="14.83203125" defaultRowHeight="24" customHeight="1"/>
  <cols>
    <col min="1" max="16384" width="14.83203125" style="1"/>
  </cols>
  <sheetData>
    <row r="1" spans="1:13" ht="24" customHeight="1">
      <c r="A1" t="s">
        <v>28</v>
      </c>
      <c r="B1">
        <v>1.0009999999999999</v>
      </c>
      <c r="D1" s="3" t="s">
        <v>0</v>
      </c>
      <c r="F1" s="3" t="s">
        <v>29</v>
      </c>
      <c r="H1" s="2" t="s">
        <v>52</v>
      </c>
      <c r="I1" s="2">
        <v>81</v>
      </c>
    </row>
    <row r="2" spans="1:13" ht="24" customHeight="1">
      <c r="A2" t="s">
        <v>18</v>
      </c>
      <c r="B2">
        <v>2.1039999999999899</v>
      </c>
      <c r="D2" s="4">
        <v>4000000</v>
      </c>
      <c r="F2" s="2">
        <v>0.25</v>
      </c>
      <c r="H2" s="2" t="s">
        <v>53</v>
      </c>
      <c r="I2" s="2">
        <v>85</v>
      </c>
    </row>
    <row r="3" spans="1:13" ht="24" customHeight="1">
      <c r="A3" t="s">
        <v>19</v>
      </c>
      <c r="B3">
        <v>1.31499999999999</v>
      </c>
      <c r="H3" s="2" t="s">
        <v>54</v>
      </c>
      <c r="I3" s="2">
        <v>111</v>
      </c>
    </row>
    <row r="4" spans="1:13" ht="24" customHeight="1">
      <c r="A4" t="s">
        <v>22</v>
      </c>
      <c r="B4">
        <v>1.80699999999998</v>
      </c>
      <c r="H4" s="2" t="s">
        <v>55</v>
      </c>
      <c r="I4" s="2">
        <v>142</v>
      </c>
    </row>
    <row r="5" spans="1:13" ht="24" customHeight="1">
      <c r="A5" t="s">
        <v>23</v>
      </c>
      <c r="B5">
        <v>1.4790000000000001</v>
      </c>
      <c r="H5" s="2" t="s">
        <v>58</v>
      </c>
      <c r="I5" s="2">
        <v>100</v>
      </c>
    </row>
    <row r="6" spans="1:13" ht="24" customHeight="1">
      <c r="A6" t="s">
        <v>13</v>
      </c>
      <c r="B6">
        <v>1.325</v>
      </c>
      <c r="H6" s="2" t="s">
        <v>56</v>
      </c>
      <c r="I6" s="2">
        <v>73</v>
      </c>
    </row>
    <row r="7" spans="1:13" ht="24" customHeight="1">
      <c r="A7" t="s">
        <v>26</v>
      </c>
      <c r="B7">
        <v>1.526</v>
      </c>
      <c r="H7" s="2" t="s">
        <v>57</v>
      </c>
      <c r="I7" s="2">
        <v>111</v>
      </c>
    </row>
    <row r="8" spans="1:13" ht="24" customHeight="1">
      <c r="A8" t="s">
        <v>10</v>
      </c>
      <c r="B8">
        <v>1.367</v>
      </c>
    </row>
    <row r="9" spans="1:13" ht="24" customHeight="1">
      <c r="A9" t="s">
        <v>12</v>
      </c>
      <c r="B9">
        <v>1.0579999999999901</v>
      </c>
      <c r="M9" s="9"/>
    </row>
    <row r="10" spans="1:13" ht="24" customHeight="1">
      <c r="A10" t="s">
        <v>27</v>
      </c>
      <c r="B10">
        <v>0.88500000000000201</v>
      </c>
      <c r="F10" s="3" t="s">
        <v>7</v>
      </c>
      <c r="G10" s="3" t="s">
        <v>2</v>
      </c>
      <c r="H10" s="3" t="s">
        <v>3</v>
      </c>
      <c r="I10" s="3" t="s">
        <v>4</v>
      </c>
      <c r="K10" s="9"/>
      <c r="L10" s="9"/>
      <c r="M10" s="9"/>
    </row>
    <row r="11" spans="1:13" ht="24" customHeight="1">
      <c r="A11" t="s">
        <v>25</v>
      </c>
      <c r="B11">
        <v>0.91599999999999404</v>
      </c>
      <c r="F11" s="5" t="s">
        <v>59</v>
      </c>
      <c r="G11" s="5">
        <f>IF(K11="JPY",L11,L11/100)</f>
        <v>1.0009999999999999</v>
      </c>
      <c r="H11" s="5">
        <f>VLOOKUP(K11,master!$H$1:$I$7,2,0)</f>
        <v>100</v>
      </c>
      <c r="I11" s="5">
        <f>ROUNDDOWN(master!$D$2*(1/L11)*(100/H11)/100*master!$F$2,0)</f>
        <v>9990</v>
      </c>
      <c r="K11" s="9" t="str">
        <f>MID(F11,4,3)</f>
        <v>JPY</v>
      </c>
      <c r="L11" s="7">
        <f>VLOOKUP(F11,master!$A$1:$B$20,2,0)</f>
        <v>1.0009999999999999</v>
      </c>
      <c r="M11" s="9"/>
    </row>
    <row r="12" spans="1:13" ht="24" customHeight="1">
      <c r="A12" t="s">
        <v>17</v>
      </c>
      <c r="B12">
        <v>0.78099999999999803</v>
      </c>
      <c r="K12" s="9"/>
      <c r="L12" s="9"/>
    </row>
    <row r="13" spans="1:13" ht="24" customHeight="1">
      <c r="A13" t="s">
        <v>24</v>
      </c>
      <c r="B13">
        <v>1.1379999999999999</v>
      </c>
    </row>
    <row r="14" spans="1:13" ht="24" customHeight="1">
      <c r="A14" t="s">
        <v>14</v>
      </c>
      <c r="B14">
        <v>1.1240000000000001</v>
      </c>
      <c r="F14" s="3" t="s">
        <v>60</v>
      </c>
      <c r="G14" s="3"/>
      <c r="H14" s="3"/>
    </row>
    <row r="15" spans="1:13" ht="24" customHeight="1">
      <c r="A15" t="s">
        <v>16</v>
      </c>
      <c r="B15">
        <v>1.1040000000000101</v>
      </c>
      <c r="F15" s="5">
        <v>112.587</v>
      </c>
      <c r="G15" s="5">
        <f>F15+L11</f>
        <v>113.58800000000001</v>
      </c>
      <c r="H15" s="5">
        <f>F15-L11</f>
        <v>111.586</v>
      </c>
    </row>
    <row r="16" spans="1:13" ht="24" customHeight="1">
      <c r="A16" t="s">
        <v>21</v>
      </c>
      <c r="B16">
        <v>1.224</v>
      </c>
    </row>
    <row r="17" spans="1:2" ht="24" customHeight="1">
      <c r="A17" t="s">
        <v>9</v>
      </c>
      <c r="B17">
        <v>0.94900000000001095</v>
      </c>
    </row>
    <row r="18" spans="1:2" ht="24" customHeight="1">
      <c r="A18" t="s">
        <v>11</v>
      </c>
      <c r="B18">
        <v>0.90600000000000602</v>
      </c>
    </row>
    <row r="19" spans="1:2" ht="24" customHeight="1">
      <c r="A19" t="s">
        <v>15</v>
      </c>
      <c r="B19">
        <v>1.59899999999999</v>
      </c>
    </row>
    <row r="20" spans="1:2" ht="24" customHeight="1">
      <c r="A20" t="s">
        <v>20</v>
      </c>
      <c r="B20">
        <v>2.0139999999999998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40</v>
      </c>
      <c r="B3" s="5"/>
      <c r="C3" s="5">
        <f>VLOOKUP(A3,master!$A$1:$B$20,2,0)</f>
        <v>1.367</v>
      </c>
      <c r="D3" s="5">
        <v>100</v>
      </c>
      <c r="E3" s="5">
        <f>ROUNDDOWN(master!$D$2*(1/C3)*(100/D3)/100*master!$F$2,0)</f>
        <v>7315</v>
      </c>
      <c r="F3" s="5">
        <f>AVERAGE(G3:H3)</f>
        <v>100</v>
      </c>
      <c r="G3" s="8">
        <v>99</v>
      </c>
      <c r="H3" s="8">
        <v>101</v>
      </c>
      <c r="J3" s="7">
        <f>C3/L3</f>
        <v>1.367</v>
      </c>
      <c r="K3" s="7"/>
      <c r="L3" s="6">
        <v>1</v>
      </c>
    </row>
    <row r="4" spans="1:12" s="6" customFormat="1" ht="22" customHeight="1">
      <c r="A4" s="5" t="s">
        <v>40</v>
      </c>
      <c r="B4" s="5" t="s">
        <v>31</v>
      </c>
      <c r="C4" s="5"/>
      <c r="D4" s="5"/>
      <c r="E4" s="5"/>
      <c r="F4" s="5">
        <f>ROUNDDOWN(F3+J3,2)</f>
        <v>101.36</v>
      </c>
      <c r="G4" s="5">
        <f>ROUNDDOWN(F4+J3,2)</f>
        <v>102.72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40</v>
      </c>
      <c r="B5" s="5" t="s">
        <v>32</v>
      </c>
      <c r="C5" s="5"/>
      <c r="D5" s="5"/>
      <c r="E5" s="5"/>
      <c r="F5" s="5">
        <f>ROUNDDOWN(F3-J3,2)</f>
        <v>98.63</v>
      </c>
      <c r="G5" s="5">
        <f>ROUNDDOWN(F5-J3,2)</f>
        <v>97.26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41</v>
      </c>
      <c r="B3" s="5"/>
      <c r="C3" s="5">
        <f>VLOOKUP(A3,master!$A$1:$B$20,2,0)</f>
        <v>1.325</v>
      </c>
      <c r="D3" s="5">
        <v>100</v>
      </c>
      <c r="E3" s="5">
        <f>ROUNDDOWN(master!$D$2*(1/C3)*(100/D3)/100*master!$F$2,0)</f>
        <v>7547</v>
      </c>
      <c r="F3" s="5">
        <f>AVERAGE(G3:H3)</f>
        <v>100</v>
      </c>
      <c r="G3" s="8">
        <v>99</v>
      </c>
      <c r="H3" s="8">
        <v>101</v>
      </c>
      <c r="J3" s="7">
        <f>C3/L3</f>
        <v>1.325</v>
      </c>
      <c r="K3" s="7"/>
      <c r="L3" s="6">
        <v>1</v>
      </c>
    </row>
    <row r="4" spans="1:12" s="6" customFormat="1" ht="22" customHeight="1">
      <c r="A4" s="5" t="s">
        <v>41</v>
      </c>
      <c r="B4" s="5" t="s">
        <v>31</v>
      </c>
      <c r="C4" s="5"/>
      <c r="D4" s="5"/>
      <c r="E4" s="5"/>
      <c r="F4" s="5">
        <f>ROUNDDOWN(F3+J3,2)</f>
        <v>101.32</v>
      </c>
      <c r="G4" s="5">
        <f>ROUNDDOWN(F4+J3,2)</f>
        <v>102.64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41</v>
      </c>
      <c r="B5" s="5" t="s">
        <v>32</v>
      </c>
      <c r="C5" s="5"/>
      <c r="D5" s="5"/>
      <c r="E5" s="5"/>
      <c r="F5" s="5">
        <f>ROUNDDOWN(F3-J3,2)</f>
        <v>98.67</v>
      </c>
      <c r="G5" s="5">
        <f>ROUNDDOWN(F5-J3,2)</f>
        <v>97.34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42</v>
      </c>
      <c r="B3" s="5"/>
      <c r="C3" s="5">
        <f>VLOOKUP(A3,master!$A$1:$B$20,2,0)</f>
        <v>1.1240000000000001</v>
      </c>
      <c r="D3" s="5">
        <v>100</v>
      </c>
      <c r="E3" s="5">
        <f>ROUNDDOWN(master!$D$2*(1/C3)*(100/D3)/100*master!$F$2,0)</f>
        <v>8896</v>
      </c>
      <c r="F3" s="5">
        <f>AVERAGE(G3:H3)</f>
        <v>100</v>
      </c>
      <c r="G3" s="8">
        <v>99</v>
      </c>
      <c r="H3" s="8">
        <v>101</v>
      </c>
      <c r="J3" s="7">
        <f>C3/L3</f>
        <v>1.1240000000000001</v>
      </c>
      <c r="K3" s="7"/>
      <c r="L3" s="6">
        <v>1</v>
      </c>
    </row>
    <row r="4" spans="1:12" s="6" customFormat="1" ht="22" customHeight="1">
      <c r="A4" s="5" t="s">
        <v>42</v>
      </c>
      <c r="B4" s="5" t="s">
        <v>31</v>
      </c>
      <c r="C4" s="5"/>
      <c r="D4" s="5"/>
      <c r="E4" s="5"/>
      <c r="F4" s="5">
        <f>ROUNDDOWN(F3+J3,2)</f>
        <v>101.12</v>
      </c>
      <c r="G4" s="5">
        <f>ROUNDDOWN(F4+J3,2)</f>
        <v>102.24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42</v>
      </c>
      <c r="B5" s="5" t="s">
        <v>32</v>
      </c>
      <c r="C5" s="5"/>
      <c r="D5" s="5"/>
      <c r="E5" s="5"/>
      <c r="F5" s="5">
        <f>ROUNDDOWN(F3-J3,2)</f>
        <v>98.87</v>
      </c>
      <c r="G5" s="5">
        <f>ROUNDDOWN(F5-J3,2)</f>
        <v>97.74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43</v>
      </c>
      <c r="B3" s="5"/>
      <c r="C3" s="5">
        <f>VLOOKUP(A3,master!$A$1:$B$20,2,0)</f>
        <v>2.1039999999999899</v>
      </c>
      <c r="D3" s="5">
        <v>100</v>
      </c>
      <c r="E3" s="5">
        <f>ROUNDDOWN(master!$D$2*(1/C3)*(100/D3)/100*master!$F$2,0)</f>
        <v>4752</v>
      </c>
      <c r="F3" s="5">
        <f>AVERAGE(G3:H3)</f>
        <v>100</v>
      </c>
      <c r="G3" s="8">
        <v>99</v>
      </c>
      <c r="H3" s="8">
        <v>101</v>
      </c>
      <c r="J3" s="7">
        <f>C3/L3</f>
        <v>2.1039999999999899</v>
      </c>
      <c r="K3" s="7"/>
      <c r="L3" s="6">
        <v>1</v>
      </c>
    </row>
    <row r="4" spans="1:12" s="6" customFormat="1" ht="22" customHeight="1">
      <c r="A4" s="5" t="s">
        <v>43</v>
      </c>
      <c r="B4" s="5" t="s">
        <v>31</v>
      </c>
      <c r="C4" s="5"/>
      <c r="D4" s="5"/>
      <c r="E4" s="5"/>
      <c r="F4" s="5">
        <f>ROUNDDOWN(F3+J3,2)</f>
        <v>102.1</v>
      </c>
      <c r="G4" s="5">
        <f>ROUNDDOWN(F4+J3,2)</f>
        <v>104.2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43</v>
      </c>
      <c r="B5" s="5" t="s">
        <v>32</v>
      </c>
      <c r="C5" s="5"/>
      <c r="D5" s="5"/>
      <c r="E5" s="5"/>
      <c r="F5" s="5">
        <f>ROUNDDOWN(F3-J3,2)</f>
        <v>97.89</v>
      </c>
      <c r="G5" s="5">
        <f>ROUNDDOWN(F5-J3,2)</f>
        <v>95.78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44</v>
      </c>
      <c r="B3" s="5"/>
      <c r="C3" s="5">
        <f>VLOOKUP(A3,master!$A$1:$B$20,2,0)</f>
        <v>1.80699999999998</v>
      </c>
      <c r="D3" s="5">
        <v>100</v>
      </c>
      <c r="E3" s="5">
        <f>ROUNDDOWN(master!$D$2*(1/C3)*(100/D3)/100*master!$F$2,0)</f>
        <v>5534</v>
      </c>
      <c r="F3" s="5">
        <f>AVERAGE(G3:H3)</f>
        <v>100</v>
      </c>
      <c r="G3" s="8">
        <v>99</v>
      </c>
      <c r="H3" s="8">
        <v>101</v>
      </c>
      <c r="J3" s="7">
        <f>C3/L3</f>
        <v>1.80699999999998</v>
      </c>
      <c r="K3" s="7"/>
      <c r="L3" s="6">
        <v>1</v>
      </c>
    </row>
    <row r="4" spans="1:12" s="6" customFormat="1" ht="22" customHeight="1">
      <c r="A4" s="5" t="s">
        <v>44</v>
      </c>
      <c r="B4" s="5" t="s">
        <v>31</v>
      </c>
      <c r="C4" s="5"/>
      <c r="D4" s="5"/>
      <c r="E4" s="5"/>
      <c r="F4" s="5">
        <f>ROUNDDOWN(F3+J3,2)</f>
        <v>101.8</v>
      </c>
      <c r="G4" s="5">
        <f>ROUNDDOWN(F4+J3,2)</f>
        <v>103.6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44</v>
      </c>
      <c r="B5" s="5" t="s">
        <v>32</v>
      </c>
      <c r="C5" s="5"/>
      <c r="D5" s="5"/>
      <c r="E5" s="5"/>
      <c r="F5" s="5">
        <f>ROUNDDOWN(F3-J3,2)</f>
        <v>98.19</v>
      </c>
      <c r="G5" s="5">
        <f>ROUNDDOWN(F5-J3,2)</f>
        <v>96.38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45</v>
      </c>
      <c r="B3" s="5"/>
      <c r="C3" s="5">
        <f>VLOOKUP(A3,master!$A$1:$B$20,2,0)</f>
        <v>1.1379999999999999</v>
      </c>
      <c r="D3" s="5">
        <v>100</v>
      </c>
      <c r="E3" s="5">
        <f>ROUNDDOWN(master!$D$2*(1/C3)*(100/D3)/100*master!$F$2,0)</f>
        <v>8787</v>
      </c>
      <c r="F3" s="5">
        <f>AVERAGE(G3:H3)</f>
        <v>100</v>
      </c>
      <c r="G3" s="8">
        <v>99</v>
      </c>
      <c r="H3" s="8">
        <v>101</v>
      </c>
      <c r="J3" s="7">
        <f>C3/L3</f>
        <v>1.1379999999999999</v>
      </c>
      <c r="K3" s="7"/>
      <c r="L3" s="6">
        <v>1</v>
      </c>
    </row>
    <row r="4" spans="1:12" s="6" customFormat="1" ht="22" customHeight="1">
      <c r="A4" s="5" t="s">
        <v>45</v>
      </c>
      <c r="B4" s="5" t="s">
        <v>31</v>
      </c>
      <c r="C4" s="5"/>
      <c r="D4" s="5"/>
      <c r="E4" s="5"/>
      <c r="F4" s="5">
        <f>ROUNDDOWN(F3+J3,2)</f>
        <v>101.13</v>
      </c>
      <c r="G4" s="5">
        <f>ROUNDDOWN(F4+J3,2)</f>
        <v>102.26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45</v>
      </c>
      <c r="B5" s="5" t="s">
        <v>32</v>
      </c>
      <c r="C5" s="5"/>
      <c r="D5" s="5"/>
      <c r="E5" s="5"/>
      <c r="F5" s="5">
        <f>ROUNDDOWN(F3-J3,2)</f>
        <v>98.86</v>
      </c>
      <c r="G5" s="5">
        <f>ROUNDDOWN(F5-J3,2)</f>
        <v>97.72</v>
      </c>
      <c r="H5" s="5">
        <f>ROUNDDOWN(F5+J3,2)</f>
        <v>99.99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46</v>
      </c>
      <c r="B3" s="5"/>
      <c r="C3" s="5">
        <f>VLOOKUP(A3,master!$A$1:$B$20,2,0)</f>
        <v>1.0009999999999999</v>
      </c>
      <c r="D3" s="5">
        <v>100</v>
      </c>
      <c r="E3" s="5">
        <f>ROUNDDOWN(master!$D$2*(1/C3)*(100/D3)/100*master!$F$2,0)</f>
        <v>9990</v>
      </c>
      <c r="F3" s="5">
        <f>AVERAGE(G3:H3)</f>
        <v>100</v>
      </c>
      <c r="G3" s="8">
        <v>99</v>
      </c>
      <c r="H3" s="8">
        <v>101</v>
      </c>
      <c r="J3" s="7">
        <f>C3/L3</f>
        <v>1.0009999999999999</v>
      </c>
      <c r="K3" s="7"/>
      <c r="L3" s="6">
        <v>1</v>
      </c>
    </row>
    <row r="4" spans="1:12" s="6" customFormat="1" ht="22" customHeight="1">
      <c r="A4" s="5" t="s">
        <v>46</v>
      </c>
      <c r="B4" s="5" t="s">
        <v>31</v>
      </c>
      <c r="C4" s="5"/>
      <c r="D4" s="5"/>
      <c r="E4" s="5"/>
      <c r="F4" s="5">
        <f>ROUNDDOWN(F3+J3,2)</f>
        <v>101</v>
      </c>
      <c r="G4" s="5">
        <f>ROUNDDOWN(F4+J3,2)</f>
        <v>102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46</v>
      </c>
      <c r="B5" s="5" t="s">
        <v>32</v>
      </c>
      <c r="C5" s="5"/>
      <c r="D5" s="5"/>
      <c r="E5" s="5"/>
      <c r="F5" s="5">
        <f>ROUNDDOWN(F3-J3,2)</f>
        <v>98.99</v>
      </c>
      <c r="G5" s="5">
        <f>ROUNDDOWN(F5-J3,2)</f>
        <v>97.98</v>
      </c>
      <c r="H5" s="5">
        <f>ROUNDDOWN(F5+J3,2)</f>
        <v>99.99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47</v>
      </c>
      <c r="B3" s="5"/>
      <c r="C3" s="5">
        <f>VLOOKUP(A3,master!$A$1:$B$20,2,0)</f>
        <v>0.90600000000000602</v>
      </c>
      <c r="D3" s="5">
        <f>master!$I$5</f>
        <v>100</v>
      </c>
      <c r="E3" s="5">
        <f>ROUNDDOWN(master!$D$2*(1/C3)*(100/D3)/100*master!$F$2,0)</f>
        <v>11037</v>
      </c>
      <c r="F3" s="5">
        <f>AVERAGE(G3:H3)/100</f>
        <v>1</v>
      </c>
      <c r="G3" s="8">
        <v>99</v>
      </c>
      <c r="H3" s="8">
        <v>101</v>
      </c>
      <c r="J3" s="7">
        <f>C3/L3</f>
        <v>9.0600000000000611E-3</v>
      </c>
      <c r="K3" s="7"/>
      <c r="L3" s="6">
        <v>100</v>
      </c>
    </row>
    <row r="4" spans="1:12" s="6" customFormat="1" ht="22" customHeight="1">
      <c r="A4" s="5" t="s">
        <v>47</v>
      </c>
      <c r="B4" s="5" t="s">
        <v>31</v>
      </c>
      <c r="C4" s="5"/>
      <c r="D4" s="5"/>
      <c r="E4" s="5"/>
      <c r="F4" s="5">
        <f>ROUNDDOWN(F3+J3,4)</f>
        <v>1.0089999999999999</v>
      </c>
      <c r="G4" s="5">
        <f>ROUNDDOWN(F4+J3,4)</f>
        <v>1.018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47</v>
      </c>
      <c r="B5" s="5" t="s">
        <v>32</v>
      </c>
      <c r="C5" s="5"/>
      <c r="D5" s="5"/>
      <c r="E5" s="5"/>
      <c r="F5" s="5">
        <f>ROUNDDOWN(F3-J3,4)</f>
        <v>0.9909</v>
      </c>
      <c r="G5" s="5">
        <f>ROUNDDOWN(F5-J3,4)</f>
        <v>0.98180000000000001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48</v>
      </c>
      <c r="B3" s="5"/>
      <c r="C3" s="5">
        <f>VLOOKUP(A3,master!$A$1:$B$20,2,0)</f>
        <v>1.0579999999999901</v>
      </c>
      <c r="D3" s="5">
        <f>master!$I$6</f>
        <v>73</v>
      </c>
      <c r="E3" s="5">
        <f>ROUNDDOWN(master!$D$2*(1/C3)*(100/D3)/100*master!$F$2,0)</f>
        <v>12947</v>
      </c>
      <c r="F3" s="5">
        <f>AVERAGE(G3:H3)/100</f>
        <v>1</v>
      </c>
      <c r="G3" s="8">
        <v>99</v>
      </c>
      <c r="H3" s="8">
        <v>101</v>
      </c>
      <c r="J3" s="7">
        <f>C3/L3</f>
        <v>1.05799999999999E-2</v>
      </c>
      <c r="K3" s="7"/>
      <c r="L3" s="6">
        <v>100</v>
      </c>
    </row>
    <row r="4" spans="1:12" s="6" customFormat="1" ht="22" customHeight="1">
      <c r="A4" s="5" t="s">
        <v>48</v>
      </c>
      <c r="B4" s="5" t="s">
        <v>31</v>
      </c>
      <c r="C4" s="5"/>
      <c r="D4" s="5"/>
      <c r="E4" s="5"/>
      <c r="F4" s="5">
        <f>ROUNDDOWN(F3+J3,4)</f>
        <v>1.0105</v>
      </c>
      <c r="G4" s="5">
        <f>ROUNDDOWN(F4+J3,4)</f>
        <v>1.0209999999999999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48</v>
      </c>
      <c r="B5" s="5" t="s">
        <v>32</v>
      </c>
      <c r="C5" s="5"/>
      <c r="D5" s="5"/>
      <c r="E5" s="5"/>
      <c r="F5" s="5">
        <f>ROUNDDOWN(F3-J3,4)</f>
        <v>0.98939999999999995</v>
      </c>
      <c r="G5" s="5">
        <f>ROUNDDOWN(F5-J3,4)</f>
        <v>0.9788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49</v>
      </c>
      <c r="B3" s="5"/>
      <c r="C3" s="5">
        <f>VLOOKUP(A3,master!$A$1:$B$20,2,0)</f>
        <v>1.31499999999999</v>
      </c>
      <c r="D3" s="5">
        <f>master!$I$6</f>
        <v>73</v>
      </c>
      <c r="E3" s="5">
        <f>ROUNDDOWN(master!$D$2*(1/C3)*(100/D3)/100*master!$F$2,0)</f>
        <v>10417</v>
      </c>
      <c r="F3" s="5">
        <f>AVERAGE(G3:H3)/100</f>
        <v>1</v>
      </c>
      <c r="G3" s="8">
        <v>99</v>
      </c>
      <c r="H3" s="8">
        <v>101</v>
      </c>
      <c r="J3" s="7">
        <f>C3/L3</f>
        <v>1.31499999999999E-2</v>
      </c>
      <c r="K3" s="7"/>
      <c r="L3" s="6">
        <v>100</v>
      </c>
    </row>
    <row r="4" spans="1:12" s="6" customFormat="1" ht="22" customHeight="1">
      <c r="A4" s="5" t="s">
        <v>49</v>
      </c>
      <c r="B4" s="5" t="s">
        <v>31</v>
      </c>
      <c r="C4" s="5"/>
      <c r="D4" s="5"/>
      <c r="E4" s="5"/>
      <c r="F4" s="5">
        <f>ROUNDDOWN(F3+J3,4)</f>
        <v>1.0130999999999999</v>
      </c>
      <c r="G4" s="5">
        <f>ROUNDDOWN(F4+J3,4)</f>
        <v>1.0262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49</v>
      </c>
      <c r="B5" s="5" t="s">
        <v>32</v>
      </c>
      <c r="C5" s="5"/>
      <c r="D5" s="5"/>
      <c r="E5" s="5"/>
      <c r="F5" s="5">
        <f>ROUNDDOWN(F3-J3,4)</f>
        <v>0.98680000000000001</v>
      </c>
      <c r="G5" s="5">
        <f>ROUNDDOWN(F5-J3,4)</f>
        <v>0.97360000000000002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A3" sqref="A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30</v>
      </c>
      <c r="B3" s="5"/>
      <c r="C3" s="5">
        <f>VLOOKUP(A3,master!$A$1:$B$20,2,0)</f>
        <v>1.59899999999999</v>
      </c>
      <c r="D3" s="5">
        <f>master!$I$1</f>
        <v>81</v>
      </c>
      <c r="E3" s="5">
        <f>ROUNDDOWN(master!$D$2*(1/C3)*(100/D3)/100*master!$F$2,0)</f>
        <v>7720</v>
      </c>
      <c r="F3" s="5">
        <f>AVERAGE(G3:H3)/100</f>
        <v>1</v>
      </c>
      <c r="G3" s="8">
        <v>99</v>
      </c>
      <c r="H3" s="8">
        <v>101</v>
      </c>
      <c r="J3" s="7">
        <f>C3/L3</f>
        <v>1.59899999999999E-2</v>
      </c>
      <c r="K3" s="7"/>
      <c r="L3" s="6">
        <v>100</v>
      </c>
    </row>
    <row r="4" spans="1:12" s="6" customFormat="1" ht="22" customHeight="1">
      <c r="A4" s="5" t="s">
        <v>30</v>
      </c>
      <c r="B4" s="5" t="s">
        <v>31</v>
      </c>
      <c r="C4" s="5"/>
      <c r="D4" s="5"/>
      <c r="E4" s="5"/>
      <c r="F4" s="5">
        <f>ROUNDDOWN(F3+J3,4)</f>
        <v>1.0159</v>
      </c>
      <c r="G4" s="5">
        <f>ROUNDDOWN(F4+J3,4)</f>
        <v>1.0318000000000001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30</v>
      </c>
      <c r="B5" s="5" t="s">
        <v>32</v>
      </c>
      <c r="C5" s="5"/>
      <c r="D5" s="5"/>
      <c r="E5" s="5"/>
      <c r="F5" s="5">
        <f>ROUNDDOWN(F3-J3,4)</f>
        <v>0.98399999999999999</v>
      </c>
      <c r="G5" s="5">
        <f>ROUNDDOWN(F5-J3,4)</f>
        <v>0.96799999999999997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50</v>
      </c>
      <c r="B3" s="5"/>
      <c r="C3" s="5">
        <f>VLOOKUP(A3,master!$A$1:$B$20,2,0)</f>
        <v>1.4790000000000001</v>
      </c>
      <c r="D3" s="5">
        <f>master!$I$6</f>
        <v>73</v>
      </c>
      <c r="E3" s="5">
        <f>ROUNDDOWN(master!$D$2*(1/C3)*(100/D3)/100*master!$F$2,0)</f>
        <v>9262</v>
      </c>
      <c r="F3" s="5">
        <f>AVERAGE(G3:H3)/100</f>
        <v>1</v>
      </c>
      <c r="G3" s="8">
        <v>99</v>
      </c>
      <c r="H3" s="8">
        <v>101</v>
      </c>
      <c r="J3" s="7">
        <f>C3/L3</f>
        <v>1.4790000000000001E-2</v>
      </c>
      <c r="K3" s="7"/>
      <c r="L3" s="6">
        <v>100</v>
      </c>
    </row>
    <row r="4" spans="1:12" s="6" customFormat="1" ht="22" customHeight="1">
      <c r="A4" s="5" t="s">
        <v>50</v>
      </c>
      <c r="B4" s="5" t="s">
        <v>31</v>
      </c>
      <c r="C4" s="5"/>
      <c r="D4" s="5"/>
      <c r="E4" s="5"/>
      <c r="F4" s="5">
        <f>ROUNDDOWN(F3+J3,4)</f>
        <v>1.0146999999999999</v>
      </c>
      <c r="G4" s="5">
        <f>ROUNDDOWN(F4+J3,4)</f>
        <v>1.0294000000000001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50</v>
      </c>
      <c r="B5" s="5" t="s">
        <v>32</v>
      </c>
      <c r="C5" s="5"/>
      <c r="D5" s="5"/>
      <c r="E5" s="5"/>
      <c r="F5" s="5">
        <f>ROUNDDOWN(F3-J3,4)</f>
        <v>0.98519999999999996</v>
      </c>
      <c r="G5" s="5">
        <f>ROUNDDOWN(F5-J3,4)</f>
        <v>0.97040000000000004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51</v>
      </c>
      <c r="B3" s="5"/>
      <c r="C3" s="5">
        <f>VLOOKUP(A3,master!$A$1:$B$20,2,0)</f>
        <v>0.91599999999999404</v>
      </c>
      <c r="D3" s="5">
        <f>master!$I$6</f>
        <v>73</v>
      </c>
      <c r="E3" s="5">
        <f>ROUNDDOWN(master!$D$2*(1/C3)*(100/D3)/100*master!$F$2,0)</f>
        <v>14954</v>
      </c>
      <c r="F3" s="5">
        <f>AVERAGE(G3:H3)/100</f>
        <v>1</v>
      </c>
      <c r="G3" s="8">
        <v>99</v>
      </c>
      <c r="H3" s="8">
        <v>101</v>
      </c>
      <c r="J3" s="7">
        <f>C3/L3</f>
        <v>9.1599999999999408E-3</v>
      </c>
      <c r="K3" s="7"/>
      <c r="L3" s="6">
        <v>100</v>
      </c>
    </row>
    <row r="4" spans="1:12" s="6" customFormat="1" ht="22" customHeight="1">
      <c r="A4" s="5" t="s">
        <v>51</v>
      </c>
      <c r="B4" s="5" t="s">
        <v>31</v>
      </c>
      <c r="C4" s="5"/>
      <c r="D4" s="5"/>
      <c r="E4" s="5"/>
      <c r="F4" s="5">
        <f>ROUNDDOWN(F3+J3,4)</f>
        <v>1.0091000000000001</v>
      </c>
      <c r="G4" s="5">
        <f>ROUNDDOWN(F4+J3,4)</f>
        <v>1.0182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51</v>
      </c>
      <c r="B5" s="5" t="s">
        <v>32</v>
      </c>
      <c r="C5" s="5"/>
      <c r="D5" s="5"/>
      <c r="E5" s="5"/>
      <c r="F5" s="5">
        <f>ROUNDDOWN(F3-J3,4)</f>
        <v>0.99080000000000001</v>
      </c>
      <c r="G5" s="5">
        <f>ROUNDDOWN(F5-J3,4)</f>
        <v>0.98160000000000003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33</v>
      </c>
      <c r="B3" s="5"/>
      <c r="C3" s="5">
        <f>VLOOKUP(A3,master!$A$1:$B$20,2,0)</f>
        <v>2.0139999999999998</v>
      </c>
      <c r="D3" s="5">
        <f>master!$I$1</f>
        <v>81</v>
      </c>
      <c r="E3" s="5">
        <f>ROUNDDOWN(master!$D$2*(1/C3)*(100/D3)/100*master!$F$2,0)</f>
        <v>6129</v>
      </c>
      <c r="F3" s="5">
        <f>AVERAGE(G3:H3)/100</f>
        <v>1</v>
      </c>
      <c r="G3" s="8">
        <v>99</v>
      </c>
      <c r="H3" s="8">
        <v>101</v>
      </c>
      <c r="J3" s="7">
        <f>C3/L3</f>
        <v>2.0139999999999998E-2</v>
      </c>
      <c r="K3" s="7"/>
      <c r="L3" s="6">
        <v>100</v>
      </c>
    </row>
    <row r="4" spans="1:12" s="6" customFormat="1" ht="22" customHeight="1">
      <c r="A4" s="5" t="s">
        <v>33</v>
      </c>
      <c r="B4" s="5" t="s">
        <v>31</v>
      </c>
      <c r="C4" s="5"/>
      <c r="D4" s="5"/>
      <c r="E4" s="5"/>
      <c r="F4" s="5">
        <f>ROUNDDOWN(F3+J3,4)</f>
        <v>1.0201</v>
      </c>
      <c r="G4" s="5">
        <f>ROUNDDOWN(F4+J3,4)</f>
        <v>1.0402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33</v>
      </c>
      <c r="B5" s="5" t="s">
        <v>32</v>
      </c>
      <c r="C5" s="5"/>
      <c r="D5" s="5"/>
      <c r="E5" s="5"/>
      <c r="F5" s="5">
        <f>ROUNDDOWN(F3-J3,4)</f>
        <v>0.9798</v>
      </c>
      <c r="G5" s="5">
        <f>ROUNDDOWN(F5-J3,4)</f>
        <v>0.95960000000000001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34</v>
      </c>
      <c r="B3" s="5"/>
      <c r="C3" s="5">
        <f>VLOOKUP(A3,master!$A$1:$B$20,2,0)</f>
        <v>1.526</v>
      </c>
      <c r="D3" s="5">
        <f>master!$I$2</f>
        <v>85</v>
      </c>
      <c r="E3" s="5">
        <f>ROUNDDOWN(master!$D$2*(1/C3)*(100/D3)/100*master!$F$2,0)</f>
        <v>7709</v>
      </c>
      <c r="F3" s="5">
        <f>AVERAGE(G3:H3)/100</f>
        <v>1</v>
      </c>
      <c r="G3" s="8">
        <v>99</v>
      </c>
      <c r="H3" s="8">
        <v>101</v>
      </c>
      <c r="J3" s="7">
        <f>C3/L3</f>
        <v>1.5260000000000001E-2</v>
      </c>
      <c r="K3" s="7"/>
      <c r="L3" s="6">
        <v>100</v>
      </c>
    </row>
    <row r="4" spans="1:12" s="6" customFormat="1" ht="22" customHeight="1">
      <c r="A4" s="5" t="s">
        <v>34</v>
      </c>
      <c r="B4" s="5" t="s">
        <v>31</v>
      </c>
      <c r="C4" s="5"/>
      <c r="D4" s="5"/>
      <c r="E4" s="5"/>
      <c r="F4" s="5">
        <f>ROUNDDOWN(F3+J3,4)</f>
        <v>1.0152000000000001</v>
      </c>
      <c r="G4" s="5">
        <f>ROUNDDOWN(F4+J3,4)</f>
        <v>1.0304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34</v>
      </c>
      <c r="B5" s="5" t="s">
        <v>32</v>
      </c>
      <c r="C5" s="5"/>
      <c r="D5" s="5"/>
      <c r="E5" s="5"/>
      <c r="F5" s="5">
        <f>ROUNDDOWN(F3-J3,4)</f>
        <v>0.98470000000000002</v>
      </c>
      <c r="G5" s="5">
        <f>ROUNDDOWN(F5-J3,4)</f>
        <v>0.96940000000000004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35</v>
      </c>
      <c r="B3" s="5"/>
      <c r="C3" s="5">
        <f>VLOOKUP(A3,master!$A$1:$B$20,2,0)</f>
        <v>0.94900000000001095</v>
      </c>
      <c r="D3" s="5">
        <f>master!$I$3</f>
        <v>111</v>
      </c>
      <c r="E3" s="5">
        <f>ROUNDDOWN(master!$D$2*(1/C3)*(100/D3)/100*master!$F$2,0)</f>
        <v>9493</v>
      </c>
      <c r="F3" s="5">
        <f>AVERAGE(G3:H3)/100</f>
        <v>1</v>
      </c>
      <c r="G3" s="8">
        <v>99</v>
      </c>
      <c r="H3" s="8">
        <v>101</v>
      </c>
      <c r="J3" s="7">
        <f>C3/L3</f>
        <v>9.4900000000001095E-3</v>
      </c>
      <c r="K3" s="7"/>
      <c r="L3" s="6">
        <v>100</v>
      </c>
    </row>
    <row r="4" spans="1:12" s="6" customFormat="1" ht="22" customHeight="1">
      <c r="A4" s="5" t="s">
        <v>35</v>
      </c>
      <c r="B4" s="5" t="s">
        <v>31</v>
      </c>
      <c r="C4" s="5"/>
      <c r="D4" s="5"/>
      <c r="E4" s="5"/>
      <c r="F4" s="5">
        <f>ROUNDDOWN(F3+J3,4)</f>
        <v>1.0094000000000001</v>
      </c>
      <c r="G4" s="5">
        <f>ROUNDDOWN(F4+J3,4)</f>
        <v>1.0187999999999999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35</v>
      </c>
      <c r="B5" s="5" t="s">
        <v>32</v>
      </c>
      <c r="C5" s="5"/>
      <c r="D5" s="5"/>
      <c r="E5" s="5"/>
      <c r="F5" s="5">
        <f>ROUNDDOWN(F3-J3,4)</f>
        <v>0.99050000000000005</v>
      </c>
      <c r="G5" s="5">
        <f>ROUNDDOWN(F5-J3,4)</f>
        <v>0.98099999999999998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36</v>
      </c>
      <c r="B3" s="5"/>
      <c r="C3" s="5">
        <f>VLOOKUP(A3,master!$A$1:$B$20,2,0)</f>
        <v>1.1040000000000101</v>
      </c>
      <c r="D3" s="5">
        <f>master!$I$3</f>
        <v>111</v>
      </c>
      <c r="E3" s="5">
        <f>ROUNDDOWN(master!$D$2*(1/C3)*(100/D3)/100*master!$F$2,0)</f>
        <v>8160</v>
      </c>
      <c r="F3" s="5">
        <f>AVERAGE(G3:H3)/100</f>
        <v>1</v>
      </c>
      <c r="G3" s="8">
        <v>99</v>
      </c>
      <c r="H3" s="8">
        <v>101</v>
      </c>
      <c r="J3" s="7">
        <f>C3/L3</f>
        <v>1.10400000000001E-2</v>
      </c>
      <c r="K3" s="7"/>
      <c r="L3" s="6">
        <v>100</v>
      </c>
    </row>
    <row r="4" spans="1:12" s="6" customFormat="1" ht="22" customHeight="1">
      <c r="A4" s="5" t="s">
        <v>36</v>
      </c>
      <c r="B4" s="5" t="s">
        <v>31</v>
      </c>
      <c r="C4" s="5"/>
      <c r="D4" s="5"/>
      <c r="E4" s="5"/>
      <c r="F4" s="5">
        <f>ROUNDDOWN(F3+J3,4)</f>
        <v>1.0109999999999999</v>
      </c>
      <c r="G4" s="5">
        <f>ROUNDDOWN(F4+J3,4)</f>
        <v>1.022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36</v>
      </c>
      <c r="B5" s="5" t="s">
        <v>32</v>
      </c>
      <c r="C5" s="5"/>
      <c r="D5" s="5"/>
      <c r="E5" s="5"/>
      <c r="F5" s="5">
        <f>ROUNDDOWN(F3-J3,4)</f>
        <v>0.9889</v>
      </c>
      <c r="G5" s="5">
        <f>ROUNDDOWN(F5-J3,4)</f>
        <v>0.9778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37</v>
      </c>
      <c r="B3" s="5"/>
      <c r="C3" s="5">
        <f>VLOOKUP(A3,master!$A$1:$B$20,2,0)</f>
        <v>1.224</v>
      </c>
      <c r="D3" s="5">
        <f>master!$I$3</f>
        <v>111</v>
      </c>
      <c r="E3" s="5">
        <f>ROUNDDOWN(master!$D$2*(1/C3)*(100/D3)/100*master!$F$2,0)</f>
        <v>7360</v>
      </c>
      <c r="F3" s="5">
        <f>AVERAGE(G3:H3)/100</f>
        <v>1</v>
      </c>
      <c r="G3" s="8">
        <v>99</v>
      </c>
      <c r="H3" s="8">
        <v>101</v>
      </c>
      <c r="J3" s="7">
        <f>C3/L3</f>
        <v>1.2239999999999999E-2</v>
      </c>
      <c r="K3" s="7"/>
      <c r="L3" s="6">
        <v>100</v>
      </c>
    </row>
    <row r="4" spans="1:12" s="6" customFormat="1" ht="22" customHeight="1">
      <c r="A4" s="5" t="s">
        <v>37</v>
      </c>
      <c r="B4" s="5" t="s">
        <v>31</v>
      </c>
      <c r="C4" s="5"/>
      <c r="D4" s="5"/>
      <c r="E4" s="5"/>
      <c r="F4" s="5">
        <f>ROUNDDOWN(F3+J3,4)</f>
        <v>1.0122</v>
      </c>
      <c r="G4" s="5">
        <f>ROUNDDOWN(F4+J3,4)</f>
        <v>1.0244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37</v>
      </c>
      <c r="B5" s="5" t="s">
        <v>32</v>
      </c>
      <c r="C5" s="5"/>
      <c r="D5" s="5"/>
      <c r="E5" s="5"/>
      <c r="F5" s="5">
        <f>ROUNDDOWN(F3-J3,4)</f>
        <v>0.98770000000000002</v>
      </c>
      <c r="G5" s="5">
        <f>ROUNDDOWN(F5-J3,4)</f>
        <v>0.97540000000000004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38</v>
      </c>
      <c r="B3" s="5"/>
      <c r="C3" s="5">
        <f>VLOOKUP(A3,master!$A$1:$B$20,2,0)</f>
        <v>0.88500000000000201</v>
      </c>
      <c r="D3" s="5">
        <f>master!$I$3</f>
        <v>111</v>
      </c>
      <c r="E3" s="5">
        <f>ROUNDDOWN(master!$D$2*(1/C3)*(100/D3)/100*master!$F$2,0)</f>
        <v>10179</v>
      </c>
      <c r="F3" s="5">
        <f>AVERAGE(G3:H3)/100</f>
        <v>1</v>
      </c>
      <c r="G3" s="8">
        <v>99</v>
      </c>
      <c r="H3" s="8">
        <v>101</v>
      </c>
      <c r="J3" s="7">
        <f>C3/L3</f>
        <v>8.8500000000000193E-3</v>
      </c>
      <c r="K3" s="7"/>
      <c r="L3" s="6">
        <v>100</v>
      </c>
    </row>
    <row r="4" spans="1:12" s="6" customFormat="1" ht="22" customHeight="1">
      <c r="A4" s="5" t="s">
        <v>38</v>
      </c>
      <c r="B4" s="5" t="s">
        <v>31</v>
      </c>
      <c r="C4" s="5"/>
      <c r="D4" s="5"/>
      <c r="E4" s="5"/>
      <c r="F4" s="5">
        <f>ROUNDDOWN(F3+J3,4)</f>
        <v>1.0087999999999999</v>
      </c>
      <c r="G4" s="5">
        <f>ROUNDDOWN(F4+J3,4)</f>
        <v>1.0176000000000001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38</v>
      </c>
      <c r="B5" s="5" t="s">
        <v>32</v>
      </c>
      <c r="C5" s="5"/>
      <c r="D5" s="5"/>
      <c r="E5" s="5"/>
      <c r="F5" s="5">
        <f>ROUNDDOWN(F3-J3,4)</f>
        <v>0.99109999999999998</v>
      </c>
      <c r="G5" s="5">
        <f>ROUNDDOWN(F5-J3,4)</f>
        <v>0.98219999999999996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39</v>
      </c>
      <c r="B3" s="5"/>
      <c r="C3" s="5">
        <f>VLOOKUP(A3,master!$A$1:$B$20,2,0)</f>
        <v>0.78099999999999803</v>
      </c>
      <c r="D3" s="5">
        <f>master!$I$4</f>
        <v>142</v>
      </c>
      <c r="E3" s="5">
        <f>ROUNDDOWN(master!$D$2*(1/C3)*(100/D3)/100*master!$F$2,0)</f>
        <v>9016</v>
      </c>
      <c r="F3" s="5">
        <f>AVERAGE(G3:H3)/100</f>
        <v>1</v>
      </c>
      <c r="G3" s="8">
        <v>99</v>
      </c>
      <c r="H3" s="8">
        <v>101</v>
      </c>
      <c r="J3" s="7">
        <f>C3/L3</f>
        <v>7.8099999999999802E-3</v>
      </c>
      <c r="K3" s="7"/>
      <c r="L3" s="6">
        <v>100</v>
      </c>
    </row>
    <row r="4" spans="1:12" s="6" customFormat="1" ht="22" customHeight="1">
      <c r="A4" s="5" t="s">
        <v>39</v>
      </c>
      <c r="B4" s="5" t="s">
        <v>31</v>
      </c>
      <c r="C4" s="5"/>
      <c r="D4" s="5"/>
      <c r="E4" s="5"/>
      <c r="F4" s="5">
        <f>ROUNDDOWN(F3+J3,4)</f>
        <v>1.0078</v>
      </c>
      <c r="G4" s="5">
        <f>ROUNDDOWN(F4+J3,4)</f>
        <v>1.0156000000000001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39</v>
      </c>
      <c r="B5" s="5" t="s">
        <v>32</v>
      </c>
      <c r="C5" s="5"/>
      <c r="D5" s="5"/>
      <c r="E5" s="5"/>
      <c r="F5" s="5">
        <f>ROUNDDOWN(F3-J3,4)</f>
        <v>0.99209999999999998</v>
      </c>
      <c r="G5" s="5">
        <f>ROUNDDOWN(F5-J3,4)</f>
        <v>0.98419999999999996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2018-12-14T12:52:28Z</dcterms:modified>
</cp:coreProperties>
</file>