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taatsush\Downloads\"/>
    </mc:Choice>
  </mc:AlternateContent>
  <xr:revisionPtr revIDLastSave="0" documentId="13_ncr:1_{CBFAEBAB-6B67-47A6-815E-EDA81FF20432}" xr6:coauthVersionLast="41" xr6:coauthVersionMax="41" xr10:uidLastSave="{00000000-0000-0000-0000-000000000000}"/>
  <bookViews>
    <workbookView xWindow="4680" yWindow="75" windowWidth="21420" windowHeight="16125" tabRatio="742" activeTab="1" xr2:uid="{00000000-000D-0000-FFFF-FFFF00000000}"/>
  </bookViews>
  <sheets>
    <sheet name="jpy" sheetId="51" r:id="rId1"/>
    <sheet name="other" sheetId="50" r:id="rId2"/>
    <sheet name="amount" sheetId="49" r:id="rId3"/>
    <sheet name="jpy rate" sheetId="47" r:id="rId4"/>
    <sheet name="median" sheetId="48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2" i="50" l="1"/>
  <c r="J3" i="50"/>
  <c r="K3" i="50"/>
  <c r="I1" i="50"/>
  <c r="J1" i="50"/>
  <c r="K1" i="50"/>
  <c r="K5" i="50"/>
  <c r="K6" i="50"/>
  <c r="I1" i="51"/>
  <c r="J1" i="51"/>
  <c r="K1" i="51"/>
  <c r="K3" i="51"/>
  <c r="K5" i="51"/>
  <c r="K6" i="51"/>
  <c r="B6" i="51"/>
  <c r="I7" i="50"/>
  <c r="I8" i="50"/>
  <c r="I7" i="51"/>
  <c r="I8" i="51"/>
  <c r="J14" i="51"/>
  <c r="J16" i="51"/>
  <c r="I14" i="51"/>
  <c r="I16" i="51"/>
  <c r="J15" i="51"/>
  <c r="I15" i="51"/>
  <c r="C14" i="51"/>
  <c r="C13" i="51"/>
  <c r="I11" i="51"/>
  <c r="J12" i="51"/>
  <c r="I12" i="51"/>
  <c r="C12" i="51"/>
  <c r="J11" i="51"/>
  <c r="C10" i="51"/>
  <c r="C9" i="51"/>
  <c r="J2" i="51"/>
  <c r="I14" i="50"/>
  <c r="I16" i="50"/>
  <c r="J14" i="50"/>
  <c r="J16" i="50"/>
  <c r="C14" i="50"/>
  <c r="I15" i="50"/>
  <c r="J15" i="50"/>
  <c r="C13" i="50"/>
  <c r="C12" i="50"/>
  <c r="I12" i="50"/>
  <c r="I11" i="50"/>
  <c r="J12" i="50"/>
  <c r="C10" i="50"/>
  <c r="J11" i="50"/>
  <c r="C9" i="50"/>
  <c r="B6" i="50"/>
</calcChain>
</file>

<file path=xl/sharedStrings.xml><?xml version="1.0" encoding="utf-8"?>
<sst xmlns="http://schemas.openxmlformats.org/spreadsheetml/2006/main" count="45" uniqueCount="23">
  <si>
    <t>USDJPY</t>
  </si>
  <si>
    <r>
      <t>C</t>
    </r>
    <r>
      <rPr>
        <sz val="11"/>
        <rFont val="ＭＳ ゴシック"/>
        <family val="3"/>
        <charset val="128"/>
      </rPr>
      <t>AD</t>
    </r>
    <phoneticPr fontId="1"/>
  </si>
  <si>
    <r>
      <t>C</t>
    </r>
    <r>
      <rPr>
        <sz val="11"/>
        <rFont val="ＭＳ ゴシック"/>
        <family val="3"/>
        <charset val="128"/>
      </rPr>
      <t>HF</t>
    </r>
    <phoneticPr fontId="1"/>
  </si>
  <si>
    <t>USD</t>
    <phoneticPr fontId="1"/>
  </si>
  <si>
    <t>AUDUSD</t>
  </si>
  <si>
    <t>EURUSD</t>
  </si>
  <si>
    <t>GBPUSD</t>
  </si>
  <si>
    <t>NZDUSD</t>
  </si>
  <si>
    <t>USDCAD</t>
  </si>
  <si>
    <t>USDCHF</t>
  </si>
  <si>
    <t>amount</t>
    <phoneticPr fontId="1"/>
  </si>
  <si>
    <r>
      <t>c</t>
    </r>
    <r>
      <rPr>
        <sz val="12"/>
        <rFont val="ＭＳ ゴシック"/>
        <family val="3"/>
        <charset val="128"/>
      </rPr>
      <t>urrency</t>
    </r>
    <phoneticPr fontId="1"/>
  </si>
  <si>
    <t>buy/sell</t>
    <phoneticPr fontId="1"/>
  </si>
  <si>
    <r>
      <t>b</t>
    </r>
    <r>
      <rPr>
        <sz val="12"/>
        <rFont val="ＭＳ ゴシック"/>
        <family val="3"/>
        <charset val="128"/>
      </rPr>
      <t>uy</t>
    </r>
    <phoneticPr fontId="1"/>
  </si>
  <si>
    <r>
      <t>s</t>
    </r>
    <r>
      <rPr>
        <sz val="12"/>
        <rFont val="ＭＳ ゴシック"/>
        <family val="3"/>
        <charset val="128"/>
      </rPr>
      <t>ell</t>
    </r>
    <phoneticPr fontId="1"/>
  </si>
  <si>
    <t>price</t>
    <phoneticPr fontId="1"/>
  </si>
  <si>
    <t>lots</t>
    <phoneticPr fontId="1"/>
  </si>
  <si>
    <t>limit</t>
    <phoneticPr fontId="1"/>
  </si>
  <si>
    <t>stop</t>
    <phoneticPr fontId="1"/>
  </si>
  <si>
    <t>start</t>
    <phoneticPr fontId="1"/>
  </si>
  <si>
    <r>
      <t>U</t>
    </r>
    <r>
      <rPr>
        <sz val="11"/>
        <rFont val="ＭＳ ゴシック"/>
        <family val="3"/>
        <charset val="128"/>
      </rPr>
      <t>SDJPY</t>
    </r>
    <phoneticPr fontId="4"/>
  </si>
  <si>
    <t>sell</t>
  </si>
  <si>
    <t>divisor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</si>
</sst>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12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5" fillId="2" borderId="1" xfId="0" applyNumberFormat="1" applyFont="1" applyFill="1" applyBorder="1" applyAlignment="1">
      <alignment horizontal="right" vertical="center"/>
    </xf>
    <xf numFmtId="0" fontId="5" fillId="0" borderId="0" xfId="0" applyNumberFormat="1" applyFont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2" fillId="0" borderId="1" xfId="0" applyNumberFormat="1" applyFont="1" applyBorder="1" applyAlignment="1" applyProtection="1">
      <alignment horizontal="right" vertical="center"/>
      <protection locked="0"/>
    </xf>
    <xf numFmtId="0" fontId="2" fillId="0" borderId="1" xfId="0" applyNumberFormat="1" applyFont="1" applyBorder="1" applyAlignment="1" applyProtection="1">
      <alignment horizontal="right" vertical="center"/>
    </xf>
  </cellXfs>
  <cellStyles count="1">
    <cellStyle name="標準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B1:N20"/>
  <sheetViews>
    <sheetView zoomScaleNormal="100" workbookViewId="0">
      <selection activeCell="E19" sqref="E19"/>
    </sheetView>
  </sheetViews>
  <sheetFormatPr defaultColWidth="14.875" defaultRowHeight="24" customHeight="1" x14ac:dyDescent="0.15"/>
  <cols>
    <col min="1" max="1" width="10" style="1" customWidth="1"/>
    <col min="2" max="16384" width="14.875" style="1"/>
  </cols>
  <sheetData>
    <row r="1" spans="2:14" ht="24" customHeight="1" x14ac:dyDescent="0.15">
      <c r="B1" s="7" t="s">
        <v>11</v>
      </c>
      <c r="C1" s="7" t="s">
        <v>12</v>
      </c>
      <c r="D1" s="7" t="s">
        <v>15</v>
      </c>
      <c r="I1" s="1">
        <f>amount!B1</f>
        <v>750</v>
      </c>
      <c r="J1" s="1">
        <f>VLOOKUP(B2,median!A1:B7,2)</f>
        <v>1.4</v>
      </c>
      <c r="K1" s="1">
        <f>1/J1</f>
        <v>0.7142857142857143</v>
      </c>
      <c r="N1" s="4" t="s">
        <v>20</v>
      </c>
    </row>
    <row r="2" spans="2:14" ht="24" customHeight="1" x14ac:dyDescent="0.15">
      <c r="B2" s="11" t="s">
        <v>0</v>
      </c>
      <c r="C2" s="10" t="s">
        <v>21</v>
      </c>
      <c r="D2" s="10">
        <v>131</v>
      </c>
      <c r="J2" s="1" t="str">
        <f>MID(B2,4,3)</f>
        <v>JPY</v>
      </c>
    </row>
    <row r="3" spans="2:14" ht="24" customHeight="1" x14ac:dyDescent="0.15">
      <c r="B3" s="6"/>
      <c r="C3" s="6"/>
      <c r="J3" s="1">
        <v>100</v>
      </c>
      <c r="K3" s="1">
        <f>100/J3</f>
        <v>1</v>
      </c>
    </row>
    <row r="4" spans="2:14" ht="24" customHeight="1" x14ac:dyDescent="0.15">
      <c r="B4" s="6"/>
      <c r="C4" s="6"/>
      <c r="N4" s="8" t="s">
        <v>13</v>
      </c>
    </row>
    <row r="5" spans="2:14" ht="24" customHeight="1" x14ac:dyDescent="0.15">
      <c r="B5" s="7" t="s">
        <v>16</v>
      </c>
      <c r="C5" s="6"/>
      <c r="K5" s="1">
        <f>I1*K1*K3</f>
        <v>535.71428571428578</v>
      </c>
      <c r="N5" s="8" t="s">
        <v>14</v>
      </c>
    </row>
    <row r="6" spans="2:14" ht="24" customHeight="1" x14ac:dyDescent="0.15">
      <c r="B6" s="2">
        <f>INT(K6*100)</f>
        <v>5357</v>
      </c>
      <c r="C6" s="6"/>
      <c r="K6" s="1">
        <f>K5/10</f>
        <v>53.571428571428577</v>
      </c>
    </row>
    <row r="7" spans="2:14" ht="24" customHeight="1" x14ac:dyDescent="0.15">
      <c r="B7" s="3"/>
      <c r="C7" s="6"/>
      <c r="I7" s="1">
        <f>J1</f>
        <v>1.4</v>
      </c>
    </row>
    <row r="8" spans="2:14" ht="24" customHeight="1" x14ac:dyDescent="0.15">
      <c r="B8" s="6"/>
      <c r="C8" s="6"/>
      <c r="I8" s="1">
        <f>ROUND(I7/amount!B2,2)</f>
        <v>0.7</v>
      </c>
    </row>
    <row r="9" spans="2:14" ht="24" customHeight="1" x14ac:dyDescent="0.15">
      <c r="B9" s="7" t="s">
        <v>17</v>
      </c>
      <c r="C9" s="9">
        <f>IF($C$2="buy",I11,J11)</f>
        <v>129.6</v>
      </c>
    </row>
    <row r="10" spans="2:14" ht="24" customHeight="1" x14ac:dyDescent="0.15">
      <c r="B10" s="7" t="s">
        <v>18</v>
      </c>
      <c r="C10" s="9">
        <f>IF($C$2="buy",I12,J12)</f>
        <v>132.4</v>
      </c>
      <c r="D10" s="3"/>
    </row>
    <row r="11" spans="2:14" ht="24" customHeight="1" x14ac:dyDescent="0.15">
      <c r="B11" s="6"/>
      <c r="C11" s="6"/>
      <c r="D11" s="3"/>
      <c r="I11" s="1">
        <f>D2+I7</f>
        <v>132.4</v>
      </c>
      <c r="J11" s="1">
        <f>I12</f>
        <v>129.6</v>
      </c>
    </row>
    <row r="12" spans="2:14" ht="24" customHeight="1" x14ac:dyDescent="0.15">
      <c r="B12" s="7" t="s">
        <v>19</v>
      </c>
      <c r="C12" s="9">
        <f>IF($C$2="buy",I14,J14)</f>
        <v>131.69999999999999</v>
      </c>
      <c r="I12" s="1">
        <f>D2-I7</f>
        <v>129.6</v>
      </c>
      <c r="J12" s="1">
        <f>I11</f>
        <v>132.4</v>
      </c>
    </row>
    <row r="13" spans="2:14" ht="24" customHeight="1" x14ac:dyDescent="0.15">
      <c r="B13" s="7" t="s">
        <v>17</v>
      </c>
      <c r="C13" s="9">
        <f>IF($C$2="buy",I15,J15)</f>
        <v>133.1</v>
      </c>
    </row>
    <row r="14" spans="2:14" ht="24" customHeight="1" x14ac:dyDescent="0.15">
      <c r="B14" s="7" t="s">
        <v>18</v>
      </c>
      <c r="C14" s="9">
        <f>IF($C$2="buy",I16,J16)</f>
        <v>130.29999999999998</v>
      </c>
      <c r="I14" s="1">
        <f>D2-I8</f>
        <v>130.30000000000001</v>
      </c>
      <c r="J14" s="1">
        <f>D2+I8</f>
        <v>131.69999999999999</v>
      </c>
    </row>
    <row r="15" spans="2:14" ht="24" customHeight="1" x14ac:dyDescent="0.15">
      <c r="B15" s="6"/>
      <c r="C15" s="6"/>
      <c r="I15" s="1">
        <f>I14-I7</f>
        <v>128.9</v>
      </c>
      <c r="J15" s="1">
        <f>J14+I7</f>
        <v>133.1</v>
      </c>
    </row>
    <row r="16" spans="2:14" ht="24" customHeight="1" x14ac:dyDescent="0.15">
      <c r="B16" s="6"/>
      <c r="C16" s="6"/>
      <c r="I16" s="1">
        <f>I14+I7</f>
        <v>131.70000000000002</v>
      </c>
      <c r="J16" s="1">
        <f>J14-I7</f>
        <v>130.29999999999998</v>
      </c>
    </row>
    <row r="17" spans="2:3" ht="24" customHeight="1" x14ac:dyDescent="0.15">
      <c r="B17" s="6"/>
      <c r="C17" s="6"/>
    </row>
    <row r="18" spans="2:3" ht="24" customHeight="1" x14ac:dyDescent="0.15">
      <c r="B18" s="6"/>
      <c r="C18" s="6"/>
    </row>
    <row r="19" spans="2:3" ht="24" customHeight="1" x14ac:dyDescent="0.15">
      <c r="B19" s="6"/>
      <c r="C19" s="6"/>
    </row>
    <row r="20" spans="2:3" ht="24" customHeight="1" x14ac:dyDescent="0.15">
      <c r="C20" s="6"/>
    </row>
  </sheetData>
  <sheetProtection sheet="1" objects="1" scenarios="1"/>
  <phoneticPr fontId="4"/>
  <dataValidations count="2">
    <dataValidation type="list" allowBlank="1" showInputMessage="1" showErrorMessage="1" sqref="C2" xr:uid="{00000000-0002-0000-0000-000000000000}">
      <formula1>$N$4:$N$5</formula1>
    </dataValidation>
    <dataValidation type="list" allowBlank="1" showInputMessage="1" showErrorMessage="1" sqref="B2" xr:uid="{00000000-0002-0000-0000-000001000000}">
      <formula1>$N$1:$N$1</formula1>
    </dataValidation>
  </dataValidations>
  <pageMargins left="0.78700000000000003" right="0.78700000000000003" top="0.98399999999999999" bottom="0.98399999999999999" header="0.51200000000000001" footer="0.51200000000000001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N20"/>
  <sheetViews>
    <sheetView tabSelected="1" zoomScaleNormal="100" workbookViewId="0">
      <selection activeCell="H14" sqref="H14"/>
    </sheetView>
  </sheetViews>
  <sheetFormatPr defaultColWidth="14.875" defaultRowHeight="24" customHeight="1" x14ac:dyDescent="0.15"/>
  <cols>
    <col min="1" max="1" width="10" style="1" customWidth="1"/>
    <col min="2" max="16384" width="14.875" style="1"/>
  </cols>
  <sheetData>
    <row r="1" spans="2:14" ht="24" customHeight="1" x14ac:dyDescent="0.15">
      <c r="B1" s="7" t="s">
        <v>11</v>
      </c>
      <c r="C1" s="7" t="s">
        <v>12</v>
      </c>
      <c r="D1" s="7" t="s">
        <v>15</v>
      </c>
      <c r="I1" s="1">
        <f>amount!B1</f>
        <v>750</v>
      </c>
      <c r="J1" s="1">
        <f>VLOOKUP(B2,median!A1:B7,2)</f>
        <v>2.1</v>
      </c>
      <c r="K1" s="1">
        <f>1/J1</f>
        <v>0.47619047619047616</v>
      </c>
      <c r="N1" s="4" t="s">
        <v>4</v>
      </c>
    </row>
    <row r="2" spans="2:14" ht="24" customHeight="1" x14ac:dyDescent="0.15">
      <c r="B2" s="10" t="s">
        <v>6</v>
      </c>
      <c r="C2" s="10" t="s">
        <v>21</v>
      </c>
      <c r="D2" s="10">
        <v>1</v>
      </c>
      <c r="J2" s="1" t="str">
        <f>MID(B2,4,3)</f>
        <v>USD</v>
      </c>
      <c r="N2" s="5" t="s">
        <v>5</v>
      </c>
    </row>
    <row r="3" spans="2:14" ht="24" customHeight="1" x14ac:dyDescent="0.15">
      <c r="B3" s="6"/>
      <c r="C3" s="6"/>
      <c r="J3" s="1">
        <f>VLOOKUP(J2,'jpy rate'!A1:B3,2)</f>
        <v>108</v>
      </c>
      <c r="K3" s="1">
        <f>100/J3</f>
        <v>0.92592592592592593</v>
      </c>
      <c r="N3" s="5" t="s">
        <v>6</v>
      </c>
    </row>
    <row r="4" spans="2:14" ht="24" customHeight="1" x14ac:dyDescent="0.15">
      <c r="B4" s="6"/>
      <c r="C4" s="6"/>
      <c r="N4" s="5" t="s">
        <v>7</v>
      </c>
    </row>
    <row r="5" spans="2:14" ht="24" customHeight="1" x14ac:dyDescent="0.15">
      <c r="B5" s="7" t="s">
        <v>16</v>
      </c>
      <c r="C5" s="6"/>
      <c r="K5" s="1">
        <f>I1*K1*K3</f>
        <v>330.68783068783068</v>
      </c>
      <c r="N5" s="5" t="s">
        <v>8</v>
      </c>
    </row>
    <row r="6" spans="2:14" ht="24" customHeight="1" x14ac:dyDescent="0.15">
      <c r="B6" s="2">
        <f>INT(K6*100)</f>
        <v>3306</v>
      </c>
      <c r="C6" s="6"/>
      <c r="K6" s="1">
        <f>K5/10</f>
        <v>33.06878306878307</v>
      </c>
      <c r="N6" s="5" t="s">
        <v>9</v>
      </c>
    </row>
    <row r="7" spans="2:14" ht="24" customHeight="1" x14ac:dyDescent="0.15">
      <c r="B7" s="3"/>
      <c r="C7" s="6"/>
      <c r="I7" s="1">
        <f>J1/100</f>
        <v>2.1000000000000001E-2</v>
      </c>
    </row>
    <row r="8" spans="2:14" ht="24" customHeight="1" x14ac:dyDescent="0.15">
      <c r="B8" s="6"/>
      <c r="C8" s="6"/>
      <c r="I8" s="1">
        <f>ROUND(I7/amount!B2,4)</f>
        <v>1.0500000000000001E-2</v>
      </c>
    </row>
    <row r="9" spans="2:14" ht="24" customHeight="1" x14ac:dyDescent="0.15">
      <c r="B9" s="7" t="s">
        <v>17</v>
      </c>
      <c r="C9" s="9">
        <f>IF($C$2="buy",I11,J11)</f>
        <v>0.97899999999999998</v>
      </c>
      <c r="N9" s="8" t="s">
        <v>13</v>
      </c>
    </row>
    <row r="10" spans="2:14" ht="24" customHeight="1" x14ac:dyDescent="0.15">
      <c r="B10" s="7" t="s">
        <v>18</v>
      </c>
      <c r="C10" s="9">
        <f>IF($C$2="buy",I12,J12)</f>
        <v>1.0209999999999999</v>
      </c>
      <c r="D10" s="3"/>
      <c r="N10" s="8" t="s">
        <v>14</v>
      </c>
    </row>
    <row r="11" spans="2:14" ht="24" customHeight="1" x14ac:dyDescent="0.15">
      <c r="B11" s="6"/>
      <c r="C11" s="6"/>
      <c r="D11" s="3"/>
      <c r="I11" s="1">
        <f>D2+I7</f>
        <v>1.0209999999999999</v>
      </c>
      <c r="J11" s="1">
        <f>I12</f>
        <v>0.97899999999999998</v>
      </c>
    </row>
    <row r="12" spans="2:14" ht="24" customHeight="1" x14ac:dyDescent="0.15">
      <c r="B12" s="7" t="s">
        <v>19</v>
      </c>
      <c r="C12" s="9">
        <f>IF($C$2="buy",I14,J14)</f>
        <v>1.0105</v>
      </c>
      <c r="I12" s="1">
        <f>D2-I7</f>
        <v>0.97899999999999998</v>
      </c>
      <c r="J12" s="1">
        <f>I11</f>
        <v>1.0209999999999999</v>
      </c>
    </row>
    <row r="13" spans="2:14" ht="24" customHeight="1" x14ac:dyDescent="0.15">
      <c r="B13" s="7" t="s">
        <v>17</v>
      </c>
      <c r="C13" s="9">
        <f>IF($C$2="buy",I15,J15)</f>
        <v>1.0314999999999999</v>
      </c>
    </row>
    <row r="14" spans="2:14" ht="24" customHeight="1" x14ac:dyDescent="0.15">
      <c r="B14" s="7" t="s">
        <v>18</v>
      </c>
      <c r="C14" s="9">
        <f>IF($C$2="buy",I16,J16)</f>
        <v>0.98949999999999994</v>
      </c>
      <c r="I14" s="1">
        <f>D2-I8</f>
        <v>0.98950000000000005</v>
      </c>
      <c r="J14" s="1">
        <f>D2+I8</f>
        <v>1.0105</v>
      </c>
    </row>
    <row r="15" spans="2:14" ht="24" customHeight="1" x14ac:dyDescent="0.15">
      <c r="B15" s="6"/>
      <c r="C15" s="6"/>
      <c r="I15" s="1">
        <f>I14-I7</f>
        <v>0.96850000000000003</v>
      </c>
      <c r="J15" s="1">
        <f>J14+I7</f>
        <v>1.0314999999999999</v>
      </c>
    </row>
    <row r="16" spans="2:14" ht="24" customHeight="1" x14ac:dyDescent="0.15">
      <c r="B16" s="6"/>
      <c r="C16" s="6"/>
      <c r="I16" s="1">
        <f>I14+I7</f>
        <v>1.0105</v>
      </c>
      <c r="J16" s="1">
        <f>J14-I7</f>
        <v>0.98949999999999994</v>
      </c>
    </row>
    <row r="17" spans="2:3" ht="24" customHeight="1" x14ac:dyDescent="0.15">
      <c r="B17" s="6"/>
      <c r="C17" s="6"/>
    </row>
    <row r="18" spans="2:3" ht="24" customHeight="1" x14ac:dyDescent="0.15">
      <c r="B18" s="6"/>
      <c r="C18" s="6"/>
    </row>
    <row r="19" spans="2:3" ht="24" customHeight="1" x14ac:dyDescent="0.15">
      <c r="B19" s="6"/>
      <c r="C19" s="6"/>
    </row>
    <row r="20" spans="2:3" ht="24" customHeight="1" x14ac:dyDescent="0.15">
      <c r="C20" s="6"/>
    </row>
  </sheetData>
  <sheetProtection sheet="1" objects="1" scenarios="1"/>
  <phoneticPr fontId="4"/>
  <dataValidations count="2">
    <dataValidation type="list" allowBlank="1" showInputMessage="1" showErrorMessage="1" sqref="C2" xr:uid="{00000000-0002-0000-0100-000000000000}">
      <formula1>$N$9:$N$10</formula1>
    </dataValidation>
    <dataValidation type="list" allowBlank="1" showInputMessage="1" showErrorMessage="1" sqref="B2" xr:uid="{00000000-0002-0000-0100-000001000000}">
      <formula1>$N$1:$N$6</formula1>
    </dataValidation>
  </dataValidations>
  <pageMargins left="0.78700000000000003" right="0.78700000000000003" top="0.98399999999999999" bottom="0.98399999999999999" header="0.51200000000000001" footer="0.51200000000000001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6"/>
  <sheetViews>
    <sheetView workbookViewId="0">
      <selection activeCell="B2" sqref="B2"/>
    </sheetView>
  </sheetViews>
  <sheetFormatPr defaultColWidth="13.625" defaultRowHeight="21" customHeight="1" x14ac:dyDescent="0.15"/>
  <cols>
    <col min="1" max="16384" width="13.625" style="5"/>
  </cols>
  <sheetData>
    <row r="1" spans="1:2" ht="21" customHeight="1" x14ac:dyDescent="0.15">
      <c r="A1" s="4" t="s">
        <v>10</v>
      </c>
      <c r="B1" s="5">
        <v>750</v>
      </c>
    </row>
    <row r="2" spans="1:2" ht="21" customHeight="1" x14ac:dyDescent="0.15">
      <c r="A2" s="4" t="s">
        <v>22</v>
      </c>
      <c r="B2" s="5">
        <v>2</v>
      </c>
    </row>
    <row r="3" spans="1:2" ht="21" customHeight="1" x14ac:dyDescent="0.15">
      <c r="A3" s="4"/>
    </row>
    <row r="4" spans="1:2" ht="21" customHeight="1" x14ac:dyDescent="0.15">
      <c r="A4" s="4"/>
    </row>
    <row r="5" spans="1:2" ht="21" customHeight="1" x14ac:dyDescent="0.15">
      <c r="A5" s="4"/>
    </row>
    <row r="6" spans="1:2" ht="21" customHeight="1" x14ac:dyDescent="0.15">
      <c r="A6" s="4"/>
    </row>
  </sheetData>
  <phoneticPr fontId="4"/>
  <pageMargins left="0.78700000000000003" right="0.78700000000000003" top="0.98399999999999999" bottom="0.98399999999999999" header="0.51200000000000001" footer="0.5120000000000000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B3"/>
  <sheetViews>
    <sheetView workbookViewId="0">
      <selection activeCell="B4" sqref="B4"/>
    </sheetView>
  </sheetViews>
  <sheetFormatPr defaultColWidth="13.625" defaultRowHeight="21" customHeight="1" x14ac:dyDescent="0.15"/>
  <cols>
    <col min="1" max="16384" width="13.625" style="5"/>
  </cols>
  <sheetData>
    <row r="1" spans="1:2" ht="21" customHeight="1" x14ac:dyDescent="0.15">
      <c r="A1" s="4" t="s">
        <v>1</v>
      </c>
      <c r="B1" s="5">
        <v>83</v>
      </c>
    </row>
    <row r="2" spans="1:2" ht="21" customHeight="1" x14ac:dyDescent="0.15">
      <c r="A2" s="4" t="s">
        <v>2</v>
      </c>
      <c r="B2" s="5">
        <v>109</v>
      </c>
    </row>
    <row r="3" spans="1:2" ht="21" customHeight="1" x14ac:dyDescent="0.15">
      <c r="A3" s="4" t="s">
        <v>3</v>
      </c>
      <c r="B3" s="5">
        <v>108</v>
      </c>
    </row>
  </sheetData>
  <sortState xmlns:xlrd2="http://schemas.microsoft.com/office/spreadsheetml/2017/richdata2"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B7"/>
  <sheetViews>
    <sheetView workbookViewId="0">
      <selection activeCell="B8" sqref="B8"/>
    </sheetView>
  </sheetViews>
  <sheetFormatPr defaultColWidth="13.625" defaultRowHeight="21" customHeight="1" x14ac:dyDescent="0.15"/>
  <cols>
    <col min="1" max="16384" width="13.625" style="5"/>
  </cols>
  <sheetData>
    <row r="1" spans="1:2" ht="21" customHeight="1" x14ac:dyDescent="0.15">
      <c r="A1" s="4" t="s">
        <v>4</v>
      </c>
      <c r="B1" s="5">
        <v>1</v>
      </c>
    </row>
    <row r="2" spans="1:2" ht="21" customHeight="1" x14ac:dyDescent="0.15">
      <c r="A2" s="5" t="s">
        <v>5</v>
      </c>
      <c r="B2" s="5">
        <v>1.3</v>
      </c>
    </row>
    <row r="3" spans="1:2" ht="21" customHeight="1" x14ac:dyDescent="0.15">
      <c r="A3" s="5" t="s">
        <v>6</v>
      </c>
      <c r="B3" s="5">
        <v>2.1</v>
      </c>
    </row>
    <row r="4" spans="1:2" ht="21" customHeight="1" x14ac:dyDescent="0.15">
      <c r="A4" s="5" t="s">
        <v>7</v>
      </c>
      <c r="B4" s="5">
        <v>1.2</v>
      </c>
    </row>
    <row r="5" spans="1:2" ht="21" customHeight="1" x14ac:dyDescent="0.15">
      <c r="A5" s="5" t="s">
        <v>8</v>
      </c>
      <c r="B5" s="5">
        <v>1.5</v>
      </c>
    </row>
    <row r="6" spans="1:2" ht="21" customHeight="1" x14ac:dyDescent="0.15">
      <c r="A6" s="5" t="s">
        <v>9</v>
      </c>
      <c r="B6" s="5">
        <v>1.2</v>
      </c>
    </row>
    <row r="7" spans="1:2" ht="21" customHeight="1" x14ac:dyDescent="0.15">
      <c r="A7" s="5" t="s">
        <v>0</v>
      </c>
      <c r="B7" s="5">
        <v>1.4</v>
      </c>
    </row>
  </sheetData>
  <phoneticPr fontId="4"/>
  <pageMargins left="0.78700000000000003" right="0.78700000000000003" top="0.98399999999999999" bottom="0.98399999999999999" header="0.51200000000000001" footer="0.512000000000000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jpy</vt:lpstr>
      <vt:lpstr>other</vt:lpstr>
      <vt:lpstr>amount</vt:lpstr>
      <vt:lpstr>jpy rate</vt:lpstr>
      <vt:lpstr>median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2019-10-25T05:37:42Z</dcterms:modified>
</cp:coreProperties>
</file>