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TSYPLENKOV\YandexDisk\GIT\djankuat-fingerptinting\data\raw\2019\"/>
    </mc:Choice>
  </mc:AlternateContent>
  <xr:revisionPtr revIDLastSave="0" documentId="13_ncr:1_{A1D4B5B4-B7CF-458D-97B7-EC22FA0BF0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Ведомость" sheetId="3" r:id="rId1"/>
    <sheet name="Активность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4" l="1"/>
  <c r="J19" i="4" s="1"/>
  <c r="K19" i="4" s="1"/>
  <c r="I20" i="4"/>
  <c r="J20" i="4" s="1"/>
  <c r="K20" i="4" s="1"/>
  <c r="I21" i="4"/>
  <c r="J21" i="4" s="1"/>
  <c r="K21" i="4" s="1"/>
  <c r="I22" i="4"/>
  <c r="J22" i="4" s="1"/>
  <c r="K22" i="4" s="1"/>
  <c r="I23" i="4"/>
  <c r="J23" i="4" s="1"/>
  <c r="K23" i="4" s="1"/>
  <c r="I24" i="4"/>
  <c r="J24" i="4" s="1"/>
  <c r="K24" i="4" s="1"/>
  <c r="I25" i="4"/>
  <c r="J25" i="4" s="1"/>
  <c r="K25" i="4" s="1"/>
  <c r="I26" i="4"/>
  <c r="J26" i="4" s="1"/>
  <c r="K26" i="4" s="1"/>
  <c r="I27" i="4"/>
  <c r="J27" i="4" s="1"/>
  <c r="K27" i="4" s="1"/>
  <c r="I28" i="4"/>
  <c r="J28" i="4" s="1"/>
  <c r="K28" i="4" s="1"/>
  <c r="I29" i="4"/>
  <c r="J29" i="4" s="1"/>
  <c r="K29" i="4" s="1"/>
  <c r="B19" i="4"/>
  <c r="B20" i="4"/>
  <c r="B21" i="4"/>
  <c r="B22" i="4"/>
  <c r="B23" i="4"/>
  <c r="B24" i="4"/>
  <c r="B25" i="4"/>
  <c r="B26" i="4"/>
  <c r="B27" i="4"/>
  <c r="B28" i="4"/>
  <c r="B29" i="4"/>
  <c r="I18" i="4"/>
  <c r="J18" i="4" s="1"/>
  <c r="K18" i="4" s="1"/>
  <c r="B18" i="4"/>
  <c r="I17" i="4"/>
  <c r="J17" i="4" s="1"/>
  <c r="K17" i="4" s="1"/>
  <c r="B17" i="4"/>
  <c r="I16" i="4"/>
  <c r="J16" i="4" s="1"/>
  <c r="K16" i="4" s="1"/>
  <c r="B16" i="4"/>
  <c r="I15" i="4"/>
  <c r="J15" i="4" s="1"/>
  <c r="K15" i="4" s="1"/>
  <c r="B15" i="4"/>
  <c r="I14" i="4"/>
  <c r="J14" i="4" s="1"/>
  <c r="K14" i="4" s="1"/>
  <c r="B14" i="4"/>
  <c r="I13" i="4"/>
  <c r="J13" i="4" s="1"/>
  <c r="K13" i="4" s="1"/>
  <c r="B13" i="4"/>
  <c r="I12" i="4"/>
  <c r="J12" i="4" s="1"/>
  <c r="K12" i="4" s="1"/>
  <c r="B12" i="4"/>
  <c r="I11" i="4"/>
  <c r="J11" i="4" s="1"/>
  <c r="K11" i="4" s="1"/>
  <c r="B11" i="4"/>
  <c r="I10" i="4"/>
  <c r="J10" i="4" s="1"/>
  <c r="K10" i="4" s="1"/>
  <c r="B10" i="4"/>
  <c r="I9" i="4"/>
  <c r="J9" i="4" s="1"/>
  <c r="K9" i="4" s="1"/>
  <c r="B9" i="4"/>
  <c r="I8" i="4"/>
  <c r="J8" i="4" s="1"/>
  <c r="K8" i="4" s="1"/>
  <c r="B8" i="4"/>
  <c r="I7" i="4"/>
  <c r="J7" i="4" s="1"/>
  <c r="K7" i="4" s="1"/>
  <c r="B7" i="4"/>
  <c r="I6" i="4"/>
  <c r="J6" i="4" s="1"/>
  <c r="K6" i="4" s="1"/>
  <c r="B6" i="4"/>
  <c r="I5" i="4"/>
  <c r="J5" i="4" s="1"/>
  <c r="K5" i="4" s="1"/>
  <c r="B5" i="4"/>
  <c r="I4" i="4"/>
  <c r="J4" i="4" s="1"/>
  <c r="K4" i="4" s="1"/>
  <c r="B4" i="4"/>
  <c r="I3" i="4"/>
  <c r="J3" i="4" s="1"/>
  <c r="K3" i="4" s="1"/>
  <c r="B3" i="4"/>
  <c r="I2" i="4"/>
  <c r="J2" i="4" s="1"/>
  <c r="K2" i="4" s="1"/>
  <c r="B2" i="4"/>
</calcChain>
</file>

<file path=xl/sharedStrings.xml><?xml version="1.0" encoding="utf-8"?>
<sst xmlns="http://schemas.openxmlformats.org/spreadsheetml/2006/main" count="137" uniqueCount="91">
  <si>
    <t>Name</t>
  </si>
  <si>
    <t>X_UTM</t>
  </si>
  <si>
    <t>Y_UTM</t>
  </si>
  <si>
    <t>X_WGS</t>
  </si>
  <si>
    <t>Y_WGS</t>
  </si>
  <si>
    <t>FP1901</t>
  </si>
  <si>
    <t>FP1902</t>
  </si>
  <si>
    <t>FP1903</t>
  </si>
  <si>
    <t>FP1904</t>
  </si>
  <si>
    <t>FP1905</t>
  </si>
  <si>
    <t>FP1906</t>
  </si>
  <si>
    <t>FP1907</t>
  </si>
  <si>
    <t>FP1908</t>
  </si>
  <si>
    <t>FP1909</t>
  </si>
  <si>
    <t>FP1910</t>
  </si>
  <si>
    <t>FP1912</t>
  </si>
  <si>
    <t>FP1914</t>
  </si>
  <si>
    <t>FP1915</t>
  </si>
  <si>
    <t>FP1916</t>
  </si>
  <si>
    <t>FP1917</t>
  </si>
  <si>
    <t>FP1918</t>
  </si>
  <si>
    <t>FP1919</t>
  </si>
  <si>
    <t>FP1920</t>
  </si>
  <si>
    <t>FP1921</t>
  </si>
  <si>
    <t>FP1922</t>
  </si>
  <si>
    <t>2019/09/09 11:08:03.000</t>
  </si>
  <si>
    <t>2019/09/09 11:14:47.000</t>
  </si>
  <si>
    <t>2019/09/09 11:26:47.000</t>
  </si>
  <si>
    <t>2019/09/09 11:33:38.000</t>
  </si>
  <si>
    <t>2019/09/09 11:39:34.000</t>
  </si>
  <si>
    <t>2019/09/09 12:08:56.000</t>
  </si>
  <si>
    <t>2019/09/10 10:12:50.000</t>
  </si>
  <si>
    <t>2019/09/10 10:20:19.000</t>
  </si>
  <si>
    <t>2019/09/10 10:27:10.000</t>
  </si>
  <si>
    <t>2019/09/10 10:33:23.000</t>
  </si>
  <si>
    <t>2019/09/10 11:00:58.000</t>
  </si>
  <si>
    <t>2019/09/10 11:07:32.000</t>
  </si>
  <si>
    <t>2019/09/11 08:04:02.000</t>
  </si>
  <si>
    <t>2019/09/11 11:01:53.000</t>
  </si>
  <si>
    <t>2019/09/11 11:07:17.000</t>
  </si>
  <si>
    <t>2019/09/11 11:19:27.000</t>
  </si>
  <si>
    <t>2019/09/11 11:29:28.000</t>
  </si>
  <si>
    <t>2019/09/11 11:43:39.000</t>
  </si>
  <si>
    <t>2019/09/13 10:45:36.000</t>
  </si>
  <si>
    <t>2019/09/13 11:03:45.000</t>
  </si>
  <si>
    <t>2019/09/13 11:04:04.000</t>
  </si>
  <si>
    <t>2019/09/13 13:37:46.000</t>
  </si>
  <si>
    <t>Description</t>
  </si>
  <si>
    <t>мелкая ледниковая фракция из-под погребенных ледников</t>
  </si>
  <si>
    <t>источник проран (морена)</t>
  </si>
  <si>
    <t>источник проран (почвенный покров)</t>
  </si>
  <si>
    <t>донные отложения у гп Джанкуат</t>
  </si>
  <si>
    <t>прс на склонах Койавгана</t>
  </si>
  <si>
    <t>оголенный чехол на склонах Койавгана</t>
  </si>
  <si>
    <t>timestamp (UTC)</t>
  </si>
  <si>
    <t>datetime (MSK)</t>
  </si>
  <si>
    <t>прс правого борта долины</t>
  </si>
  <si>
    <t>донные отложения у истока Джанкуата (лев. Джанкуат)</t>
  </si>
  <si>
    <t>донные отложения у истока Джанкуата (пр. Джанкуат)</t>
  </si>
  <si>
    <t>верховья левобережного моренного вала</t>
  </si>
  <si>
    <t>PT1901</t>
  </si>
  <si>
    <t>ловушка филлипса (стояла 09.09.2019 11:00 -10.09.2019 8:00)</t>
  </si>
  <si>
    <t>ukl1</t>
  </si>
  <si>
    <t>2019-09-12T09:29:22.000</t>
  </si>
  <si>
    <t>ukl3</t>
  </si>
  <si>
    <t>2019-09-12T09:53:25.000</t>
  </si>
  <si>
    <t>ukl4</t>
  </si>
  <si>
    <t>2019-09-12T10:12:42.000</t>
  </si>
  <si>
    <t>ukl5</t>
  </si>
  <si>
    <t>2019-09-12T10:30:29.000</t>
  </si>
  <si>
    <t>ukl6</t>
  </si>
  <si>
    <t>2019-09-12T10:46:47.000</t>
  </si>
  <si>
    <t>донные отложения в русле р. Джанкуат</t>
  </si>
  <si>
    <t>id</t>
  </si>
  <si>
    <t>Масса сыр, г</t>
  </si>
  <si>
    <t>—</t>
  </si>
  <si>
    <t>Масса сух, г</t>
  </si>
  <si>
    <t>Масса навеска, г</t>
  </si>
  <si>
    <t>Образец</t>
  </si>
  <si>
    <t>Усушка,%</t>
  </si>
  <si>
    <t>Навеска сырая, г</t>
  </si>
  <si>
    <t>Навеска сухая, г</t>
  </si>
  <si>
    <t>Масса навески, г</t>
  </si>
  <si>
    <t>I</t>
  </si>
  <si>
    <t>φ</t>
  </si>
  <si>
    <t>p</t>
  </si>
  <si>
    <t>А, Бк</t>
  </si>
  <si>
    <t>Удельная активность 
Cs-137, Бк/кг</t>
  </si>
  <si>
    <t>Активность Cs
 в образце, Бк</t>
  </si>
  <si>
    <t>ukl2</t>
  </si>
  <si>
    <t>ukl7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</si>
</sst>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0" applyNumberFormat="1" applyBorder="1"/>
    <xf numFmtId="0" fontId="0" fillId="3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2" fontId="3" fillId="0" borderId="2" xfId="1" applyNumberFormat="1" applyBorder="1"/>
  </cellXfs>
  <cellStyles count="2">
    <cellStyle name="Normal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B15" sqref="B15"/>
    </sheetView>
  </sheetViews>
  <sheetFormatPr defaultRowHeight="15" x14ac:dyDescent="0.25"/>
  <cols>
    <col min="2" max="2" width="12.7109375" bestFit="1" customWidth="1"/>
    <col min="3" max="3" width="22.28515625" bestFit="1" customWidth="1"/>
    <col min="4" max="4" width="22.28515625" customWidth="1"/>
    <col min="5" max="6" width="12" bestFit="1" customWidth="1"/>
    <col min="7" max="8" width="10" bestFit="1" customWidth="1"/>
    <col min="9" max="9" width="9.140625" customWidth="1"/>
  </cols>
  <sheetData>
    <row r="1" spans="1:12" s="2" customFormat="1" x14ac:dyDescent="0.25">
      <c r="A1" s="2" t="s">
        <v>73</v>
      </c>
      <c r="B1" s="2" t="s">
        <v>0</v>
      </c>
      <c r="C1" s="2" t="s">
        <v>54</v>
      </c>
      <c r="D1" s="2" t="s">
        <v>55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47</v>
      </c>
      <c r="J1" s="2" t="s">
        <v>74</v>
      </c>
      <c r="K1" s="2" t="s">
        <v>76</v>
      </c>
      <c r="L1" s="2" t="s">
        <v>77</v>
      </c>
    </row>
    <row r="2" spans="1:12" x14ac:dyDescent="0.25">
      <c r="A2">
        <v>1</v>
      </c>
      <c r="B2" t="s">
        <v>5</v>
      </c>
      <c r="C2" t="s">
        <v>25</v>
      </c>
      <c r="D2" s="1">
        <v>43717.583333333336</v>
      </c>
      <c r="E2">
        <v>317178.4375</v>
      </c>
      <c r="F2">
        <v>4786203.602</v>
      </c>
      <c r="G2">
        <v>42.749507000000001</v>
      </c>
      <c r="H2">
        <v>43.206482999999999</v>
      </c>
      <c r="I2" t="s">
        <v>49</v>
      </c>
      <c r="J2">
        <v>246.19</v>
      </c>
      <c r="K2">
        <v>230.18</v>
      </c>
      <c r="L2">
        <v>80.2</v>
      </c>
    </row>
    <row r="3" spans="1:12" x14ac:dyDescent="0.25">
      <c r="A3">
        <v>2</v>
      </c>
      <c r="B3" t="s">
        <v>6</v>
      </c>
      <c r="C3" t="s">
        <v>26</v>
      </c>
      <c r="D3" s="1">
        <v>43717.590277777781</v>
      </c>
      <c r="E3">
        <v>317186.98430000001</v>
      </c>
      <c r="F3">
        <v>4786210.04</v>
      </c>
      <c r="G3">
        <v>42.749609999999997</v>
      </c>
      <c r="H3">
        <v>43.206543000000003</v>
      </c>
      <c r="I3" t="s">
        <v>49</v>
      </c>
      <c r="J3">
        <v>310.70999999999998</v>
      </c>
      <c r="K3">
        <v>291.26</v>
      </c>
      <c r="L3">
        <v>77.510000000000005</v>
      </c>
    </row>
    <row r="4" spans="1:12" x14ac:dyDescent="0.25">
      <c r="A4">
        <v>3</v>
      </c>
      <c r="B4" t="s">
        <v>7</v>
      </c>
      <c r="C4" t="s">
        <v>27</v>
      </c>
      <c r="D4" s="1">
        <v>43717.597222222219</v>
      </c>
      <c r="E4">
        <v>317248.96419999999</v>
      </c>
      <c r="F4">
        <v>4786205.1500000004</v>
      </c>
      <c r="G4">
        <v>42.750374000000001</v>
      </c>
      <c r="H4">
        <v>43.206513999999999</v>
      </c>
      <c r="I4" t="s">
        <v>50</v>
      </c>
      <c r="J4">
        <v>356.01</v>
      </c>
      <c r="K4">
        <v>319.55</v>
      </c>
      <c r="L4">
        <v>90.86</v>
      </c>
    </row>
    <row r="5" spans="1:12" x14ac:dyDescent="0.25">
      <c r="A5">
        <v>4</v>
      </c>
      <c r="B5" t="s">
        <v>8</v>
      </c>
      <c r="C5" t="s">
        <v>28</v>
      </c>
      <c r="D5" s="1">
        <v>43717.604166666664</v>
      </c>
      <c r="E5">
        <v>317282.5367</v>
      </c>
      <c r="F5">
        <v>4786205.0250000004</v>
      </c>
      <c r="G5">
        <v>42.750787000000003</v>
      </c>
      <c r="H5">
        <v>43.206521000000002</v>
      </c>
      <c r="I5" t="s">
        <v>50</v>
      </c>
      <c r="J5">
        <v>230.59</v>
      </c>
      <c r="K5">
        <v>209.34</v>
      </c>
      <c r="L5">
        <v>60.84</v>
      </c>
    </row>
    <row r="6" spans="1:12" x14ac:dyDescent="0.25">
      <c r="A6">
        <v>5</v>
      </c>
      <c r="B6" t="s">
        <v>9</v>
      </c>
      <c r="C6" t="s">
        <v>29</v>
      </c>
      <c r="D6" s="1">
        <v>43717.607638888891</v>
      </c>
      <c r="E6">
        <v>317296.23830000003</v>
      </c>
      <c r="F6">
        <v>4786164.3130000001</v>
      </c>
      <c r="G6">
        <v>42.750968999999998</v>
      </c>
      <c r="H6">
        <v>43.206158000000002</v>
      </c>
      <c r="I6" t="s">
        <v>50</v>
      </c>
      <c r="J6">
        <v>359.99</v>
      </c>
      <c r="K6">
        <v>334.26</v>
      </c>
      <c r="L6">
        <v>90.21</v>
      </c>
    </row>
    <row r="7" spans="1:12" x14ac:dyDescent="0.25">
      <c r="A7">
        <v>6</v>
      </c>
      <c r="B7" t="s">
        <v>10</v>
      </c>
      <c r="C7" t="s">
        <v>30</v>
      </c>
      <c r="D7" s="1">
        <v>43717.628472222219</v>
      </c>
      <c r="E7">
        <v>317285.99320000003</v>
      </c>
      <c r="F7">
        <v>4786149.1390000004</v>
      </c>
      <c r="G7">
        <v>42.750847999999998</v>
      </c>
      <c r="H7">
        <v>43.206018999999998</v>
      </c>
      <c r="I7" t="s">
        <v>49</v>
      </c>
      <c r="J7">
        <v>350.28</v>
      </c>
      <c r="K7">
        <v>327.13</v>
      </c>
      <c r="L7">
        <v>90</v>
      </c>
    </row>
    <row r="8" spans="1:12" x14ac:dyDescent="0.25">
      <c r="A8">
        <v>7</v>
      </c>
      <c r="B8" t="s">
        <v>11</v>
      </c>
      <c r="C8" t="s">
        <v>31</v>
      </c>
      <c r="D8" s="1">
        <v>43718.548611111109</v>
      </c>
      <c r="E8">
        <v>316801.60029999999</v>
      </c>
      <c r="F8">
        <v>4785898.2290000003</v>
      </c>
      <c r="G8">
        <v>42.744973000000002</v>
      </c>
      <c r="H8">
        <v>43.203643999999997</v>
      </c>
      <c r="I8" t="s">
        <v>48</v>
      </c>
      <c r="J8">
        <v>243.6</v>
      </c>
      <c r="K8">
        <v>208.39</v>
      </c>
      <c r="L8">
        <v>89.4</v>
      </c>
    </row>
    <row r="9" spans="1:12" x14ac:dyDescent="0.25">
      <c r="A9">
        <v>8</v>
      </c>
      <c r="B9" t="s">
        <v>12</v>
      </c>
      <c r="C9" t="s">
        <v>32</v>
      </c>
      <c r="D9" s="1">
        <v>43718.555555555555</v>
      </c>
      <c r="E9">
        <v>316830.39909999998</v>
      </c>
      <c r="F9">
        <v>4785877.7810000004</v>
      </c>
      <c r="G9">
        <v>42.745334</v>
      </c>
      <c r="H9">
        <v>43.203467000000003</v>
      </c>
      <c r="I9" t="s">
        <v>48</v>
      </c>
      <c r="J9">
        <v>240.19</v>
      </c>
      <c r="K9">
        <v>210.33</v>
      </c>
      <c r="L9">
        <v>74.22</v>
      </c>
    </row>
    <row r="10" spans="1:12" x14ac:dyDescent="0.25">
      <c r="A10">
        <v>9</v>
      </c>
      <c r="B10" t="s">
        <v>13</v>
      </c>
      <c r="C10" t="s">
        <v>33</v>
      </c>
      <c r="D10" s="1">
        <v>43718.5625</v>
      </c>
      <c r="E10">
        <v>316858.17389999999</v>
      </c>
      <c r="F10">
        <v>4785885.7010000004</v>
      </c>
      <c r="G10">
        <v>42.745672999999996</v>
      </c>
      <c r="H10">
        <v>43.203544999999998</v>
      </c>
      <c r="I10" t="s">
        <v>48</v>
      </c>
      <c r="J10">
        <v>285.76</v>
      </c>
      <c r="K10">
        <v>251.15</v>
      </c>
      <c r="L10">
        <v>90.06</v>
      </c>
    </row>
    <row r="11" spans="1:12" x14ac:dyDescent="0.25">
      <c r="A11">
        <v>10</v>
      </c>
      <c r="B11" t="s">
        <v>14</v>
      </c>
      <c r="C11" t="s">
        <v>34</v>
      </c>
      <c r="D11" s="1">
        <v>43718.564583333333</v>
      </c>
      <c r="E11">
        <v>316867.23550000001</v>
      </c>
      <c r="F11">
        <v>4785875.0089999996</v>
      </c>
      <c r="G11">
        <v>42.745787999999997</v>
      </c>
      <c r="H11">
        <v>43.203451000000001</v>
      </c>
      <c r="I11" t="s">
        <v>48</v>
      </c>
      <c r="J11">
        <v>322.85000000000002</v>
      </c>
      <c r="K11">
        <v>273.29000000000002</v>
      </c>
      <c r="L11">
        <v>93.27</v>
      </c>
    </row>
    <row r="12" spans="1:12" x14ac:dyDescent="0.25">
      <c r="A12">
        <v>11</v>
      </c>
      <c r="B12" t="s">
        <v>89</v>
      </c>
      <c r="C12" t="s">
        <v>35</v>
      </c>
      <c r="D12" s="1">
        <v>43718.583333333336</v>
      </c>
      <c r="E12">
        <v>317157.4633</v>
      </c>
      <c r="F12">
        <v>4785862.1940000001</v>
      </c>
      <c r="G12">
        <v>42.749361999999998</v>
      </c>
      <c r="H12">
        <v>43.203406000000001</v>
      </c>
      <c r="I12" t="s">
        <v>58</v>
      </c>
      <c r="J12">
        <v>265.81</v>
      </c>
      <c r="K12">
        <v>237.28</v>
      </c>
      <c r="L12">
        <v>90.13</v>
      </c>
    </row>
    <row r="13" spans="1:12" x14ac:dyDescent="0.25">
      <c r="A13">
        <v>12</v>
      </c>
      <c r="B13" t="s">
        <v>15</v>
      </c>
      <c r="C13" t="s">
        <v>36</v>
      </c>
      <c r="D13" s="1">
        <v>43718.587500000001</v>
      </c>
      <c r="E13">
        <v>317149.45730000001</v>
      </c>
      <c r="F13">
        <v>4785857.7410000004</v>
      </c>
      <c r="G13">
        <v>42.749265000000001</v>
      </c>
      <c r="H13">
        <v>43.203364000000001</v>
      </c>
      <c r="I13" t="s">
        <v>57</v>
      </c>
      <c r="J13">
        <v>404.62</v>
      </c>
      <c r="K13">
        <v>345.02</v>
      </c>
      <c r="L13">
        <v>90.03</v>
      </c>
    </row>
    <row r="14" spans="1:12" x14ac:dyDescent="0.25">
      <c r="A14">
        <v>13</v>
      </c>
      <c r="B14" t="s">
        <v>90</v>
      </c>
      <c r="C14" t="s">
        <v>37</v>
      </c>
      <c r="D14" s="1">
        <v>43719.458333333336</v>
      </c>
      <c r="E14">
        <v>316067.42869999999</v>
      </c>
      <c r="F14">
        <v>4786516.4340000004</v>
      </c>
      <c r="G14">
        <v>42.735737</v>
      </c>
      <c r="H14">
        <v>43.209028000000004</v>
      </c>
      <c r="I14" t="s">
        <v>51</v>
      </c>
      <c r="J14">
        <v>390.29</v>
      </c>
      <c r="K14">
        <v>333.96</v>
      </c>
      <c r="L14">
        <v>90.54</v>
      </c>
    </row>
    <row r="15" spans="1:12" x14ac:dyDescent="0.25">
      <c r="A15">
        <v>14</v>
      </c>
      <c r="B15" t="s">
        <v>16</v>
      </c>
      <c r="C15" t="s">
        <v>38</v>
      </c>
      <c r="D15" s="1">
        <v>43719.583333333336</v>
      </c>
      <c r="E15">
        <v>317378.17080000002</v>
      </c>
      <c r="F15">
        <v>4786212.1220000004</v>
      </c>
      <c r="G15">
        <v>42.751961000000001</v>
      </c>
      <c r="H15">
        <v>43.206608000000003</v>
      </c>
      <c r="I15" t="s">
        <v>52</v>
      </c>
      <c r="J15">
        <v>243.2</v>
      </c>
      <c r="K15">
        <v>175.73</v>
      </c>
      <c r="L15">
        <v>70.81</v>
      </c>
    </row>
    <row r="16" spans="1:12" x14ac:dyDescent="0.25">
      <c r="A16">
        <v>15</v>
      </c>
      <c r="B16" t="s">
        <v>17</v>
      </c>
      <c r="C16" t="s">
        <v>39</v>
      </c>
      <c r="D16" s="1">
        <v>43719.586805555555</v>
      </c>
      <c r="E16">
        <v>317377.64919999999</v>
      </c>
      <c r="F16">
        <v>4786216.9160000002</v>
      </c>
      <c r="G16">
        <v>42.751953</v>
      </c>
      <c r="H16">
        <v>43.206651000000001</v>
      </c>
      <c r="I16" t="s">
        <v>53</v>
      </c>
      <c r="J16">
        <v>265.60000000000002</v>
      </c>
      <c r="K16">
        <v>233.74</v>
      </c>
      <c r="L16">
        <v>73.069999999999993</v>
      </c>
    </row>
    <row r="17" spans="1:12" x14ac:dyDescent="0.25">
      <c r="A17">
        <v>16</v>
      </c>
      <c r="B17" t="s">
        <v>18</v>
      </c>
      <c r="C17" t="s">
        <v>40</v>
      </c>
      <c r="D17" s="1">
        <v>43719.597222222219</v>
      </c>
      <c r="E17">
        <v>317232.61680000002</v>
      </c>
      <c r="F17">
        <v>4786253.2680000002</v>
      </c>
      <c r="G17">
        <v>42.750157000000002</v>
      </c>
      <c r="H17">
        <v>43.206943000000003</v>
      </c>
      <c r="I17" t="s">
        <v>52</v>
      </c>
      <c r="J17">
        <v>204.79</v>
      </c>
      <c r="K17">
        <v>150.55000000000001</v>
      </c>
      <c r="L17">
        <v>60.09</v>
      </c>
    </row>
    <row r="18" spans="1:12" x14ac:dyDescent="0.25">
      <c r="A18">
        <v>17</v>
      </c>
      <c r="B18" t="s">
        <v>19</v>
      </c>
      <c r="C18" t="s">
        <v>41</v>
      </c>
      <c r="D18" s="1">
        <v>43719.604166666664</v>
      </c>
      <c r="E18">
        <v>317225.31079999998</v>
      </c>
      <c r="F18">
        <v>4786256.6859999998</v>
      </c>
      <c r="G18">
        <v>42.750065999999997</v>
      </c>
      <c r="H18">
        <v>43.206972</v>
      </c>
      <c r="I18" t="s">
        <v>53</v>
      </c>
      <c r="J18">
        <v>222.2</v>
      </c>
      <c r="K18">
        <v>170.36</v>
      </c>
      <c r="L18">
        <v>84.2</v>
      </c>
    </row>
    <row r="19" spans="1:12" x14ac:dyDescent="0.25">
      <c r="A19">
        <v>18</v>
      </c>
      <c r="B19" t="s">
        <v>20</v>
      </c>
      <c r="C19" t="s">
        <v>42</v>
      </c>
      <c r="D19" s="1">
        <v>43719.611111111109</v>
      </c>
      <c r="E19">
        <v>317151.06390000001</v>
      </c>
      <c r="F19">
        <v>4786264.9069999997</v>
      </c>
      <c r="G19">
        <v>42.74915</v>
      </c>
      <c r="H19">
        <v>43.207028000000001</v>
      </c>
      <c r="I19" t="s">
        <v>53</v>
      </c>
      <c r="J19">
        <v>268.45</v>
      </c>
      <c r="K19">
        <v>230.74</v>
      </c>
      <c r="L19">
        <v>70.849999999999994</v>
      </c>
    </row>
    <row r="20" spans="1:12" x14ac:dyDescent="0.25">
      <c r="A20">
        <v>19</v>
      </c>
      <c r="B20" t="s">
        <v>21</v>
      </c>
      <c r="C20" t="s">
        <v>43</v>
      </c>
      <c r="D20" s="1">
        <v>43721.572916666664</v>
      </c>
      <c r="E20">
        <v>316533.90490000002</v>
      </c>
      <c r="F20">
        <v>4785944.5710000005</v>
      </c>
      <c r="G20">
        <v>42.741664999999998</v>
      </c>
      <c r="H20">
        <v>43.203995999999997</v>
      </c>
      <c r="I20" t="s">
        <v>59</v>
      </c>
      <c r="J20">
        <v>234.43</v>
      </c>
      <c r="K20">
        <v>222.05</v>
      </c>
      <c r="L20">
        <v>70.349999999999994</v>
      </c>
    </row>
    <row r="21" spans="1:12" x14ac:dyDescent="0.25">
      <c r="A21">
        <v>20</v>
      </c>
      <c r="B21" t="s">
        <v>22</v>
      </c>
      <c r="C21" t="s">
        <v>44</v>
      </c>
      <c r="D21" s="1">
        <v>43721.576388888891</v>
      </c>
      <c r="E21">
        <v>316586.89289999998</v>
      </c>
      <c r="F21">
        <v>4785913.6890000002</v>
      </c>
      <c r="G21">
        <v>42.742327000000003</v>
      </c>
      <c r="H21">
        <v>43.203730999999998</v>
      </c>
      <c r="I21" t="s">
        <v>59</v>
      </c>
      <c r="J21">
        <v>208.79</v>
      </c>
      <c r="K21">
        <v>202.86</v>
      </c>
      <c r="L21">
        <v>30.38</v>
      </c>
    </row>
    <row r="22" spans="1:12" x14ac:dyDescent="0.25">
      <c r="A22">
        <v>21</v>
      </c>
      <c r="B22" t="s">
        <v>23</v>
      </c>
      <c r="C22" t="s">
        <v>45</v>
      </c>
      <c r="D22" s="1">
        <v>43721.586805555555</v>
      </c>
      <c r="E22">
        <v>316666.75689999998</v>
      </c>
      <c r="F22">
        <v>4785812.176</v>
      </c>
      <c r="G22">
        <v>42.743343000000003</v>
      </c>
      <c r="H22">
        <v>43.202837000000002</v>
      </c>
      <c r="I22" t="s">
        <v>59</v>
      </c>
      <c r="J22">
        <v>263.47000000000003</v>
      </c>
      <c r="K22">
        <v>250.34</v>
      </c>
      <c r="L22">
        <v>71.13</v>
      </c>
    </row>
    <row r="23" spans="1:12" x14ac:dyDescent="0.25">
      <c r="A23">
        <v>22</v>
      </c>
      <c r="B23" t="s">
        <v>24</v>
      </c>
      <c r="C23" t="s">
        <v>46</v>
      </c>
      <c r="D23" s="1">
        <v>43721.692361111112</v>
      </c>
      <c r="E23">
        <v>316722.9019</v>
      </c>
      <c r="F23">
        <v>4786256.9929999998</v>
      </c>
      <c r="G23">
        <v>42.743886000000003</v>
      </c>
      <c r="H23">
        <v>43.206853000000002</v>
      </c>
      <c r="I23" t="s">
        <v>56</v>
      </c>
      <c r="J23">
        <v>447.8</v>
      </c>
      <c r="K23">
        <v>360.78</v>
      </c>
      <c r="L23">
        <v>63.35</v>
      </c>
    </row>
    <row r="24" spans="1:12" x14ac:dyDescent="0.25">
      <c r="A24">
        <v>23</v>
      </c>
      <c r="B24" t="s">
        <v>62</v>
      </c>
      <c r="C24" t="s">
        <v>63</v>
      </c>
      <c r="D24" s="1">
        <v>43720.520833333336</v>
      </c>
      <c r="E24">
        <v>317268.56760000001</v>
      </c>
      <c r="F24">
        <v>4785815.5279999999</v>
      </c>
      <c r="G24">
        <v>42.750743999999997</v>
      </c>
      <c r="H24">
        <v>43.203012999999999</v>
      </c>
      <c r="I24" t="s">
        <v>72</v>
      </c>
      <c r="J24">
        <v>342.44</v>
      </c>
      <c r="K24">
        <v>322.26</v>
      </c>
      <c r="L24">
        <v>47.31</v>
      </c>
    </row>
    <row r="25" spans="1:12" x14ac:dyDescent="0.25">
      <c r="A25">
        <v>24</v>
      </c>
      <c r="B25" t="s">
        <v>64</v>
      </c>
      <c r="C25" t="s">
        <v>65</v>
      </c>
      <c r="D25" s="1">
        <v>43720.536805555559</v>
      </c>
      <c r="E25">
        <v>316974.14179999998</v>
      </c>
      <c r="F25">
        <v>4785874.7970000003</v>
      </c>
      <c r="G25">
        <v>42.747103000000003</v>
      </c>
      <c r="H25">
        <v>43.203474999999997</v>
      </c>
      <c r="I25" t="s">
        <v>72</v>
      </c>
      <c r="J25">
        <v>273.64999999999998</v>
      </c>
      <c r="K25">
        <v>238.52</v>
      </c>
      <c r="L25">
        <v>99.62</v>
      </c>
    </row>
    <row r="26" spans="1:12" x14ac:dyDescent="0.25">
      <c r="A26">
        <v>25</v>
      </c>
      <c r="B26" t="s">
        <v>66</v>
      </c>
      <c r="C26" t="s">
        <v>67</v>
      </c>
      <c r="D26" s="1">
        <v>43720.548611111109</v>
      </c>
      <c r="E26">
        <v>316776.92599999998</v>
      </c>
      <c r="F26">
        <v>4786041.4850000003</v>
      </c>
      <c r="G26">
        <v>42.744622</v>
      </c>
      <c r="H26">
        <v>43.204926999999998</v>
      </c>
      <c r="I26" t="s">
        <v>72</v>
      </c>
      <c r="J26">
        <v>248.67</v>
      </c>
      <c r="K26">
        <v>222.47</v>
      </c>
      <c r="L26">
        <v>91.72</v>
      </c>
    </row>
    <row r="27" spans="1:12" x14ac:dyDescent="0.25">
      <c r="A27">
        <v>26</v>
      </c>
      <c r="B27" t="s">
        <v>68</v>
      </c>
      <c r="C27" t="s">
        <v>69</v>
      </c>
      <c r="D27" s="1">
        <v>43720.5625</v>
      </c>
      <c r="E27">
        <v>316637.96960000001</v>
      </c>
      <c r="F27">
        <v>4786221.7209999999</v>
      </c>
      <c r="G27">
        <v>42.742852999999997</v>
      </c>
      <c r="H27">
        <v>43.206515000000003</v>
      </c>
      <c r="I27" t="s">
        <v>72</v>
      </c>
      <c r="J27">
        <v>312.23</v>
      </c>
      <c r="K27">
        <v>273.43</v>
      </c>
      <c r="L27">
        <v>90.7</v>
      </c>
    </row>
    <row r="28" spans="1:12" x14ac:dyDescent="0.25">
      <c r="A28">
        <v>27</v>
      </c>
      <c r="B28" t="s">
        <v>70</v>
      </c>
      <c r="C28" t="s">
        <v>71</v>
      </c>
      <c r="D28" s="1">
        <v>43720.573611111111</v>
      </c>
      <c r="E28">
        <v>316473.73680000001</v>
      </c>
      <c r="F28">
        <v>4786419.9809999997</v>
      </c>
      <c r="G28">
        <v>42.740766999999998</v>
      </c>
      <c r="H28">
        <v>43.208258999999998</v>
      </c>
      <c r="I28" t="s">
        <v>72</v>
      </c>
      <c r="J28">
        <v>299.58999999999997</v>
      </c>
      <c r="K28">
        <v>257.02999999999997</v>
      </c>
      <c r="L28">
        <v>90.24</v>
      </c>
    </row>
    <row r="29" spans="1:12" x14ac:dyDescent="0.25">
      <c r="A29">
        <v>28</v>
      </c>
      <c r="B29" t="s">
        <v>60</v>
      </c>
      <c r="D29" s="1">
        <v>43718.333333333336</v>
      </c>
      <c r="E29">
        <v>316067.42869999999</v>
      </c>
      <c r="F29">
        <v>4786516.4340000004</v>
      </c>
      <c r="G29">
        <v>42.735737</v>
      </c>
      <c r="H29">
        <v>43.209028000000004</v>
      </c>
      <c r="I29" t="s">
        <v>61</v>
      </c>
      <c r="J29" t="s">
        <v>75</v>
      </c>
      <c r="K29" t="s">
        <v>75</v>
      </c>
      <c r="L29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7" workbookViewId="0">
      <selection activeCell="A15" sqref="A15"/>
    </sheetView>
  </sheetViews>
  <sheetFormatPr defaultRowHeight="15" x14ac:dyDescent="0.25"/>
  <cols>
    <col min="10" max="10" width="16.85546875" customWidth="1"/>
    <col min="11" max="11" width="18" customWidth="1"/>
  </cols>
  <sheetData>
    <row r="1" spans="1:11" ht="38.25" x14ac:dyDescent="0.25">
      <c r="A1" s="3" t="s">
        <v>78</v>
      </c>
      <c r="B1" s="4" t="s">
        <v>79</v>
      </c>
      <c r="C1" s="5" t="s">
        <v>80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6" t="s">
        <v>87</v>
      </c>
      <c r="K1" s="6" t="s">
        <v>88</v>
      </c>
    </row>
    <row r="2" spans="1:11" x14ac:dyDescent="0.25">
      <c r="A2" s="7" t="s">
        <v>5</v>
      </c>
      <c r="B2" s="8">
        <f>D2/C2</f>
        <v>0.93496892643892937</v>
      </c>
      <c r="C2" s="9">
        <v>246.19</v>
      </c>
      <c r="D2" s="9">
        <v>230.18</v>
      </c>
      <c r="E2" s="10">
        <v>80.2</v>
      </c>
      <c r="F2" s="11">
        <v>1.25E-4</v>
      </c>
      <c r="G2" s="7">
        <v>2.5000000000000001E-3</v>
      </c>
      <c r="H2" s="7">
        <v>0.85099999999999998</v>
      </c>
      <c r="I2" s="12">
        <f>F2/G2/H2</f>
        <v>5.8754406580493544E-2</v>
      </c>
      <c r="J2" s="10">
        <f>I2/E2*1000</f>
        <v>0.73259858579169002</v>
      </c>
      <c r="K2" s="10">
        <f t="shared" ref="K2:K17" si="0">J2*D2/1000</f>
        <v>0.1686295424775312</v>
      </c>
    </row>
    <row r="3" spans="1:11" x14ac:dyDescent="0.25">
      <c r="A3" s="7" t="s">
        <v>6</v>
      </c>
      <c r="B3" s="8">
        <f t="shared" ref="B3:B29" si="1">D3/C3</f>
        <v>0.93740143542209786</v>
      </c>
      <c r="C3" s="9">
        <v>310.70999999999998</v>
      </c>
      <c r="D3" s="9">
        <v>291.26</v>
      </c>
      <c r="E3" s="10">
        <v>77.31</v>
      </c>
      <c r="F3" s="11">
        <v>3.62E-3</v>
      </c>
      <c r="G3" s="7">
        <v>2.5000000000000001E-3</v>
      </c>
      <c r="H3" s="7">
        <v>0.85099999999999998</v>
      </c>
      <c r="I3" s="12">
        <f t="shared" ref="I3:I18" si="2">F3/G3/H3</f>
        <v>1.7015276145710929</v>
      </c>
      <c r="J3" s="10">
        <f t="shared" ref="J3:J18" si="3">I3/E3*1000</f>
        <v>22.00915295008528</v>
      </c>
      <c r="K3" s="10">
        <f t="shared" si="0"/>
        <v>6.4103858882418381</v>
      </c>
    </row>
    <row r="4" spans="1:11" x14ac:dyDescent="0.25">
      <c r="A4" s="7" t="s">
        <v>7</v>
      </c>
      <c r="B4" s="8">
        <f t="shared" si="1"/>
        <v>0.89758714642847115</v>
      </c>
      <c r="C4" s="9">
        <v>356.01</v>
      </c>
      <c r="D4" s="9">
        <v>319.55</v>
      </c>
      <c r="E4" s="10">
        <v>90.86</v>
      </c>
      <c r="F4" s="11">
        <v>1.146E-2</v>
      </c>
      <c r="G4" s="7">
        <v>2.5000000000000001E-3</v>
      </c>
      <c r="H4" s="7">
        <v>0.85099999999999998</v>
      </c>
      <c r="I4" s="12">
        <f t="shared" si="2"/>
        <v>5.3866039952996472</v>
      </c>
      <c r="J4" s="10">
        <f t="shared" si="3"/>
        <v>59.284657663434373</v>
      </c>
      <c r="K4" s="10">
        <f t="shared" si="0"/>
        <v>18.944412356350455</v>
      </c>
    </row>
    <row r="5" spans="1:11" x14ac:dyDescent="0.25">
      <c r="A5" s="7" t="s">
        <v>8</v>
      </c>
      <c r="B5" s="8">
        <f t="shared" si="1"/>
        <v>0.90784509302224725</v>
      </c>
      <c r="C5" s="9">
        <v>230.59</v>
      </c>
      <c r="D5" s="9">
        <v>209.34</v>
      </c>
      <c r="E5" s="10">
        <v>60.66</v>
      </c>
      <c r="F5" s="11">
        <v>8.8000000000000005E-3</v>
      </c>
      <c r="G5" s="7">
        <v>2.8E-3</v>
      </c>
      <c r="H5" s="7">
        <v>0.85099999999999998</v>
      </c>
      <c r="I5" s="12">
        <f t="shared" si="2"/>
        <v>3.6931341279167373</v>
      </c>
      <c r="J5" s="10">
        <f t="shared" si="3"/>
        <v>60.88252766100787</v>
      </c>
      <c r="K5" s="10">
        <f t="shared" si="0"/>
        <v>12.745148340555389</v>
      </c>
    </row>
    <row r="6" spans="1:11" x14ac:dyDescent="0.25">
      <c r="A6" s="7" t="s">
        <v>9</v>
      </c>
      <c r="B6" s="8">
        <f t="shared" si="1"/>
        <v>0.92852579238312172</v>
      </c>
      <c r="C6" s="9">
        <v>359.99</v>
      </c>
      <c r="D6" s="9">
        <v>334.26</v>
      </c>
      <c r="E6" s="10">
        <v>90.21</v>
      </c>
      <c r="F6" s="11">
        <v>2.48E-3</v>
      </c>
      <c r="G6" s="7">
        <v>2.5000000000000001E-3</v>
      </c>
      <c r="H6" s="7">
        <v>0.85099999999999998</v>
      </c>
      <c r="I6" s="12">
        <f t="shared" si="2"/>
        <v>1.1656874265569919</v>
      </c>
      <c r="J6" s="10">
        <f t="shared" si="3"/>
        <v>12.921931344163529</v>
      </c>
      <c r="K6" s="10">
        <f t="shared" si="0"/>
        <v>4.3192847711001017</v>
      </c>
    </row>
    <row r="7" spans="1:11" x14ac:dyDescent="0.25">
      <c r="A7" s="7" t="s">
        <v>10</v>
      </c>
      <c r="B7" s="8">
        <f t="shared" si="1"/>
        <v>0.9339100148452667</v>
      </c>
      <c r="C7" s="9">
        <v>350.28</v>
      </c>
      <c r="D7" s="9">
        <v>327.13</v>
      </c>
      <c r="E7" s="10">
        <v>90</v>
      </c>
      <c r="F7" s="11">
        <v>1.66E-3</v>
      </c>
      <c r="G7" s="7">
        <v>2.5000000000000001E-3</v>
      </c>
      <c r="H7" s="7">
        <v>0.85099999999999998</v>
      </c>
      <c r="I7" s="12">
        <f t="shared" si="2"/>
        <v>0.78025851938895419</v>
      </c>
      <c r="J7" s="10">
        <f t="shared" si="3"/>
        <v>8.6695391043217125</v>
      </c>
      <c r="K7" s="10">
        <f t="shared" si="0"/>
        <v>2.8360663271967619</v>
      </c>
    </row>
    <row r="8" spans="1:11" x14ac:dyDescent="0.25">
      <c r="A8" s="7" t="s">
        <v>11</v>
      </c>
      <c r="B8" s="8">
        <f t="shared" si="1"/>
        <v>0.85545977011494245</v>
      </c>
      <c r="C8" s="9">
        <v>243.6</v>
      </c>
      <c r="D8" s="9">
        <v>208.39</v>
      </c>
      <c r="E8" s="10">
        <v>89.4</v>
      </c>
      <c r="F8" s="11">
        <v>1.75E-3</v>
      </c>
      <c r="G8" s="7">
        <v>2.5000000000000001E-3</v>
      </c>
      <c r="H8" s="7">
        <v>0.85099999999999998</v>
      </c>
      <c r="I8" s="12">
        <f t="shared" si="2"/>
        <v>0.82256169212690944</v>
      </c>
      <c r="J8" s="10">
        <f t="shared" si="3"/>
        <v>9.2009137821801943</v>
      </c>
      <c r="K8" s="10">
        <f t="shared" si="0"/>
        <v>1.9173784230685305</v>
      </c>
    </row>
    <row r="9" spans="1:11" x14ac:dyDescent="0.25">
      <c r="A9" s="7" t="s">
        <v>12</v>
      </c>
      <c r="B9" s="8">
        <f t="shared" si="1"/>
        <v>0.87568175194637587</v>
      </c>
      <c r="C9" s="9">
        <v>240.19</v>
      </c>
      <c r="D9" s="9">
        <v>210.33</v>
      </c>
      <c r="E9" s="10">
        <v>79.22</v>
      </c>
      <c r="F9" s="11">
        <v>5.0000000000000001E-3</v>
      </c>
      <c r="G9" s="7">
        <v>2.5000000000000001E-3</v>
      </c>
      <c r="H9" s="7">
        <v>0.85099999999999998</v>
      </c>
      <c r="I9" s="12">
        <f t="shared" si="2"/>
        <v>2.3501762632197414</v>
      </c>
      <c r="J9" s="10">
        <f t="shared" si="3"/>
        <v>29.666451189342862</v>
      </c>
      <c r="K9" s="10">
        <f t="shared" si="0"/>
        <v>6.2397446786544846</v>
      </c>
    </row>
    <row r="10" spans="1:11" x14ac:dyDescent="0.25">
      <c r="A10" s="7" t="s">
        <v>13</v>
      </c>
      <c r="B10" s="8">
        <f t="shared" si="1"/>
        <v>0.87888437849944012</v>
      </c>
      <c r="C10" s="9">
        <v>285.76</v>
      </c>
      <c r="D10" s="9">
        <v>251.15</v>
      </c>
      <c r="E10" s="10">
        <v>90.06</v>
      </c>
      <c r="F10" s="11">
        <v>1.2199999999999999E-3</v>
      </c>
      <c r="G10" s="7">
        <v>2.5000000000000001E-3</v>
      </c>
      <c r="H10" s="7">
        <v>0.85099999999999998</v>
      </c>
      <c r="I10" s="12">
        <f t="shared" si="2"/>
        <v>0.57344300822561689</v>
      </c>
      <c r="J10" s="10">
        <f t="shared" si="3"/>
        <v>6.3673440842284794</v>
      </c>
      <c r="K10" s="10">
        <f t="shared" si="0"/>
        <v>1.5991584667539827</v>
      </c>
    </row>
    <row r="11" spans="1:11" x14ac:dyDescent="0.25">
      <c r="A11" s="7" t="s">
        <v>14</v>
      </c>
      <c r="B11" s="8">
        <f t="shared" si="1"/>
        <v>0.84649217903050955</v>
      </c>
      <c r="C11" s="9">
        <v>322.85000000000002</v>
      </c>
      <c r="D11" s="9">
        <v>273.29000000000002</v>
      </c>
      <c r="E11" s="10">
        <v>93.27</v>
      </c>
      <c r="F11" s="11">
        <v>1.1100000000000001E-3</v>
      </c>
      <c r="G11" s="7">
        <v>2.5000000000000001E-3</v>
      </c>
      <c r="H11" s="7">
        <v>0.85099999999999998</v>
      </c>
      <c r="I11" s="12">
        <f t="shared" si="2"/>
        <v>0.52173913043478259</v>
      </c>
      <c r="J11" s="10">
        <f t="shared" si="3"/>
        <v>5.5938579439775129</v>
      </c>
      <c r="K11" s="10">
        <f t="shared" si="0"/>
        <v>1.5287454375096148</v>
      </c>
    </row>
    <row r="12" spans="1:11" x14ac:dyDescent="0.25">
      <c r="A12" s="7" t="s">
        <v>89</v>
      </c>
      <c r="B12" s="8">
        <f t="shared" si="1"/>
        <v>0.89266769497009146</v>
      </c>
      <c r="C12" s="9">
        <v>265.81</v>
      </c>
      <c r="D12" s="9">
        <v>237.28</v>
      </c>
      <c r="E12" s="10">
        <v>90.13</v>
      </c>
      <c r="F12" s="11">
        <v>7.0200000000000004E-4</v>
      </c>
      <c r="G12" s="7">
        <v>2.5000000000000001E-3</v>
      </c>
      <c r="H12" s="7">
        <v>0.85099999999999998</v>
      </c>
      <c r="I12" s="12">
        <f t="shared" si="2"/>
        <v>0.32996474735605169</v>
      </c>
      <c r="J12" s="10">
        <f t="shared" si="3"/>
        <v>3.6609868784650139</v>
      </c>
      <c r="K12" s="10">
        <f t="shared" si="0"/>
        <v>0.86867896652217846</v>
      </c>
    </row>
    <row r="13" spans="1:11" x14ac:dyDescent="0.25">
      <c r="A13" s="7" t="s">
        <v>15</v>
      </c>
      <c r="B13" s="8">
        <f t="shared" si="1"/>
        <v>0.85270129998517119</v>
      </c>
      <c r="C13" s="9">
        <v>404.62</v>
      </c>
      <c r="D13" s="9">
        <v>345.02</v>
      </c>
      <c r="E13" s="10">
        <v>90.03</v>
      </c>
      <c r="F13" s="11">
        <v>1.9400000000000001E-3</v>
      </c>
      <c r="G13" s="7">
        <v>2.5000000000000001E-3</v>
      </c>
      <c r="H13" s="7">
        <v>0.85099999999999998</v>
      </c>
      <c r="I13" s="12">
        <f t="shared" si="2"/>
        <v>0.9118683901292598</v>
      </c>
      <c r="J13" s="10">
        <f t="shared" si="3"/>
        <v>10.128494836490722</v>
      </c>
      <c r="K13" s="10">
        <f t="shared" si="0"/>
        <v>3.4945332884860285</v>
      </c>
    </row>
    <row r="14" spans="1:11" x14ac:dyDescent="0.25">
      <c r="A14" s="7" t="s">
        <v>90</v>
      </c>
      <c r="B14" s="8">
        <f t="shared" si="1"/>
        <v>0.85567142381306194</v>
      </c>
      <c r="C14" s="9">
        <v>390.29</v>
      </c>
      <c r="D14" s="9">
        <v>333.96</v>
      </c>
      <c r="E14" s="10">
        <v>90.54</v>
      </c>
      <c r="F14" s="11">
        <v>1.9000000000000001E-4</v>
      </c>
      <c r="G14" s="7">
        <v>2.5000000000000001E-3</v>
      </c>
      <c r="H14" s="7">
        <v>0.85099999999999998</v>
      </c>
      <c r="I14" s="12">
        <f t="shared" si="2"/>
        <v>8.9306698002350179E-2</v>
      </c>
      <c r="J14" s="10">
        <f t="shared" si="3"/>
        <v>0.98637837422520613</v>
      </c>
      <c r="K14" s="10">
        <f t="shared" si="0"/>
        <v>0.32941092185624982</v>
      </c>
    </row>
    <row r="15" spans="1:11" x14ac:dyDescent="0.25">
      <c r="A15" s="7" t="s">
        <v>16</v>
      </c>
      <c r="B15" s="8">
        <f t="shared" si="1"/>
        <v>0.72257401315789471</v>
      </c>
      <c r="C15" s="9">
        <v>243.2</v>
      </c>
      <c r="D15" s="9">
        <v>175.73</v>
      </c>
      <c r="E15" s="10">
        <v>70.81</v>
      </c>
      <c r="F15" s="11">
        <v>9.9500000000000005E-3</v>
      </c>
      <c r="G15" s="7">
        <v>2.8E-3</v>
      </c>
      <c r="H15" s="7">
        <v>0.85099999999999998</v>
      </c>
      <c r="I15" s="12">
        <f t="shared" si="2"/>
        <v>4.1757596105422197</v>
      </c>
      <c r="J15" s="10">
        <f t="shared" si="3"/>
        <v>58.971326232766835</v>
      </c>
      <c r="K15" s="10">
        <f t="shared" si="0"/>
        <v>10.363031158884116</v>
      </c>
    </row>
    <row r="16" spans="1:11" x14ac:dyDescent="0.25">
      <c r="A16" s="7" t="s">
        <v>17</v>
      </c>
      <c r="B16" s="8">
        <f t="shared" si="1"/>
        <v>0.88004518072289151</v>
      </c>
      <c r="C16" s="9">
        <v>265.60000000000002</v>
      </c>
      <c r="D16" s="9">
        <v>233.74</v>
      </c>
      <c r="E16" s="10">
        <v>72.790000000000006</v>
      </c>
      <c r="F16" s="11">
        <v>1.8100000000000001E-4</v>
      </c>
      <c r="G16" s="7">
        <v>2.8E-3</v>
      </c>
      <c r="H16" s="7">
        <v>0.85099999999999998</v>
      </c>
      <c r="I16" s="12">
        <f t="shared" si="2"/>
        <v>7.5961054221923785E-2</v>
      </c>
      <c r="J16" s="10">
        <f t="shared" si="3"/>
        <v>1.0435644212381341</v>
      </c>
      <c r="K16" s="10">
        <f t="shared" si="0"/>
        <v>0.24392274782020146</v>
      </c>
    </row>
    <row r="17" spans="1:11" x14ac:dyDescent="0.25">
      <c r="A17" s="7" t="s">
        <v>18</v>
      </c>
      <c r="B17" s="8">
        <f t="shared" si="1"/>
        <v>0.73514331754480211</v>
      </c>
      <c r="C17" s="9">
        <v>204.79</v>
      </c>
      <c r="D17" s="9">
        <v>150.55000000000001</v>
      </c>
      <c r="E17" s="10">
        <v>60.09</v>
      </c>
      <c r="F17" s="11">
        <v>1.6959999999999999E-2</v>
      </c>
      <c r="G17" s="7">
        <v>2.8E-3</v>
      </c>
      <c r="H17" s="7">
        <v>0.85099999999999998</v>
      </c>
      <c r="I17" s="12">
        <f t="shared" si="2"/>
        <v>7.1176766828940741</v>
      </c>
      <c r="J17" s="10">
        <f t="shared" si="3"/>
        <v>118.45026931093483</v>
      </c>
      <c r="K17" s="10">
        <f t="shared" si="0"/>
        <v>17.832688044761237</v>
      </c>
    </row>
    <row r="18" spans="1:11" x14ac:dyDescent="0.25">
      <c r="A18" s="7" t="s">
        <v>19</v>
      </c>
      <c r="B18" s="8">
        <f t="shared" si="1"/>
        <v>0.76669666966696681</v>
      </c>
      <c r="C18" s="9">
        <v>222.2</v>
      </c>
      <c r="D18" s="9">
        <v>170.36</v>
      </c>
      <c r="E18" s="10">
        <v>84.2</v>
      </c>
      <c r="F18" s="11">
        <v>6.38E-4</v>
      </c>
      <c r="G18" s="7">
        <v>2.5000000000000001E-3</v>
      </c>
      <c r="H18" s="7">
        <v>0.85099999999999998</v>
      </c>
      <c r="I18" s="12">
        <f t="shared" si="2"/>
        <v>0.29988249118683902</v>
      </c>
      <c r="J18" s="10">
        <f t="shared" si="3"/>
        <v>3.561549776565784</v>
      </c>
      <c r="K18" s="10">
        <f>J18*D18/1000</f>
        <v>0.60674561993574694</v>
      </c>
    </row>
    <row r="19" spans="1:11" x14ac:dyDescent="0.25">
      <c r="A19" t="s">
        <v>20</v>
      </c>
      <c r="B19" s="8">
        <f t="shared" si="1"/>
        <v>0.85952691376420198</v>
      </c>
      <c r="C19" s="9">
        <v>268.45</v>
      </c>
      <c r="D19" s="9">
        <v>230.74</v>
      </c>
      <c r="E19" s="10">
        <v>70.849999999999994</v>
      </c>
      <c r="F19" s="11">
        <v>3.8999999999999998E-3</v>
      </c>
      <c r="G19" s="7">
        <v>2.8E-3</v>
      </c>
      <c r="H19" s="7">
        <v>0.85099999999999998</v>
      </c>
      <c r="I19" s="12">
        <f t="shared" ref="I19:I29" si="4">F19/G19/H19</f>
        <v>1.6367298975994629</v>
      </c>
      <c r="J19" s="10">
        <f t="shared" ref="J19:J29" si="5">I19/E19*1000</f>
        <v>23.101339415659321</v>
      </c>
      <c r="K19" s="10">
        <f t="shared" ref="K19:K29" si="6">J19*D19/1000</f>
        <v>5.3304030567692315</v>
      </c>
    </row>
    <row r="20" spans="1:11" x14ac:dyDescent="0.25">
      <c r="A20" t="s">
        <v>21</v>
      </c>
      <c r="B20" s="8">
        <f t="shared" si="1"/>
        <v>0.94719105916478263</v>
      </c>
      <c r="C20" s="9">
        <v>234.43</v>
      </c>
      <c r="D20" s="9">
        <v>222.05</v>
      </c>
      <c r="E20" s="10">
        <v>70.349999999999994</v>
      </c>
      <c r="F20" s="11">
        <v>9.2900000000000003E-4</v>
      </c>
      <c r="G20" s="7">
        <v>2.8E-3</v>
      </c>
      <c r="H20" s="7">
        <v>0.85099999999999998</v>
      </c>
      <c r="I20" s="12">
        <f t="shared" si="4"/>
        <v>0.38987745509484639</v>
      </c>
      <c r="J20" s="10">
        <f t="shared" si="5"/>
        <v>5.5419680894789831</v>
      </c>
      <c r="K20" s="10">
        <f t="shared" si="6"/>
        <v>1.2305940142688083</v>
      </c>
    </row>
    <row r="21" spans="1:11" x14ac:dyDescent="0.25">
      <c r="A21" t="s">
        <v>22</v>
      </c>
      <c r="B21" s="8">
        <f t="shared" si="1"/>
        <v>0.9715982566214858</v>
      </c>
      <c r="C21" s="9">
        <v>208.79</v>
      </c>
      <c r="D21" s="9">
        <v>202.86</v>
      </c>
      <c r="E21" s="10">
        <v>30.38</v>
      </c>
      <c r="F21" s="11">
        <v>2.3999999999999998E-3</v>
      </c>
      <c r="G21" s="7">
        <v>3.2499999999999999E-3</v>
      </c>
      <c r="H21" s="7">
        <v>0.85099999999999998</v>
      </c>
      <c r="I21" s="12">
        <f t="shared" si="4"/>
        <v>0.86775738949651982</v>
      </c>
      <c r="J21" s="10">
        <f t="shared" si="5"/>
        <v>28.563442708904539</v>
      </c>
      <c r="K21" s="10">
        <f t="shared" si="6"/>
        <v>5.7943799879283748</v>
      </c>
    </row>
    <row r="22" spans="1:11" x14ac:dyDescent="0.25">
      <c r="A22" t="s">
        <v>23</v>
      </c>
      <c r="B22" s="8">
        <f t="shared" si="1"/>
        <v>0.95016510418643485</v>
      </c>
      <c r="C22" s="9">
        <v>263.47000000000003</v>
      </c>
      <c r="D22" s="9">
        <v>250.34</v>
      </c>
      <c r="E22" s="10">
        <v>71.13</v>
      </c>
      <c r="F22" s="11">
        <v>4.8500000000000001E-3</v>
      </c>
      <c r="G22" s="7">
        <v>2.8E-3</v>
      </c>
      <c r="H22" s="7">
        <v>0.85099999999999998</v>
      </c>
      <c r="I22" s="12">
        <f t="shared" si="4"/>
        <v>2.0354205136813834</v>
      </c>
      <c r="J22" s="10">
        <f t="shared" si="5"/>
        <v>28.61549998146188</v>
      </c>
      <c r="K22" s="10">
        <f t="shared" si="6"/>
        <v>7.1636042653591678</v>
      </c>
    </row>
    <row r="23" spans="1:11" x14ac:dyDescent="0.25">
      <c r="A23" t="s">
        <v>24</v>
      </c>
      <c r="B23" s="8">
        <f t="shared" si="1"/>
        <v>0.8056721750781598</v>
      </c>
      <c r="C23" s="9">
        <v>447.8</v>
      </c>
      <c r="D23" s="9">
        <v>360.78</v>
      </c>
      <c r="E23" s="10">
        <v>63.35</v>
      </c>
      <c r="F23" s="11">
        <v>1.9550000000000001E-2</v>
      </c>
      <c r="G23" s="7">
        <v>2.8E-3</v>
      </c>
      <c r="H23" s="7">
        <v>0.85099999999999998</v>
      </c>
      <c r="I23" s="12">
        <f t="shared" si="4"/>
        <v>8.2046332046332058</v>
      </c>
      <c r="J23" s="10">
        <f t="shared" si="5"/>
        <v>129.51275776847996</v>
      </c>
      <c r="K23" s="10">
        <f t="shared" si="6"/>
        <v>46.725612747712198</v>
      </c>
    </row>
    <row r="24" spans="1:11" x14ac:dyDescent="0.25">
      <c r="A24" t="s">
        <v>62</v>
      </c>
      <c r="B24" s="8">
        <f t="shared" si="1"/>
        <v>0.94106996846162827</v>
      </c>
      <c r="C24" s="9">
        <v>342.44</v>
      </c>
      <c r="D24" s="9">
        <v>322.26</v>
      </c>
      <c r="E24" s="10">
        <v>47.31</v>
      </c>
      <c r="F24" s="11">
        <v>9.4399999999999996E-4</v>
      </c>
      <c r="G24" s="7">
        <v>3.2499999999999999E-3</v>
      </c>
      <c r="H24" s="7">
        <v>0.85099999999999998</v>
      </c>
      <c r="I24" s="12">
        <f t="shared" si="4"/>
        <v>0.34131790653529781</v>
      </c>
      <c r="J24" s="10">
        <f t="shared" si="5"/>
        <v>7.2144981301056399</v>
      </c>
      <c r="K24" s="10">
        <f t="shared" si="6"/>
        <v>2.3249441674078435</v>
      </c>
    </row>
    <row r="25" spans="1:11" x14ac:dyDescent="0.25">
      <c r="A25" t="s">
        <v>64</v>
      </c>
      <c r="B25" s="8">
        <f t="shared" si="1"/>
        <v>0.87162433765759195</v>
      </c>
      <c r="C25" s="9">
        <v>273.64999999999998</v>
      </c>
      <c r="D25" s="9">
        <v>238.52</v>
      </c>
      <c r="E25" s="10">
        <v>99.62</v>
      </c>
      <c r="F25" s="11">
        <v>1.47E-3</v>
      </c>
      <c r="G25" s="7">
        <v>2.5000000000000001E-3</v>
      </c>
      <c r="H25" s="7">
        <v>0.85099999999999998</v>
      </c>
      <c r="I25" s="12">
        <f t="shared" si="4"/>
        <v>0.69095182138660394</v>
      </c>
      <c r="J25" s="10">
        <f t="shared" si="5"/>
        <v>6.935874537107046</v>
      </c>
      <c r="K25" s="10">
        <f t="shared" si="6"/>
        <v>1.6543447945907725</v>
      </c>
    </row>
    <row r="26" spans="1:11" x14ac:dyDescent="0.25">
      <c r="A26" t="s">
        <v>66</v>
      </c>
      <c r="B26" s="8">
        <f t="shared" si="1"/>
        <v>0.89463948204447663</v>
      </c>
      <c r="C26" s="9">
        <v>248.67</v>
      </c>
      <c r="D26" s="9">
        <v>222.47</v>
      </c>
      <c r="E26" s="10">
        <v>91.72</v>
      </c>
      <c r="F26" s="11">
        <v>3.8200000000000002E-4</v>
      </c>
      <c r="G26" s="7">
        <v>2.5000000000000001E-3</v>
      </c>
      <c r="H26" s="7">
        <v>0.85099999999999998</v>
      </c>
      <c r="I26" s="12">
        <f t="shared" si="4"/>
        <v>0.17955346650998824</v>
      </c>
      <c r="J26" s="10">
        <f t="shared" si="5"/>
        <v>1.9576261067377698</v>
      </c>
      <c r="K26" s="10">
        <f t="shared" si="6"/>
        <v>0.43551307996595162</v>
      </c>
    </row>
    <row r="27" spans="1:11" x14ac:dyDescent="0.25">
      <c r="A27" t="s">
        <v>68</v>
      </c>
      <c r="B27" s="8">
        <f t="shared" si="1"/>
        <v>0.87573263299490756</v>
      </c>
      <c r="C27" s="9">
        <v>312.23</v>
      </c>
      <c r="D27" s="9">
        <v>273.43</v>
      </c>
      <c r="E27" s="10">
        <v>90.7</v>
      </c>
      <c r="F27" s="11">
        <v>7.6400000000000003E-4</v>
      </c>
      <c r="G27" s="7">
        <v>2.5000000000000001E-3</v>
      </c>
      <c r="H27" s="7">
        <v>0.85099999999999998</v>
      </c>
      <c r="I27" s="12">
        <f t="shared" si="4"/>
        <v>0.35910693301997648</v>
      </c>
      <c r="J27" s="10">
        <f t="shared" si="5"/>
        <v>3.9592826132301702</v>
      </c>
      <c r="K27" s="10">
        <f t="shared" si="6"/>
        <v>1.0825866449355255</v>
      </c>
    </row>
    <row r="28" spans="1:11" x14ac:dyDescent="0.25">
      <c r="A28" t="s">
        <v>70</v>
      </c>
      <c r="B28" s="8">
        <f t="shared" si="1"/>
        <v>0.85793918355085286</v>
      </c>
      <c r="C28" s="9">
        <v>299.58999999999997</v>
      </c>
      <c r="D28" s="9">
        <v>257.02999999999997</v>
      </c>
      <c r="E28" s="10">
        <v>90.24</v>
      </c>
      <c r="F28" s="11">
        <v>1.4300000000000001E-3</v>
      </c>
      <c r="G28" s="7">
        <v>2.5000000000000001E-3</v>
      </c>
      <c r="H28" s="7">
        <v>0.85099999999999998</v>
      </c>
      <c r="I28" s="12">
        <f t="shared" si="4"/>
        <v>0.67215041128084618</v>
      </c>
      <c r="J28" s="10">
        <f t="shared" si="5"/>
        <v>7.4484753023143426</v>
      </c>
      <c r="K28" s="10">
        <f t="shared" si="6"/>
        <v>1.9144816069538553</v>
      </c>
    </row>
    <row r="29" spans="1:11" x14ac:dyDescent="0.25">
      <c r="A29" t="s">
        <v>60</v>
      </c>
      <c r="B29" s="8" t="e">
        <f t="shared" si="1"/>
        <v>#DIV/0!</v>
      </c>
      <c r="C29" s="9"/>
      <c r="D29" s="9"/>
      <c r="E29" s="10"/>
      <c r="F29" s="11"/>
      <c r="G29" s="7"/>
      <c r="H29" s="7">
        <v>0.85099999999999998</v>
      </c>
      <c r="I29" s="12" t="e">
        <f t="shared" si="4"/>
        <v>#DIV/0!</v>
      </c>
      <c r="J29" s="10" t="e">
        <f t="shared" si="5"/>
        <v>#DIV/0!</v>
      </c>
      <c r="K29" s="10" t="e">
        <f t="shared" si="6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Ведомость</vt:lpstr>
      <vt:lpstr>Активность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 Maksim</dc:creator>
  <cp:lastModifiedBy>ATSYPLENKOV</cp:lastModifiedBy>
  <dcterms:created xsi:type="dcterms:W3CDTF">2015-06-05T18:17:20Z</dcterms:created>
  <dcterms:modified xsi:type="dcterms:W3CDTF">2020-02-07T16:42:51Z</dcterms:modified>
</cp:coreProperties>
</file>