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C_SM_mod_01" sheetId="1" state="visible" r:id="rId2"/>
  </sheets>
  <definedNames>
    <definedName function="false" hidden="false" name="BoardQty" vbProcedure="false">CC_SM_mod_01!$I$1</definedName>
    <definedName function="false" hidden="false" name="digikey_part_data" vbProcedure="false">CC_SM_mod_01!$J$5:$O$27</definedName>
    <definedName function="false" hidden="false" name="farnell_part_data" vbProcedure="false">CC_SM_mod_01!$P$5:$U$27</definedName>
    <definedName function="false" hidden="false" name="global_part_data" vbProcedure="false">CC_SM_mod_01!$A$5:$I$27</definedName>
    <definedName function="false" hidden="false" name="mouser_part_data" vbProcedure="false">CC_SM_mod_01!$V$5:$AA$27</definedName>
    <definedName function="false" hidden="false" name="newark_part_data" vbProcedure="false">CC_SM_mod_01!$AB$5:$AG$27</definedName>
    <definedName function="false" hidden="false" name="rs_part_data" vbProcedure="false">CC_SM_mod_01!$AH$5:$AM$27</definedName>
    <definedName function="false" hidden="false" name="TotalCost" vbProcedure="false">CC_SM_mod_01!$I$2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<sst xmlns="http://schemas.openxmlformats.org/spreadsheetml/2006/main" count="165" uniqueCount="110">
  <si>
    <t>Board Qty:</t>
  </si>
  <si>
    <t>Total Cost:</t>
  </si>
  <si>
    <t>Unit Cost:</t>
  </si>
  <si>
    <t>Global Part Info</t>
  </si>
  <si>
    <t>Digi-Key</t>
  </si>
  <si>
    <t>Farnell</t>
  </si>
  <si>
    <t>Mouser</t>
  </si>
  <si>
    <t>Newark</t>
  </si>
  <si>
    <t>Rs Components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</si>
  <si>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</si>
  <si>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</si>
  <si>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</si>
  <si>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</si>
  <si>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</si>
  <si>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</si>
  <si>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</si>
  <si>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</si>
  <si>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</si>
  <si>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Avail</t>
  </si>
  <si>
    <t>Purch</t>
  </si>
  <si>
    <t>Cat#</t>
  </si>
  <si>
    <t>Doc</t>
  </si>
  <si>
    <t>C1</t>
  </si>
  <si>
    <t>100uF</t>
  </si>
  <si>
    <t>Capacitors_THT:CP_Radial_D6.3mm_P2.50mm</t>
  </si>
  <si>
    <t>R4</t>
  </si>
  <si>
    <t>10R</t>
  </si>
  <si>
    <t>Resistors_SMD:R_0805_HandSoldering</t>
  </si>
  <si>
    <t>R3,R10</t>
  </si>
  <si>
    <t>1K</t>
  </si>
  <si>
    <t>Ohmite</t>
  </si>
  <si>
    <t>AS08J1001ET</t>
  </si>
  <si>
    <t>588-AS08J1001ET</t>
  </si>
  <si>
    <t>Link</t>
  </si>
  <si>
    <t>74Y6604</t>
  </si>
  <si>
    <t>C3</t>
  </si>
  <si>
    <t>4n7</t>
  </si>
  <si>
    <t>Capacitors_SMD:C_0805_HandSoldering</t>
  </si>
  <si>
    <t>C2</t>
  </si>
  <si>
    <t>22uF</t>
  </si>
  <si>
    <t>Capacitors_THT:CP_Radial_D4.0mm_P2.00mm</t>
  </si>
  <si>
    <t>JP1</t>
  </si>
  <si>
    <t>Jumper_NO</t>
  </si>
  <si>
    <t>Pin_Headers:Pin_Header_Straight_1x02_Pitch2.54mm</t>
  </si>
  <si>
    <t>CVILUX</t>
  </si>
  <si>
    <t>CH31022V200</t>
  </si>
  <si>
    <t>R8,R11</t>
  </si>
  <si>
    <t>100K</t>
  </si>
  <si>
    <t>AS08J1003ET</t>
  </si>
  <si>
    <t>588-AS08J1003ET</t>
  </si>
  <si>
    <t>R7</t>
  </si>
  <si>
    <t>220R</t>
  </si>
  <si>
    <t>R6</t>
  </si>
  <si>
    <t>560R</t>
  </si>
  <si>
    <t>R5</t>
  </si>
  <si>
    <t>8K2</t>
  </si>
  <si>
    <t>Panasonic</t>
  </si>
  <si>
    <t>ERJ-6ENF8201V</t>
  </si>
  <si>
    <t>2303646</t>
  </si>
  <si>
    <t>667-ERJ-6ENF8201V</t>
  </si>
  <si>
    <t>64R5425</t>
  </si>
  <si>
    <t>RV1</t>
  </si>
  <si>
    <t>5K</t>
  </si>
  <si>
    <t>Potentiometers:Potentiometer_Trimmer_Piher_PT-6v_Horizontal</t>
  </si>
  <si>
    <t>U1</t>
  </si>
  <si>
    <t>A5366</t>
  </si>
  <si>
    <t>Housings_DIP:DIP-16_W7.62mm_Socket</t>
  </si>
  <si>
    <t>Allegro</t>
  </si>
  <si>
    <t>A5366CA-T</t>
  </si>
  <si>
    <t>OP1</t>
  </si>
  <si>
    <t>SmCh</t>
  </si>
  <si>
    <t>CC_SM_mod_footprint:SmCh_LS-512-2</t>
  </si>
  <si>
    <t>LongSin</t>
  </si>
  <si>
    <t>LS-510-2</t>
  </si>
  <si>
    <t>842-PNF672/LC51024MX</t>
  </si>
  <si>
    <t>C5</t>
  </si>
  <si>
    <t>1n5</t>
  </si>
  <si>
    <t>R2</t>
  </si>
  <si>
    <t>200K</t>
  </si>
  <si>
    <t>ERJ-6GEYJ204V</t>
  </si>
  <si>
    <t>2057733</t>
  </si>
  <si>
    <t>667-ERJ-6GEYJ204V</t>
  </si>
  <si>
    <t>65T8800</t>
  </si>
  <si>
    <t>732-6592</t>
  </si>
  <si>
    <t>P1</t>
  </si>
  <si>
    <t>CONN_01X03</t>
  </si>
  <si>
    <t>CC_Footprint:WF3R</t>
  </si>
  <si>
    <t>CI3103P1H00</t>
  </si>
  <si>
    <t>R1,R9</t>
  </si>
  <si>
    <t>10K</t>
  </si>
  <si>
    <t>AS08J1002ET</t>
  </si>
  <si>
    <t>588-AS08J1002ET</t>
  </si>
  <si>
    <t>74Y6605</t>
  </si>
  <si>
    <t>Q1</t>
  </si>
  <si>
    <t>BC847</t>
  </si>
  <si>
    <t>TO_SOT_Packages_SMD:SOT-23_Handsoldering</t>
  </si>
  <si>
    <t>NXP_Semiconductors</t>
  </si>
  <si>
    <t>BC847C</t>
  </si>
  <si>
    <t>512-BC847C</t>
  </si>
  <si>
    <t>445-2023</t>
  </si>
  <si>
    <t>R12</t>
  </si>
  <si>
    <t>10M</t>
  </si>
  <si>
    <t>D1</t>
  </si>
  <si>
    <t>LED</t>
  </si>
  <si>
    <t>CC_Footprint:LED_D3.0mm</t>
  </si>
  <si>
    <t>C4</t>
  </si>
  <si>
    <t>47n</t>
  </si>
  <si>
    <t>Wurth Electronics</t>
  </si>
  <si>
    <t>885012207043</t>
  </si>
  <si>
    <t>710-885012207043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</si>
</sst>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000000"/>
        <name val="Calibri"/>
        <family val="2"/>
        <charset val="1"/>
      </font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mouser.com/Search/Refine.aspx?Keyword=AS08J1001ET%20Ohmite" TargetMode="External"/><Relationship Id="rId3" Type="http://schemas.openxmlformats.org/officeDocument/2006/relationships/hyperlink" Target="http://www.newark.com/webapp/wcs/stores/servlet/Search?catalogId=15003&amp;langId=-1&amp;storeId=10194&amp;gs=true&amp;st=AS08J1001ET%20Ohmite" TargetMode="External"/><Relationship Id="rId4" Type="http://schemas.openxmlformats.org/officeDocument/2006/relationships/hyperlink" Target="http://www.mouser.com/Search/Refine.aspx?Keyword=AS08J1003ET%20Ohmite" TargetMode="External"/><Relationship Id="rId5" Type="http://schemas.openxmlformats.org/officeDocument/2006/relationships/hyperlink" Target="http://it.farnell.com/panasonic-electronic-components/erj6enf8201v/res-film-spesso-8k2-1-0-125w-0805/dp/2303646" TargetMode="External"/><Relationship Id="rId6" Type="http://schemas.openxmlformats.org/officeDocument/2006/relationships/hyperlink" Target="http://www.mouser.com/Search/Refine.aspx?Keyword=ERJ-6ENF8201V%20" TargetMode="External"/><Relationship Id="rId7" Type="http://schemas.openxmlformats.org/officeDocument/2006/relationships/hyperlink" Target="http://www.newark.com/panasonic-electronic-components/erj-6enf8201v/res-thick-film-8k2-1-0-125w-0805/dp/64R5425" TargetMode="External"/><Relationship Id="rId8" Type="http://schemas.openxmlformats.org/officeDocument/2006/relationships/hyperlink" Target="http://www.mouser.com/Search/Refine.aspx?Keyword=LS-510-2%20" TargetMode="External"/><Relationship Id="rId9" Type="http://schemas.openxmlformats.org/officeDocument/2006/relationships/hyperlink" Target="http://it.farnell.com/panasonic-electronic-components/erj6geyj204v/res-film-spesso-200k-5-0-125w/dp/2057733" TargetMode="External"/><Relationship Id="rId10" Type="http://schemas.openxmlformats.org/officeDocument/2006/relationships/hyperlink" Target="http://www.mouser.com/Search/Refine.aspx?Keyword=ERJ-6GEYJ204V%20" TargetMode="External"/><Relationship Id="rId11" Type="http://schemas.openxmlformats.org/officeDocument/2006/relationships/hyperlink" Target="http://www.newark.com/panasonic-electronic-components/erj-6geyj204v/res-thick-film-200k-5-0-125w-0805/dp/65T8800" TargetMode="External"/><Relationship Id="rId12" Type="http://schemas.openxmlformats.org/officeDocument/2006/relationships/hyperlink" Target="http://it.rs-online.com/web/c/?searchTerm=ERJ-6GEYJ204V%20" TargetMode="External"/><Relationship Id="rId13" Type="http://schemas.openxmlformats.org/officeDocument/2006/relationships/hyperlink" Target="http://www.mouser.com/Search/Refine.aspx?Keyword=AS08J1002ET%20Ohmite" TargetMode="External"/><Relationship Id="rId14" Type="http://schemas.openxmlformats.org/officeDocument/2006/relationships/hyperlink" Target="http://www.newark.com/webapp/wcs/stores/servlet/Search?catalogId=15003&amp;langId=-1&amp;storeId=10194&amp;gs=true&amp;st=AS08J1002ET%20Ohmite" TargetMode="External"/><Relationship Id="rId15" Type="http://schemas.openxmlformats.org/officeDocument/2006/relationships/hyperlink" Target="http://www.mouser.com/Search/../ProductDetail/Fairchild-Semiconductor/BC847C/?qs=sGAEpiMZZMuSK2mCDyT9cuLB9FpDVfxH" TargetMode="External"/><Relationship Id="rId16" Type="http://schemas.openxmlformats.org/officeDocument/2006/relationships/hyperlink" Target="http://it.rs-online.com/web/p/transistor-bipolari/4452023/" TargetMode="External"/><Relationship Id="rId17" Type="http://schemas.openxmlformats.org/officeDocument/2006/relationships/hyperlink" Target="http://www.mouser.com/Search/Refine.aspx?Keyword=710-885012207043%20" TargetMode="External"/><Relationship Id="rId1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B17" activeCellId="0" sqref="B17"/>
    </sheetView>
  </sheetViews>
  <sheetFormatPr defaultRowHeight="15"/>
  <cols>
    <col collapsed="false" hidden="false" max="3" min="1" style="0" width="9.1417004048583"/>
    <col collapsed="false" hidden="false" max="4" min="4" style="0" width="10.8056680161943"/>
    <col collapsed="false" hidden="false" max="5" min="5" style="0" width="18.080971659919"/>
    <col collapsed="false" hidden="false" max="6" min="6" style="0" width="16.2024291497976"/>
    <col collapsed="false" hidden="false" max="8" min="7" style="0" width="9.1417004048583"/>
    <col collapsed="false" hidden="false" max="9" min="9" style="0" width="15.7125506072875"/>
    <col collapsed="false" hidden="false" max="10" min="10" style="0" width="9.1417004048583"/>
    <col collapsed="false" hidden="false" max="12" min="11" style="0" width="9.1417004048583"/>
    <col collapsed="false" hidden="false" max="13" min="13" style="0" width="15.7125506072875"/>
    <col collapsed="false" hidden="false" max="15" min="14" style="0" width="9.1417004048583"/>
    <col collapsed="false" hidden="false" max="16" min="16" style="0" width="9.1417004048583"/>
    <col collapsed="false" hidden="false" max="18" min="17" style="0" width="9.1417004048583"/>
    <col collapsed="false" hidden="false" max="19" min="19" style="0" width="15.7125506072875"/>
    <col collapsed="false" hidden="false" max="21" min="20" style="0" width="9.1417004048583"/>
    <col collapsed="false" hidden="false" max="22" min="22" style="0" width="9.1417004048583"/>
    <col collapsed="false" hidden="false" max="24" min="23" style="0" width="9.1417004048583"/>
    <col collapsed="false" hidden="false" max="25" min="25" style="0" width="15.7125506072875"/>
    <col collapsed="false" hidden="false" max="27" min="26" style="0" width="9.1417004048583"/>
    <col collapsed="false" hidden="false" max="28" min="28" style="0" width="9.1417004048583"/>
    <col collapsed="false" hidden="false" max="30" min="29" style="0" width="9.1417004048583"/>
    <col collapsed="false" hidden="false" max="31" min="31" style="0" width="15.7125506072875"/>
    <col collapsed="false" hidden="false" max="33" min="32" style="0" width="9.1417004048583"/>
    <col collapsed="false" hidden="false" max="34" min="34" style="0" width="9.1417004048583"/>
    <col collapsed="false" hidden="false" max="36" min="35" style="0" width="9.1417004048583"/>
    <col collapsed="false" hidden="false" max="37" min="37" style="0" width="15.7125506072875"/>
    <col collapsed="false" hidden="false" max="39" min="38" style="0" width="9.1417004048583"/>
    <col collapsed="false" hidden="false" max="1025" min="40" style="0" width="8.5748987854251"/>
  </cols>
  <sheetData>
    <row r="1" customFormat="false" ht="15" hidden="false" customHeight="false" outlineLevel="0" collapsed="false">
      <c r="H1" s="1" t="s">
        <v>0</v>
      </c>
      <c r="I1" s="1" t="n">
        <v>1</v>
      </c>
    </row>
    <row r="2" customFormat="false" ht="15" hidden="false" customHeight="false" outlineLevel="0" collapsed="false">
      <c r="H2" s="2" t="s">
        <v>1</v>
      </c>
      <c r="I2" s="3" t="n">
        <f aca="false">SUM(I7:I27)</f>
        <v>1813.3541272</v>
      </c>
      <c r="M2" s="3" t="n">
        <f aca="false">SUM(M7:M27)</f>
        <v>0</v>
      </c>
      <c r="S2" s="3" t="n">
        <f aca="false">SUM(S7:S27)</f>
        <v>0.0270002</v>
      </c>
      <c r="Y2" s="3" t="n">
        <f aca="false">SUM(Y7:Y27)</f>
        <v>1813.39</v>
      </c>
      <c r="AE2" s="3" t="n">
        <f aca="false">SUM(AE7:AE27)</f>
        <v>135.8</v>
      </c>
      <c r="AK2" s="3" t="n">
        <f aca="false">SUM(AK7:AK27)</f>
        <v>14.062427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1813.3541272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  <c r="G7" s="0" t="n">
        <f aca="false">BoardQty*1</f>
        <v>1</v>
      </c>
      <c r="H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2" t="n">
        <f aca="false">IFERROR(G7*H7,"")</f>
        <v>0</v>
      </c>
    </row>
    <row r="8" customFormat="false" ht="15" hidden="false" customHeight="false" outlineLevel="0" collapsed="false">
      <c r="A8" s="0" t="s">
        <v>25</v>
      </c>
      <c r="B8" s="0" t="s">
        <v>26</v>
      </c>
      <c r="D8" s="0" t="s">
        <v>27</v>
      </c>
      <c r="G8" s="0" t="n">
        <f aca="false">BoardQty*1</f>
        <v>1</v>
      </c>
      <c r="H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2" t="n">
        <f aca="false">IFERROR(G8*H8,"")</f>
        <v>0</v>
      </c>
    </row>
    <row r="9" customFormat="false" ht="15" hidden="false" customHeight="false" outlineLevel="0" collapsed="false">
      <c r="A9" s="0" t="s">
        <v>28</v>
      </c>
      <c r="B9" s="0" t="s">
        <v>29</v>
      </c>
      <c r="D9" s="0" t="s">
        <v>27</v>
      </c>
      <c r="E9" s="0" t="s">
        <v>30</v>
      </c>
      <c r="F9" s="0" t="s">
        <v>31</v>
      </c>
      <c r="G9" s="0" t="n">
        <f aca="false">BoardQty*2</f>
        <v>2</v>
      </c>
      <c r="H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0.06</v>
      </c>
      <c r="I9" s="12" t="n">
        <f aca="false">IFERROR(G9*H9,"")</f>
        <v>0.12</v>
      </c>
      <c r="V9" s="0" t="n">
        <v>28347</v>
      </c>
      <c r="X9" s="12" t="n">
        <f aca="false">IFERROR(LOOKUP(IF(W9="",G9,W9),{0,1,5,10,25,50,100,250,500,1000,5000},{0,0.06,0.051,0.048,0.042,0.038,0.033,0.029,0.024,0.019,0.019}),"")</f>
        <v>0.06</v>
      </c>
      <c r="Y9" s="12" t="n">
        <f aca="false">IFERROR(IF(W9="",G9,W9)*X9,"")</f>
        <v>0.12</v>
      </c>
      <c r="Z9" s="0" t="s">
        <v>32</v>
      </c>
      <c r="AA9" s="13" t="s">
        <v>33</v>
      </c>
      <c r="AD9" s="12" t="n">
        <f aca="false">IFERROR(LOOKUP(IF(AC9="",G9,AC9),{0,1,5000,50000},{0,33.9,33.9,31.64}),"")</f>
        <v>33.9</v>
      </c>
      <c r="AE9" s="12" t="n">
        <f aca="false">IFERROR(IF(AC9="",G9,AC9)*AD9,"")</f>
        <v>67.8</v>
      </c>
      <c r="AF9" s="0" t="s">
        <v>34</v>
      </c>
      <c r="AG9" s="13" t="s">
        <v>33</v>
      </c>
    </row>
    <row r="10" customFormat="false" ht="15" hidden="false" customHeight="false" outlineLevel="0" collapsed="false">
      <c r="A10" s="0" t="s">
        <v>35</v>
      </c>
      <c r="B10" s="0" t="s">
        <v>36</v>
      </c>
      <c r="D10" s="0" t="s">
        <v>37</v>
      </c>
      <c r="G10" s="0" t="n">
        <f aca="false">BoardQty*1</f>
        <v>1</v>
      </c>
      <c r="H1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2" t="n">
        <f aca="false">IFERROR(G10*H10,"")</f>
        <v>0</v>
      </c>
    </row>
    <row r="11" customFormat="false" ht="15" hidden="false" customHeight="false" outlineLevel="0" collapsed="false">
      <c r="A11" s="0" t="s">
        <v>38</v>
      </c>
      <c r="B11" s="0" t="s">
        <v>39</v>
      </c>
      <c r="D11" s="0" t="s">
        <v>40</v>
      </c>
      <c r="G11" s="0" t="n">
        <f aca="false">BoardQty*1</f>
        <v>1</v>
      </c>
      <c r="H1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1" s="12" t="n">
        <f aca="false">IFERROR(G11*H11,"")</f>
        <v>0</v>
      </c>
    </row>
    <row r="12" customFormat="false" ht="15" hidden="false" customHeight="false" outlineLevel="0" collapsed="false">
      <c r="A12" s="0" t="s">
        <v>41</v>
      </c>
      <c r="B12" s="0" t="s">
        <v>42</v>
      </c>
      <c r="D12" s="0" t="s">
        <v>43</v>
      </c>
      <c r="E12" s="0" t="s">
        <v>44</v>
      </c>
      <c r="F12" s="0" t="s">
        <v>45</v>
      </c>
      <c r="G12" s="0" t="n">
        <f aca="false">BoardQty*1</f>
        <v>1</v>
      </c>
      <c r="H1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2" s="12" t="n">
        <f aca="false">IFERROR(G12*H12,"")</f>
        <v>0</v>
      </c>
    </row>
    <row r="13" customFormat="false" ht="15" hidden="false" customHeight="false" outlineLevel="0" collapsed="false">
      <c r="A13" s="0" t="s">
        <v>46</v>
      </c>
      <c r="B13" s="0" t="s">
        <v>47</v>
      </c>
      <c r="D13" s="0" t="s">
        <v>27</v>
      </c>
      <c r="E13" s="0" t="s">
        <v>30</v>
      </c>
      <c r="F13" s="0" t="s">
        <v>48</v>
      </c>
      <c r="G13" s="0" t="n">
        <f aca="false">BoardQty*2</f>
        <v>2</v>
      </c>
      <c r="H1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0.06</v>
      </c>
      <c r="I13" s="12" t="n">
        <f aca="false">IFERROR(G13*H13,"")</f>
        <v>0.12</v>
      </c>
      <c r="V13" s="0" t="n">
        <v>7315</v>
      </c>
      <c r="X13" s="12" t="n">
        <f aca="false">IFERROR(LOOKUP(IF(W13="",G13,W13),{0,1,5,10,25,50,100,250,500,1000,5000},{0,0.06,0.051,0.048,0.042,0.038,0.033,0.029,0.024,0.019,0.019}),"")</f>
        <v>0.06</v>
      </c>
      <c r="Y13" s="12" t="n">
        <f aca="false">IFERROR(IF(W13="",G13,W13)*X13,"")</f>
        <v>0.12</v>
      </c>
      <c r="Z13" s="0" t="s">
        <v>49</v>
      </c>
      <c r="AA13" s="13" t="s">
        <v>33</v>
      </c>
    </row>
    <row r="14" customFormat="false" ht="15" hidden="false" customHeight="false" outlineLevel="0" collapsed="false">
      <c r="A14" s="0" t="s">
        <v>50</v>
      </c>
      <c r="B14" s="0" t="s">
        <v>51</v>
      </c>
      <c r="D14" s="0" t="s">
        <v>27</v>
      </c>
      <c r="G14" s="0" t="n">
        <f aca="false">BoardQty*1</f>
        <v>1</v>
      </c>
      <c r="H1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2" t="n">
        <f aca="false">IFERROR(G14*H14,"")</f>
        <v>0</v>
      </c>
    </row>
    <row r="15" customFormat="false" ht="15" hidden="false" customHeight="false" outlineLevel="0" collapsed="false">
      <c r="A15" s="0" t="s">
        <v>52</v>
      </c>
      <c r="B15" s="0" t="s">
        <v>53</v>
      </c>
      <c r="D15" s="0" t="s">
        <v>27</v>
      </c>
      <c r="G15" s="0" t="n">
        <f aca="false">BoardQty*1</f>
        <v>1</v>
      </c>
      <c r="H1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5" s="12" t="n">
        <f aca="false">IFERROR(G15*H15,"")</f>
        <v>0</v>
      </c>
    </row>
    <row r="16" customFormat="false" ht="15" hidden="false" customHeight="false" outlineLevel="0" collapsed="false">
      <c r="A16" s="0" t="s">
        <v>54</v>
      </c>
      <c r="B16" s="0" t="s">
        <v>55</v>
      </c>
      <c r="D16" s="0" t="s">
        <v>27</v>
      </c>
      <c r="E16" s="0" t="s">
        <v>56</v>
      </c>
      <c r="F16" s="0" t="s">
        <v>57</v>
      </c>
      <c r="G16" s="0" t="n">
        <f aca="false">BoardQty*1</f>
        <v>1</v>
      </c>
      <c r="H1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0.0153072</v>
      </c>
      <c r="I16" s="12" t="n">
        <f aca="false">IFERROR(G16*H16,"")</f>
        <v>0.0153072</v>
      </c>
      <c r="P16" s="0" t="n">
        <v>2952</v>
      </c>
      <c r="R16" s="12" t="n">
        <f aca="false">IFERROR(LOOKUP(IF(Q16="",G16,Q16),{0,1,100,500,1000,2500},{0,0.0153072,0.0153072,0.0130749,0.009567,0.0076536}),"")</f>
        <v>0.0153072</v>
      </c>
      <c r="S16" s="12" t="n">
        <f aca="false">IFERROR(IF(Q16="",G16,Q16)*R16,"")</f>
        <v>0.0153072</v>
      </c>
      <c r="T16" s="0" t="s">
        <v>58</v>
      </c>
      <c r="U16" s="13" t="s">
        <v>33</v>
      </c>
      <c r="X16" s="12" t="n">
        <f aca="false">IFERROR(LOOKUP(IF(W16="",G16,W16),{0,1,10,100,1000,5000,25000},{0,0.1,0.022,0.008,0.007,0.004,0.003}),"")</f>
        <v>0.1</v>
      </c>
      <c r="Y16" s="12" t="n">
        <f aca="false">IFERROR(IF(W16="",G16,W16)*X16,"")</f>
        <v>0.1</v>
      </c>
      <c r="Z16" s="0" t="s">
        <v>59</v>
      </c>
      <c r="AA16" s="13" t="s">
        <v>33</v>
      </c>
      <c r="AB16" s="0" t="n">
        <v>44924</v>
      </c>
      <c r="AD16" s="12" t="n">
        <f aca="false">IFERROR(LOOKUP(IF(AC16="",G16,AC16),{0,1,50,100,250,500,1000},{0,0.1,0.022,0.009,0.008,0.008,0.007}),"")</f>
        <v>0.1</v>
      </c>
      <c r="AE16" s="12" t="n">
        <f aca="false">IFERROR(IF(AC16="",G16,AC16)*AD16,"")</f>
        <v>0.1</v>
      </c>
      <c r="AF16" s="0" t="s">
        <v>60</v>
      </c>
      <c r="AG16" s="13" t="s">
        <v>33</v>
      </c>
    </row>
    <row r="17" customFormat="false" ht="15" hidden="false" customHeight="false" outlineLevel="0" collapsed="false">
      <c r="A17" s="0" t="s">
        <v>61</v>
      </c>
      <c r="B17" s="0" t="s">
        <v>62</v>
      </c>
      <c r="D17" s="0" t="s">
        <v>63</v>
      </c>
      <c r="G17" s="0" t="n">
        <f aca="false">BoardQty*1</f>
        <v>1</v>
      </c>
      <c r="H1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7" s="12" t="n">
        <f aca="false">IFERROR(G17*H17,"")</f>
        <v>0</v>
      </c>
    </row>
    <row r="18" customFormat="false" ht="15" hidden="false" customHeight="false" outlineLevel="0" collapsed="false">
      <c r="A18" s="0" t="s">
        <v>64</v>
      </c>
      <c r="B18" s="0" t="s">
        <v>65</v>
      </c>
      <c r="D18" s="0" t="s">
        <v>66</v>
      </c>
      <c r="E18" s="0" t="s">
        <v>67</v>
      </c>
      <c r="F18" s="0" t="s">
        <v>68</v>
      </c>
      <c r="G18" s="0" t="n">
        <f aca="false">BoardQty*1</f>
        <v>1</v>
      </c>
      <c r="H1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8" s="12" t="n">
        <f aca="false">IFERROR(G18*H18,"")</f>
        <v>0</v>
      </c>
    </row>
    <row r="19" customFormat="false" ht="15" hidden="false" customHeight="false" outlineLevel="0" collapsed="false">
      <c r="A19" s="0" t="s">
        <v>69</v>
      </c>
      <c r="B19" s="0" t="s">
        <v>70</v>
      </c>
      <c r="D19" s="0" t="s">
        <v>71</v>
      </c>
      <c r="E19" s="0" t="s">
        <v>72</v>
      </c>
      <c r="F19" s="0" t="s">
        <v>73</v>
      </c>
      <c r="G19" s="0" t="n">
        <f aca="false">BoardQty*1</f>
        <v>1</v>
      </c>
      <c r="H1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1812.75</v>
      </c>
      <c r="I19" s="12" t="n">
        <f aca="false">IFERROR(G19*H19,"")</f>
        <v>1812.75</v>
      </c>
      <c r="X19" s="12" t="n">
        <f aca="false">IFERROR(LOOKUP(IF(W19="",G19,W19),{0,1},{0,1812.75}),"")</f>
        <v>1812.75</v>
      </c>
      <c r="Y19" s="12" t="n">
        <f aca="false">IFERROR(IF(W19="",G19,W19)*X19,"")</f>
        <v>1812.75</v>
      </c>
      <c r="Z19" s="0" t="s">
        <v>74</v>
      </c>
      <c r="AA19" s="13" t="s">
        <v>33</v>
      </c>
    </row>
    <row r="20" customFormat="false" ht="15" hidden="false" customHeight="false" outlineLevel="0" collapsed="false">
      <c r="A20" s="0" t="s">
        <v>75</v>
      </c>
      <c r="B20" s="0" t="s">
        <v>76</v>
      </c>
      <c r="D20" s="0" t="s">
        <v>37</v>
      </c>
      <c r="G20" s="0" t="n">
        <f aca="false">BoardQty*1</f>
        <v>1</v>
      </c>
      <c r="H2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0" s="12" t="n">
        <f aca="false">IFERROR(G20*H20,"")</f>
        <v>0</v>
      </c>
    </row>
    <row r="21" customFormat="false" ht="15" hidden="false" customHeight="false" outlineLevel="0" collapsed="false">
      <c r="A21" s="0" t="s">
        <v>77</v>
      </c>
      <c r="B21" s="0" t="s">
        <v>78</v>
      </c>
      <c r="D21" s="0" t="s">
        <v>27</v>
      </c>
      <c r="E21" s="0" t="s">
        <v>56</v>
      </c>
      <c r="F21" s="0" t="s">
        <v>79</v>
      </c>
      <c r="G21" s="0" t="n">
        <f aca="false">BoardQty*1</f>
        <v>1</v>
      </c>
      <c r="H2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0.011693</v>
      </c>
      <c r="I21" s="12" t="n">
        <f aca="false">IFERROR(G21*H21,"")</f>
        <v>0.011693</v>
      </c>
      <c r="P21" s="0" t="n">
        <v>67300</v>
      </c>
      <c r="R21" s="12" t="n">
        <f aca="false">IFERROR(LOOKUP(IF(Q21="",G21,Q21),{0,1,100,500,1000,2500,5000,25000,50000},{0,0.011693,0.011693,0.0081851,0.0066969,0.0048898,0.0046772,0.0025512,0.0024449}),"")</f>
        <v>0.011693</v>
      </c>
      <c r="S21" s="12" t="n">
        <f aca="false">IFERROR(IF(Q21="",G21,Q21)*R21,"")</f>
        <v>0.011693</v>
      </c>
      <c r="T21" s="0" t="s">
        <v>80</v>
      </c>
      <c r="U21" s="13" t="s">
        <v>33</v>
      </c>
      <c r="V21" s="0" t="n">
        <v>68727</v>
      </c>
      <c r="X21" s="12" t="n">
        <f aca="false">IFERROR(LOOKUP(IF(W21="",G21,W21),{0,1,10,100,1000,5000},{0,0.1,0.015,0.006,0.004,0.003}),"")</f>
        <v>0.1</v>
      </c>
      <c r="Y21" s="12" t="n">
        <f aca="false">IFERROR(IF(W21="",G21,W21)*X21,"")</f>
        <v>0.1</v>
      </c>
      <c r="Z21" s="0" t="s">
        <v>81</v>
      </c>
      <c r="AA21" s="13" t="s">
        <v>33</v>
      </c>
      <c r="AB21" s="0" t="n">
        <v>46275</v>
      </c>
      <c r="AD21" s="12" t="n">
        <f aca="false">IFERROR(LOOKUP(IF(AC21="",G21,AC21),{0,1,50,100,250,500,1000},{0,0.1,0.015,0.006,0.005,0.005,0.004}),"")</f>
        <v>0.1</v>
      </c>
      <c r="AE21" s="12" t="n">
        <f aca="false">IFERROR(IF(AC21="",G21,AC21)*AD21,"")</f>
        <v>0.1</v>
      </c>
      <c r="AF21" s="0" t="s">
        <v>82</v>
      </c>
      <c r="AG21" s="13" t="s">
        <v>33</v>
      </c>
      <c r="AH21" s="0" t="n">
        <v>1</v>
      </c>
      <c r="AJ21" s="12" t="n">
        <f aca="false">IFERROR(LOOKUP(IF(AI21="",G21,AI21),{0,1,2,3,4,5},{0,13.9253,13.5001,13.08553,12.67096,11.83119}),"")</f>
        <v>13.9253</v>
      </c>
      <c r="AK21" s="12" t="n">
        <f aca="false">IFERROR(IF(AI21="",G21,AI21)*AJ21,"")</f>
        <v>13.9253</v>
      </c>
      <c r="AL21" s="0" t="s">
        <v>83</v>
      </c>
      <c r="AM21" s="13" t="s">
        <v>33</v>
      </c>
    </row>
    <row r="22" customFormat="false" ht="15" hidden="false" customHeight="false" outlineLevel="0" collapsed="false">
      <c r="A22" s="0" t="s">
        <v>84</v>
      </c>
      <c r="B22" s="0" t="s">
        <v>85</v>
      </c>
      <c r="D22" s="0" t="s">
        <v>86</v>
      </c>
      <c r="E22" s="0" t="s">
        <v>44</v>
      </c>
      <c r="F22" s="0" t="s">
        <v>87</v>
      </c>
      <c r="G22" s="0" t="n">
        <f aca="false">BoardQty*1</f>
        <v>1</v>
      </c>
      <c r="H2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12" t="n">
        <f aca="false">IFERROR(G22*H22,"")</f>
        <v>0</v>
      </c>
    </row>
    <row r="23" customFormat="false" ht="15" hidden="false" customHeight="false" outlineLevel="0" collapsed="false">
      <c r="A23" s="0" t="s">
        <v>88</v>
      </c>
      <c r="B23" s="0" t="s">
        <v>89</v>
      </c>
      <c r="D23" s="0" t="s">
        <v>27</v>
      </c>
      <c r="E23" s="0" t="s">
        <v>30</v>
      </c>
      <c r="F23" s="0" t="s">
        <v>90</v>
      </c>
      <c r="G23" s="0" t="n">
        <f aca="false">BoardQty*2</f>
        <v>2</v>
      </c>
      <c r="H2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0.06</v>
      </c>
      <c r="I23" s="12" t="n">
        <f aca="false">IFERROR(G23*H23,"")</f>
        <v>0.12</v>
      </c>
      <c r="V23" s="0" t="n">
        <v>8493</v>
      </c>
      <c r="X23" s="12" t="n">
        <f aca="false">IFERROR(LOOKUP(IF(W23="",G23,W23),{0,1,5,10,25,50,100,250,500,1000,5000},{0,0.06,0.051,0.048,0.042,0.038,0.033,0.029,0.024,0.019,0.019}),"")</f>
        <v>0.06</v>
      </c>
      <c r="Y23" s="12" t="n">
        <f aca="false">IFERROR(IF(W23="",G23,W23)*X23,"")</f>
        <v>0.12</v>
      </c>
      <c r="Z23" s="0" t="s">
        <v>91</v>
      </c>
      <c r="AA23" s="13" t="s">
        <v>33</v>
      </c>
      <c r="AD23" s="12" t="n">
        <f aca="false">IFERROR(LOOKUP(IF(AC23="",G23,AC23),{0,1,5000,50000},{0,33.9,33.9,31.64}),"")</f>
        <v>33.9</v>
      </c>
      <c r="AE23" s="12" t="n">
        <f aca="false">IFERROR(IF(AC23="",G23,AC23)*AD23,"")</f>
        <v>67.8</v>
      </c>
      <c r="AF23" s="0" t="s">
        <v>92</v>
      </c>
      <c r="AG23" s="13" t="s">
        <v>33</v>
      </c>
    </row>
    <row r="24" customFormat="false" ht="15" hidden="false" customHeight="false" outlineLevel="0" collapsed="false">
      <c r="A24" s="0" t="s">
        <v>93</v>
      </c>
      <c r="B24" s="0" t="s">
        <v>94</v>
      </c>
      <c r="D24" s="0" t="s">
        <v>95</v>
      </c>
      <c r="E24" s="0" t="s">
        <v>96</v>
      </c>
      <c r="F24" s="0" t="s">
        <v>97</v>
      </c>
      <c r="G24" s="0" t="n">
        <f aca="false">BoardQty*1</f>
        <v>1</v>
      </c>
      <c r="H2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0.137127</v>
      </c>
      <c r="I24" s="12" t="n">
        <f aca="false">IFERROR(G24*H24,"")</f>
        <v>0.137127</v>
      </c>
      <c r="Z24" s="0" t="s">
        <v>98</v>
      </c>
      <c r="AA24" s="13" t="s">
        <v>33</v>
      </c>
      <c r="AH24" s="0" t="n">
        <v>1100</v>
      </c>
      <c r="AJ24" s="12" t="n">
        <f aca="false">IFERROR(LOOKUP(IF(AI24="",G24,AI24),{0,1,50,100},{0,0.137127,0.137127,0.07441}),"")</f>
        <v>0.137127</v>
      </c>
      <c r="AK24" s="12" t="n">
        <f aca="false">IFERROR(IF(AI24="",G24,AI24)*AJ24,"")</f>
        <v>0.137127</v>
      </c>
      <c r="AL24" s="0" t="s">
        <v>99</v>
      </c>
      <c r="AM24" s="13" t="s">
        <v>33</v>
      </c>
    </row>
    <row r="25" customFormat="false" ht="15" hidden="false" customHeight="false" outlineLevel="0" collapsed="false">
      <c r="A25" s="0" t="s">
        <v>100</v>
      </c>
      <c r="B25" s="0" t="s">
        <v>101</v>
      </c>
      <c r="D25" s="0" t="s">
        <v>27</v>
      </c>
      <c r="G25" s="0" t="n">
        <f aca="false">BoardQty*1</f>
        <v>1</v>
      </c>
      <c r="H2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5" s="12" t="n">
        <f aca="false">IFERROR(G25*H25,"")</f>
        <v>0</v>
      </c>
    </row>
    <row r="26" customFormat="false" ht="15" hidden="false" customHeight="false" outlineLevel="0" collapsed="false">
      <c r="A26" s="0" t="s">
        <v>102</v>
      </c>
      <c r="B26" s="0" t="s">
        <v>103</v>
      </c>
      <c r="D26" s="0" t="s">
        <v>104</v>
      </c>
      <c r="G26" s="0" t="n">
        <f aca="false">BoardQty*1</f>
        <v>1</v>
      </c>
      <c r="H2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6" s="12" t="n">
        <f aca="false">IFERROR(G26*H26,"")</f>
        <v>0</v>
      </c>
    </row>
    <row r="27" customFormat="false" ht="15" hidden="false" customHeight="false" outlineLevel="0" collapsed="false">
      <c r="A27" s="0" t="s">
        <v>105</v>
      </c>
      <c r="B27" s="0" t="s">
        <v>106</v>
      </c>
      <c r="D27" s="0" t="s">
        <v>37</v>
      </c>
      <c r="E27" s="0" t="s">
        <v>107</v>
      </c>
      <c r="F27" s="0" t="s">
        <v>108</v>
      </c>
      <c r="G27" s="0" t="n">
        <f aca="false">BoardQty*1</f>
        <v>1</v>
      </c>
      <c r="H2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0.08</v>
      </c>
      <c r="I27" s="12" t="n">
        <f aca="false">IFERROR(G27*H27,"")</f>
        <v>0.08</v>
      </c>
      <c r="X27" s="12" t="n">
        <f aca="false">IFERROR(LOOKUP(IF(W27="",G27,W27),{0,1,10,25,50,250,500,1000,2500,4000},{0,0.08,0.07,0.06,0.05,0.04,0.03,0.025,0.021,0.021}),"")</f>
        <v>0.08</v>
      </c>
      <c r="Y27" s="12" t="n">
        <f aca="false">IFERROR(IF(W27="",G27,W27)*X27,"")</f>
        <v>0.08</v>
      </c>
      <c r="Z27" s="0" t="s">
        <v>109</v>
      </c>
      <c r="AA27" s="13" t="s">
        <v>33</v>
      </c>
    </row>
    <row r="29" customFormat="false" ht="15" hidden="false" customHeight="false" outlineLevel="0" collapsed="false">
      <c r="K29" s="0" t="str">
        <f aca="false">IFERROR(CONCATENATE(TEXT(INDEX($K$7:$K$27,SMALL(IF($N$7:$N$27&lt;&gt;"",IF($K$7:$K$27&lt;&gt;"",ROW($K$7:$K$27)-MIN(ROW($K$7:$K$27))+1,""),""),ROW()-ROW(A$29)+1)),"##0"),","),"")</f>
        <v/>
      </c>
      <c r="L29" s="0" t="str">
        <f aca="false">IFERROR(CONCATENATE((INDEX($N$7:$N$27,SMALL(IF($N$7:$N$27&lt;&gt;"",IF($K$7:$K$27&lt;&gt;"",ROW($K$7:$K$27)-MIN(ROW($K$7:$K$27))+1,""),""),ROW()-ROW(A$29)+1))),","),"")</f>
        <v/>
      </c>
      <c r="M29" s="0" t="str">
        <f aca="false">IFERROR(CONCATENATE((INDEX($A$7:$A$27,SMALL(IF($N$7:$N$27&lt;&gt;"",IF($K$7:$K$27&lt;&gt;"",ROW($K$7:$K$27)-MIN(ROW($K$7:$K$27))+1,""),""),ROW()-ROW(A$29)+1))),),"")</f>
        <v/>
      </c>
      <c r="Q29" s="0" t="str">
        <f aca="false">IFERROR(CONCATENATE((INDEX($T$7:$T$27,SMALL(IF($T$7:$T$27&lt;&gt;"",IF($Q$7:$Q$27&lt;&gt;"",ROW($Q$7:$Q$27)-MIN(ROW($Q$7:$Q$27))+1,""),""),ROW()-ROW(A$29)+1)))," "),"")</f>
        <v/>
      </c>
      <c r="R29" s="0" t="str">
        <f aca="false">IFERROR(CONCATENATE(TEXT(INDEX($Q$7:$Q$27,SMALL(IF($T$7:$T$27&lt;&gt;"",IF($Q$7:$Q$27&lt;&gt;"",ROW($Q$7:$Q$27)-MIN(ROW($Q$7:$Q$27))+1,""),""),ROW()-ROW(A$29)+1)),"##0")," "),"")</f>
        <v/>
      </c>
      <c r="S29" s="0" t="str">
        <f aca="false">IFERROR(CONCATENATE((INDEX($A$7:$A$27,SMALL(IF($T$7:$T$27&lt;&gt;"",IF($Q$7:$Q$27&lt;&gt;"",ROW($Q$7:$Q$27)-MIN(ROW($Q$7:$Q$27))+1,""),""),ROW()-ROW(A$29)+1))),),"")</f>
        <v/>
      </c>
      <c r="W29" s="0" t="str">
        <f aca="false">IFERROR(CONCATENATE((INDEX($Z$7:$Z$27,SMALL(IF($Z$7:$Z$27&lt;&gt;"",IF($W$7:$W$27&lt;&gt;"",ROW($W$7:$W$27)-MIN(ROW($W$7:$W$27))+1,""),""),ROW()-ROW(A$29)+1)))," "),"")</f>
        <v/>
      </c>
      <c r="X29" s="0" t="str">
        <f aca="false">IFERROR(CONCATENATE(TEXT(INDEX($W$7:$W$27,SMALL(IF($Z$7:$Z$27&lt;&gt;"",IF($W$7:$W$27&lt;&gt;"",ROW($W$7:$W$27)-MIN(ROW($W$7:$W$27))+1,""),""),ROW()-ROW(A$29)+1)),"##0")," "),"")</f>
        <v/>
      </c>
      <c r="Y29" s="0" t="str">
        <f aca="false">IFERROR(CONCATENATE((INDEX($A$7:$A$27,SMALL(IF($Z$7:$Z$27&lt;&gt;"",IF($W$7:$W$27&lt;&gt;"",ROW($W$7:$W$27)-MIN(ROW($W$7:$W$27))+1,""),""),ROW()-ROW(A$29)+1))),),"")</f>
        <v/>
      </c>
      <c r="AC29" s="0" t="str">
        <f aca="false">IFERROR(CONCATENATE((INDEX($AF$7:$AF$27,SMALL(IF($AF$7:$AF$27&lt;&gt;"",IF($AC$7:$AC$27&lt;&gt;"",ROW($AC$7:$AC$27)-MIN(ROW($AC$7:$AC$27))+1,""),""),ROW()-ROW(A$29)+1))),","),"")</f>
        <v/>
      </c>
      <c r="AD29" s="0" t="str">
        <f aca="false">IFERROR(CONCATENATE(TEXT(INDEX($AC$7:$AC$27,SMALL(IF($AF$7:$AF$27&lt;&gt;"",IF($AC$7:$AC$27&lt;&gt;"",ROW($AC$7:$AC$27)-MIN(ROW($AC$7:$AC$27))+1,""),""),ROW()-ROW(A$29)+1)),"##0"),","),"")</f>
        <v/>
      </c>
      <c r="AE29" s="0" t="str">
        <f aca="false">IFERROR(CONCATENATE((INDEX($A$7:$A$27,SMALL(IF($AF$7:$AF$27&lt;&gt;"",IF($AC$7:$AC$27&lt;&gt;"",ROW($AC$7:$AC$27)-MIN(ROW($AC$7:$AC$27))+1,""),""),ROW()-ROW(A$29)+1))),),"")</f>
        <v/>
      </c>
      <c r="AI29" s="0" t="str">
        <f aca="false">IFERROR(CONCATENATE((INDEX($AL$7:$AL$27,SMALL(IF($AL$7:$AL$27&lt;&gt;"",IF($AI$7:$AI$27&lt;&gt;"",ROW($AI$7:$AI$27)-MIN(ROW($AI$7:$AI$27))+1,""),""),ROW()-ROW(A$29)+1)))," "),"")</f>
        <v/>
      </c>
      <c r="AJ29" s="0" t="str">
        <f aca="false">IFERROR(CONCATENATE(TEXT(INDEX($AI$7:$AI$27,SMALL(IF($AL$7:$AL$27&lt;&gt;"",IF($AI$7:$AI$27&lt;&gt;"",ROW($AI$7:$AI$27)-MIN(ROW($AI$7:$AI$27))+1,""),""),ROW()-ROW(A$29)+1)),"##0")," "),"")</f>
        <v/>
      </c>
      <c r="AK29" s="0" t="str">
        <f aca="false">IFERROR(CONCATENATE((INDEX($A$7:$A$27,SMALL(IF($AL$7:$AL$27&lt;&gt;"",IF($AI$7:$AI$27&lt;&gt;"",ROW($AI$7:$AI$27)-MIN(ROW($AI$7:$AI$27))+1,""),""),ROW()-ROW(A$29)+1))),),"")</f>
        <v/>
      </c>
    </row>
    <row r="30" customFormat="false" ht="15" hidden="false" customHeight="false" outlineLevel="0" collapsed="false">
      <c r="K30" s="0" t="str">
        <f aca="false">IFERROR(CONCATENATE(TEXT(INDEX($K$7:$K$27,SMALL(IF($N$7:$N$27&lt;&gt;"",IF($K$7:$K$27&lt;&gt;"",ROW($K$7:$K$27)-MIN(ROW($K$7:$K$27))+1,""),""),ROW()-ROW(A$29)+1)),"##0"),","),"")</f>
        <v/>
      </c>
      <c r="L30" s="0" t="str">
        <f aca="false">IFERROR(CONCATENATE((INDEX($N$7:$N$27,SMALL(IF($N$7:$N$27&lt;&gt;"",IF($K$7:$K$27&lt;&gt;"",ROW($K$7:$K$27)-MIN(ROW($K$7:$K$27))+1,""),""),ROW()-ROW(A$29)+1))),","),"")</f>
        <v/>
      </c>
      <c r="M30" s="0" t="str">
        <f aca="false">IFERROR(CONCATENATE((INDEX($A$7:$A$27,SMALL(IF($N$7:$N$27&lt;&gt;"",IF($K$7:$K$27&lt;&gt;"",ROW($K$7:$K$27)-MIN(ROW($K$7:$K$27))+1,""),""),ROW()-ROW(A$29)+1))),),"")</f>
        <v/>
      </c>
      <c r="Q30" s="0" t="str">
        <f aca="false">IFERROR(CONCATENATE((INDEX($T$7:$T$27,SMALL(IF($T$7:$T$27&lt;&gt;"",IF($Q$7:$Q$27&lt;&gt;"",ROW($Q$7:$Q$27)-MIN(ROW($Q$7:$Q$27))+1,""),""),ROW()-ROW(A$29)+1)))," "),"")</f>
        <v/>
      </c>
      <c r="R30" s="0" t="str">
        <f aca="false">IFERROR(CONCATENATE(TEXT(INDEX($Q$7:$Q$27,SMALL(IF($T$7:$T$27&lt;&gt;"",IF($Q$7:$Q$27&lt;&gt;"",ROW($Q$7:$Q$27)-MIN(ROW($Q$7:$Q$27))+1,""),""),ROW()-ROW(A$29)+1)),"##0")," "),"")</f>
        <v/>
      </c>
      <c r="S30" s="0" t="str">
        <f aca="false">IFERROR(CONCATENATE((INDEX($A$7:$A$27,SMALL(IF($T$7:$T$27&lt;&gt;"",IF($Q$7:$Q$27&lt;&gt;"",ROW($Q$7:$Q$27)-MIN(ROW($Q$7:$Q$27))+1,""),""),ROW()-ROW(A$29)+1))),),"")</f>
        <v/>
      </c>
      <c r="W30" s="0" t="str">
        <f aca="false">IFERROR(CONCATENATE((INDEX($Z$7:$Z$27,SMALL(IF($Z$7:$Z$27&lt;&gt;"",IF($W$7:$W$27&lt;&gt;"",ROW($W$7:$W$27)-MIN(ROW($W$7:$W$27))+1,""),""),ROW()-ROW(A$29)+1)))," "),"")</f>
        <v/>
      </c>
      <c r="X30" s="0" t="str">
        <f aca="false">IFERROR(CONCATENATE(TEXT(INDEX($W$7:$W$27,SMALL(IF($Z$7:$Z$27&lt;&gt;"",IF($W$7:$W$27&lt;&gt;"",ROW($W$7:$W$27)-MIN(ROW($W$7:$W$27))+1,""),""),ROW()-ROW(A$29)+1)),"##0")," "),"")</f>
        <v/>
      </c>
      <c r="Y30" s="0" t="str">
        <f aca="false">IFERROR(CONCATENATE((INDEX($A$7:$A$27,SMALL(IF($Z$7:$Z$27&lt;&gt;"",IF($W$7:$W$27&lt;&gt;"",ROW($W$7:$W$27)-MIN(ROW($W$7:$W$27))+1,""),""),ROW()-ROW(A$29)+1))),),"")</f>
        <v/>
      </c>
      <c r="AC30" s="0" t="str">
        <f aca="false">IFERROR(CONCATENATE((INDEX($AF$7:$AF$27,SMALL(IF($AF$7:$AF$27&lt;&gt;"",IF($AC$7:$AC$27&lt;&gt;"",ROW($AC$7:$AC$27)-MIN(ROW($AC$7:$AC$27))+1,""),""),ROW()-ROW(A$29)+1))),","),"")</f>
        <v/>
      </c>
      <c r="AD30" s="0" t="str">
        <f aca="false">IFERROR(CONCATENATE(TEXT(INDEX($AC$7:$AC$27,SMALL(IF($AF$7:$AF$27&lt;&gt;"",IF($AC$7:$AC$27&lt;&gt;"",ROW($AC$7:$AC$27)-MIN(ROW($AC$7:$AC$27))+1,""),""),ROW()-ROW(A$29)+1)),"##0"),","),"")</f>
        <v/>
      </c>
      <c r="AE30" s="0" t="str">
        <f aca="false">IFERROR(CONCATENATE((INDEX($A$7:$A$27,SMALL(IF($AF$7:$AF$27&lt;&gt;"",IF($AC$7:$AC$27&lt;&gt;"",ROW($AC$7:$AC$27)-MIN(ROW($AC$7:$AC$27))+1,""),""),ROW()-ROW(A$29)+1))),),"")</f>
        <v/>
      </c>
      <c r="AI30" s="0" t="str">
        <f aca="false">IFERROR(CONCATENATE((INDEX($AL$7:$AL$27,SMALL(IF($AL$7:$AL$27&lt;&gt;"",IF($AI$7:$AI$27&lt;&gt;"",ROW($AI$7:$AI$27)-MIN(ROW($AI$7:$AI$27))+1,""),""),ROW()-ROW(A$29)+1)))," "),"")</f>
        <v/>
      </c>
      <c r="AJ30" s="0" t="str">
        <f aca="false">IFERROR(CONCATENATE(TEXT(INDEX($AI$7:$AI$27,SMALL(IF($AL$7:$AL$27&lt;&gt;"",IF($AI$7:$AI$27&lt;&gt;"",ROW($AI$7:$AI$27)-MIN(ROW($AI$7:$AI$27))+1,""),""),ROW()-ROW(A$29)+1)),"##0")," "),"")</f>
        <v/>
      </c>
      <c r="AK30" s="0" t="str">
        <f aca="false">IFERROR(CONCATENATE((INDEX($A$7:$A$27,SMALL(IF($AL$7:$AL$27&lt;&gt;"",IF($AI$7:$AI$27&lt;&gt;"",ROW($AI$7:$AI$27)-MIN(ROW($AI$7:$AI$27))+1,""),""),ROW()-ROW(A$29)+1))),),"")</f>
        <v/>
      </c>
    </row>
    <row r="31" customFormat="false" ht="15" hidden="false" customHeight="false" outlineLevel="0" collapsed="false">
      <c r="K31" s="0" t="str">
        <f aca="false">IFERROR(CONCATENATE(TEXT(INDEX($K$7:$K$27,SMALL(IF($N$7:$N$27&lt;&gt;"",IF($K$7:$K$27&lt;&gt;"",ROW($K$7:$K$27)-MIN(ROW($K$7:$K$27))+1,""),""),ROW()-ROW(A$29)+1)),"##0"),","),"")</f>
        <v/>
      </c>
      <c r="L31" s="0" t="str">
        <f aca="false">IFERROR(CONCATENATE((INDEX($N$7:$N$27,SMALL(IF($N$7:$N$27&lt;&gt;"",IF($K$7:$K$27&lt;&gt;"",ROW($K$7:$K$27)-MIN(ROW($K$7:$K$27))+1,""),""),ROW()-ROW(A$29)+1))),","),"")</f>
        <v/>
      </c>
      <c r="M31" s="0" t="str">
        <f aca="false">IFERROR(CONCATENATE((INDEX($A$7:$A$27,SMALL(IF($N$7:$N$27&lt;&gt;"",IF($K$7:$K$27&lt;&gt;"",ROW($K$7:$K$27)-MIN(ROW($K$7:$K$27))+1,""),""),ROW()-ROW(A$29)+1))),),"")</f>
        <v/>
      </c>
      <c r="Q31" s="0" t="str">
        <f aca="false">IFERROR(CONCATENATE((INDEX($T$7:$T$27,SMALL(IF($T$7:$T$27&lt;&gt;"",IF($Q$7:$Q$27&lt;&gt;"",ROW($Q$7:$Q$27)-MIN(ROW($Q$7:$Q$27))+1,""),""),ROW()-ROW(A$29)+1)))," "),"")</f>
        <v/>
      </c>
      <c r="R31" s="0" t="str">
        <f aca="false">IFERROR(CONCATENATE(TEXT(INDEX($Q$7:$Q$27,SMALL(IF($T$7:$T$27&lt;&gt;"",IF($Q$7:$Q$27&lt;&gt;"",ROW($Q$7:$Q$27)-MIN(ROW($Q$7:$Q$27))+1,""),""),ROW()-ROW(A$29)+1)),"##0")," "),"")</f>
        <v/>
      </c>
      <c r="S31" s="0" t="str">
        <f aca="false">IFERROR(CONCATENATE((INDEX($A$7:$A$27,SMALL(IF($T$7:$T$27&lt;&gt;"",IF($Q$7:$Q$27&lt;&gt;"",ROW($Q$7:$Q$27)-MIN(ROW($Q$7:$Q$27))+1,""),""),ROW()-ROW(A$29)+1))),),"")</f>
        <v/>
      </c>
      <c r="W31" s="0" t="str">
        <f aca="false">IFERROR(CONCATENATE((INDEX($Z$7:$Z$27,SMALL(IF($Z$7:$Z$27&lt;&gt;"",IF($W$7:$W$27&lt;&gt;"",ROW($W$7:$W$27)-MIN(ROW($W$7:$W$27))+1,""),""),ROW()-ROW(A$29)+1)))," "),"")</f>
        <v/>
      </c>
      <c r="X31" s="0" t="str">
        <f aca="false">IFERROR(CONCATENATE(TEXT(INDEX($W$7:$W$27,SMALL(IF($Z$7:$Z$27&lt;&gt;"",IF($W$7:$W$27&lt;&gt;"",ROW($W$7:$W$27)-MIN(ROW($W$7:$W$27))+1,""),""),ROW()-ROW(A$29)+1)),"##0")," "),"")</f>
        <v/>
      </c>
      <c r="Y31" s="0" t="str">
        <f aca="false">IFERROR(CONCATENATE((INDEX($A$7:$A$27,SMALL(IF($Z$7:$Z$27&lt;&gt;"",IF($W$7:$W$27&lt;&gt;"",ROW($W$7:$W$27)-MIN(ROW($W$7:$W$27))+1,""),""),ROW()-ROW(A$29)+1))),),"")</f>
        <v/>
      </c>
      <c r="AC31" s="0" t="str">
        <f aca="false">IFERROR(CONCATENATE((INDEX($AF$7:$AF$27,SMALL(IF($AF$7:$AF$27&lt;&gt;"",IF($AC$7:$AC$27&lt;&gt;"",ROW($AC$7:$AC$27)-MIN(ROW($AC$7:$AC$27))+1,""),""),ROW()-ROW(A$29)+1))),","),"")</f>
        <v/>
      </c>
      <c r="AD31" s="0" t="str">
        <f aca="false">IFERROR(CONCATENATE(TEXT(INDEX($AC$7:$AC$27,SMALL(IF($AF$7:$AF$27&lt;&gt;"",IF($AC$7:$AC$27&lt;&gt;"",ROW($AC$7:$AC$27)-MIN(ROW($AC$7:$AC$27))+1,""),""),ROW()-ROW(A$29)+1)),"##0"),","),"")</f>
        <v/>
      </c>
      <c r="AE31" s="0" t="str">
        <f aca="false">IFERROR(CONCATENATE((INDEX($A$7:$A$27,SMALL(IF($AF$7:$AF$27&lt;&gt;"",IF($AC$7:$AC$27&lt;&gt;"",ROW($AC$7:$AC$27)-MIN(ROW($AC$7:$AC$27))+1,""),""),ROW()-ROW(A$29)+1))),),"")</f>
        <v/>
      </c>
      <c r="AI31" s="0" t="str">
        <f aca="false">IFERROR(CONCATENATE((INDEX($AL$7:$AL$27,SMALL(IF($AL$7:$AL$27&lt;&gt;"",IF($AI$7:$AI$27&lt;&gt;"",ROW($AI$7:$AI$27)-MIN(ROW($AI$7:$AI$27))+1,""),""),ROW()-ROW(A$29)+1)))," "),"")</f>
        <v/>
      </c>
      <c r="AJ31" s="0" t="str">
        <f aca="false">IFERROR(CONCATENATE(TEXT(INDEX($AI$7:$AI$27,SMALL(IF($AL$7:$AL$27&lt;&gt;"",IF($AI$7:$AI$27&lt;&gt;"",ROW($AI$7:$AI$27)-MIN(ROW($AI$7:$AI$27))+1,""),""),ROW()-ROW(A$29)+1)),"##0")," "),"")</f>
        <v/>
      </c>
      <c r="AK31" s="0" t="str">
        <f aca="false">IFERROR(CONCATENATE((INDEX($A$7:$A$27,SMALL(IF($AL$7:$AL$27&lt;&gt;"",IF($AI$7:$AI$27&lt;&gt;"",ROW($AI$7:$AI$27)-MIN(ROW($AI$7:$AI$27))+1,""),""),ROW()-ROW(A$29)+1))),),"")</f>
        <v/>
      </c>
    </row>
    <row r="32" customFormat="false" ht="15" hidden="false" customHeight="false" outlineLevel="0" collapsed="false">
      <c r="K32" s="0" t="str">
        <f aca="false">IFERROR(CONCATENATE(TEXT(INDEX($K$7:$K$27,SMALL(IF($N$7:$N$27&lt;&gt;"",IF($K$7:$K$27&lt;&gt;"",ROW($K$7:$K$27)-MIN(ROW($K$7:$K$27))+1,""),""),ROW()-ROW(A$29)+1)),"##0"),","),"")</f>
        <v/>
      </c>
      <c r="L32" s="0" t="str">
        <f aca="false">IFERROR(CONCATENATE((INDEX($N$7:$N$27,SMALL(IF($N$7:$N$27&lt;&gt;"",IF($K$7:$K$27&lt;&gt;"",ROW($K$7:$K$27)-MIN(ROW($K$7:$K$27))+1,""),""),ROW()-ROW(A$29)+1))),","),"")</f>
        <v/>
      </c>
      <c r="M32" s="0" t="str">
        <f aca="false">IFERROR(CONCATENATE((INDEX($A$7:$A$27,SMALL(IF($N$7:$N$27&lt;&gt;"",IF($K$7:$K$27&lt;&gt;"",ROW($K$7:$K$27)-MIN(ROW($K$7:$K$27))+1,""),""),ROW()-ROW(A$29)+1))),),"")</f>
        <v/>
      </c>
      <c r="Q32" s="0" t="str">
        <f aca="false">IFERROR(CONCATENATE((INDEX($T$7:$T$27,SMALL(IF($T$7:$T$27&lt;&gt;"",IF($Q$7:$Q$27&lt;&gt;"",ROW($Q$7:$Q$27)-MIN(ROW($Q$7:$Q$27))+1,""),""),ROW()-ROW(A$29)+1)))," "),"")</f>
        <v/>
      </c>
      <c r="R32" s="0" t="str">
        <f aca="false">IFERROR(CONCATENATE(TEXT(INDEX($Q$7:$Q$27,SMALL(IF($T$7:$T$27&lt;&gt;"",IF($Q$7:$Q$27&lt;&gt;"",ROW($Q$7:$Q$27)-MIN(ROW($Q$7:$Q$27))+1,""),""),ROW()-ROW(A$29)+1)),"##0")," "),"")</f>
        <v/>
      </c>
      <c r="S32" s="0" t="str">
        <f aca="false">IFERROR(CONCATENATE((INDEX($A$7:$A$27,SMALL(IF($T$7:$T$27&lt;&gt;"",IF($Q$7:$Q$27&lt;&gt;"",ROW($Q$7:$Q$27)-MIN(ROW($Q$7:$Q$27))+1,""),""),ROW()-ROW(A$29)+1))),),"")</f>
        <v/>
      </c>
      <c r="W32" s="0" t="str">
        <f aca="false">IFERROR(CONCATENATE((INDEX($Z$7:$Z$27,SMALL(IF($Z$7:$Z$27&lt;&gt;"",IF($W$7:$W$27&lt;&gt;"",ROW($W$7:$W$27)-MIN(ROW($W$7:$W$27))+1,""),""),ROW()-ROW(A$29)+1)))," "),"")</f>
        <v/>
      </c>
      <c r="X32" s="0" t="str">
        <f aca="false">IFERROR(CONCATENATE(TEXT(INDEX($W$7:$W$27,SMALL(IF($Z$7:$Z$27&lt;&gt;"",IF($W$7:$W$27&lt;&gt;"",ROW($W$7:$W$27)-MIN(ROW($W$7:$W$27))+1,""),""),ROW()-ROW(A$29)+1)),"##0")," "),"")</f>
        <v/>
      </c>
      <c r="Y32" s="0" t="str">
        <f aca="false">IFERROR(CONCATENATE((INDEX($A$7:$A$27,SMALL(IF($Z$7:$Z$27&lt;&gt;"",IF($W$7:$W$27&lt;&gt;"",ROW($W$7:$W$27)-MIN(ROW($W$7:$W$27))+1,""),""),ROW()-ROW(A$29)+1))),),"")</f>
        <v/>
      </c>
      <c r="AC32" s="0" t="str">
        <f aca="false">IFERROR(CONCATENATE((INDEX($AF$7:$AF$27,SMALL(IF($AF$7:$AF$27&lt;&gt;"",IF($AC$7:$AC$27&lt;&gt;"",ROW($AC$7:$AC$27)-MIN(ROW($AC$7:$AC$27))+1,""),""),ROW()-ROW(A$29)+1))),","),"")</f>
        <v/>
      </c>
      <c r="AD32" s="0" t="str">
        <f aca="false">IFERROR(CONCATENATE(TEXT(INDEX($AC$7:$AC$27,SMALL(IF($AF$7:$AF$27&lt;&gt;"",IF($AC$7:$AC$27&lt;&gt;"",ROW($AC$7:$AC$27)-MIN(ROW($AC$7:$AC$27))+1,""),""),ROW()-ROW(A$29)+1)),"##0"),","),"")</f>
        <v/>
      </c>
      <c r="AE32" s="0" t="str">
        <f aca="false">IFERROR(CONCATENATE((INDEX($A$7:$A$27,SMALL(IF($AF$7:$AF$27&lt;&gt;"",IF($AC$7:$AC$27&lt;&gt;"",ROW($AC$7:$AC$27)-MIN(ROW($AC$7:$AC$27))+1,""),""),ROW()-ROW(A$29)+1))),),"")</f>
        <v/>
      </c>
      <c r="AI32" s="0" t="str">
        <f aca="false">IFERROR(CONCATENATE((INDEX($AL$7:$AL$27,SMALL(IF($AL$7:$AL$27&lt;&gt;"",IF($AI$7:$AI$27&lt;&gt;"",ROW($AI$7:$AI$27)-MIN(ROW($AI$7:$AI$27))+1,""),""),ROW()-ROW(A$29)+1)))," "),"")</f>
        <v/>
      </c>
      <c r="AJ32" s="0" t="str">
        <f aca="false">IFERROR(CONCATENATE(TEXT(INDEX($AI$7:$AI$27,SMALL(IF($AL$7:$AL$27&lt;&gt;"",IF($AI$7:$AI$27&lt;&gt;"",ROW($AI$7:$AI$27)-MIN(ROW($AI$7:$AI$27))+1,""),""),ROW()-ROW(A$29)+1)),"##0")," "),"")</f>
        <v/>
      </c>
      <c r="AK32" s="0" t="str">
        <f aca="false">IFERROR(CONCATENATE((INDEX($A$7:$A$27,SMALL(IF($AL$7:$AL$27&lt;&gt;"",IF($AI$7:$AI$27&lt;&gt;"",ROW($AI$7:$AI$27)-MIN(ROW($AI$7:$AI$27))+1,""),""),ROW()-ROW(A$29)+1))),),"")</f>
        <v/>
      </c>
    </row>
    <row r="33" customFormat="false" ht="15" hidden="false" customHeight="false" outlineLevel="0" collapsed="false">
      <c r="K33" s="0" t="str">
        <f aca="false">IFERROR(CONCATENATE(TEXT(INDEX($K$7:$K$27,SMALL(IF($N$7:$N$27&lt;&gt;"",IF($K$7:$K$27&lt;&gt;"",ROW($K$7:$K$27)-MIN(ROW($K$7:$K$27))+1,""),""),ROW()-ROW(A$29)+1)),"##0"),","),"")</f>
        <v/>
      </c>
      <c r="L33" s="0" t="str">
        <f aca="false">IFERROR(CONCATENATE((INDEX($N$7:$N$27,SMALL(IF($N$7:$N$27&lt;&gt;"",IF($K$7:$K$27&lt;&gt;"",ROW($K$7:$K$27)-MIN(ROW($K$7:$K$27))+1,""),""),ROW()-ROW(A$29)+1))),","),"")</f>
        <v/>
      </c>
      <c r="M33" s="0" t="str">
        <f aca="false">IFERROR(CONCATENATE((INDEX($A$7:$A$27,SMALL(IF($N$7:$N$27&lt;&gt;"",IF($K$7:$K$27&lt;&gt;"",ROW($K$7:$K$27)-MIN(ROW($K$7:$K$27))+1,""),""),ROW()-ROW(A$29)+1))),),"")</f>
        <v/>
      </c>
      <c r="Q33" s="0" t="str">
        <f aca="false">IFERROR(CONCATENATE((INDEX($T$7:$T$27,SMALL(IF($T$7:$T$27&lt;&gt;"",IF($Q$7:$Q$27&lt;&gt;"",ROW($Q$7:$Q$27)-MIN(ROW($Q$7:$Q$27))+1,""),""),ROW()-ROW(A$29)+1)))," "),"")</f>
        <v/>
      </c>
      <c r="R33" s="0" t="str">
        <f aca="false">IFERROR(CONCATENATE(TEXT(INDEX($Q$7:$Q$27,SMALL(IF($T$7:$T$27&lt;&gt;"",IF($Q$7:$Q$27&lt;&gt;"",ROW($Q$7:$Q$27)-MIN(ROW($Q$7:$Q$27))+1,""),""),ROW()-ROW(A$29)+1)),"##0")," "),"")</f>
        <v/>
      </c>
      <c r="S33" s="0" t="str">
        <f aca="false">IFERROR(CONCATENATE((INDEX($A$7:$A$27,SMALL(IF($T$7:$T$27&lt;&gt;"",IF($Q$7:$Q$27&lt;&gt;"",ROW($Q$7:$Q$27)-MIN(ROW($Q$7:$Q$27))+1,""),""),ROW()-ROW(A$29)+1))),),"")</f>
        <v/>
      </c>
      <c r="W33" s="0" t="str">
        <f aca="false">IFERROR(CONCATENATE((INDEX($Z$7:$Z$27,SMALL(IF($Z$7:$Z$27&lt;&gt;"",IF($W$7:$W$27&lt;&gt;"",ROW($W$7:$W$27)-MIN(ROW($W$7:$W$27))+1,""),""),ROW()-ROW(A$29)+1)))," "),"")</f>
        <v/>
      </c>
      <c r="X33" s="0" t="str">
        <f aca="false">IFERROR(CONCATENATE(TEXT(INDEX($W$7:$W$27,SMALL(IF($Z$7:$Z$27&lt;&gt;"",IF($W$7:$W$27&lt;&gt;"",ROW($W$7:$W$27)-MIN(ROW($W$7:$W$27))+1,""),""),ROW()-ROW(A$29)+1)),"##0")," "),"")</f>
        <v/>
      </c>
      <c r="Y33" s="0" t="str">
        <f aca="false">IFERROR(CONCATENATE((INDEX($A$7:$A$27,SMALL(IF($Z$7:$Z$27&lt;&gt;"",IF($W$7:$W$27&lt;&gt;"",ROW($W$7:$W$27)-MIN(ROW($W$7:$W$27))+1,""),""),ROW()-ROW(A$29)+1))),),"")</f>
        <v/>
      </c>
      <c r="AC33" s="0" t="str">
        <f aca="false">IFERROR(CONCATENATE((INDEX($AF$7:$AF$27,SMALL(IF($AF$7:$AF$27&lt;&gt;"",IF($AC$7:$AC$27&lt;&gt;"",ROW($AC$7:$AC$27)-MIN(ROW($AC$7:$AC$27))+1,""),""),ROW()-ROW(A$29)+1))),","),"")</f>
        <v/>
      </c>
      <c r="AD33" s="0" t="str">
        <f aca="false">IFERROR(CONCATENATE(TEXT(INDEX($AC$7:$AC$27,SMALL(IF($AF$7:$AF$27&lt;&gt;"",IF($AC$7:$AC$27&lt;&gt;"",ROW($AC$7:$AC$27)-MIN(ROW($AC$7:$AC$27))+1,""),""),ROW()-ROW(A$29)+1)),"##0"),","),"")</f>
        <v/>
      </c>
      <c r="AE33" s="0" t="str">
        <f aca="false">IFERROR(CONCATENATE((INDEX($A$7:$A$27,SMALL(IF($AF$7:$AF$27&lt;&gt;"",IF($AC$7:$AC$27&lt;&gt;"",ROW($AC$7:$AC$27)-MIN(ROW($AC$7:$AC$27))+1,""),""),ROW()-ROW(A$29)+1))),),"")</f>
        <v/>
      </c>
      <c r="AI33" s="0" t="str">
        <f aca="false">IFERROR(CONCATENATE((INDEX($AL$7:$AL$27,SMALL(IF($AL$7:$AL$27&lt;&gt;"",IF($AI$7:$AI$27&lt;&gt;"",ROW($AI$7:$AI$27)-MIN(ROW($AI$7:$AI$27))+1,""),""),ROW()-ROW(A$29)+1)))," "),"")</f>
        <v/>
      </c>
      <c r="AJ33" s="0" t="str">
        <f aca="false">IFERROR(CONCATENATE(TEXT(INDEX($AI$7:$AI$27,SMALL(IF($AL$7:$AL$27&lt;&gt;"",IF($AI$7:$AI$27&lt;&gt;"",ROW($AI$7:$AI$27)-MIN(ROW($AI$7:$AI$27))+1,""),""),ROW()-ROW(A$29)+1)),"##0")," "),"")</f>
        <v/>
      </c>
      <c r="AK33" s="0" t="str">
        <f aca="false">IFERROR(CONCATENATE((INDEX($A$7:$A$27,SMALL(IF($AL$7:$AL$27&lt;&gt;"",IF($AI$7:$AI$27&lt;&gt;"",ROW($AI$7:$AI$27)-MIN(ROW($AI$7:$AI$27))+1,""),""),ROW()-ROW(A$29)+1))),),"")</f>
        <v/>
      </c>
    </row>
    <row r="34" customFormat="false" ht="15" hidden="false" customHeight="false" outlineLevel="0" collapsed="false">
      <c r="K34" s="0" t="str">
        <f aca="false">IFERROR(CONCATENATE(TEXT(INDEX($K$7:$K$27,SMALL(IF($N$7:$N$27&lt;&gt;"",IF($K$7:$K$27&lt;&gt;"",ROW($K$7:$K$27)-MIN(ROW($K$7:$K$27))+1,""),""),ROW()-ROW(A$29)+1)),"##0"),","),"")</f>
        <v/>
      </c>
      <c r="L34" s="0" t="str">
        <f aca="false">IFERROR(CONCATENATE((INDEX($N$7:$N$27,SMALL(IF($N$7:$N$27&lt;&gt;"",IF($K$7:$K$27&lt;&gt;"",ROW($K$7:$K$27)-MIN(ROW($K$7:$K$27))+1,""),""),ROW()-ROW(A$29)+1))),","),"")</f>
        <v/>
      </c>
      <c r="M34" s="0" t="str">
        <f aca="false">IFERROR(CONCATENATE((INDEX($A$7:$A$27,SMALL(IF($N$7:$N$27&lt;&gt;"",IF($K$7:$K$27&lt;&gt;"",ROW($K$7:$K$27)-MIN(ROW($K$7:$K$27))+1,""),""),ROW()-ROW(A$29)+1))),),"")</f>
        <v/>
      </c>
      <c r="Q34" s="0" t="str">
        <f aca="false">IFERROR(CONCATENATE((INDEX($T$7:$T$27,SMALL(IF($T$7:$T$27&lt;&gt;"",IF($Q$7:$Q$27&lt;&gt;"",ROW($Q$7:$Q$27)-MIN(ROW($Q$7:$Q$27))+1,""),""),ROW()-ROW(A$29)+1)))," "),"")</f>
        <v/>
      </c>
      <c r="R34" s="0" t="str">
        <f aca="false">IFERROR(CONCATENATE(TEXT(INDEX($Q$7:$Q$27,SMALL(IF($T$7:$T$27&lt;&gt;"",IF($Q$7:$Q$27&lt;&gt;"",ROW($Q$7:$Q$27)-MIN(ROW($Q$7:$Q$27))+1,""),""),ROW()-ROW(A$29)+1)),"##0")," "),"")</f>
        <v/>
      </c>
      <c r="S34" s="0" t="str">
        <f aca="false">IFERROR(CONCATENATE((INDEX($A$7:$A$27,SMALL(IF($T$7:$T$27&lt;&gt;"",IF($Q$7:$Q$27&lt;&gt;"",ROW($Q$7:$Q$27)-MIN(ROW($Q$7:$Q$27))+1,""),""),ROW()-ROW(A$29)+1))),),"")</f>
        <v/>
      </c>
      <c r="W34" s="0" t="str">
        <f aca="false">IFERROR(CONCATENATE((INDEX($Z$7:$Z$27,SMALL(IF($Z$7:$Z$27&lt;&gt;"",IF($W$7:$W$27&lt;&gt;"",ROW($W$7:$W$27)-MIN(ROW($W$7:$W$27))+1,""),""),ROW()-ROW(A$29)+1)))," "),"")</f>
        <v/>
      </c>
      <c r="X34" s="0" t="str">
        <f aca="false">IFERROR(CONCATENATE(TEXT(INDEX($W$7:$W$27,SMALL(IF($Z$7:$Z$27&lt;&gt;"",IF($W$7:$W$27&lt;&gt;"",ROW($W$7:$W$27)-MIN(ROW($W$7:$W$27))+1,""),""),ROW()-ROW(A$29)+1)),"##0")," "),"")</f>
        <v/>
      </c>
      <c r="Y34" s="0" t="str">
        <f aca="false">IFERROR(CONCATENATE((INDEX($A$7:$A$27,SMALL(IF($Z$7:$Z$27&lt;&gt;"",IF($W$7:$W$27&lt;&gt;"",ROW($W$7:$W$27)-MIN(ROW($W$7:$W$27))+1,""),""),ROW()-ROW(A$29)+1))),),"")</f>
        <v/>
      </c>
      <c r="AC34" s="0" t="str">
        <f aca="false">IFERROR(CONCATENATE((INDEX($AF$7:$AF$27,SMALL(IF($AF$7:$AF$27&lt;&gt;"",IF($AC$7:$AC$27&lt;&gt;"",ROW($AC$7:$AC$27)-MIN(ROW($AC$7:$AC$27))+1,""),""),ROW()-ROW(A$29)+1))),","),"")</f>
        <v/>
      </c>
      <c r="AD34" s="0" t="str">
        <f aca="false">IFERROR(CONCATENATE(TEXT(INDEX($AC$7:$AC$27,SMALL(IF($AF$7:$AF$27&lt;&gt;"",IF($AC$7:$AC$27&lt;&gt;"",ROW($AC$7:$AC$27)-MIN(ROW($AC$7:$AC$27))+1,""),""),ROW()-ROW(A$29)+1)),"##0"),","),"")</f>
        <v/>
      </c>
      <c r="AE34" s="0" t="str">
        <f aca="false">IFERROR(CONCATENATE((INDEX($A$7:$A$27,SMALL(IF($AF$7:$AF$27&lt;&gt;"",IF($AC$7:$AC$27&lt;&gt;"",ROW($AC$7:$AC$27)-MIN(ROW($AC$7:$AC$27))+1,""),""),ROW()-ROW(A$29)+1))),),"")</f>
        <v/>
      </c>
      <c r="AI34" s="0" t="str">
        <f aca="false">IFERROR(CONCATENATE((INDEX($AL$7:$AL$27,SMALL(IF($AL$7:$AL$27&lt;&gt;"",IF($AI$7:$AI$27&lt;&gt;"",ROW($AI$7:$AI$27)-MIN(ROW($AI$7:$AI$27))+1,""),""),ROW()-ROW(A$29)+1)))," "),"")</f>
        <v/>
      </c>
      <c r="AJ34" s="0" t="str">
        <f aca="false">IFERROR(CONCATENATE(TEXT(INDEX($AI$7:$AI$27,SMALL(IF($AL$7:$AL$27&lt;&gt;"",IF($AI$7:$AI$27&lt;&gt;"",ROW($AI$7:$AI$27)-MIN(ROW($AI$7:$AI$27))+1,""),""),ROW()-ROW(A$29)+1)),"##0")," "),"")</f>
        <v/>
      </c>
      <c r="AK34" s="0" t="str">
        <f aca="false">IFERROR(CONCATENATE((INDEX($A$7:$A$27,SMALL(IF($AL$7:$AL$27&lt;&gt;"",IF($AI$7:$AI$27&lt;&gt;"",ROW($AI$7:$AI$27)-MIN(ROW($AI$7:$AI$27))+1,""),""),ROW()-ROW(A$29)+1))),),"")</f>
        <v/>
      </c>
    </row>
    <row r="35" customFormat="false" ht="15" hidden="false" customHeight="false" outlineLevel="0" collapsed="false">
      <c r="K35" s="0" t="str">
        <f aca="false">IFERROR(CONCATENATE(TEXT(INDEX($K$7:$K$27,SMALL(IF($N$7:$N$27&lt;&gt;"",IF($K$7:$K$27&lt;&gt;"",ROW($K$7:$K$27)-MIN(ROW($K$7:$K$27))+1,""),""),ROW()-ROW(A$29)+1)),"##0"),","),"")</f>
        <v/>
      </c>
      <c r="L35" s="0" t="str">
        <f aca="false">IFERROR(CONCATENATE((INDEX($N$7:$N$27,SMALL(IF($N$7:$N$27&lt;&gt;"",IF($K$7:$K$27&lt;&gt;"",ROW($K$7:$K$27)-MIN(ROW($K$7:$K$27))+1,""),""),ROW()-ROW(A$29)+1))),","),"")</f>
        <v/>
      </c>
      <c r="M35" s="0" t="str">
        <f aca="false">IFERROR(CONCATENATE((INDEX($A$7:$A$27,SMALL(IF($N$7:$N$27&lt;&gt;"",IF($K$7:$K$27&lt;&gt;"",ROW($K$7:$K$27)-MIN(ROW($K$7:$K$27))+1,""),""),ROW()-ROW(A$29)+1))),),"")</f>
        <v/>
      </c>
      <c r="Q35" s="0" t="str">
        <f aca="false">IFERROR(CONCATENATE((INDEX($T$7:$T$27,SMALL(IF($T$7:$T$27&lt;&gt;"",IF($Q$7:$Q$27&lt;&gt;"",ROW($Q$7:$Q$27)-MIN(ROW($Q$7:$Q$27))+1,""),""),ROW()-ROW(A$29)+1)))," "),"")</f>
        <v/>
      </c>
      <c r="R35" s="0" t="str">
        <f aca="false">IFERROR(CONCATENATE(TEXT(INDEX($Q$7:$Q$27,SMALL(IF($T$7:$T$27&lt;&gt;"",IF($Q$7:$Q$27&lt;&gt;"",ROW($Q$7:$Q$27)-MIN(ROW($Q$7:$Q$27))+1,""),""),ROW()-ROW(A$29)+1)),"##0")," "),"")</f>
        <v/>
      </c>
      <c r="S35" s="0" t="str">
        <f aca="false">IFERROR(CONCATENATE((INDEX($A$7:$A$27,SMALL(IF($T$7:$T$27&lt;&gt;"",IF($Q$7:$Q$27&lt;&gt;"",ROW($Q$7:$Q$27)-MIN(ROW($Q$7:$Q$27))+1,""),""),ROW()-ROW(A$29)+1))),),"")</f>
        <v/>
      </c>
      <c r="W35" s="0" t="str">
        <f aca="false">IFERROR(CONCATENATE((INDEX($Z$7:$Z$27,SMALL(IF($Z$7:$Z$27&lt;&gt;"",IF($W$7:$W$27&lt;&gt;"",ROW($W$7:$W$27)-MIN(ROW($W$7:$W$27))+1,""),""),ROW()-ROW(A$29)+1)))," "),"")</f>
        <v/>
      </c>
      <c r="X35" s="0" t="str">
        <f aca="false">IFERROR(CONCATENATE(TEXT(INDEX($W$7:$W$27,SMALL(IF($Z$7:$Z$27&lt;&gt;"",IF($W$7:$W$27&lt;&gt;"",ROW($W$7:$W$27)-MIN(ROW($W$7:$W$27))+1,""),""),ROW()-ROW(A$29)+1)),"##0")," "),"")</f>
        <v/>
      </c>
      <c r="Y35" s="0" t="str">
        <f aca="false">IFERROR(CONCATENATE((INDEX($A$7:$A$27,SMALL(IF($Z$7:$Z$27&lt;&gt;"",IF($W$7:$W$27&lt;&gt;"",ROW($W$7:$W$27)-MIN(ROW($W$7:$W$27))+1,""),""),ROW()-ROW(A$29)+1))),),"")</f>
        <v/>
      </c>
      <c r="AC35" s="0" t="str">
        <f aca="false">IFERROR(CONCATENATE((INDEX($AF$7:$AF$27,SMALL(IF($AF$7:$AF$27&lt;&gt;"",IF($AC$7:$AC$27&lt;&gt;"",ROW($AC$7:$AC$27)-MIN(ROW($AC$7:$AC$27))+1,""),""),ROW()-ROW(A$29)+1))),","),"")</f>
        <v/>
      </c>
      <c r="AD35" s="0" t="str">
        <f aca="false">IFERROR(CONCATENATE(TEXT(INDEX($AC$7:$AC$27,SMALL(IF($AF$7:$AF$27&lt;&gt;"",IF($AC$7:$AC$27&lt;&gt;"",ROW($AC$7:$AC$27)-MIN(ROW($AC$7:$AC$27))+1,""),""),ROW()-ROW(A$29)+1)),"##0"),","),"")</f>
        <v/>
      </c>
      <c r="AE35" s="0" t="str">
        <f aca="false">IFERROR(CONCATENATE((INDEX($A$7:$A$27,SMALL(IF($AF$7:$AF$27&lt;&gt;"",IF($AC$7:$AC$27&lt;&gt;"",ROW($AC$7:$AC$27)-MIN(ROW($AC$7:$AC$27))+1,""),""),ROW()-ROW(A$29)+1))),),"")</f>
        <v/>
      </c>
      <c r="AI35" s="0" t="str">
        <f aca="false">IFERROR(CONCATENATE((INDEX($AL$7:$AL$27,SMALL(IF($AL$7:$AL$27&lt;&gt;"",IF($AI$7:$AI$27&lt;&gt;"",ROW($AI$7:$AI$27)-MIN(ROW($AI$7:$AI$27))+1,""),""),ROW()-ROW(A$29)+1)))," "),"")</f>
        <v/>
      </c>
      <c r="AJ35" s="0" t="str">
        <f aca="false">IFERROR(CONCATENATE(TEXT(INDEX($AI$7:$AI$27,SMALL(IF($AL$7:$AL$27&lt;&gt;"",IF($AI$7:$AI$27&lt;&gt;"",ROW($AI$7:$AI$27)-MIN(ROW($AI$7:$AI$27))+1,""),""),ROW()-ROW(A$29)+1)),"##0")," "),"")</f>
        <v/>
      </c>
      <c r="AK35" s="0" t="str">
        <f aca="false">IFERROR(CONCATENATE((INDEX($A$7:$A$27,SMALL(IF($AL$7:$AL$27&lt;&gt;"",IF($AI$7:$AI$27&lt;&gt;"",ROW($AI$7:$AI$27)-MIN(ROW($AI$7:$AI$27))+1,""),""),ROW()-ROW(A$29)+1))),),"")</f>
        <v/>
      </c>
    </row>
    <row r="36" customFormat="false" ht="15" hidden="false" customHeight="false" outlineLevel="0" collapsed="false">
      <c r="K36" s="0" t="str">
        <f aca="false">IFERROR(CONCATENATE(TEXT(INDEX($K$7:$K$27,SMALL(IF($N$7:$N$27&lt;&gt;"",IF($K$7:$K$27&lt;&gt;"",ROW($K$7:$K$27)-MIN(ROW($K$7:$K$27))+1,""),""),ROW()-ROW(A$29)+1)),"##0"),","),"")</f>
        <v/>
      </c>
      <c r="L36" s="0" t="str">
        <f aca="false">IFERROR(CONCATENATE((INDEX($N$7:$N$27,SMALL(IF($N$7:$N$27&lt;&gt;"",IF($K$7:$K$27&lt;&gt;"",ROW($K$7:$K$27)-MIN(ROW($K$7:$K$27))+1,""),""),ROW()-ROW(A$29)+1))),","),"")</f>
        <v/>
      </c>
      <c r="M36" s="0" t="str">
        <f aca="false">IFERROR(CONCATENATE((INDEX($A$7:$A$27,SMALL(IF($N$7:$N$27&lt;&gt;"",IF($K$7:$K$27&lt;&gt;"",ROW($K$7:$K$27)-MIN(ROW($K$7:$K$27))+1,""),""),ROW()-ROW(A$29)+1))),),"")</f>
        <v/>
      </c>
      <c r="Q36" s="0" t="str">
        <f aca="false">IFERROR(CONCATENATE((INDEX($T$7:$T$27,SMALL(IF($T$7:$T$27&lt;&gt;"",IF($Q$7:$Q$27&lt;&gt;"",ROW($Q$7:$Q$27)-MIN(ROW($Q$7:$Q$27))+1,""),""),ROW()-ROW(A$29)+1)))," "),"")</f>
        <v/>
      </c>
      <c r="R36" s="0" t="str">
        <f aca="false">IFERROR(CONCATENATE(TEXT(INDEX($Q$7:$Q$27,SMALL(IF($T$7:$T$27&lt;&gt;"",IF($Q$7:$Q$27&lt;&gt;"",ROW($Q$7:$Q$27)-MIN(ROW($Q$7:$Q$27))+1,""),""),ROW()-ROW(A$29)+1)),"##0")," "),"")</f>
        <v/>
      </c>
      <c r="S36" s="0" t="str">
        <f aca="false">IFERROR(CONCATENATE((INDEX($A$7:$A$27,SMALL(IF($T$7:$T$27&lt;&gt;"",IF($Q$7:$Q$27&lt;&gt;"",ROW($Q$7:$Q$27)-MIN(ROW($Q$7:$Q$27))+1,""),""),ROW()-ROW(A$29)+1))),),"")</f>
        <v/>
      </c>
      <c r="W36" s="0" t="str">
        <f aca="false">IFERROR(CONCATENATE((INDEX($Z$7:$Z$27,SMALL(IF($Z$7:$Z$27&lt;&gt;"",IF($W$7:$W$27&lt;&gt;"",ROW($W$7:$W$27)-MIN(ROW($W$7:$W$27))+1,""),""),ROW()-ROW(A$29)+1)))," "),"")</f>
        <v/>
      </c>
      <c r="X36" s="0" t="str">
        <f aca="false">IFERROR(CONCATENATE(TEXT(INDEX($W$7:$W$27,SMALL(IF($Z$7:$Z$27&lt;&gt;"",IF($W$7:$W$27&lt;&gt;"",ROW($W$7:$W$27)-MIN(ROW($W$7:$W$27))+1,""),""),ROW()-ROW(A$29)+1)),"##0")," "),"")</f>
        <v/>
      </c>
      <c r="Y36" s="0" t="str">
        <f aca="false">IFERROR(CONCATENATE((INDEX($A$7:$A$27,SMALL(IF($Z$7:$Z$27&lt;&gt;"",IF($W$7:$W$27&lt;&gt;"",ROW($W$7:$W$27)-MIN(ROW($W$7:$W$27))+1,""),""),ROW()-ROW(A$29)+1))),),"")</f>
        <v/>
      </c>
      <c r="AC36" s="0" t="str">
        <f aca="false">IFERROR(CONCATENATE((INDEX($AF$7:$AF$27,SMALL(IF($AF$7:$AF$27&lt;&gt;"",IF($AC$7:$AC$27&lt;&gt;"",ROW($AC$7:$AC$27)-MIN(ROW($AC$7:$AC$27))+1,""),""),ROW()-ROW(A$29)+1))),","),"")</f>
        <v/>
      </c>
      <c r="AD36" s="0" t="str">
        <f aca="false">IFERROR(CONCATENATE(TEXT(INDEX($AC$7:$AC$27,SMALL(IF($AF$7:$AF$27&lt;&gt;"",IF($AC$7:$AC$27&lt;&gt;"",ROW($AC$7:$AC$27)-MIN(ROW($AC$7:$AC$27))+1,""),""),ROW()-ROW(A$29)+1)),"##0"),","),"")</f>
        <v/>
      </c>
      <c r="AE36" s="0" t="str">
        <f aca="false">IFERROR(CONCATENATE((INDEX($A$7:$A$27,SMALL(IF($AF$7:$AF$27&lt;&gt;"",IF($AC$7:$AC$27&lt;&gt;"",ROW($AC$7:$AC$27)-MIN(ROW($AC$7:$AC$27))+1,""),""),ROW()-ROW(A$29)+1))),),"")</f>
        <v/>
      </c>
      <c r="AI36" s="0" t="str">
        <f aca="false">IFERROR(CONCATENATE((INDEX($AL$7:$AL$27,SMALL(IF($AL$7:$AL$27&lt;&gt;"",IF($AI$7:$AI$27&lt;&gt;"",ROW($AI$7:$AI$27)-MIN(ROW($AI$7:$AI$27))+1,""),""),ROW()-ROW(A$29)+1)))," "),"")</f>
        <v/>
      </c>
      <c r="AJ36" s="0" t="str">
        <f aca="false">IFERROR(CONCATENATE(TEXT(INDEX($AI$7:$AI$27,SMALL(IF($AL$7:$AL$27&lt;&gt;"",IF($AI$7:$AI$27&lt;&gt;"",ROW($AI$7:$AI$27)-MIN(ROW($AI$7:$AI$27))+1,""),""),ROW()-ROW(A$29)+1)),"##0")," "),"")</f>
        <v/>
      </c>
      <c r="AK36" s="0" t="str">
        <f aca="false">IFERROR(CONCATENATE((INDEX($A$7:$A$27,SMALL(IF($AL$7:$AL$27&lt;&gt;"",IF($AI$7:$AI$27&lt;&gt;"",ROW($AI$7:$AI$27)-MIN(ROW($AI$7:$AI$27))+1,""),""),ROW()-ROW(A$29)+1))),),"")</f>
        <v/>
      </c>
    </row>
    <row r="37" customFormat="false" ht="15" hidden="false" customHeight="false" outlineLevel="0" collapsed="false">
      <c r="K37" s="0" t="str">
        <f aca="false">IFERROR(CONCATENATE(TEXT(INDEX($K$7:$K$27,SMALL(IF($N$7:$N$27&lt;&gt;"",IF($K$7:$K$27&lt;&gt;"",ROW($K$7:$K$27)-MIN(ROW($K$7:$K$27))+1,""),""),ROW()-ROW(A$29)+1)),"##0"),","),"")</f>
        <v/>
      </c>
      <c r="L37" s="0" t="str">
        <f aca="false">IFERROR(CONCATENATE((INDEX($N$7:$N$27,SMALL(IF($N$7:$N$27&lt;&gt;"",IF($K$7:$K$27&lt;&gt;"",ROW($K$7:$K$27)-MIN(ROW($K$7:$K$27))+1,""),""),ROW()-ROW(A$29)+1))),","),"")</f>
        <v/>
      </c>
      <c r="M37" s="0" t="str">
        <f aca="false">IFERROR(CONCATENATE((INDEX($A$7:$A$27,SMALL(IF($N$7:$N$27&lt;&gt;"",IF($K$7:$K$27&lt;&gt;"",ROW($K$7:$K$27)-MIN(ROW($K$7:$K$27))+1,""),""),ROW()-ROW(A$29)+1))),),"")</f>
        <v/>
      </c>
      <c r="Q37" s="0" t="str">
        <f aca="false">IFERROR(CONCATENATE((INDEX($T$7:$T$27,SMALL(IF($T$7:$T$27&lt;&gt;"",IF($Q$7:$Q$27&lt;&gt;"",ROW($Q$7:$Q$27)-MIN(ROW($Q$7:$Q$27))+1,""),""),ROW()-ROW(A$29)+1)))," "),"")</f>
        <v/>
      </c>
      <c r="R37" s="0" t="str">
        <f aca="false">IFERROR(CONCATENATE(TEXT(INDEX($Q$7:$Q$27,SMALL(IF($T$7:$T$27&lt;&gt;"",IF($Q$7:$Q$27&lt;&gt;"",ROW($Q$7:$Q$27)-MIN(ROW($Q$7:$Q$27))+1,""),""),ROW()-ROW(A$29)+1)),"##0")," "),"")</f>
        <v/>
      </c>
      <c r="S37" s="0" t="str">
        <f aca="false">IFERROR(CONCATENATE((INDEX($A$7:$A$27,SMALL(IF($T$7:$T$27&lt;&gt;"",IF($Q$7:$Q$27&lt;&gt;"",ROW($Q$7:$Q$27)-MIN(ROW($Q$7:$Q$27))+1,""),""),ROW()-ROW(A$29)+1))),),"")</f>
        <v/>
      </c>
      <c r="W37" s="0" t="str">
        <f aca="false">IFERROR(CONCATENATE((INDEX($Z$7:$Z$27,SMALL(IF($Z$7:$Z$27&lt;&gt;"",IF($W$7:$W$27&lt;&gt;"",ROW($W$7:$W$27)-MIN(ROW($W$7:$W$27))+1,""),""),ROW()-ROW(A$29)+1)))," "),"")</f>
        <v/>
      </c>
      <c r="X37" s="0" t="str">
        <f aca="false">IFERROR(CONCATENATE(TEXT(INDEX($W$7:$W$27,SMALL(IF($Z$7:$Z$27&lt;&gt;"",IF($W$7:$W$27&lt;&gt;"",ROW($W$7:$W$27)-MIN(ROW($W$7:$W$27))+1,""),""),ROW()-ROW(A$29)+1)),"##0")," "),"")</f>
        <v/>
      </c>
      <c r="Y37" s="0" t="str">
        <f aca="false">IFERROR(CONCATENATE((INDEX($A$7:$A$27,SMALL(IF($Z$7:$Z$27&lt;&gt;"",IF($W$7:$W$27&lt;&gt;"",ROW($W$7:$W$27)-MIN(ROW($W$7:$W$27))+1,""),""),ROW()-ROW(A$29)+1))),),"")</f>
        <v/>
      </c>
      <c r="AC37" s="0" t="str">
        <f aca="false">IFERROR(CONCATENATE((INDEX($AF$7:$AF$27,SMALL(IF($AF$7:$AF$27&lt;&gt;"",IF($AC$7:$AC$27&lt;&gt;"",ROW($AC$7:$AC$27)-MIN(ROW($AC$7:$AC$27))+1,""),""),ROW()-ROW(A$29)+1))),","),"")</f>
        <v/>
      </c>
      <c r="AD37" s="0" t="str">
        <f aca="false">IFERROR(CONCATENATE(TEXT(INDEX($AC$7:$AC$27,SMALL(IF($AF$7:$AF$27&lt;&gt;"",IF($AC$7:$AC$27&lt;&gt;"",ROW($AC$7:$AC$27)-MIN(ROW($AC$7:$AC$27))+1,""),""),ROW()-ROW(A$29)+1)),"##0"),","),"")</f>
        <v/>
      </c>
      <c r="AE37" s="0" t="str">
        <f aca="false">IFERROR(CONCATENATE((INDEX($A$7:$A$27,SMALL(IF($AF$7:$AF$27&lt;&gt;"",IF($AC$7:$AC$27&lt;&gt;"",ROW($AC$7:$AC$27)-MIN(ROW($AC$7:$AC$27))+1,""),""),ROW()-ROW(A$29)+1))),),"")</f>
        <v/>
      </c>
      <c r="AI37" s="0" t="str">
        <f aca="false">IFERROR(CONCATENATE((INDEX($AL$7:$AL$27,SMALL(IF($AL$7:$AL$27&lt;&gt;"",IF($AI$7:$AI$27&lt;&gt;"",ROW($AI$7:$AI$27)-MIN(ROW($AI$7:$AI$27))+1,""),""),ROW()-ROW(A$29)+1)))," "),"")</f>
        <v/>
      </c>
      <c r="AJ37" s="0" t="str">
        <f aca="false">IFERROR(CONCATENATE(TEXT(INDEX($AI$7:$AI$27,SMALL(IF($AL$7:$AL$27&lt;&gt;"",IF($AI$7:$AI$27&lt;&gt;"",ROW($AI$7:$AI$27)-MIN(ROW($AI$7:$AI$27))+1,""),""),ROW()-ROW(A$29)+1)),"##0")," "),"")</f>
        <v/>
      </c>
      <c r="AK37" s="0" t="str">
        <f aca="false">IFERROR(CONCATENATE((INDEX($A$7:$A$27,SMALL(IF($AL$7:$AL$27&lt;&gt;"",IF($AI$7:$AI$27&lt;&gt;"",ROW($AI$7:$AI$27)-MIN(ROW($AI$7:$AI$27))+1,""),""),ROW()-ROW(A$29)+1))),),"")</f>
        <v/>
      </c>
    </row>
    <row r="38" customFormat="false" ht="15" hidden="false" customHeight="false" outlineLevel="0" collapsed="false">
      <c r="K38" s="0" t="str">
        <f aca="false">IFERROR(CONCATENATE(TEXT(INDEX($K$7:$K$27,SMALL(IF($N$7:$N$27&lt;&gt;"",IF($K$7:$K$27&lt;&gt;"",ROW($K$7:$K$27)-MIN(ROW($K$7:$K$27))+1,""),""),ROW()-ROW(A$29)+1)),"##0"),","),"")</f>
        <v/>
      </c>
      <c r="L38" s="0" t="str">
        <f aca="false">IFERROR(CONCATENATE((INDEX($N$7:$N$27,SMALL(IF($N$7:$N$27&lt;&gt;"",IF($K$7:$K$27&lt;&gt;"",ROW($K$7:$K$27)-MIN(ROW($K$7:$K$27))+1,""),""),ROW()-ROW(A$29)+1))),","),"")</f>
        <v/>
      </c>
      <c r="M38" s="0" t="str">
        <f aca="false">IFERROR(CONCATENATE((INDEX($A$7:$A$27,SMALL(IF($N$7:$N$27&lt;&gt;"",IF($K$7:$K$27&lt;&gt;"",ROW($K$7:$K$27)-MIN(ROW($K$7:$K$27))+1,""),""),ROW()-ROW(A$29)+1))),),"")</f>
        <v/>
      </c>
      <c r="Q38" s="0" t="str">
        <f aca="false">IFERROR(CONCATENATE((INDEX($T$7:$T$27,SMALL(IF($T$7:$T$27&lt;&gt;"",IF($Q$7:$Q$27&lt;&gt;"",ROW($Q$7:$Q$27)-MIN(ROW($Q$7:$Q$27))+1,""),""),ROW()-ROW(A$29)+1)))," "),"")</f>
        <v/>
      </c>
      <c r="R38" s="0" t="str">
        <f aca="false">IFERROR(CONCATENATE(TEXT(INDEX($Q$7:$Q$27,SMALL(IF($T$7:$T$27&lt;&gt;"",IF($Q$7:$Q$27&lt;&gt;"",ROW($Q$7:$Q$27)-MIN(ROW($Q$7:$Q$27))+1,""),""),ROW()-ROW(A$29)+1)),"##0")," "),"")</f>
        <v/>
      </c>
      <c r="S38" s="0" t="str">
        <f aca="false">IFERROR(CONCATENATE((INDEX($A$7:$A$27,SMALL(IF($T$7:$T$27&lt;&gt;"",IF($Q$7:$Q$27&lt;&gt;"",ROW($Q$7:$Q$27)-MIN(ROW($Q$7:$Q$27))+1,""),""),ROW()-ROW(A$29)+1))),),"")</f>
        <v/>
      </c>
      <c r="W38" s="0" t="str">
        <f aca="false">IFERROR(CONCATENATE((INDEX($Z$7:$Z$27,SMALL(IF($Z$7:$Z$27&lt;&gt;"",IF($W$7:$W$27&lt;&gt;"",ROW($W$7:$W$27)-MIN(ROW($W$7:$W$27))+1,""),""),ROW()-ROW(A$29)+1)))," "),"")</f>
        <v/>
      </c>
      <c r="X38" s="0" t="str">
        <f aca="false">IFERROR(CONCATENATE(TEXT(INDEX($W$7:$W$27,SMALL(IF($Z$7:$Z$27&lt;&gt;"",IF($W$7:$W$27&lt;&gt;"",ROW($W$7:$W$27)-MIN(ROW($W$7:$W$27))+1,""),""),ROW()-ROW(A$29)+1)),"##0")," "),"")</f>
        <v/>
      </c>
      <c r="Y38" s="0" t="str">
        <f aca="false">IFERROR(CONCATENATE((INDEX($A$7:$A$27,SMALL(IF($Z$7:$Z$27&lt;&gt;"",IF($W$7:$W$27&lt;&gt;"",ROW($W$7:$W$27)-MIN(ROW($W$7:$W$27))+1,""),""),ROW()-ROW(A$29)+1))),),"")</f>
        <v/>
      </c>
      <c r="AC38" s="0" t="str">
        <f aca="false">IFERROR(CONCATENATE((INDEX($AF$7:$AF$27,SMALL(IF($AF$7:$AF$27&lt;&gt;"",IF($AC$7:$AC$27&lt;&gt;"",ROW($AC$7:$AC$27)-MIN(ROW($AC$7:$AC$27))+1,""),""),ROW()-ROW(A$29)+1))),","),"")</f>
        <v/>
      </c>
      <c r="AD38" s="0" t="str">
        <f aca="false">IFERROR(CONCATENATE(TEXT(INDEX($AC$7:$AC$27,SMALL(IF($AF$7:$AF$27&lt;&gt;"",IF($AC$7:$AC$27&lt;&gt;"",ROW($AC$7:$AC$27)-MIN(ROW($AC$7:$AC$27))+1,""),""),ROW()-ROW(A$29)+1)),"##0"),","),"")</f>
        <v/>
      </c>
      <c r="AE38" s="0" t="str">
        <f aca="false">IFERROR(CONCATENATE((INDEX($A$7:$A$27,SMALL(IF($AF$7:$AF$27&lt;&gt;"",IF($AC$7:$AC$27&lt;&gt;"",ROW($AC$7:$AC$27)-MIN(ROW($AC$7:$AC$27))+1,""),""),ROW()-ROW(A$29)+1))),),"")</f>
        <v/>
      </c>
      <c r="AI38" s="0" t="str">
        <f aca="false">IFERROR(CONCATENATE((INDEX($AL$7:$AL$27,SMALL(IF($AL$7:$AL$27&lt;&gt;"",IF($AI$7:$AI$27&lt;&gt;"",ROW($AI$7:$AI$27)-MIN(ROW($AI$7:$AI$27))+1,""),""),ROW()-ROW(A$29)+1)))," "),"")</f>
        <v/>
      </c>
      <c r="AJ38" s="0" t="str">
        <f aca="false">IFERROR(CONCATENATE(TEXT(INDEX($AI$7:$AI$27,SMALL(IF($AL$7:$AL$27&lt;&gt;"",IF($AI$7:$AI$27&lt;&gt;"",ROW($AI$7:$AI$27)-MIN(ROW($AI$7:$AI$27))+1,""),""),ROW()-ROW(A$29)+1)),"##0")," "),"")</f>
        <v/>
      </c>
      <c r="AK38" s="0" t="str">
        <f aca="false">IFERROR(CONCATENATE((INDEX($A$7:$A$27,SMALL(IF($AL$7:$AL$27&lt;&gt;"",IF($AI$7:$AI$27&lt;&gt;"",ROW($AI$7:$AI$27)-MIN(ROW($AI$7:$AI$27))+1,""),""),ROW()-ROW(A$29)+1))),),"")</f>
        <v/>
      </c>
    </row>
    <row r="39" customFormat="false" ht="15" hidden="false" customHeight="false" outlineLevel="0" collapsed="false">
      <c r="K39" s="0" t="str">
        <f aca="false">IFERROR(CONCATENATE(TEXT(INDEX($K$7:$K$27,SMALL(IF($N$7:$N$27&lt;&gt;"",IF($K$7:$K$27&lt;&gt;"",ROW($K$7:$K$27)-MIN(ROW($K$7:$K$27))+1,""),""),ROW()-ROW(A$29)+1)),"##0"),","),"")</f>
        <v/>
      </c>
      <c r="L39" s="0" t="str">
        <f aca="false">IFERROR(CONCATENATE((INDEX($N$7:$N$27,SMALL(IF($N$7:$N$27&lt;&gt;"",IF($K$7:$K$27&lt;&gt;"",ROW($K$7:$K$27)-MIN(ROW($K$7:$K$27))+1,""),""),ROW()-ROW(A$29)+1))),","),"")</f>
        <v/>
      </c>
      <c r="M39" s="0" t="str">
        <f aca="false">IFERROR(CONCATENATE((INDEX($A$7:$A$27,SMALL(IF($N$7:$N$27&lt;&gt;"",IF($K$7:$K$27&lt;&gt;"",ROW($K$7:$K$27)-MIN(ROW($K$7:$K$27))+1,""),""),ROW()-ROW(A$29)+1))),),"")</f>
        <v/>
      </c>
      <c r="Q39" s="0" t="str">
        <f aca="false">IFERROR(CONCATENATE((INDEX($T$7:$T$27,SMALL(IF($T$7:$T$27&lt;&gt;"",IF($Q$7:$Q$27&lt;&gt;"",ROW($Q$7:$Q$27)-MIN(ROW($Q$7:$Q$27))+1,""),""),ROW()-ROW(A$29)+1)))," "),"")</f>
        <v/>
      </c>
      <c r="R39" s="0" t="str">
        <f aca="false">IFERROR(CONCATENATE(TEXT(INDEX($Q$7:$Q$27,SMALL(IF($T$7:$T$27&lt;&gt;"",IF($Q$7:$Q$27&lt;&gt;"",ROW($Q$7:$Q$27)-MIN(ROW($Q$7:$Q$27))+1,""),""),ROW()-ROW(A$29)+1)),"##0")," "),"")</f>
        <v/>
      </c>
      <c r="S39" s="0" t="str">
        <f aca="false">IFERROR(CONCATENATE((INDEX($A$7:$A$27,SMALL(IF($T$7:$T$27&lt;&gt;"",IF($Q$7:$Q$27&lt;&gt;"",ROW($Q$7:$Q$27)-MIN(ROW($Q$7:$Q$27))+1,""),""),ROW()-ROW(A$29)+1))),),"")</f>
        <v/>
      </c>
      <c r="W39" s="0" t="str">
        <f aca="false">IFERROR(CONCATENATE((INDEX($Z$7:$Z$27,SMALL(IF($Z$7:$Z$27&lt;&gt;"",IF($W$7:$W$27&lt;&gt;"",ROW($W$7:$W$27)-MIN(ROW($W$7:$W$27))+1,""),""),ROW()-ROW(A$29)+1)))," "),"")</f>
        <v/>
      </c>
      <c r="X39" s="0" t="str">
        <f aca="false">IFERROR(CONCATENATE(TEXT(INDEX($W$7:$W$27,SMALL(IF($Z$7:$Z$27&lt;&gt;"",IF($W$7:$W$27&lt;&gt;"",ROW($W$7:$W$27)-MIN(ROW($W$7:$W$27))+1,""),""),ROW()-ROW(A$29)+1)),"##0")," "),"")</f>
        <v/>
      </c>
      <c r="Y39" s="0" t="str">
        <f aca="false">IFERROR(CONCATENATE((INDEX($A$7:$A$27,SMALL(IF($Z$7:$Z$27&lt;&gt;"",IF($W$7:$W$27&lt;&gt;"",ROW($W$7:$W$27)-MIN(ROW($W$7:$W$27))+1,""),""),ROW()-ROW(A$29)+1))),),"")</f>
        <v/>
      </c>
      <c r="AC39" s="0" t="str">
        <f aca="false">IFERROR(CONCATENATE((INDEX($AF$7:$AF$27,SMALL(IF($AF$7:$AF$27&lt;&gt;"",IF($AC$7:$AC$27&lt;&gt;"",ROW($AC$7:$AC$27)-MIN(ROW($AC$7:$AC$27))+1,""),""),ROW()-ROW(A$29)+1))),","),"")</f>
        <v/>
      </c>
      <c r="AD39" s="0" t="str">
        <f aca="false">IFERROR(CONCATENATE(TEXT(INDEX($AC$7:$AC$27,SMALL(IF($AF$7:$AF$27&lt;&gt;"",IF($AC$7:$AC$27&lt;&gt;"",ROW($AC$7:$AC$27)-MIN(ROW($AC$7:$AC$27))+1,""),""),ROW()-ROW(A$29)+1)),"##0"),","),"")</f>
        <v/>
      </c>
      <c r="AE39" s="0" t="str">
        <f aca="false">IFERROR(CONCATENATE((INDEX($A$7:$A$27,SMALL(IF($AF$7:$AF$27&lt;&gt;"",IF($AC$7:$AC$27&lt;&gt;"",ROW($AC$7:$AC$27)-MIN(ROW($AC$7:$AC$27))+1,""),""),ROW()-ROW(A$29)+1))),),"")</f>
        <v/>
      </c>
      <c r="AI39" s="0" t="str">
        <f aca="false">IFERROR(CONCATENATE((INDEX($AL$7:$AL$27,SMALL(IF($AL$7:$AL$27&lt;&gt;"",IF($AI$7:$AI$27&lt;&gt;"",ROW($AI$7:$AI$27)-MIN(ROW($AI$7:$AI$27))+1,""),""),ROW()-ROW(A$29)+1)))," "),"")</f>
        <v/>
      </c>
      <c r="AJ39" s="0" t="str">
        <f aca="false">IFERROR(CONCATENATE(TEXT(INDEX($AI$7:$AI$27,SMALL(IF($AL$7:$AL$27&lt;&gt;"",IF($AI$7:$AI$27&lt;&gt;"",ROW($AI$7:$AI$27)-MIN(ROW($AI$7:$AI$27))+1,""),""),ROW()-ROW(A$29)+1)),"##0")," "),"")</f>
        <v/>
      </c>
      <c r="AK39" s="0" t="str">
        <f aca="false">IFERROR(CONCATENATE((INDEX($A$7:$A$27,SMALL(IF($AL$7:$AL$27&lt;&gt;"",IF($AI$7:$AI$27&lt;&gt;"",ROW($AI$7:$AI$27)-MIN(ROW($AI$7:$AI$27))+1,""),""),ROW()-ROW(A$29)+1))),),"")</f>
        <v/>
      </c>
    </row>
    <row r="40" customFormat="false" ht="15" hidden="false" customHeight="false" outlineLevel="0" collapsed="false">
      <c r="K40" s="0" t="str">
        <f aca="false">IFERROR(CONCATENATE(TEXT(INDEX($K$7:$K$27,SMALL(IF($N$7:$N$27&lt;&gt;"",IF($K$7:$K$27&lt;&gt;"",ROW($K$7:$K$27)-MIN(ROW($K$7:$K$27))+1,""),""),ROW()-ROW(A$29)+1)),"##0"),","),"")</f>
        <v/>
      </c>
      <c r="L40" s="0" t="str">
        <f aca="false">IFERROR(CONCATENATE((INDEX($N$7:$N$27,SMALL(IF($N$7:$N$27&lt;&gt;"",IF($K$7:$K$27&lt;&gt;"",ROW($K$7:$K$27)-MIN(ROW($K$7:$K$27))+1,""),""),ROW()-ROW(A$29)+1))),","),"")</f>
        <v/>
      </c>
      <c r="M40" s="0" t="str">
        <f aca="false">IFERROR(CONCATENATE((INDEX($A$7:$A$27,SMALL(IF($N$7:$N$27&lt;&gt;"",IF($K$7:$K$27&lt;&gt;"",ROW($K$7:$K$27)-MIN(ROW($K$7:$K$27))+1,""),""),ROW()-ROW(A$29)+1))),),"")</f>
        <v/>
      </c>
      <c r="Q40" s="0" t="str">
        <f aca="false">IFERROR(CONCATENATE((INDEX($T$7:$T$27,SMALL(IF($T$7:$T$27&lt;&gt;"",IF($Q$7:$Q$27&lt;&gt;"",ROW($Q$7:$Q$27)-MIN(ROW($Q$7:$Q$27))+1,""),""),ROW()-ROW(A$29)+1)))," "),"")</f>
        <v/>
      </c>
      <c r="R40" s="0" t="str">
        <f aca="false">IFERROR(CONCATENATE(TEXT(INDEX($Q$7:$Q$27,SMALL(IF($T$7:$T$27&lt;&gt;"",IF($Q$7:$Q$27&lt;&gt;"",ROW($Q$7:$Q$27)-MIN(ROW($Q$7:$Q$27))+1,""),""),ROW()-ROW(A$29)+1)),"##0")," "),"")</f>
        <v/>
      </c>
      <c r="S40" s="0" t="str">
        <f aca="false">IFERROR(CONCATENATE((INDEX($A$7:$A$27,SMALL(IF($T$7:$T$27&lt;&gt;"",IF($Q$7:$Q$27&lt;&gt;"",ROW($Q$7:$Q$27)-MIN(ROW($Q$7:$Q$27))+1,""),""),ROW()-ROW(A$29)+1))),),"")</f>
        <v/>
      </c>
      <c r="W40" s="0" t="str">
        <f aca="false">IFERROR(CONCATENATE((INDEX($Z$7:$Z$27,SMALL(IF($Z$7:$Z$27&lt;&gt;"",IF($W$7:$W$27&lt;&gt;"",ROW($W$7:$W$27)-MIN(ROW($W$7:$W$27))+1,""),""),ROW()-ROW(A$29)+1)))," "),"")</f>
        <v/>
      </c>
      <c r="X40" s="0" t="str">
        <f aca="false">IFERROR(CONCATENATE(TEXT(INDEX($W$7:$W$27,SMALL(IF($Z$7:$Z$27&lt;&gt;"",IF($W$7:$W$27&lt;&gt;"",ROW($W$7:$W$27)-MIN(ROW($W$7:$W$27))+1,""),""),ROW()-ROW(A$29)+1)),"##0")," "),"")</f>
        <v/>
      </c>
      <c r="Y40" s="0" t="str">
        <f aca="false">IFERROR(CONCATENATE((INDEX($A$7:$A$27,SMALL(IF($Z$7:$Z$27&lt;&gt;"",IF($W$7:$W$27&lt;&gt;"",ROW($W$7:$W$27)-MIN(ROW($W$7:$W$27))+1,""),""),ROW()-ROW(A$29)+1))),),"")</f>
        <v/>
      </c>
      <c r="AC40" s="0" t="str">
        <f aca="false">IFERROR(CONCATENATE((INDEX($AF$7:$AF$27,SMALL(IF($AF$7:$AF$27&lt;&gt;"",IF($AC$7:$AC$27&lt;&gt;"",ROW($AC$7:$AC$27)-MIN(ROW($AC$7:$AC$27))+1,""),""),ROW()-ROW(A$29)+1))),","),"")</f>
        <v/>
      </c>
      <c r="AD40" s="0" t="str">
        <f aca="false">IFERROR(CONCATENATE(TEXT(INDEX($AC$7:$AC$27,SMALL(IF($AF$7:$AF$27&lt;&gt;"",IF($AC$7:$AC$27&lt;&gt;"",ROW($AC$7:$AC$27)-MIN(ROW($AC$7:$AC$27))+1,""),""),ROW()-ROW(A$29)+1)),"##0"),","),"")</f>
        <v/>
      </c>
      <c r="AE40" s="0" t="str">
        <f aca="false">IFERROR(CONCATENATE((INDEX($A$7:$A$27,SMALL(IF($AF$7:$AF$27&lt;&gt;"",IF($AC$7:$AC$27&lt;&gt;"",ROW($AC$7:$AC$27)-MIN(ROW($AC$7:$AC$27))+1,""),""),ROW()-ROW(A$29)+1))),),"")</f>
        <v/>
      </c>
      <c r="AI40" s="0" t="str">
        <f aca="false">IFERROR(CONCATENATE((INDEX($AL$7:$AL$27,SMALL(IF($AL$7:$AL$27&lt;&gt;"",IF($AI$7:$AI$27&lt;&gt;"",ROW($AI$7:$AI$27)-MIN(ROW($AI$7:$AI$27))+1,""),""),ROW()-ROW(A$29)+1)))," "),"")</f>
        <v/>
      </c>
      <c r="AJ40" s="0" t="str">
        <f aca="false">IFERROR(CONCATENATE(TEXT(INDEX($AI$7:$AI$27,SMALL(IF($AL$7:$AL$27&lt;&gt;"",IF($AI$7:$AI$27&lt;&gt;"",ROW($AI$7:$AI$27)-MIN(ROW($AI$7:$AI$27))+1,""),""),ROW()-ROW(A$29)+1)),"##0")," "),"")</f>
        <v/>
      </c>
      <c r="AK40" s="0" t="str">
        <f aca="false">IFERROR(CONCATENATE((INDEX($A$7:$A$27,SMALL(IF($AL$7:$AL$27&lt;&gt;"",IF($AI$7:$AI$27&lt;&gt;"",ROW($AI$7:$AI$27)-MIN(ROW($AI$7:$AI$27))+1,""),""),ROW()-ROW(A$29)+1))),),"")</f>
        <v/>
      </c>
    </row>
    <row r="41" customFormat="false" ht="15" hidden="false" customHeight="false" outlineLevel="0" collapsed="false">
      <c r="K41" s="0" t="str">
        <f aca="false">IFERROR(CONCATENATE(TEXT(INDEX($K$7:$K$27,SMALL(IF($N$7:$N$27&lt;&gt;"",IF($K$7:$K$27&lt;&gt;"",ROW($K$7:$K$27)-MIN(ROW($K$7:$K$27))+1,""),""),ROW()-ROW(A$29)+1)),"##0"),","),"")</f>
        <v/>
      </c>
      <c r="L41" s="0" t="str">
        <f aca="false">IFERROR(CONCATENATE((INDEX($N$7:$N$27,SMALL(IF($N$7:$N$27&lt;&gt;"",IF($K$7:$K$27&lt;&gt;"",ROW($K$7:$K$27)-MIN(ROW($K$7:$K$27))+1,""),""),ROW()-ROW(A$29)+1))),","),"")</f>
        <v/>
      </c>
      <c r="M41" s="0" t="str">
        <f aca="false">IFERROR(CONCATENATE((INDEX($A$7:$A$27,SMALL(IF($N$7:$N$27&lt;&gt;"",IF($K$7:$K$27&lt;&gt;"",ROW($K$7:$K$27)-MIN(ROW($K$7:$K$27))+1,""),""),ROW()-ROW(A$29)+1))),),"")</f>
        <v/>
      </c>
      <c r="Q41" s="0" t="str">
        <f aca="false">IFERROR(CONCATENATE((INDEX($T$7:$T$27,SMALL(IF($T$7:$T$27&lt;&gt;"",IF($Q$7:$Q$27&lt;&gt;"",ROW($Q$7:$Q$27)-MIN(ROW($Q$7:$Q$27))+1,""),""),ROW()-ROW(A$29)+1)))," "),"")</f>
        <v/>
      </c>
      <c r="R41" s="0" t="str">
        <f aca="false">IFERROR(CONCATENATE(TEXT(INDEX($Q$7:$Q$27,SMALL(IF($T$7:$T$27&lt;&gt;"",IF($Q$7:$Q$27&lt;&gt;"",ROW($Q$7:$Q$27)-MIN(ROW($Q$7:$Q$27))+1,""),""),ROW()-ROW(A$29)+1)),"##0")," "),"")</f>
        <v/>
      </c>
      <c r="S41" s="0" t="str">
        <f aca="false">IFERROR(CONCATENATE((INDEX($A$7:$A$27,SMALL(IF($T$7:$T$27&lt;&gt;"",IF($Q$7:$Q$27&lt;&gt;"",ROW($Q$7:$Q$27)-MIN(ROW($Q$7:$Q$27))+1,""),""),ROW()-ROW(A$29)+1))),),"")</f>
        <v/>
      </c>
      <c r="W41" s="0" t="str">
        <f aca="false">IFERROR(CONCATENATE((INDEX($Z$7:$Z$27,SMALL(IF($Z$7:$Z$27&lt;&gt;"",IF($W$7:$W$27&lt;&gt;"",ROW($W$7:$W$27)-MIN(ROW($W$7:$W$27))+1,""),""),ROW()-ROW(A$29)+1)))," "),"")</f>
        <v/>
      </c>
      <c r="X41" s="0" t="str">
        <f aca="false">IFERROR(CONCATENATE(TEXT(INDEX($W$7:$W$27,SMALL(IF($Z$7:$Z$27&lt;&gt;"",IF($W$7:$W$27&lt;&gt;"",ROW($W$7:$W$27)-MIN(ROW($W$7:$W$27))+1,""),""),ROW()-ROW(A$29)+1)),"##0")," "),"")</f>
        <v/>
      </c>
      <c r="Y41" s="0" t="str">
        <f aca="false">IFERROR(CONCATENATE((INDEX($A$7:$A$27,SMALL(IF($Z$7:$Z$27&lt;&gt;"",IF($W$7:$W$27&lt;&gt;"",ROW($W$7:$W$27)-MIN(ROW($W$7:$W$27))+1,""),""),ROW()-ROW(A$29)+1))),),"")</f>
        <v/>
      </c>
      <c r="AC41" s="0" t="str">
        <f aca="false">IFERROR(CONCATENATE((INDEX($AF$7:$AF$27,SMALL(IF($AF$7:$AF$27&lt;&gt;"",IF($AC$7:$AC$27&lt;&gt;"",ROW($AC$7:$AC$27)-MIN(ROW($AC$7:$AC$27))+1,""),""),ROW()-ROW(A$29)+1))),","),"")</f>
        <v/>
      </c>
      <c r="AD41" s="0" t="str">
        <f aca="false">IFERROR(CONCATENATE(TEXT(INDEX($AC$7:$AC$27,SMALL(IF($AF$7:$AF$27&lt;&gt;"",IF($AC$7:$AC$27&lt;&gt;"",ROW($AC$7:$AC$27)-MIN(ROW($AC$7:$AC$27))+1,""),""),ROW()-ROW(A$29)+1)),"##0"),","),"")</f>
        <v/>
      </c>
      <c r="AE41" s="0" t="str">
        <f aca="false">IFERROR(CONCATENATE((INDEX($A$7:$A$27,SMALL(IF($AF$7:$AF$27&lt;&gt;"",IF($AC$7:$AC$27&lt;&gt;"",ROW($AC$7:$AC$27)-MIN(ROW($AC$7:$AC$27))+1,""),""),ROW()-ROW(A$29)+1))),),"")</f>
        <v/>
      </c>
      <c r="AI41" s="0" t="str">
        <f aca="false">IFERROR(CONCATENATE((INDEX($AL$7:$AL$27,SMALL(IF($AL$7:$AL$27&lt;&gt;"",IF($AI$7:$AI$27&lt;&gt;"",ROW($AI$7:$AI$27)-MIN(ROW($AI$7:$AI$27))+1,""),""),ROW()-ROW(A$29)+1)))," "),"")</f>
        <v/>
      </c>
      <c r="AJ41" s="0" t="str">
        <f aca="false">IFERROR(CONCATENATE(TEXT(INDEX($AI$7:$AI$27,SMALL(IF($AL$7:$AL$27&lt;&gt;"",IF($AI$7:$AI$27&lt;&gt;"",ROW($AI$7:$AI$27)-MIN(ROW($AI$7:$AI$27))+1,""),""),ROW()-ROW(A$29)+1)),"##0")," "),"")</f>
        <v/>
      </c>
      <c r="AK41" s="0" t="str">
        <f aca="false">IFERROR(CONCATENATE((INDEX($A$7:$A$27,SMALL(IF($AL$7:$AL$27&lt;&gt;"",IF($AI$7:$AI$27&lt;&gt;"",ROW($AI$7:$AI$27)-MIN(ROW($AI$7:$AI$27))+1,""),""),ROW()-ROW(A$29)+1))),),"")</f>
        <v/>
      </c>
    </row>
    <row r="42" customFormat="false" ht="15" hidden="false" customHeight="false" outlineLevel="0" collapsed="false">
      <c r="K42" s="0" t="str">
        <f aca="false">IFERROR(CONCATENATE(TEXT(INDEX($K$7:$K$27,SMALL(IF($N$7:$N$27&lt;&gt;"",IF($K$7:$K$27&lt;&gt;"",ROW($K$7:$K$27)-MIN(ROW($K$7:$K$27))+1,""),""),ROW()-ROW(A$29)+1)),"##0"),","),"")</f>
        <v/>
      </c>
      <c r="L42" s="0" t="str">
        <f aca="false">IFERROR(CONCATENATE((INDEX($N$7:$N$27,SMALL(IF($N$7:$N$27&lt;&gt;"",IF($K$7:$K$27&lt;&gt;"",ROW($K$7:$K$27)-MIN(ROW($K$7:$K$27))+1,""),""),ROW()-ROW(A$29)+1))),","),"")</f>
        <v/>
      </c>
      <c r="M42" s="0" t="str">
        <f aca="false">IFERROR(CONCATENATE((INDEX($A$7:$A$27,SMALL(IF($N$7:$N$27&lt;&gt;"",IF($K$7:$K$27&lt;&gt;"",ROW($K$7:$K$27)-MIN(ROW($K$7:$K$27))+1,""),""),ROW()-ROW(A$29)+1))),),"")</f>
        <v/>
      </c>
      <c r="Q42" s="0" t="str">
        <f aca="false">IFERROR(CONCATENATE((INDEX($T$7:$T$27,SMALL(IF($T$7:$T$27&lt;&gt;"",IF($Q$7:$Q$27&lt;&gt;"",ROW($Q$7:$Q$27)-MIN(ROW($Q$7:$Q$27))+1,""),""),ROW()-ROW(A$29)+1)))," "),"")</f>
        <v/>
      </c>
      <c r="R42" s="0" t="str">
        <f aca="false">IFERROR(CONCATENATE(TEXT(INDEX($Q$7:$Q$27,SMALL(IF($T$7:$T$27&lt;&gt;"",IF($Q$7:$Q$27&lt;&gt;"",ROW($Q$7:$Q$27)-MIN(ROW($Q$7:$Q$27))+1,""),""),ROW()-ROW(A$29)+1)),"##0")," "),"")</f>
        <v/>
      </c>
      <c r="S42" s="0" t="str">
        <f aca="false">IFERROR(CONCATENATE((INDEX($A$7:$A$27,SMALL(IF($T$7:$T$27&lt;&gt;"",IF($Q$7:$Q$27&lt;&gt;"",ROW($Q$7:$Q$27)-MIN(ROW($Q$7:$Q$27))+1,""),""),ROW()-ROW(A$29)+1))),),"")</f>
        <v/>
      </c>
      <c r="W42" s="0" t="str">
        <f aca="false">IFERROR(CONCATENATE((INDEX($Z$7:$Z$27,SMALL(IF($Z$7:$Z$27&lt;&gt;"",IF($W$7:$W$27&lt;&gt;"",ROW($W$7:$W$27)-MIN(ROW($W$7:$W$27))+1,""),""),ROW()-ROW(A$29)+1)))," "),"")</f>
        <v/>
      </c>
      <c r="X42" s="0" t="str">
        <f aca="false">IFERROR(CONCATENATE(TEXT(INDEX($W$7:$W$27,SMALL(IF($Z$7:$Z$27&lt;&gt;"",IF($W$7:$W$27&lt;&gt;"",ROW($W$7:$W$27)-MIN(ROW($W$7:$W$27))+1,""),""),ROW()-ROW(A$29)+1)),"##0")," "),"")</f>
        <v/>
      </c>
      <c r="Y42" s="0" t="str">
        <f aca="false">IFERROR(CONCATENATE((INDEX($A$7:$A$27,SMALL(IF($Z$7:$Z$27&lt;&gt;"",IF($W$7:$W$27&lt;&gt;"",ROW($W$7:$W$27)-MIN(ROW($W$7:$W$27))+1,""),""),ROW()-ROW(A$29)+1))),),"")</f>
        <v/>
      </c>
      <c r="AC42" s="0" t="str">
        <f aca="false">IFERROR(CONCATENATE((INDEX($AF$7:$AF$27,SMALL(IF($AF$7:$AF$27&lt;&gt;"",IF($AC$7:$AC$27&lt;&gt;"",ROW($AC$7:$AC$27)-MIN(ROW($AC$7:$AC$27))+1,""),""),ROW()-ROW(A$29)+1))),","),"")</f>
        <v/>
      </c>
      <c r="AD42" s="0" t="str">
        <f aca="false">IFERROR(CONCATENATE(TEXT(INDEX($AC$7:$AC$27,SMALL(IF($AF$7:$AF$27&lt;&gt;"",IF($AC$7:$AC$27&lt;&gt;"",ROW($AC$7:$AC$27)-MIN(ROW($AC$7:$AC$27))+1,""),""),ROW()-ROW(A$29)+1)),"##0"),","),"")</f>
        <v/>
      </c>
      <c r="AE42" s="0" t="str">
        <f aca="false">IFERROR(CONCATENATE((INDEX($A$7:$A$27,SMALL(IF($AF$7:$AF$27&lt;&gt;"",IF($AC$7:$AC$27&lt;&gt;"",ROW($AC$7:$AC$27)-MIN(ROW($AC$7:$AC$27))+1,""),""),ROW()-ROW(A$29)+1))),),"")</f>
        <v/>
      </c>
      <c r="AI42" s="0" t="str">
        <f aca="false">IFERROR(CONCATENATE((INDEX($AL$7:$AL$27,SMALL(IF($AL$7:$AL$27&lt;&gt;"",IF($AI$7:$AI$27&lt;&gt;"",ROW($AI$7:$AI$27)-MIN(ROW($AI$7:$AI$27))+1,""),""),ROW()-ROW(A$29)+1)))," "),"")</f>
        <v/>
      </c>
      <c r="AJ42" s="0" t="str">
        <f aca="false">IFERROR(CONCATENATE(TEXT(INDEX($AI$7:$AI$27,SMALL(IF($AL$7:$AL$27&lt;&gt;"",IF($AI$7:$AI$27&lt;&gt;"",ROW($AI$7:$AI$27)-MIN(ROW($AI$7:$AI$27))+1,""),""),ROW()-ROW(A$29)+1)),"##0")," "),"")</f>
        <v/>
      </c>
      <c r="AK42" s="0" t="str">
        <f aca="false">IFERROR(CONCATENATE((INDEX($A$7:$A$27,SMALL(IF($AL$7:$AL$27&lt;&gt;"",IF($AI$7:$AI$27&lt;&gt;"",ROW($AI$7:$AI$27)-MIN(ROW($AI$7:$AI$27))+1,""),""),ROW()-ROW(A$29)+1))),),"")</f>
        <v/>
      </c>
    </row>
    <row r="43" customFormat="false" ht="15" hidden="false" customHeight="false" outlineLevel="0" collapsed="false">
      <c r="K43" s="0" t="str">
        <f aca="false">IFERROR(CONCATENATE(TEXT(INDEX($K$7:$K$27,SMALL(IF($N$7:$N$27&lt;&gt;"",IF($K$7:$K$27&lt;&gt;"",ROW($K$7:$K$27)-MIN(ROW($K$7:$K$27))+1,""),""),ROW()-ROW(A$29)+1)),"##0"),","),"")</f>
        <v/>
      </c>
      <c r="L43" s="0" t="str">
        <f aca="false">IFERROR(CONCATENATE((INDEX($N$7:$N$27,SMALL(IF($N$7:$N$27&lt;&gt;"",IF($K$7:$K$27&lt;&gt;"",ROW($K$7:$K$27)-MIN(ROW($K$7:$K$27))+1,""),""),ROW()-ROW(A$29)+1))),","),"")</f>
        <v/>
      </c>
      <c r="M43" s="0" t="str">
        <f aca="false">IFERROR(CONCATENATE((INDEX($A$7:$A$27,SMALL(IF($N$7:$N$27&lt;&gt;"",IF($K$7:$K$27&lt;&gt;"",ROW($K$7:$K$27)-MIN(ROW($K$7:$K$27))+1,""),""),ROW()-ROW(A$29)+1))),),"")</f>
        <v/>
      </c>
      <c r="Q43" s="0" t="str">
        <f aca="false">IFERROR(CONCATENATE((INDEX($T$7:$T$27,SMALL(IF($T$7:$T$27&lt;&gt;"",IF($Q$7:$Q$27&lt;&gt;"",ROW($Q$7:$Q$27)-MIN(ROW($Q$7:$Q$27))+1,""),""),ROW()-ROW(A$29)+1)))," "),"")</f>
        <v/>
      </c>
      <c r="R43" s="0" t="str">
        <f aca="false">IFERROR(CONCATENATE(TEXT(INDEX($Q$7:$Q$27,SMALL(IF($T$7:$T$27&lt;&gt;"",IF($Q$7:$Q$27&lt;&gt;"",ROW($Q$7:$Q$27)-MIN(ROW($Q$7:$Q$27))+1,""),""),ROW()-ROW(A$29)+1)),"##0")," "),"")</f>
        <v/>
      </c>
      <c r="S43" s="0" t="str">
        <f aca="false">IFERROR(CONCATENATE((INDEX($A$7:$A$27,SMALL(IF($T$7:$T$27&lt;&gt;"",IF($Q$7:$Q$27&lt;&gt;"",ROW($Q$7:$Q$27)-MIN(ROW($Q$7:$Q$27))+1,""),""),ROW()-ROW(A$29)+1))),),"")</f>
        <v/>
      </c>
      <c r="W43" s="0" t="str">
        <f aca="false">IFERROR(CONCATENATE((INDEX($Z$7:$Z$27,SMALL(IF($Z$7:$Z$27&lt;&gt;"",IF($W$7:$W$27&lt;&gt;"",ROW($W$7:$W$27)-MIN(ROW($W$7:$W$27))+1,""),""),ROW()-ROW(A$29)+1)))," "),"")</f>
        <v/>
      </c>
      <c r="X43" s="0" t="str">
        <f aca="false">IFERROR(CONCATENATE(TEXT(INDEX($W$7:$W$27,SMALL(IF($Z$7:$Z$27&lt;&gt;"",IF($W$7:$W$27&lt;&gt;"",ROW($W$7:$W$27)-MIN(ROW($W$7:$W$27))+1,""),""),ROW()-ROW(A$29)+1)),"##0")," "),"")</f>
        <v/>
      </c>
      <c r="Y43" s="0" t="str">
        <f aca="false">IFERROR(CONCATENATE((INDEX($A$7:$A$27,SMALL(IF($Z$7:$Z$27&lt;&gt;"",IF($W$7:$W$27&lt;&gt;"",ROW($W$7:$W$27)-MIN(ROW($W$7:$W$27))+1,""),""),ROW()-ROW(A$29)+1))),),"")</f>
        <v/>
      </c>
      <c r="AC43" s="0" t="str">
        <f aca="false">IFERROR(CONCATENATE((INDEX($AF$7:$AF$27,SMALL(IF($AF$7:$AF$27&lt;&gt;"",IF($AC$7:$AC$27&lt;&gt;"",ROW($AC$7:$AC$27)-MIN(ROW($AC$7:$AC$27))+1,""),""),ROW()-ROW(A$29)+1))),","),"")</f>
        <v/>
      </c>
      <c r="AD43" s="0" t="str">
        <f aca="false">IFERROR(CONCATENATE(TEXT(INDEX($AC$7:$AC$27,SMALL(IF($AF$7:$AF$27&lt;&gt;"",IF($AC$7:$AC$27&lt;&gt;"",ROW($AC$7:$AC$27)-MIN(ROW($AC$7:$AC$27))+1,""),""),ROW()-ROW(A$29)+1)),"##0"),","),"")</f>
        <v/>
      </c>
      <c r="AE43" s="0" t="str">
        <f aca="false">IFERROR(CONCATENATE((INDEX($A$7:$A$27,SMALL(IF($AF$7:$AF$27&lt;&gt;"",IF($AC$7:$AC$27&lt;&gt;"",ROW($AC$7:$AC$27)-MIN(ROW($AC$7:$AC$27))+1,""),""),ROW()-ROW(A$29)+1))),),"")</f>
        <v/>
      </c>
      <c r="AI43" s="0" t="str">
        <f aca="false">IFERROR(CONCATENATE((INDEX($AL$7:$AL$27,SMALL(IF($AL$7:$AL$27&lt;&gt;"",IF($AI$7:$AI$27&lt;&gt;"",ROW($AI$7:$AI$27)-MIN(ROW($AI$7:$AI$27))+1,""),""),ROW()-ROW(A$29)+1)))," "),"")</f>
        <v/>
      </c>
      <c r="AJ43" s="0" t="str">
        <f aca="false">IFERROR(CONCATENATE(TEXT(INDEX($AI$7:$AI$27,SMALL(IF($AL$7:$AL$27&lt;&gt;"",IF($AI$7:$AI$27&lt;&gt;"",ROW($AI$7:$AI$27)-MIN(ROW($AI$7:$AI$27))+1,""),""),ROW()-ROW(A$29)+1)),"##0")," "),"")</f>
        <v/>
      </c>
      <c r="AK43" s="0" t="str">
        <f aca="false">IFERROR(CONCATENATE((INDEX($A$7:$A$27,SMALL(IF($AL$7:$AL$27&lt;&gt;"",IF($AI$7:$AI$27&lt;&gt;"",ROW($AI$7:$AI$27)-MIN(ROW($AI$7:$AI$27))+1,""),""),ROW()-ROW(A$29)+1))),),"")</f>
        <v/>
      </c>
    </row>
    <row r="44" customFormat="false" ht="15" hidden="false" customHeight="false" outlineLevel="0" collapsed="false">
      <c r="K44" s="0" t="str">
        <f aca="false">IFERROR(CONCATENATE(TEXT(INDEX($K$7:$K$27,SMALL(IF($N$7:$N$27&lt;&gt;"",IF($K$7:$K$27&lt;&gt;"",ROW($K$7:$K$27)-MIN(ROW($K$7:$K$27))+1,""),""),ROW()-ROW(A$29)+1)),"##0"),","),"")</f>
        <v/>
      </c>
      <c r="L44" s="0" t="str">
        <f aca="false">IFERROR(CONCATENATE((INDEX($N$7:$N$27,SMALL(IF($N$7:$N$27&lt;&gt;"",IF($K$7:$K$27&lt;&gt;"",ROW($K$7:$K$27)-MIN(ROW($K$7:$K$27))+1,""),""),ROW()-ROW(A$29)+1))),","),"")</f>
        <v/>
      </c>
      <c r="M44" s="0" t="str">
        <f aca="false">IFERROR(CONCATENATE((INDEX($A$7:$A$27,SMALL(IF($N$7:$N$27&lt;&gt;"",IF($K$7:$K$27&lt;&gt;"",ROW($K$7:$K$27)-MIN(ROW($K$7:$K$27))+1,""),""),ROW()-ROW(A$29)+1))),),"")</f>
        <v/>
      </c>
      <c r="Q44" s="0" t="str">
        <f aca="false">IFERROR(CONCATENATE((INDEX($T$7:$T$27,SMALL(IF($T$7:$T$27&lt;&gt;"",IF($Q$7:$Q$27&lt;&gt;"",ROW($Q$7:$Q$27)-MIN(ROW($Q$7:$Q$27))+1,""),""),ROW()-ROW(A$29)+1)))," "),"")</f>
        <v/>
      </c>
      <c r="R44" s="0" t="str">
        <f aca="false">IFERROR(CONCATENATE(TEXT(INDEX($Q$7:$Q$27,SMALL(IF($T$7:$T$27&lt;&gt;"",IF($Q$7:$Q$27&lt;&gt;"",ROW($Q$7:$Q$27)-MIN(ROW($Q$7:$Q$27))+1,""),""),ROW()-ROW(A$29)+1)),"##0")," "),"")</f>
        <v/>
      </c>
      <c r="S44" s="0" t="str">
        <f aca="false">IFERROR(CONCATENATE((INDEX($A$7:$A$27,SMALL(IF($T$7:$T$27&lt;&gt;"",IF($Q$7:$Q$27&lt;&gt;"",ROW($Q$7:$Q$27)-MIN(ROW($Q$7:$Q$27))+1,""),""),ROW()-ROW(A$29)+1))),),"")</f>
        <v/>
      </c>
      <c r="W44" s="0" t="str">
        <f aca="false">IFERROR(CONCATENATE((INDEX($Z$7:$Z$27,SMALL(IF($Z$7:$Z$27&lt;&gt;"",IF($W$7:$W$27&lt;&gt;"",ROW($W$7:$W$27)-MIN(ROW($W$7:$W$27))+1,""),""),ROW()-ROW(A$29)+1)))," "),"")</f>
        <v/>
      </c>
      <c r="X44" s="0" t="str">
        <f aca="false">IFERROR(CONCATENATE(TEXT(INDEX($W$7:$W$27,SMALL(IF($Z$7:$Z$27&lt;&gt;"",IF($W$7:$W$27&lt;&gt;"",ROW($W$7:$W$27)-MIN(ROW($W$7:$W$27))+1,""),""),ROW()-ROW(A$29)+1)),"##0")," "),"")</f>
        <v/>
      </c>
      <c r="Y44" s="0" t="str">
        <f aca="false">IFERROR(CONCATENATE((INDEX($A$7:$A$27,SMALL(IF($Z$7:$Z$27&lt;&gt;"",IF($W$7:$W$27&lt;&gt;"",ROW($W$7:$W$27)-MIN(ROW($W$7:$W$27))+1,""),""),ROW()-ROW(A$29)+1))),),"")</f>
        <v/>
      </c>
      <c r="AC44" s="0" t="str">
        <f aca="false">IFERROR(CONCATENATE((INDEX($AF$7:$AF$27,SMALL(IF($AF$7:$AF$27&lt;&gt;"",IF($AC$7:$AC$27&lt;&gt;"",ROW($AC$7:$AC$27)-MIN(ROW($AC$7:$AC$27))+1,""),""),ROW()-ROW(A$29)+1))),","),"")</f>
        <v/>
      </c>
      <c r="AD44" s="0" t="str">
        <f aca="false">IFERROR(CONCATENATE(TEXT(INDEX($AC$7:$AC$27,SMALL(IF($AF$7:$AF$27&lt;&gt;"",IF($AC$7:$AC$27&lt;&gt;"",ROW($AC$7:$AC$27)-MIN(ROW($AC$7:$AC$27))+1,""),""),ROW()-ROW(A$29)+1)),"##0"),","),"")</f>
        <v/>
      </c>
      <c r="AE44" s="0" t="str">
        <f aca="false">IFERROR(CONCATENATE((INDEX($A$7:$A$27,SMALL(IF($AF$7:$AF$27&lt;&gt;"",IF($AC$7:$AC$27&lt;&gt;"",ROW($AC$7:$AC$27)-MIN(ROW($AC$7:$AC$27))+1,""),""),ROW()-ROW(A$29)+1))),),"")</f>
        <v/>
      </c>
      <c r="AI44" s="0" t="str">
        <f aca="false">IFERROR(CONCATENATE((INDEX($AL$7:$AL$27,SMALL(IF($AL$7:$AL$27&lt;&gt;"",IF($AI$7:$AI$27&lt;&gt;"",ROW($AI$7:$AI$27)-MIN(ROW($AI$7:$AI$27))+1,""),""),ROW()-ROW(A$29)+1)))," "),"")</f>
        <v/>
      </c>
      <c r="AJ44" s="0" t="str">
        <f aca="false">IFERROR(CONCATENATE(TEXT(INDEX($AI$7:$AI$27,SMALL(IF($AL$7:$AL$27&lt;&gt;"",IF($AI$7:$AI$27&lt;&gt;"",ROW($AI$7:$AI$27)-MIN(ROW($AI$7:$AI$27))+1,""),""),ROW()-ROW(A$29)+1)),"##0")," "),"")</f>
        <v/>
      </c>
      <c r="AK44" s="0" t="str">
        <f aca="false">IFERROR(CONCATENATE((INDEX($A$7:$A$27,SMALL(IF($AL$7:$AL$27&lt;&gt;"",IF($AI$7:$AI$27&lt;&gt;"",ROW($AI$7:$AI$27)-MIN(ROW($AI$7:$AI$27))+1,""),""),ROW()-ROW(A$29)+1))),),"")</f>
        <v/>
      </c>
    </row>
    <row r="45" customFormat="false" ht="15" hidden="false" customHeight="false" outlineLevel="0" collapsed="false">
      <c r="K45" s="0" t="str">
        <f aca="false">IFERROR(CONCATENATE(TEXT(INDEX($K$7:$K$27,SMALL(IF($N$7:$N$27&lt;&gt;"",IF($K$7:$K$27&lt;&gt;"",ROW($K$7:$K$27)-MIN(ROW($K$7:$K$27))+1,""),""),ROW()-ROW(A$29)+1)),"##0"),","),"")</f>
        <v/>
      </c>
      <c r="L45" s="0" t="str">
        <f aca="false">IFERROR(CONCATENATE((INDEX($N$7:$N$27,SMALL(IF($N$7:$N$27&lt;&gt;"",IF($K$7:$K$27&lt;&gt;"",ROW($K$7:$K$27)-MIN(ROW($K$7:$K$27))+1,""),""),ROW()-ROW(A$29)+1))),","),"")</f>
        <v/>
      </c>
      <c r="M45" s="0" t="str">
        <f aca="false">IFERROR(CONCATENATE((INDEX($A$7:$A$27,SMALL(IF($N$7:$N$27&lt;&gt;"",IF($K$7:$K$27&lt;&gt;"",ROW($K$7:$K$27)-MIN(ROW($K$7:$K$27))+1,""),""),ROW()-ROW(A$29)+1))),),"")</f>
        <v/>
      </c>
      <c r="Q45" s="0" t="str">
        <f aca="false">IFERROR(CONCATENATE((INDEX($T$7:$T$27,SMALL(IF($T$7:$T$27&lt;&gt;"",IF($Q$7:$Q$27&lt;&gt;"",ROW($Q$7:$Q$27)-MIN(ROW($Q$7:$Q$27))+1,""),""),ROW()-ROW(A$29)+1)))," "),"")</f>
        <v/>
      </c>
      <c r="R45" s="0" t="str">
        <f aca="false">IFERROR(CONCATENATE(TEXT(INDEX($Q$7:$Q$27,SMALL(IF($T$7:$T$27&lt;&gt;"",IF($Q$7:$Q$27&lt;&gt;"",ROW($Q$7:$Q$27)-MIN(ROW($Q$7:$Q$27))+1,""),""),ROW()-ROW(A$29)+1)),"##0")," "),"")</f>
        <v/>
      </c>
      <c r="S45" s="0" t="str">
        <f aca="false">IFERROR(CONCATENATE((INDEX($A$7:$A$27,SMALL(IF($T$7:$T$27&lt;&gt;"",IF($Q$7:$Q$27&lt;&gt;"",ROW($Q$7:$Q$27)-MIN(ROW($Q$7:$Q$27))+1,""),""),ROW()-ROW(A$29)+1))),),"")</f>
        <v/>
      </c>
      <c r="W45" s="0" t="str">
        <f aca="false">IFERROR(CONCATENATE((INDEX($Z$7:$Z$27,SMALL(IF($Z$7:$Z$27&lt;&gt;"",IF($W$7:$W$27&lt;&gt;"",ROW($W$7:$W$27)-MIN(ROW($W$7:$W$27))+1,""),""),ROW()-ROW(A$29)+1)))," "),"")</f>
        <v/>
      </c>
      <c r="X45" s="0" t="str">
        <f aca="false">IFERROR(CONCATENATE(TEXT(INDEX($W$7:$W$27,SMALL(IF($Z$7:$Z$27&lt;&gt;"",IF($W$7:$W$27&lt;&gt;"",ROW($W$7:$W$27)-MIN(ROW($W$7:$W$27))+1,""),""),ROW()-ROW(A$29)+1)),"##0")," "),"")</f>
        <v/>
      </c>
      <c r="Y45" s="0" t="str">
        <f aca="false">IFERROR(CONCATENATE((INDEX($A$7:$A$27,SMALL(IF($Z$7:$Z$27&lt;&gt;"",IF($W$7:$W$27&lt;&gt;"",ROW($W$7:$W$27)-MIN(ROW($W$7:$W$27))+1,""),""),ROW()-ROW(A$29)+1))),),"")</f>
        <v/>
      </c>
      <c r="AC45" s="0" t="str">
        <f aca="false">IFERROR(CONCATENATE((INDEX($AF$7:$AF$27,SMALL(IF($AF$7:$AF$27&lt;&gt;"",IF($AC$7:$AC$27&lt;&gt;"",ROW($AC$7:$AC$27)-MIN(ROW($AC$7:$AC$27))+1,""),""),ROW()-ROW(A$29)+1))),","),"")</f>
        <v/>
      </c>
      <c r="AD45" s="0" t="str">
        <f aca="false">IFERROR(CONCATENATE(TEXT(INDEX($AC$7:$AC$27,SMALL(IF($AF$7:$AF$27&lt;&gt;"",IF($AC$7:$AC$27&lt;&gt;"",ROW($AC$7:$AC$27)-MIN(ROW($AC$7:$AC$27))+1,""),""),ROW()-ROW(A$29)+1)),"##0"),","),"")</f>
        <v/>
      </c>
      <c r="AE45" s="0" t="str">
        <f aca="false">IFERROR(CONCATENATE((INDEX($A$7:$A$27,SMALL(IF($AF$7:$AF$27&lt;&gt;"",IF($AC$7:$AC$27&lt;&gt;"",ROW($AC$7:$AC$27)-MIN(ROW($AC$7:$AC$27))+1,""),""),ROW()-ROW(A$29)+1))),),"")</f>
        <v/>
      </c>
      <c r="AI45" s="0" t="str">
        <f aca="false">IFERROR(CONCATENATE((INDEX($AL$7:$AL$27,SMALL(IF($AL$7:$AL$27&lt;&gt;"",IF($AI$7:$AI$27&lt;&gt;"",ROW($AI$7:$AI$27)-MIN(ROW($AI$7:$AI$27))+1,""),""),ROW()-ROW(A$29)+1)))," "),"")</f>
        <v/>
      </c>
      <c r="AJ45" s="0" t="str">
        <f aca="false">IFERROR(CONCATENATE(TEXT(INDEX($AI$7:$AI$27,SMALL(IF($AL$7:$AL$27&lt;&gt;"",IF($AI$7:$AI$27&lt;&gt;"",ROW($AI$7:$AI$27)-MIN(ROW($AI$7:$AI$27))+1,""),""),ROW()-ROW(A$29)+1)),"##0")," "),"")</f>
        <v/>
      </c>
      <c r="AK45" s="0" t="str">
        <f aca="false">IFERROR(CONCATENATE((INDEX($A$7:$A$27,SMALL(IF($AL$7:$AL$27&lt;&gt;"",IF($AI$7:$AI$27&lt;&gt;"",ROW($AI$7:$AI$27)-MIN(ROW($AI$7:$AI$27))+1,""),""),ROW()-ROW(A$29)+1))),),"")</f>
        <v/>
      </c>
    </row>
    <row r="46" customFormat="false" ht="15" hidden="false" customHeight="false" outlineLevel="0" collapsed="false">
      <c r="K46" s="0" t="str">
        <f aca="false">IFERROR(CONCATENATE(TEXT(INDEX($K$7:$K$27,SMALL(IF($N$7:$N$27&lt;&gt;"",IF($K$7:$K$27&lt;&gt;"",ROW($K$7:$K$27)-MIN(ROW($K$7:$K$27))+1,""),""),ROW()-ROW(A$29)+1)),"##0"),","),"")</f>
        <v/>
      </c>
      <c r="L46" s="0" t="str">
        <f aca="false">IFERROR(CONCATENATE((INDEX($N$7:$N$27,SMALL(IF($N$7:$N$27&lt;&gt;"",IF($K$7:$K$27&lt;&gt;"",ROW($K$7:$K$27)-MIN(ROW($K$7:$K$27))+1,""),""),ROW()-ROW(A$29)+1))),","),"")</f>
        <v/>
      </c>
      <c r="M46" s="0" t="str">
        <f aca="false">IFERROR(CONCATENATE((INDEX($A$7:$A$27,SMALL(IF($N$7:$N$27&lt;&gt;"",IF($K$7:$K$27&lt;&gt;"",ROW($K$7:$K$27)-MIN(ROW($K$7:$K$27))+1,""),""),ROW()-ROW(A$29)+1))),),"")</f>
        <v/>
      </c>
      <c r="Q46" s="0" t="str">
        <f aca="false">IFERROR(CONCATENATE((INDEX($T$7:$T$27,SMALL(IF($T$7:$T$27&lt;&gt;"",IF($Q$7:$Q$27&lt;&gt;"",ROW($Q$7:$Q$27)-MIN(ROW($Q$7:$Q$27))+1,""),""),ROW()-ROW(A$29)+1)))," "),"")</f>
        <v/>
      </c>
      <c r="R46" s="0" t="str">
        <f aca="false">IFERROR(CONCATENATE(TEXT(INDEX($Q$7:$Q$27,SMALL(IF($T$7:$T$27&lt;&gt;"",IF($Q$7:$Q$27&lt;&gt;"",ROW($Q$7:$Q$27)-MIN(ROW($Q$7:$Q$27))+1,""),""),ROW()-ROW(A$29)+1)),"##0")," "),"")</f>
        <v/>
      </c>
      <c r="S46" s="0" t="str">
        <f aca="false">IFERROR(CONCATENATE((INDEX($A$7:$A$27,SMALL(IF($T$7:$T$27&lt;&gt;"",IF($Q$7:$Q$27&lt;&gt;"",ROW($Q$7:$Q$27)-MIN(ROW($Q$7:$Q$27))+1,""),""),ROW()-ROW(A$29)+1))),),"")</f>
        <v/>
      </c>
      <c r="W46" s="0" t="str">
        <f aca="false">IFERROR(CONCATENATE((INDEX($Z$7:$Z$27,SMALL(IF($Z$7:$Z$27&lt;&gt;"",IF($W$7:$W$27&lt;&gt;"",ROW($W$7:$W$27)-MIN(ROW($W$7:$W$27))+1,""),""),ROW()-ROW(A$29)+1)))," "),"")</f>
        <v/>
      </c>
      <c r="X46" s="0" t="str">
        <f aca="false">IFERROR(CONCATENATE(TEXT(INDEX($W$7:$W$27,SMALL(IF($Z$7:$Z$27&lt;&gt;"",IF($W$7:$W$27&lt;&gt;"",ROW($W$7:$W$27)-MIN(ROW($W$7:$W$27))+1,""),""),ROW()-ROW(A$29)+1)),"##0")," "),"")</f>
        <v/>
      </c>
      <c r="Y46" s="0" t="str">
        <f aca="false">IFERROR(CONCATENATE((INDEX($A$7:$A$27,SMALL(IF($Z$7:$Z$27&lt;&gt;"",IF($W$7:$W$27&lt;&gt;"",ROW($W$7:$W$27)-MIN(ROW($W$7:$W$27))+1,""),""),ROW()-ROW(A$29)+1))),),"")</f>
        <v/>
      </c>
      <c r="AC46" s="0" t="str">
        <f aca="false">IFERROR(CONCATENATE((INDEX($AF$7:$AF$27,SMALL(IF($AF$7:$AF$27&lt;&gt;"",IF($AC$7:$AC$27&lt;&gt;"",ROW($AC$7:$AC$27)-MIN(ROW($AC$7:$AC$27))+1,""),""),ROW()-ROW(A$29)+1))),","),"")</f>
        <v/>
      </c>
      <c r="AD46" s="0" t="str">
        <f aca="false">IFERROR(CONCATENATE(TEXT(INDEX($AC$7:$AC$27,SMALL(IF($AF$7:$AF$27&lt;&gt;"",IF($AC$7:$AC$27&lt;&gt;"",ROW($AC$7:$AC$27)-MIN(ROW($AC$7:$AC$27))+1,""),""),ROW()-ROW(A$29)+1)),"##0"),","),"")</f>
        <v/>
      </c>
      <c r="AE46" s="0" t="str">
        <f aca="false">IFERROR(CONCATENATE((INDEX($A$7:$A$27,SMALL(IF($AF$7:$AF$27&lt;&gt;"",IF($AC$7:$AC$27&lt;&gt;"",ROW($AC$7:$AC$27)-MIN(ROW($AC$7:$AC$27))+1,""),""),ROW()-ROW(A$29)+1))),),"")</f>
        <v/>
      </c>
      <c r="AI46" s="0" t="str">
        <f aca="false">IFERROR(CONCATENATE((INDEX($AL$7:$AL$27,SMALL(IF($AL$7:$AL$27&lt;&gt;"",IF($AI$7:$AI$27&lt;&gt;"",ROW($AI$7:$AI$27)-MIN(ROW($AI$7:$AI$27))+1,""),""),ROW()-ROW(A$29)+1)))," "),"")</f>
        <v/>
      </c>
      <c r="AJ46" s="0" t="str">
        <f aca="false">IFERROR(CONCATENATE(TEXT(INDEX($AI$7:$AI$27,SMALL(IF($AL$7:$AL$27&lt;&gt;"",IF($AI$7:$AI$27&lt;&gt;"",ROW($AI$7:$AI$27)-MIN(ROW($AI$7:$AI$27))+1,""),""),ROW()-ROW(A$29)+1)),"##0")," "),"")</f>
        <v/>
      </c>
      <c r="AK46" s="0" t="str">
        <f aca="false">IFERROR(CONCATENATE((INDEX($A$7:$A$27,SMALL(IF($AL$7:$AL$27&lt;&gt;"",IF($AI$7:$AI$27&lt;&gt;"",ROW($AI$7:$AI$27)-MIN(ROW($AI$7:$AI$27))+1,""),""),ROW()-ROW(A$29)+1))),),"")</f>
        <v/>
      </c>
    </row>
    <row r="47" customFormat="false" ht="15" hidden="false" customHeight="false" outlineLevel="0" collapsed="false">
      <c r="K47" s="0" t="str">
        <f aca="false">IFERROR(CONCATENATE(TEXT(INDEX($K$7:$K$27,SMALL(IF($N$7:$N$27&lt;&gt;"",IF($K$7:$K$27&lt;&gt;"",ROW($K$7:$K$27)-MIN(ROW($K$7:$K$27))+1,""),""),ROW()-ROW(A$29)+1)),"##0"),","),"")</f>
        <v/>
      </c>
      <c r="L47" s="0" t="str">
        <f aca="false">IFERROR(CONCATENATE((INDEX($N$7:$N$27,SMALL(IF($N$7:$N$27&lt;&gt;"",IF($K$7:$K$27&lt;&gt;"",ROW($K$7:$K$27)-MIN(ROW($K$7:$K$27))+1,""),""),ROW()-ROW(A$29)+1))),","),"")</f>
        <v/>
      </c>
      <c r="M47" s="0" t="str">
        <f aca="false">IFERROR(CONCATENATE((INDEX($A$7:$A$27,SMALL(IF($N$7:$N$27&lt;&gt;"",IF($K$7:$K$27&lt;&gt;"",ROW($K$7:$K$27)-MIN(ROW($K$7:$K$27))+1,""),""),ROW()-ROW(A$29)+1))),),"")</f>
        <v/>
      </c>
      <c r="Q47" s="0" t="str">
        <f aca="false">IFERROR(CONCATENATE((INDEX($T$7:$T$27,SMALL(IF($T$7:$T$27&lt;&gt;"",IF($Q$7:$Q$27&lt;&gt;"",ROW($Q$7:$Q$27)-MIN(ROW($Q$7:$Q$27))+1,""),""),ROW()-ROW(A$29)+1)))," "),"")</f>
        <v/>
      </c>
      <c r="R47" s="0" t="str">
        <f aca="false">IFERROR(CONCATENATE(TEXT(INDEX($Q$7:$Q$27,SMALL(IF($T$7:$T$27&lt;&gt;"",IF($Q$7:$Q$27&lt;&gt;"",ROW($Q$7:$Q$27)-MIN(ROW($Q$7:$Q$27))+1,""),""),ROW()-ROW(A$29)+1)),"##0")," "),"")</f>
        <v/>
      </c>
      <c r="S47" s="0" t="str">
        <f aca="false">IFERROR(CONCATENATE((INDEX($A$7:$A$27,SMALL(IF($T$7:$T$27&lt;&gt;"",IF($Q$7:$Q$27&lt;&gt;"",ROW($Q$7:$Q$27)-MIN(ROW($Q$7:$Q$27))+1,""),""),ROW()-ROW(A$29)+1))),),"")</f>
        <v/>
      </c>
      <c r="W47" s="0" t="str">
        <f aca="false">IFERROR(CONCATENATE((INDEX($Z$7:$Z$27,SMALL(IF($Z$7:$Z$27&lt;&gt;"",IF($W$7:$W$27&lt;&gt;"",ROW($W$7:$W$27)-MIN(ROW($W$7:$W$27))+1,""),""),ROW()-ROW(A$29)+1)))," "),"")</f>
        <v/>
      </c>
      <c r="X47" s="0" t="str">
        <f aca="false">IFERROR(CONCATENATE(TEXT(INDEX($W$7:$W$27,SMALL(IF($Z$7:$Z$27&lt;&gt;"",IF($W$7:$W$27&lt;&gt;"",ROW($W$7:$W$27)-MIN(ROW($W$7:$W$27))+1,""),""),ROW()-ROW(A$29)+1)),"##0")," "),"")</f>
        <v/>
      </c>
      <c r="Y47" s="0" t="str">
        <f aca="false">IFERROR(CONCATENATE((INDEX($A$7:$A$27,SMALL(IF($Z$7:$Z$27&lt;&gt;"",IF($W$7:$W$27&lt;&gt;"",ROW($W$7:$W$27)-MIN(ROW($W$7:$W$27))+1,""),""),ROW()-ROW(A$29)+1))),),"")</f>
        <v/>
      </c>
      <c r="AC47" s="0" t="str">
        <f aca="false">IFERROR(CONCATENATE((INDEX($AF$7:$AF$27,SMALL(IF($AF$7:$AF$27&lt;&gt;"",IF($AC$7:$AC$27&lt;&gt;"",ROW($AC$7:$AC$27)-MIN(ROW($AC$7:$AC$27))+1,""),""),ROW()-ROW(A$29)+1))),","),"")</f>
        <v/>
      </c>
      <c r="AD47" s="0" t="str">
        <f aca="false">IFERROR(CONCATENATE(TEXT(INDEX($AC$7:$AC$27,SMALL(IF($AF$7:$AF$27&lt;&gt;"",IF($AC$7:$AC$27&lt;&gt;"",ROW($AC$7:$AC$27)-MIN(ROW($AC$7:$AC$27))+1,""),""),ROW()-ROW(A$29)+1)),"##0"),","),"")</f>
        <v/>
      </c>
      <c r="AE47" s="0" t="str">
        <f aca="false">IFERROR(CONCATENATE((INDEX($A$7:$A$27,SMALL(IF($AF$7:$AF$27&lt;&gt;"",IF($AC$7:$AC$27&lt;&gt;"",ROW($AC$7:$AC$27)-MIN(ROW($AC$7:$AC$27))+1,""),""),ROW()-ROW(A$29)+1))),),"")</f>
        <v/>
      </c>
      <c r="AI47" s="0" t="str">
        <f aca="false">IFERROR(CONCATENATE((INDEX($AL$7:$AL$27,SMALL(IF($AL$7:$AL$27&lt;&gt;"",IF($AI$7:$AI$27&lt;&gt;"",ROW($AI$7:$AI$27)-MIN(ROW($AI$7:$AI$27))+1,""),""),ROW()-ROW(A$29)+1)))," "),"")</f>
        <v/>
      </c>
      <c r="AJ47" s="0" t="str">
        <f aca="false">IFERROR(CONCATENATE(TEXT(INDEX($AI$7:$AI$27,SMALL(IF($AL$7:$AL$27&lt;&gt;"",IF($AI$7:$AI$27&lt;&gt;"",ROW($AI$7:$AI$27)-MIN(ROW($AI$7:$AI$27))+1,""),""),ROW()-ROW(A$29)+1)),"##0")," "),"")</f>
        <v/>
      </c>
      <c r="AK47" s="0" t="str">
        <f aca="false">IFERROR(CONCATENATE((INDEX($A$7:$A$27,SMALL(IF($AL$7:$AL$27&lt;&gt;"",IF($AI$7:$AI$27&lt;&gt;"",ROW($AI$7:$AI$27)-MIN(ROW($AI$7:$AI$27))+1,""),""),ROW()-ROW(A$29)+1))),),"")</f>
        <v/>
      </c>
    </row>
    <row r="48" customFormat="false" ht="15" hidden="false" customHeight="false" outlineLevel="0" collapsed="false">
      <c r="K48" s="0" t="str">
        <f aca="false">IFERROR(CONCATENATE(TEXT(INDEX($K$7:$K$27,SMALL(IF($N$7:$N$27&lt;&gt;"",IF($K$7:$K$27&lt;&gt;"",ROW($K$7:$K$27)-MIN(ROW($K$7:$K$27))+1,""),""),ROW()-ROW(A$29)+1)),"##0"),","),"")</f>
        <v/>
      </c>
      <c r="L48" s="0" t="str">
        <f aca="false">IFERROR(CONCATENATE((INDEX($N$7:$N$27,SMALL(IF($N$7:$N$27&lt;&gt;"",IF($K$7:$K$27&lt;&gt;"",ROW($K$7:$K$27)-MIN(ROW($K$7:$K$27))+1,""),""),ROW()-ROW(A$29)+1))),","),"")</f>
        <v/>
      </c>
      <c r="M48" s="0" t="str">
        <f aca="false">IFERROR(CONCATENATE((INDEX($A$7:$A$27,SMALL(IF($N$7:$N$27&lt;&gt;"",IF($K$7:$K$27&lt;&gt;"",ROW($K$7:$K$27)-MIN(ROW($K$7:$K$27))+1,""),""),ROW()-ROW(A$29)+1))),),"")</f>
        <v/>
      </c>
      <c r="Q48" s="0" t="str">
        <f aca="false">IFERROR(CONCATENATE((INDEX($T$7:$T$27,SMALL(IF($T$7:$T$27&lt;&gt;"",IF($Q$7:$Q$27&lt;&gt;"",ROW($Q$7:$Q$27)-MIN(ROW($Q$7:$Q$27))+1,""),""),ROW()-ROW(A$29)+1)))," "),"")</f>
        <v/>
      </c>
      <c r="R48" s="0" t="str">
        <f aca="false">IFERROR(CONCATENATE(TEXT(INDEX($Q$7:$Q$27,SMALL(IF($T$7:$T$27&lt;&gt;"",IF($Q$7:$Q$27&lt;&gt;"",ROW($Q$7:$Q$27)-MIN(ROW($Q$7:$Q$27))+1,""),""),ROW()-ROW(A$29)+1)),"##0")," "),"")</f>
        <v/>
      </c>
      <c r="S48" s="0" t="str">
        <f aca="false">IFERROR(CONCATENATE((INDEX($A$7:$A$27,SMALL(IF($T$7:$T$27&lt;&gt;"",IF($Q$7:$Q$27&lt;&gt;"",ROW($Q$7:$Q$27)-MIN(ROW($Q$7:$Q$27))+1,""),""),ROW()-ROW(A$29)+1))),),"")</f>
        <v/>
      </c>
      <c r="W48" s="0" t="str">
        <f aca="false">IFERROR(CONCATENATE((INDEX($Z$7:$Z$27,SMALL(IF($Z$7:$Z$27&lt;&gt;"",IF($W$7:$W$27&lt;&gt;"",ROW($W$7:$W$27)-MIN(ROW($W$7:$W$27))+1,""),""),ROW()-ROW(A$29)+1)))," "),"")</f>
        <v/>
      </c>
      <c r="X48" s="0" t="str">
        <f aca="false">IFERROR(CONCATENATE(TEXT(INDEX($W$7:$W$27,SMALL(IF($Z$7:$Z$27&lt;&gt;"",IF($W$7:$W$27&lt;&gt;"",ROW($W$7:$W$27)-MIN(ROW($W$7:$W$27))+1,""),""),ROW()-ROW(A$29)+1)),"##0")," "),"")</f>
        <v/>
      </c>
      <c r="Y48" s="0" t="str">
        <f aca="false">IFERROR(CONCATENATE((INDEX($A$7:$A$27,SMALL(IF($Z$7:$Z$27&lt;&gt;"",IF($W$7:$W$27&lt;&gt;"",ROW($W$7:$W$27)-MIN(ROW($W$7:$W$27))+1,""),""),ROW()-ROW(A$29)+1))),),"")</f>
        <v/>
      </c>
      <c r="AC48" s="0" t="str">
        <f aca="false">IFERROR(CONCATENATE((INDEX($AF$7:$AF$27,SMALL(IF($AF$7:$AF$27&lt;&gt;"",IF($AC$7:$AC$27&lt;&gt;"",ROW($AC$7:$AC$27)-MIN(ROW($AC$7:$AC$27))+1,""),""),ROW()-ROW(A$29)+1))),","),"")</f>
        <v/>
      </c>
      <c r="AD48" s="0" t="str">
        <f aca="false">IFERROR(CONCATENATE(TEXT(INDEX($AC$7:$AC$27,SMALL(IF($AF$7:$AF$27&lt;&gt;"",IF($AC$7:$AC$27&lt;&gt;"",ROW($AC$7:$AC$27)-MIN(ROW($AC$7:$AC$27))+1,""),""),ROW()-ROW(A$29)+1)),"##0"),","),"")</f>
        <v/>
      </c>
      <c r="AE48" s="0" t="str">
        <f aca="false">IFERROR(CONCATENATE((INDEX($A$7:$A$27,SMALL(IF($AF$7:$AF$27&lt;&gt;"",IF($AC$7:$AC$27&lt;&gt;"",ROW($AC$7:$AC$27)-MIN(ROW($AC$7:$AC$27))+1,""),""),ROW()-ROW(A$29)+1))),),"")</f>
        <v/>
      </c>
      <c r="AI48" s="0" t="str">
        <f aca="false">IFERROR(CONCATENATE((INDEX($AL$7:$AL$27,SMALL(IF($AL$7:$AL$27&lt;&gt;"",IF($AI$7:$AI$27&lt;&gt;"",ROW($AI$7:$AI$27)-MIN(ROW($AI$7:$AI$27))+1,""),""),ROW()-ROW(A$29)+1)))," "),"")</f>
        <v/>
      </c>
      <c r="AJ48" s="0" t="str">
        <f aca="false">IFERROR(CONCATENATE(TEXT(INDEX($AI$7:$AI$27,SMALL(IF($AL$7:$AL$27&lt;&gt;"",IF($AI$7:$AI$27&lt;&gt;"",ROW($AI$7:$AI$27)-MIN(ROW($AI$7:$AI$27))+1,""),""),ROW()-ROW(A$29)+1)),"##0")," "),"")</f>
        <v/>
      </c>
      <c r="AK48" s="0" t="str">
        <f aca="false">IFERROR(CONCATENATE((INDEX($A$7:$A$27,SMALL(IF($AL$7:$AL$27&lt;&gt;"",IF($AI$7:$AI$27&lt;&gt;"",ROW($AI$7:$AI$27)-MIN(ROW($AI$7:$AI$27))+1,""),""),ROW()-ROW(A$29)+1))),),"")</f>
        <v/>
      </c>
    </row>
    <row r="49" customFormat="false" ht="15" hidden="false" customHeight="false" outlineLevel="0" collapsed="false">
      <c r="K49" s="0" t="str">
        <f aca="false">IFERROR(CONCATENATE(TEXT(INDEX($K$7:$K$27,SMALL(IF($N$7:$N$27&lt;&gt;"",IF($K$7:$K$27&lt;&gt;"",ROW($K$7:$K$27)-MIN(ROW($K$7:$K$27))+1,""),""),ROW()-ROW(A$29)+1)),"##0"),","),"")</f>
        <v/>
      </c>
      <c r="L49" s="0" t="str">
        <f aca="false">IFERROR(CONCATENATE((INDEX($N$7:$N$27,SMALL(IF($N$7:$N$27&lt;&gt;"",IF($K$7:$K$27&lt;&gt;"",ROW($K$7:$K$27)-MIN(ROW($K$7:$K$27))+1,""),""),ROW()-ROW(A$29)+1))),","),"")</f>
        <v/>
      </c>
      <c r="M49" s="0" t="str">
        <f aca="false">IFERROR(CONCATENATE((INDEX($A$7:$A$27,SMALL(IF($N$7:$N$27&lt;&gt;"",IF($K$7:$K$27&lt;&gt;"",ROW($K$7:$K$27)-MIN(ROW($K$7:$K$27))+1,""),""),ROW()-ROW(A$29)+1))),),"")</f>
        <v/>
      </c>
      <c r="Q49" s="0" t="str">
        <f aca="false">IFERROR(CONCATENATE((INDEX($T$7:$T$27,SMALL(IF($T$7:$T$27&lt;&gt;"",IF($Q$7:$Q$27&lt;&gt;"",ROW($Q$7:$Q$27)-MIN(ROW($Q$7:$Q$27))+1,""),""),ROW()-ROW(A$29)+1)))," "),"")</f>
        <v/>
      </c>
      <c r="R49" s="0" t="str">
        <f aca="false">IFERROR(CONCATENATE(TEXT(INDEX($Q$7:$Q$27,SMALL(IF($T$7:$T$27&lt;&gt;"",IF($Q$7:$Q$27&lt;&gt;"",ROW($Q$7:$Q$27)-MIN(ROW($Q$7:$Q$27))+1,""),""),ROW()-ROW(A$29)+1)),"##0")," "),"")</f>
        <v/>
      </c>
      <c r="S49" s="0" t="str">
        <f aca="false">IFERROR(CONCATENATE((INDEX($A$7:$A$27,SMALL(IF($T$7:$T$27&lt;&gt;"",IF($Q$7:$Q$27&lt;&gt;"",ROW($Q$7:$Q$27)-MIN(ROW($Q$7:$Q$27))+1,""),""),ROW()-ROW(A$29)+1))),),"")</f>
        <v/>
      </c>
      <c r="W49" s="0" t="str">
        <f aca="false">IFERROR(CONCATENATE((INDEX($Z$7:$Z$27,SMALL(IF($Z$7:$Z$27&lt;&gt;"",IF($W$7:$W$27&lt;&gt;"",ROW($W$7:$W$27)-MIN(ROW($W$7:$W$27))+1,""),""),ROW()-ROW(A$29)+1)))," "),"")</f>
        <v/>
      </c>
      <c r="X49" s="0" t="str">
        <f aca="false">IFERROR(CONCATENATE(TEXT(INDEX($W$7:$W$27,SMALL(IF($Z$7:$Z$27&lt;&gt;"",IF($W$7:$W$27&lt;&gt;"",ROW($W$7:$W$27)-MIN(ROW($W$7:$W$27))+1,""),""),ROW()-ROW(A$29)+1)),"##0")," "),"")</f>
        <v/>
      </c>
      <c r="Y49" s="0" t="str">
        <f aca="false">IFERROR(CONCATENATE((INDEX($A$7:$A$27,SMALL(IF($Z$7:$Z$27&lt;&gt;"",IF($W$7:$W$27&lt;&gt;"",ROW($W$7:$W$27)-MIN(ROW($W$7:$W$27))+1,""),""),ROW()-ROW(A$29)+1))),),"")</f>
        <v/>
      </c>
      <c r="AC49" s="0" t="str">
        <f aca="false">IFERROR(CONCATENATE((INDEX($AF$7:$AF$27,SMALL(IF($AF$7:$AF$27&lt;&gt;"",IF($AC$7:$AC$27&lt;&gt;"",ROW($AC$7:$AC$27)-MIN(ROW($AC$7:$AC$27))+1,""),""),ROW()-ROW(A$29)+1))),","),"")</f>
        <v/>
      </c>
      <c r="AD49" s="0" t="str">
        <f aca="false">IFERROR(CONCATENATE(TEXT(INDEX($AC$7:$AC$27,SMALL(IF($AF$7:$AF$27&lt;&gt;"",IF($AC$7:$AC$27&lt;&gt;"",ROW($AC$7:$AC$27)-MIN(ROW($AC$7:$AC$27))+1,""),""),ROW()-ROW(A$29)+1)),"##0"),","),"")</f>
        <v/>
      </c>
      <c r="AE49" s="0" t="str">
        <f aca="false">IFERROR(CONCATENATE((INDEX($A$7:$A$27,SMALL(IF($AF$7:$AF$27&lt;&gt;"",IF($AC$7:$AC$27&lt;&gt;"",ROW($AC$7:$AC$27)-MIN(ROW($AC$7:$AC$27))+1,""),""),ROW()-ROW(A$29)+1))),),"")</f>
        <v/>
      </c>
      <c r="AI49" s="0" t="str">
        <f aca="false">IFERROR(CONCATENATE((INDEX($AL$7:$AL$27,SMALL(IF($AL$7:$AL$27&lt;&gt;"",IF($AI$7:$AI$27&lt;&gt;"",ROW($AI$7:$AI$27)-MIN(ROW($AI$7:$AI$27))+1,""),""),ROW()-ROW(A$29)+1)))," "),"")</f>
        <v/>
      </c>
      <c r="AJ49" s="0" t="str">
        <f aca="false">IFERROR(CONCATENATE(TEXT(INDEX($AI$7:$AI$27,SMALL(IF($AL$7:$AL$27&lt;&gt;"",IF($AI$7:$AI$27&lt;&gt;"",ROW($AI$7:$AI$27)-MIN(ROW($AI$7:$AI$27))+1,""),""),ROW()-ROW(A$29)+1)),"##0")," "),"")</f>
        <v/>
      </c>
      <c r="AK49" s="0" t="str">
        <f aca="false">IFERROR(CONCATENATE((INDEX($A$7:$A$27,SMALL(IF($AL$7:$AL$27&lt;&gt;"",IF($AI$7:$AI$27&lt;&gt;"",ROW($AI$7:$AI$27)-MIN(ROW($AI$7:$AI$27))+1,""),""),ROW()-ROW(A$29)+1))),),"")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6">
    <cfRule type="cellIs" priority="2" operator="lessThanOrEqual" aboveAverage="0" equalAverage="0" bottom="0" percent="0" rank="0" text="" dxfId="0">
      <formula>H16</formula>
    </cfRule>
  </conditionalFormatting>
  <conditionalFormatting sqref="AD21">
    <cfRule type="cellIs" priority="3" operator="lessThanOrEqual" aboveAverage="0" equalAverage="0" bottom="0" percent="0" rank="0" text="" dxfId="0">
      <formula>H21</formula>
    </cfRule>
  </conditionalFormatting>
  <conditionalFormatting sqref="AD23">
    <cfRule type="cellIs" priority="4" operator="lessThanOrEqual" aboveAverage="0" equalAverage="0" bottom="0" percent="0" rank="0" text="" dxfId="0">
      <formula>H23</formula>
    </cfRule>
  </conditionalFormatting>
  <conditionalFormatting sqref="AD9">
    <cfRule type="cellIs" priority="5" operator="lessThanOrEqual" aboveAverage="0" equalAverage="0" bottom="0" percent="0" rank="0" text="" dxfId="0">
      <formula>H9</formula>
    </cfRule>
  </conditionalFormatting>
  <conditionalFormatting sqref="AE16">
    <cfRule type="cellIs" priority="6" operator="lessThanOrEqual" aboveAverage="0" equalAverage="0" bottom="0" percent="0" rank="0" text="" dxfId="0">
      <formula>I16</formula>
    </cfRule>
  </conditionalFormatting>
  <conditionalFormatting sqref="AE21">
    <cfRule type="cellIs" priority="7" operator="lessThanOrEqual" aboveAverage="0" equalAverage="0" bottom="0" percent="0" rank="0" text="" dxfId="0">
      <formula>I21</formula>
    </cfRule>
  </conditionalFormatting>
  <conditionalFormatting sqref="AE23">
    <cfRule type="cellIs" priority="8" operator="lessThanOrEqual" aboveAverage="0" equalAverage="0" bottom="0" percent="0" rank="0" text="" dxfId="0">
      <formula>I23</formula>
    </cfRule>
  </conditionalFormatting>
  <conditionalFormatting sqref="AE9">
    <cfRule type="cellIs" priority="9" operator="lessThanOrEqual" aboveAverage="0" equalAverage="0" bottom="0" percent="0" rank="0" text="" dxfId="0">
      <formula>I9</formula>
    </cfRule>
  </conditionalFormatting>
  <conditionalFormatting sqref="AJ21">
    <cfRule type="cellIs" priority="10" operator="lessThanOrEqual" aboveAverage="0" equalAverage="0" bottom="0" percent="0" rank="0" text="" dxfId="0">
      <formula>H21</formula>
    </cfRule>
  </conditionalFormatting>
  <conditionalFormatting sqref="AJ24">
    <cfRule type="cellIs" priority="11" operator="lessThanOrEqual" aboveAverage="0" equalAverage="0" bottom="0" percent="0" rank="0" text="" dxfId="0">
      <formula>H24</formula>
    </cfRule>
  </conditionalFormatting>
  <conditionalFormatting sqref="AK21">
    <cfRule type="cellIs" priority="12" operator="lessThanOrEqual" aboveAverage="0" equalAverage="0" bottom="0" percent="0" rank="0" text="" dxfId="0">
      <formula>I21</formula>
    </cfRule>
  </conditionalFormatting>
  <conditionalFormatting sqref="AK24">
    <cfRule type="cellIs" priority="13" operator="lessThanOrEqual" aboveAverage="0" equalAverage="0" bottom="0" percent="0" rank="0" text="" dxfId="0">
      <formula>I24</formula>
    </cfRule>
  </conditionalFormatting>
  <conditionalFormatting sqref="R16">
    <cfRule type="cellIs" priority="14" operator="lessThanOrEqual" aboveAverage="0" equalAverage="0" bottom="0" percent="0" rank="0" text="" dxfId="0">
      <formula>H16</formula>
    </cfRule>
  </conditionalFormatting>
  <conditionalFormatting sqref="R21">
    <cfRule type="cellIs" priority="15" operator="lessThanOrEqual" aboveAverage="0" equalAverage="0" bottom="0" percent="0" rank="0" text="" dxfId="0">
      <formula>H21</formula>
    </cfRule>
  </conditionalFormatting>
  <conditionalFormatting sqref="S16">
    <cfRule type="cellIs" priority="16" operator="lessThanOrEqual" aboveAverage="0" equalAverage="0" bottom="0" percent="0" rank="0" text="" dxfId="0">
      <formula>I16</formula>
    </cfRule>
  </conditionalFormatting>
  <conditionalFormatting sqref="S21">
    <cfRule type="cellIs" priority="17" operator="lessThanOrEqual" aboveAverage="0" equalAverage="0" bottom="0" percent="0" rank="0" text="" dxfId="0">
      <formula>I21</formula>
    </cfRule>
  </conditionalFormatting>
  <conditionalFormatting sqref="X13">
    <cfRule type="cellIs" priority="18" operator="lessThanOrEqual" aboveAverage="0" equalAverage="0" bottom="0" percent="0" rank="0" text="" dxfId="0">
      <formula>H13</formula>
    </cfRule>
  </conditionalFormatting>
  <conditionalFormatting sqref="X16">
    <cfRule type="cellIs" priority="19" operator="lessThanOrEqual" aboveAverage="0" equalAverage="0" bottom="0" percent="0" rank="0" text="" dxfId="0">
      <formula>H16</formula>
    </cfRule>
  </conditionalFormatting>
  <conditionalFormatting sqref="X19">
    <cfRule type="cellIs" priority="20" operator="lessThanOrEqual" aboveAverage="0" equalAverage="0" bottom="0" percent="0" rank="0" text="" dxfId="0">
      <formula>H19</formula>
    </cfRule>
  </conditionalFormatting>
  <conditionalFormatting sqref="X21">
    <cfRule type="cellIs" priority="21" operator="lessThanOrEqual" aboveAverage="0" equalAverage="0" bottom="0" percent="0" rank="0" text="" dxfId="0">
      <formula>H21</formula>
    </cfRule>
  </conditionalFormatting>
  <conditionalFormatting sqref="X23">
    <cfRule type="cellIs" priority="22" operator="lessThanOrEqual" aboveAverage="0" equalAverage="0" bottom="0" percent="0" rank="0" text="" dxfId="0">
      <formula>H23</formula>
    </cfRule>
  </conditionalFormatting>
  <conditionalFormatting sqref="X27">
    <cfRule type="cellIs" priority="23" operator="lessThanOrEqual" aboveAverage="0" equalAverage="0" bottom="0" percent="0" rank="0" text="" dxfId="0">
      <formula>H27</formula>
    </cfRule>
  </conditionalFormatting>
  <conditionalFormatting sqref="X9">
    <cfRule type="cellIs" priority="24" operator="lessThanOrEqual" aboveAverage="0" equalAverage="0" bottom="0" percent="0" rank="0" text="" dxfId="0">
      <formula>H9</formula>
    </cfRule>
  </conditionalFormatting>
  <conditionalFormatting sqref="Y13">
    <cfRule type="cellIs" priority="25" operator="lessThanOrEqual" aboveAverage="0" equalAverage="0" bottom="0" percent="0" rank="0" text="" dxfId="0">
      <formula>I13</formula>
    </cfRule>
  </conditionalFormatting>
  <conditionalFormatting sqref="Y16">
    <cfRule type="cellIs" priority="26" operator="lessThanOrEqual" aboveAverage="0" equalAverage="0" bottom="0" percent="0" rank="0" text="" dxfId="0">
      <formula>I16</formula>
    </cfRule>
  </conditionalFormatting>
  <conditionalFormatting sqref="Y19">
    <cfRule type="cellIs" priority="27" operator="lessThanOrEqual" aboveAverage="0" equalAverage="0" bottom="0" percent="0" rank="0" text="" dxfId="0">
      <formula>I19</formula>
    </cfRule>
  </conditionalFormatting>
  <conditionalFormatting sqref="Y21">
    <cfRule type="cellIs" priority="28" operator="lessThanOrEqual" aboveAverage="0" equalAverage="0" bottom="0" percent="0" rank="0" text="" dxfId="0">
      <formula>I21</formula>
    </cfRule>
  </conditionalFormatting>
  <conditionalFormatting sqref="Y23">
    <cfRule type="cellIs" priority="29" operator="lessThanOrEqual" aboveAverage="0" equalAverage="0" bottom="0" percent="0" rank="0" text="" dxfId="0">
      <formula>I23</formula>
    </cfRule>
  </conditionalFormatting>
  <conditionalFormatting sqref="Y27">
    <cfRule type="cellIs" priority="30" operator="lessThanOrEqual" aboveAverage="0" equalAverage="0" bottom="0" percent="0" rank="0" text="" dxfId="0">
      <formula>I27</formula>
    </cfRule>
  </conditionalFormatting>
  <conditionalFormatting sqref="Y9">
    <cfRule type="cellIs" priority="31" operator="lessThanOrEqual" aboveAverage="0" equalAverage="0" bottom="0" percent="0" rank="0" text="" dxfId="0">
      <formula>I9</formula>
    </cfRule>
  </conditionalFormatting>
  <hyperlinks>
    <hyperlink ref="AA9" r:id="rId2" display="Link"/>
    <hyperlink ref="AG9" r:id="rId3" display="Link"/>
    <hyperlink ref="AA13" r:id="rId4" display="Link"/>
    <hyperlink ref="U16" r:id="rId5" display="Link"/>
    <hyperlink ref="AA16" r:id="rId6" display="Link"/>
    <hyperlink ref="AG16" r:id="rId7" display="Link"/>
    <hyperlink ref="AA19" r:id="rId8" display="Link"/>
    <hyperlink ref="U21" r:id="rId9" display="Link"/>
    <hyperlink ref="AA21" r:id="rId10" display="Link"/>
    <hyperlink ref="AG21" r:id="rId11" display="Link"/>
    <hyperlink ref="AM21" r:id="rId12" display="Link"/>
    <hyperlink ref="AA23" r:id="rId13" display="Link"/>
    <hyperlink ref="AG23" r:id="rId14" display="Link"/>
    <hyperlink ref="AA24" r:id="rId15" display="Link"/>
    <hyperlink ref="AM24" r:id="rId16" display="Link"/>
    <hyperlink ref="AA27" r:id="rId17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2017-05-17T21:29:15Z</dcterms:created>
  <dc:language>en-US</dc:language>
  <dcterms:modified xsi:type="dcterms:W3CDTF">2017-05-17T21:29:15Z</dcterms:modified>
  <cp:revision>0</cp:revision>
</cp:coreProperties>
</file>