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toomey/Documents/Research/ADTask/ADTaskPilot/files/"/>
    </mc:Choice>
  </mc:AlternateContent>
  <xr:revisionPtr revIDLastSave="0" documentId="13_ncr:1_{40EFA40A-DED2-434E-BEE4-1913D2466A27}" xr6:coauthVersionLast="36" xr6:coauthVersionMax="36" xr10:uidLastSave="{00000000-0000-0000-0000-000000000000}"/>
  <bookViews>
    <workbookView xWindow="0" yWindow="460" windowWidth="25100" windowHeight="15540" xr2:uid="{3F10290B-CCDC-5F4E-BFF3-E6DC3DACB3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77" i="1" l="1"/>
  <c r="AE74" i="1" s="1"/>
  <c r="AE77" i="1"/>
  <c r="AE73" i="1"/>
  <c r="AA76" i="1"/>
  <c r="AB73" i="1" s="1"/>
  <c r="AB76" i="1"/>
  <c r="AB72" i="1"/>
  <c r="Y77" i="1"/>
  <c r="X77" i="1"/>
  <c r="Y73" i="1"/>
  <c r="U76" i="1"/>
  <c r="V76" i="1"/>
  <c r="V72" i="1"/>
  <c r="V73" i="1"/>
  <c r="AE72" i="1"/>
  <c r="Y72" i="1"/>
  <c r="AB71" i="1"/>
  <c r="V71" i="1"/>
  <c r="AA49" i="1"/>
  <c r="AB45" i="1"/>
  <c r="Y74" i="1" l="1"/>
  <c r="Y46" i="1"/>
  <c r="AE50" i="1"/>
  <c r="AE47" i="1" s="1"/>
  <c r="AD50" i="1"/>
  <c r="AE46" i="1"/>
  <c r="AB49" i="1"/>
  <c r="AB23" i="1"/>
  <c r="AB46" i="1"/>
  <c r="AB44" i="1"/>
  <c r="Y50" i="1"/>
  <c r="X50" i="1"/>
  <c r="Y47" i="1" s="1"/>
  <c r="V49" i="1"/>
  <c r="U49" i="1"/>
  <c r="V45" i="1"/>
  <c r="AE45" i="1"/>
  <c r="Y45" i="1"/>
  <c r="V44" i="1"/>
  <c r="AE24" i="1"/>
  <c r="AD24" i="1"/>
  <c r="V23" i="1"/>
  <c r="U23" i="1"/>
  <c r="X24" i="1"/>
  <c r="Y24" i="1"/>
  <c r="Y20" i="1"/>
  <c r="V46" i="1" l="1"/>
  <c r="AA23" i="1"/>
  <c r="V19" i="1" l="1"/>
  <c r="AE21" i="1"/>
  <c r="AE20" i="1"/>
  <c r="AB19" i="1"/>
  <c r="AB20" i="1"/>
  <c r="AE19" i="1"/>
  <c r="AB18" i="1"/>
  <c r="Y21" i="1"/>
  <c r="V20" i="1" l="1"/>
  <c r="V18" i="1"/>
  <c r="Y19" i="1"/>
  <c r="I104" i="1"/>
  <c r="H104" i="1"/>
  <c r="I101" i="1" s="1"/>
  <c r="L101" i="1"/>
  <c r="L100" i="1"/>
  <c r="I100" i="1"/>
  <c r="I99" i="1"/>
  <c r="F101" i="1"/>
  <c r="C104" i="1"/>
  <c r="B104" i="1"/>
  <c r="C101" i="1" s="1"/>
  <c r="C100" i="1"/>
  <c r="C132" i="1"/>
  <c r="B132" i="1"/>
  <c r="C129" i="1" s="1"/>
  <c r="C128" i="1"/>
  <c r="C127" i="1"/>
  <c r="C126" i="1"/>
  <c r="F125" i="1"/>
  <c r="C125" i="1"/>
  <c r="F124" i="1"/>
  <c r="N95" i="1"/>
  <c r="N94" i="1"/>
  <c r="C99" i="1"/>
  <c r="F100" i="1"/>
  <c r="F71" i="1" l="1"/>
  <c r="F70" i="1"/>
  <c r="B78" i="1"/>
  <c r="C78" i="1"/>
  <c r="C74" i="1"/>
  <c r="C73" i="1"/>
  <c r="C72" i="1"/>
  <c r="C71" i="1"/>
  <c r="B52" i="1"/>
  <c r="C52" i="1"/>
  <c r="C47" i="1"/>
  <c r="F45" i="1"/>
  <c r="C46" i="1"/>
  <c r="F44" i="1"/>
  <c r="C75" i="1" l="1"/>
  <c r="F17" i="1"/>
  <c r="C49" i="1"/>
  <c r="C48" i="1"/>
  <c r="C45" i="1"/>
  <c r="F16" i="1"/>
  <c r="B24" i="1"/>
  <c r="C24" i="1"/>
  <c r="C18" i="1" l="1"/>
  <c r="C21" i="1"/>
  <c r="C20" i="1"/>
  <c r="C19" i="1"/>
  <c r="C17" i="1"/>
</calcChain>
</file>

<file path=xl/sharedStrings.xml><?xml version="1.0" encoding="utf-8"?>
<sst xmlns="http://schemas.openxmlformats.org/spreadsheetml/2006/main" count="255" uniqueCount="25">
  <si>
    <t>task2, cueCond2</t>
  </si>
  <si>
    <t>errorCom</t>
  </si>
  <si>
    <t>trials</t>
  </si>
  <si>
    <t>errorOm</t>
  </si>
  <si>
    <t>numCorrect</t>
  </si>
  <si>
    <t>accuracy</t>
  </si>
  <si>
    <t>numResp</t>
  </si>
  <si>
    <t>meanRT</t>
  </si>
  <si>
    <t>acWMOrder</t>
  </si>
  <si>
    <t>acWMletter</t>
  </si>
  <si>
    <t>oriEf</t>
  </si>
  <si>
    <t>sumInval</t>
  </si>
  <si>
    <t>sumVal</t>
  </si>
  <si>
    <t>task1</t>
  </si>
  <si>
    <t>dot sample data</t>
  </si>
  <si>
    <t>neutral sample data</t>
  </si>
  <si>
    <t>target</t>
  </si>
  <si>
    <t>cueCond=1 task=2</t>
  </si>
  <si>
    <t>stroop sample data</t>
  </si>
  <si>
    <t>neutral sample data, new cues</t>
  </si>
  <si>
    <t xml:space="preserve">stroop sample data, new cues </t>
  </si>
  <si>
    <t>cueCond=1, task=1</t>
  </si>
  <si>
    <t>cueCond=1, task=2</t>
  </si>
  <si>
    <t>cueCond=2, task=1</t>
  </si>
  <si>
    <t>cueCond=2, task=2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</si>
</sst>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2831-F9E4-044B-BFEB-BC0E5A5F8864}">
  <dimension ref="A1:AI132"/>
  <sheetViews>
    <sheetView tabSelected="1" topLeftCell="R47" workbookViewId="0">
      <selection activeCell="AI63" sqref="AI63"/>
    </sheetView>
  </sheetViews>
  <sheetFormatPr baseColWidth="10" defaultRowHeight="16"/>
  <sheetData>
    <row r="1" spans="1:35">
      <c r="A1" t="s">
        <v>14</v>
      </c>
    </row>
    <row r="2" spans="1:35"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S2" t="s">
        <v>14</v>
      </c>
    </row>
    <row r="3" spans="1:35"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 s="4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</row>
    <row r="4" spans="1:35"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 s="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</row>
    <row r="5" spans="1: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 s="4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</row>
    <row r="6" spans="1:35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 s="4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B7">
        <v>768</v>
      </c>
      <c r="C7">
        <v>512</v>
      </c>
      <c r="D7">
        <v>512</v>
      </c>
      <c r="E7">
        <v>768</v>
      </c>
      <c r="F7">
        <v>512</v>
      </c>
      <c r="G7">
        <v>768</v>
      </c>
      <c r="H7">
        <v>512</v>
      </c>
      <c r="I7">
        <v>512</v>
      </c>
      <c r="J7">
        <v>768</v>
      </c>
      <c r="K7">
        <v>768</v>
      </c>
      <c r="L7">
        <v>512</v>
      </c>
      <c r="M7">
        <v>768</v>
      </c>
      <c r="N7">
        <v>512</v>
      </c>
      <c r="O7">
        <v>512</v>
      </c>
      <c r="P7">
        <v>512</v>
      </c>
      <c r="Q7">
        <v>512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s="4">
        <v>1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</row>
    <row r="8" spans="1:35">
      <c r="B8">
        <v>300</v>
      </c>
      <c r="C8">
        <v>300</v>
      </c>
      <c r="D8">
        <v>300</v>
      </c>
      <c r="E8">
        <v>300</v>
      </c>
      <c r="F8">
        <v>600</v>
      </c>
      <c r="G8">
        <v>300</v>
      </c>
      <c r="H8">
        <v>600</v>
      </c>
      <c r="I8">
        <v>300</v>
      </c>
      <c r="J8">
        <v>600</v>
      </c>
      <c r="K8">
        <v>300</v>
      </c>
      <c r="L8">
        <v>300</v>
      </c>
      <c r="M8">
        <v>300</v>
      </c>
      <c r="N8">
        <v>300</v>
      </c>
      <c r="O8">
        <v>300</v>
      </c>
      <c r="P8">
        <v>300</v>
      </c>
      <c r="Q8">
        <v>600</v>
      </c>
      <c r="T8">
        <v>768</v>
      </c>
      <c r="U8" s="8">
        <v>512</v>
      </c>
      <c r="V8">
        <v>512</v>
      </c>
      <c r="W8">
        <v>512</v>
      </c>
      <c r="X8">
        <v>512</v>
      </c>
      <c r="Y8" s="8">
        <v>768</v>
      </c>
      <c r="Z8">
        <v>768</v>
      </c>
      <c r="AA8" s="4">
        <v>768</v>
      </c>
      <c r="AB8">
        <v>768</v>
      </c>
      <c r="AC8">
        <v>768</v>
      </c>
      <c r="AD8" s="8">
        <v>512</v>
      </c>
      <c r="AE8">
        <v>768</v>
      </c>
      <c r="AF8" s="8">
        <v>512</v>
      </c>
      <c r="AG8" s="3">
        <v>512</v>
      </c>
      <c r="AH8">
        <v>512</v>
      </c>
      <c r="AI8">
        <v>512</v>
      </c>
    </row>
    <row r="9" spans="1:35">
      <c r="B9">
        <v>0</v>
      </c>
      <c r="C9">
        <v>0</v>
      </c>
      <c r="D9">
        <v>1</v>
      </c>
      <c r="E9">
        <v>2</v>
      </c>
      <c r="F9">
        <v>2</v>
      </c>
      <c r="G9">
        <v>1</v>
      </c>
      <c r="H9">
        <v>0</v>
      </c>
      <c r="I9">
        <v>1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1</v>
      </c>
      <c r="Q9">
        <v>0</v>
      </c>
      <c r="T9">
        <v>300</v>
      </c>
      <c r="U9">
        <v>300</v>
      </c>
      <c r="V9">
        <v>300</v>
      </c>
      <c r="W9">
        <v>300</v>
      </c>
      <c r="X9" s="8">
        <v>600</v>
      </c>
      <c r="Y9">
        <v>300</v>
      </c>
      <c r="Z9">
        <v>600</v>
      </c>
      <c r="AA9" s="4">
        <v>300</v>
      </c>
      <c r="AB9">
        <v>600</v>
      </c>
      <c r="AC9">
        <v>300</v>
      </c>
      <c r="AD9">
        <v>300</v>
      </c>
      <c r="AE9">
        <v>300</v>
      </c>
      <c r="AF9">
        <v>300</v>
      </c>
      <c r="AG9">
        <v>300</v>
      </c>
      <c r="AH9">
        <v>300</v>
      </c>
      <c r="AI9">
        <v>600</v>
      </c>
    </row>
    <row r="10" spans="1:35">
      <c r="B10">
        <v>0.48073936253786098</v>
      </c>
      <c r="C10">
        <v>0.34069114271551398</v>
      </c>
      <c r="D10">
        <v>0.40834778826683799</v>
      </c>
      <c r="E10">
        <v>0.37357831466942998</v>
      </c>
      <c r="F10">
        <v>0.99923530034720898</v>
      </c>
      <c r="G10">
        <v>0.500878000631928</v>
      </c>
      <c r="H10">
        <v>0.99993296526372399</v>
      </c>
      <c r="I10">
        <v>0.63683451246470202</v>
      </c>
      <c r="J10">
        <v>0.99986413866281498</v>
      </c>
      <c r="K10">
        <v>0.497050178237259</v>
      </c>
      <c r="L10">
        <v>0.54992739949375402</v>
      </c>
      <c r="M10">
        <v>0.40940441936254501</v>
      </c>
      <c r="N10">
        <v>0.413803866133094</v>
      </c>
      <c r="O10">
        <v>0.392648246139288</v>
      </c>
      <c r="P10">
        <v>0.51730169914662805</v>
      </c>
      <c r="Q10">
        <v>0.999332663603127</v>
      </c>
      <c r="T10">
        <v>0</v>
      </c>
      <c r="U10" s="1">
        <v>2</v>
      </c>
      <c r="V10" s="1">
        <v>1</v>
      </c>
      <c r="W10">
        <v>2</v>
      </c>
      <c r="X10" s="1">
        <v>1</v>
      </c>
      <c r="Y10" s="1">
        <v>1</v>
      </c>
      <c r="Z10" s="7">
        <v>0</v>
      </c>
      <c r="AA10" s="4">
        <v>1</v>
      </c>
      <c r="AB10" s="2">
        <v>1</v>
      </c>
      <c r="AC10" s="1">
        <v>2</v>
      </c>
      <c r="AD10" s="1">
        <v>2</v>
      </c>
      <c r="AE10" s="1">
        <v>2</v>
      </c>
      <c r="AF10" s="1">
        <v>2</v>
      </c>
      <c r="AG10" s="2">
        <v>1</v>
      </c>
      <c r="AH10" s="1">
        <v>1</v>
      </c>
      <c r="AI10" s="7">
        <v>0</v>
      </c>
    </row>
    <row r="11" spans="1:35">
      <c r="A11" t="s">
        <v>0</v>
      </c>
      <c r="D11" t="s">
        <v>13</v>
      </c>
      <c r="T11">
        <v>0.48073936253786098</v>
      </c>
      <c r="U11">
        <v>0.34069114271551398</v>
      </c>
      <c r="V11">
        <v>0.40834778826683799</v>
      </c>
      <c r="W11">
        <v>0.37357831466942998</v>
      </c>
      <c r="X11">
        <v>0.34320000000000001</v>
      </c>
      <c r="Y11">
        <v>0.500878000631928</v>
      </c>
      <c r="Z11">
        <v>0.99993296526372399</v>
      </c>
      <c r="AA11" s="4">
        <v>0.63683451246470202</v>
      </c>
      <c r="AB11">
        <v>0.99986413866281498</v>
      </c>
      <c r="AC11">
        <v>0.497050178237259</v>
      </c>
      <c r="AD11">
        <v>0.54992739949375402</v>
      </c>
      <c r="AE11">
        <v>0.40940441936254501</v>
      </c>
      <c r="AF11">
        <v>0.413803866133094</v>
      </c>
      <c r="AG11">
        <v>0.392648246139288</v>
      </c>
      <c r="AH11">
        <v>0.51730169914662805</v>
      </c>
      <c r="AI11">
        <v>0.999332663603127</v>
      </c>
    </row>
    <row r="12" spans="1:35">
      <c r="B12" t="s">
        <v>2</v>
      </c>
      <c r="C12">
        <v>16</v>
      </c>
      <c r="E12" t="s">
        <v>2</v>
      </c>
      <c r="F12">
        <v>16</v>
      </c>
      <c r="H12">
        <v>86</v>
      </c>
      <c r="I12">
        <v>90</v>
      </c>
      <c r="J12">
        <v>70</v>
      </c>
      <c r="K12">
        <v>89</v>
      </c>
    </row>
    <row r="13" spans="1:35">
      <c r="B13" t="s">
        <v>6</v>
      </c>
      <c r="C13">
        <v>12</v>
      </c>
      <c r="E13" t="s">
        <v>6</v>
      </c>
      <c r="F13">
        <v>12</v>
      </c>
      <c r="H13">
        <v>68</v>
      </c>
      <c r="I13">
        <v>77</v>
      </c>
      <c r="J13">
        <v>85</v>
      </c>
      <c r="K13">
        <v>80</v>
      </c>
      <c r="T13" t="s">
        <v>21</v>
      </c>
      <c r="W13" t="s">
        <v>22</v>
      </c>
      <c r="Z13" t="s">
        <v>23</v>
      </c>
      <c r="AC13" t="s">
        <v>24</v>
      </c>
    </row>
    <row r="14" spans="1:35">
      <c r="B14" t="s">
        <v>1</v>
      </c>
      <c r="C14">
        <v>2</v>
      </c>
      <c r="E14" t="s">
        <v>3</v>
      </c>
      <c r="F14">
        <v>4</v>
      </c>
      <c r="H14">
        <v>70</v>
      </c>
      <c r="I14">
        <v>75</v>
      </c>
      <c r="J14">
        <v>87</v>
      </c>
      <c r="K14">
        <v>78</v>
      </c>
      <c r="U14" t="s">
        <v>2</v>
      </c>
      <c r="V14">
        <v>8</v>
      </c>
      <c r="X14" t="s">
        <v>2</v>
      </c>
      <c r="Y14">
        <v>8</v>
      </c>
      <c r="AA14" t="s">
        <v>2</v>
      </c>
      <c r="AB14">
        <v>8</v>
      </c>
      <c r="AD14" t="s">
        <v>2</v>
      </c>
      <c r="AE14">
        <v>8</v>
      </c>
    </row>
    <row r="15" spans="1:35">
      <c r="B15" t="s">
        <v>3</v>
      </c>
      <c r="C15">
        <v>2</v>
      </c>
      <c r="E15" t="s">
        <v>4</v>
      </c>
      <c r="F15">
        <v>8</v>
      </c>
      <c r="H15">
        <v>75</v>
      </c>
      <c r="I15">
        <v>85</v>
      </c>
      <c r="J15">
        <v>90</v>
      </c>
      <c r="K15">
        <v>73</v>
      </c>
      <c r="U15" t="s">
        <v>6</v>
      </c>
      <c r="V15">
        <v>6</v>
      </c>
      <c r="X15" t="s">
        <v>6</v>
      </c>
      <c r="Y15">
        <v>7</v>
      </c>
      <c r="AA15" t="s">
        <v>6</v>
      </c>
      <c r="AB15">
        <v>7</v>
      </c>
      <c r="AD15" t="s">
        <v>6</v>
      </c>
      <c r="AE15">
        <v>8</v>
      </c>
    </row>
    <row r="16" spans="1:35">
      <c r="B16" t="s">
        <v>4</v>
      </c>
      <c r="C16">
        <v>10</v>
      </c>
      <c r="E16" t="s">
        <v>5</v>
      </c>
      <c r="F16">
        <f>F15/F13</f>
        <v>0.66666666666666663</v>
      </c>
      <c r="H16">
        <v>79</v>
      </c>
      <c r="I16">
        <v>70</v>
      </c>
      <c r="J16">
        <v>81</v>
      </c>
      <c r="K16">
        <v>83</v>
      </c>
      <c r="U16" t="s">
        <v>3</v>
      </c>
      <c r="V16">
        <v>2</v>
      </c>
      <c r="X16" t="s">
        <v>3</v>
      </c>
      <c r="Y16">
        <v>1</v>
      </c>
      <c r="AA16" t="s">
        <v>3</v>
      </c>
      <c r="AB16">
        <v>1</v>
      </c>
      <c r="AD16" t="s">
        <v>3</v>
      </c>
      <c r="AE16">
        <v>0</v>
      </c>
    </row>
    <row r="17" spans="1:35">
      <c r="B17" t="s">
        <v>5</v>
      </c>
      <c r="C17">
        <f>C16/C13</f>
        <v>0.83333333333333337</v>
      </c>
      <c r="E17" t="s">
        <v>7</v>
      </c>
      <c r="F17">
        <f>SUM(D10,G10,K10,L10,M10,N10,O10,P10)/8</f>
        <v>0.4611701996764167</v>
      </c>
      <c r="H17">
        <v>86</v>
      </c>
      <c r="I17">
        <v>90</v>
      </c>
      <c r="J17">
        <v>85</v>
      </c>
      <c r="K17">
        <v>89</v>
      </c>
      <c r="U17" t="s">
        <v>4</v>
      </c>
      <c r="V17">
        <v>4</v>
      </c>
      <c r="X17" t="s">
        <v>1</v>
      </c>
      <c r="Y17">
        <v>1</v>
      </c>
      <c r="AA17" t="s">
        <v>4</v>
      </c>
      <c r="AB17">
        <v>5</v>
      </c>
      <c r="AD17" t="s">
        <v>1</v>
      </c>
      <c r="AE17">
        <v>1</v>
      </c>
    </row>
    <row r="18" spans="1:35">
      <c r="B18" t="s">
        <v>7</v>
      </c>
      <c r="C18">
        <f>SUM(D10,G10,K10:P10)/8</f>
        <v>0.4611701996764167</v>
      </c>
      <c r="H18">
        <v>68</v>
      </c>
      <c r="I18">
        <v>78</v>
      </c>
      <c r="J18">
        <v>70</v>
      </c>
      <c r="K18">
        <v>80</v>
      </c>
      <c r="U18" t="s">
        <v>5</v>
      </c>
      <c r="V18">
        <f>V17/V15</f>
        <v>0.66666666666666663</v>
      </c>
      <c r="X18" t="s">
        <v>4</v>
      </c>
      <c r="Y18">
        <v>4</v>
      </c>
      <c r="AA18" t="s">
        <v>5</v>
      </c>
      <c r="AB18">
        <f>AB17/AB15</f>
        <v>0.7142857142857143</v>
      </c>
      <c r="AD18" t="s">
        <v>4</v>
      </c>
      <c r="AE18">
        <v>6</v>
      </c>
    </row>
    <row r="19" spans="1:35">
      <c r="B19" t="s">
        <v>8</v>
      </c>
      <c r="C19">
        <f>16/20</f>
        <v>0.8</v>
      </c>
      <c r="H19">
        <v>70</v>
      </c>
      <c r="I19">
        <v>75</v>
      </c>
      <c r="J19">
        <v>87</v>
      </c>
      <c r="K19">
        <v>78</v>
      </c>
      <c r="U19" t="s">
        <v>7</v>
      </c>
      <c r="V19">
        <f>SUM(U11,V11,X11,Y11)/4</f>
        <v>0.39827923290356998</v>
      </c>
      <c r="X19" t="s">
        <v>5</v>
      </c>
      <c r="Y19">
        <f>Y18/Y15</f>
        <v>0.5714285714285714</v>
      </c>
      <c r="AA19" t="s">
        <v>7</v>
      </c>
      <c r="AB19">
        <f>SUM(AC11,AE11,AF11,AG11,AH11)/5</f>
        <v>0.4460416818037628</v>
      </c>
      <c r="AD19" t="s">
        <v>5</v>
      </c>
      <c r="AE19">
        <f>AE18/AE15</f>
        <v>0.75</v>
      </c>
    </row>
    <row r="20" spans="1:35">
      <c r="B20" t="s">
        <v>9</v>
      </c>
      <c r="C20">
        <f>18/20</f>
        <v>0.9</v>
      </c>
      <c r="H20">
        <v>75</v>
      </c>
      <c r="I20">
        <v>84</v>
      </c>
      <c r="J20">
        <v>90</v>
      </c>
      <c r="K20">
        <v>73</v>
      </c>
      <c r="U20" t="s">
        <v>10</v>
      </c>
      <c r="V20">
        <f>U23-V23</f>
        <v>4.5010677540301969E-2</v>
      </c>
      <c r="X20" t="s">
        <v>7</v>
      </c>
      <c r="Y20">
        <f>SUM(U11,V11,Y11)/3</f>
        <v>0.41663897720476001</v>
      </c>
      <c r="AA20" t="s">
        <v>10</v>
      </c>
      <c r="AB20">
        <f>AA23-AB23</f>
        <v>7.2802005646133705E-3</v>
      </c>
      <c r="AD20" t="s">
        <v>7</v>
      </c>
      <c r="AE20">
        <f>SUM(AC11,AE11,AF11,AG11,AH11)/5</f>
        <v>0.4460416818037628</v>
      </c>
    </row>
    <row r="21" spans="1:35">
      <c r="B21" t="s">
        <v>10</v>
      </c>
      <c r="C21">
        <f>B24-C24</f>
        <v>6.2883568461984951E-3</v>
      </c>
      <c r="H21">
        <v>79</v>
      </c>
      <c r="I21">
        <v>70</v>
      </c>
      <c r="J21">
        <v>81</v>
      </c>
      <c r="K21">
        <v>83</v>
      </c>
      <c r="X21" t="s">
        <v>10</v>
      </c>
      <c r="Y21">
        <f>X24-Y24</f>
        <v>1.2436783406882979E-2</v>
      </c>
      <c r="AD21" t="s">
        <v>10</v>
      </c>
      <c r="AE21">
        <f>AD24-AE24</f>
        <v>7.2802005646133705E-3</v>
      </c>
    </row>
    <row r="22" spans="1:35">
      <c r="U22" t="s">
        <v>11</v>
      </c>
      <c r="V22" t="s">
        <v>12</v>
      </c>
      <c r="AA22" t="s">
        <v>11</v>
      </c>
      <c r="AB22" t="s">
        <v>12</v>
      </c>
    </row>
    <row r="23" spans="1:35">
      <c r="B23" t="s">
        <v>11</v>
      </c>
      <c r="C23" t="s">
        <v>12</v>
      </c>
      <c r="U23">
        <f>SUM(U11,Y11)/2</f>
        <v>0.42078457167372096</v>
      </c>
      <c r="V23">
        <f>SUM(V11,X11)/2</f>
        <v>0.375773894133419</v>
      </c>
      <c r="X23" t="s">
        <v>11</v>
      </c>
      <c r="Y23" t="s">
        <v>12</v>
      </c>
      <c r="AA23">
        <f>SUM(AF11,AD11)/2</f>
        <v>0.48186563281342398</v>
      </c>
      <c r="AB23">
        <f>SUM(AC11,AE11,AH11)/3</f>
        <v>0.47458543224881061</v>
      </c>
      <c r="AD23" t="s">
        <v>11</v>
      </c>
      <c r="AE23" t="s">
        <v>12</v>
      </c>
    </row>
    <row r="24" spans="1:35">
      <c r="B24">
        <f>SUM(G10,L10,N10,O10)/4</f>
        <v>0.46431437809951598</v>
      </c>
      <c r="C24">
        <f>SUM(D10,K10,M10,P10)/4</f>
        <v>0.45802602125331748</v>
      </c>
      <c r="X24">
        <f>SUM(U11,Y11)/2</f>
        <v>0.42078457167372096</v>
      </c>
      <c r="Y24">
        <f>SUM(V11)</f>
        <v>0.40834778826683799</v>
      </c>
      <c r="AD24">
        <f>SUM(AD11,AF11)/2</f>
        <v>0.48186563281342398</v>
      </c>
      <c r="AE24">
        <f>SUM(AC11,AE11,AH11)/3</f>
        <v>0.47458543224881061</v>
      </c>
    </row>
    <row r="25" spans="1:35">
      <c r="B25">
        <v>4</v>
      </c>
      <c r="C25">
        <v>4</v>
      </c>
    </row>
    <row r="26" spans="1:35">
      <c r="S26" t="s">
        <v>15</v>
      </c>
    </row>
    <row r="27" spans="1:35">
      <c r="A27" t="s">
        <v>15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 s="4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</row>
    <row r="28" spans="1:35"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 s="4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</row>
    <row r="29" spans="1:3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1</v>
      </c>
      <c r="Z29">
        <v>0</v>
      </c>
      <c r="AA29" s="4">
        <v>0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0</v>
      </c>
    </row>
    <row r="30" spans="1:35"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4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 s="4">
        <v>1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</row>
    <row r="32" spans="1:35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S32" t="s">
        <v>16</v>
      </c>
      <c r="T32">
        <v>3</v>
      </c>
      <c r="U32">
        <v>4</v>
      </c>
      <c r="V32">
        <v>1</v>
      </c>
      <c r="W32">
        <v>4</v>
      </c>
      <c r="X32">
        <v>3</v>
      </c>
      <c r="Y32">
        <v>2</v>
      </c>
      <c r="Z32">
        <v>2</v>
      </c>
      <c r="AA32" s="4">
        <v>2</v>
      </c>
      <c r="AB32">
        <v>3</v>
      </c>
      <c r="AC32">
        <v>4</v>
      </c>
      <c r="AD32">
        <v>1</v>
      </c>
      <c r="AE32">
        <v>4</v>
      </c>
      <c r="AF32">
        <v>3</v>
      </c>
      <c r="AG32">
        <v>2</v>
      </c>
      <c r="AH32">
        <v>2</v>
      </c>
      <c r="AI32">
        <v>1</v>
      </c>
    </row>
    <row r="33" spans="1:35">
      <c r="A33" t="s">
        <v>16</v>
      </c>
      <c r="B33">
        <v>63</v>
      </c>
      <c r="C33">
        <v>76</v>
      </c>
      <c r="D33">
        <v>10</v>
      </c>
      <c r="E33">
        <v>91</v>
      </c>
      <c r="F33">
        <v>71</v>
      </c>
      <c r="G33">
        <v>28</v>
      </c>
      <c r="H33">
        <v>29</v>
      </c>
      <c r="I33">
        <v>50</v>
      </c>
      <c r="J33">
        <v>63</v>
      </c>
      <c r="K33">
        <v>76</v>
      </c>
      <c r="L33">
        <v>10</v>
      </c>
      <c r="M33">
        <v>91</v>
      </c>
      <c r="N33">
        <v>71</v>
      </c>
      <c r="O33">
        <v>28</v>
      </c>
      <c r="P33">
        <v>29</v>
      </c>
      <c r="Q33">
        <v>8</v>
      </c>
      <c r="T33">
        <v>61</v>
      </c>
      <c r="U33">
        <v>18</v>
      </c>
      <c r="V33">
        <v>66</v>
      </c>
      <c r="W33">
        <v>81</v>
      </c>
      <c r="X33">
        <v>61</v>
      </c>
      <c r="Y33">
        <v>29</v>
      </c>
      <c r="Z33">
        <v>34</v>
      </c>
      <c r="AA33" s="4">
        <v>96</v>
      </c>
      <c r="AB33">
        <v>61</v>
      </c>
      <c r="AC33">
        <v>18</v>
      </c>
      <c r="AD33">
        <v>66</v>
      </c>
      <c r="AE33">
        <v>81</v>
      </c>
      <c r="AF33">
        <v>61</v>
      </c>
      <c r="AG33">
        <v>29</v>
      </c>
      <c r="AH33">
        <v>34</v>
      </c>
      <c r="AI33">
        <v>91</v>
      </c>
    </row>
    <row r="34" spans="1:35">
      <c r="B34">
        <v>61</v>
      </c>
      <c r="C34">
        <v>18</v>
      </c>
      <c r="D34">
        <v>66</v>
      </c>
      <c r="E34">
        <v>81</v>
      </c>
      <c r="F34">
        <v>61</v>
      </c>
      <c r="G34">
        <v>29</v>
      </c>
      <c r="H34">
        <v>34</v>
      </c>
      <c r="I34">
        <v>96</v>
      </c>
      <c r="J34">
        <v>61</v>
      </c>
      <c r="K34">
        <v>18</v>
      </c>
      <c r="L34">
        <v>66</v>
      </c>
      <c r="M34">
        <v>81</v>
      </c>
      <c r="N34">
        <v>61</v>
      </c>
      <c r="O34">
        <v>29</v>
      </c>
      <c r="P34">
        <v>34</v>
      </c>
      <c r="Q34">
        <v>91</v>
      </c>
      <c r="S34">
        <v>8</v>
      </c>
      <c r="T34">
        <v>512</v>
      </c>
      <c r="U34" s="8">
        <v>512</v>
      </c>
      <c r="V34" s="3">
        <v>512</v>
      </c>
      <c r="W34" s="3">
        <v>512</v>
      </c>
      <c r="X34" s="3">
        <v>512</v>
      </c>
      <c r="Y34" s="8">
        <v>768</v>
      </c>
      <c r="Z34" s="3">
        <v>768</v>
      </c>
      <c r="AA34" s="5">
        <v>512</v>
      </c>
      <c r="AB34" s="3">
        <v>512</v>
      </c>
      <c r="AC34" s="3">
        <v>512</v>
      </c>
      <c r="AD34" s="8">
        <v>512</v>
      </c>
      <c r="AE34" s="3">
        <v>512</v>
      </c>
      <c r="AF34">
        <v>512</v>
      </c>
      <c r="AG34">
        <v>768</v>
      </c>
      <c r="AH34" s="8">
        <v>512</v>
      </c>
      <c r="AI34">
        <v>512</v>
      </c>
    </row>
    <row r="35" spans="1:35">
      <c r="A35">
        <v>8</v>
      </c>
      <c r="B35">
        <v>512</v>
      </c>
      <c r="C35">
        <v>768</v>
      </c>
      <c r="D35" s="3">
        <v>512</v>
      </c>
      <c r="E35" s="3">
        <v>512</v>
      </c>
      <c r="F35" s="3">
        <v>512</v>
      </c>
      <c r="G35" s="3">
        <v>768</v>
      </c>
      <c r="H35" s="3">
        <v>768</v>
      </c>
      <c r="I35" s="3">
        <v>512</v>
      </c>
      <c r="J35" s="3">
        <v>512</v>
      </c>
      <c r="K35" s="3">
        <v>512</v>
      </c>
      <c r="L35">
        <v>512</v>
      </c>
      <c r="M35">
        <v>512</v>
      </c>
      <c r="N35">
        <v>512</v>
      </c>
      <c r="O35">
        <v>768</v>
      </c>
      <c r="P35">
        <v>512</v>
      </c>
      <c r="Q35">
        <v>512</v>
      </c>
      <c r="S35">
        <v>9</v>
      </c>
      <c r="T35">
        <v>300</v>
      </c>
      <c r="U35">
        <v>300</v>
      </c>
      <c r="V35" s="3">
        <v>300</v>
      </c>
      <c r="W35" s="3">
        <v>600</v>
      </c>
      <c r="X35" s="3">
        <v>300</v>
      </c>
      <c r="Y35" s="3">
        <v>300</v>
      </c>
      <c r="Z35" s="3">
        <v>300</v>
      </c>
      <c r="AA35" s="5">
        <v>600</v>
      </c>
      <c r="AB35" s="3">
        <v>300</v>
      </c>
      <c r="AC35" s="3">
        <v>300</v>
      </c>
      <c r="AD35">
        <v>300</v>
      </c>
      <c r="AE35">
        <v>600</v>
      </c>
      <c r="AF35">
        <v>300</v>
      </c>
      <c r="AG35">
        <v>300</v>
      </c>
      <c r="AH35">
        <v>300</v>
      </c>
      <c r="AI35">
        <v>600</v>
      </c>
    </row>
    <row r="36" spans="1:35">
      <c r="A36">
        <v>9</v>
      </c>
      <c r="B36">
        <v>300</v>
      </c>
      <c r="C36">
        <v>300</v>
      </c>
      <c r="D36" s="3">
        <v>300</v>
      </c>
      <c r="E36" s="3">
        <v>600</v>
      </c>
      <c r="F36" s="3">
        <v>300</v>
      </c>
      <c r="G36" s="3">
        <v>300</v>
      </c>
      <c r="H36" s="3">
        <v>300</v>
      </c>
      <c r="I36" s="3">
        <v>600</v>
      </c>
      <c r="J36" s="3">
        <v>300</v>
      </c>
      <c r="K36" s="3">
        <v>300</v>
      </c>
      <c r="L36">
        <v>300</v>
      </c>
      <c r="M36">
        <v>600</v>
      </c>
      <c r="N36">
        <v>300</v>
      </c>
      <c r="O36">
        <v>300</v>
      </c>
      <c r="P36">
        <v>300</v>
      </c>
      <c r="Q36">
        <v>600</v>
      </c>
      <c r="S36">
        <v>10</v>
      </c>
      <c r="T36">
        <v>0</v>
      </c>
      <c r="U36" s="1">
        <v>2</v>
      </c>
      <c r="V36" s="1">
        <v>1</v>
      </c>
      <c r="W36" s="7">
        <v>0</v>
      </c>
      <c r="X36" s="2">
        <v>0</v>
      </c>
      <c r="Y36" s="1">
        <v>1</v>
      </c>
      <c r="Z36" s="2">
        <v>2</v>
      </c>
      <c r="AA36" s="9">
        <v>1</v>
      </c>
      <c r="AB36" s="2">
        <v>0</v>
      </c>
      <c r="AC36" s="1">
        <v>2</v>
      </c>
      <c r="AD36" s="1">
        <v>1</v>
      </c>
      <c r="AE36" s="10">
        <v>1</v>
      </c>
      <c r="AF36" s="2">
        <v>1</v>
      </c>
      <c r="AG36" s="1">
        <v>1</v>
      </c>
      <c r="AH36" s="1">
        <v>1</v>
      </c>
      <c r="AI36" s="7">
        <v>0</v>
      </c>
    </row>
    <row r="37" spans="1:35">
      <c r="A37">
        <v>10</v>
      </c>
      <c r="B37">
        <v>0</v>
      </c>
      <c r="C37">
        <v>0</v>
      </c>
      <c r="D37" s="2">
        <v>2</v>
      </c>
      <c r="E37" s="1">
        <v>0</v>
      </c>
      <c r="F37" s="2">
        <v>0</v>
      </c>
      <c r="G37" s="1">
        <v>1</v>
      </c>
      <c r="H37" s="1">
        <v>1</v>
      </c>
      <c r="I37" s="2">
        <v>2</v>
      </c>
      <c r="J37" s="2">
        <v>0</v>
      </c>
      <c r="K37" s="1">
        <v>2</v>
      </c>
      <c r="L37" s="1">
        <v>1</v>
      </c>
      <c r="M37" s="2">
        <v>1</v>
      </c>
      <c r="N37" s="2">
        <v>1</v>
      </c>
      <c r="O37" s="1">
        <v>1</v>
      </c>
      <c r="P37" s="1">
        <v>1</v>
      </c>
      <c r="Q37" s="1">
        <v>0</v>
      </c>
      <c r="S37">
        <v>11</v>
      </c>
      <c r="T37">
        <v>1.4994130907580301</v>
      </c>
      <c r="U37">
        <v>1.06372440028936</v>
      </c>
      <c r="V37">
        <v>0.88895212020725001</v>
      </c>
      <c r="W37">
        <v>1.4996142117306599</v>
      </c>
      <c r="X37">
        <v>0.69405401963740598</v>
      </c>
      <c r="Y37">
        <v>1.0913672912865899</v>
      </c>
      <c r="Z37">
        <v>0.70598584227263905</v>
      </c>
      <c r="AA37" s="4">
        <v>0.80930000000000002</v>
      </c>
      <c r="AB37">
        <v>1.4994130907580301</v>
      </c>
      <c r="AC37">
        <v>1.36372440028936</v>
      </c>
      <c r="AD37">
        <v>0.88895212020725001</v>
      </c>
      <c r="AE37">
        <v>1.4996142117306599</v>
      </c>
      <c r="AF37">
        <v>0.69405401963740598</v>
      </c>
      <c r="AG37">
        <v>1.0913672912865899</v>
      </c>
      <c r="AH37">
        <v>0.70598584227263905</v>
      </c>
      <c r="AI37">
        <v>1.49922811519355</v>
      </c>
    </row>
    <row r="38" spans="1:35">
      <c r="A38">
        <v>11</v>
      </c>
      <c r="B38">
        <v>1.4994130907580301</v>
      </c>
      <c r="C38">
        <v>1.36372440028936</v>
      </c>
      <c r="D38">
        <v>0.88895212020725001</v>
      </c>
      <c r="E38">
        <v>1.4996142117306599</v>
      </c>
      <c r="F38">
        <v>0.69405401963740598</v>
      </c>
      <c r="G38">
        <v>1.0913672912865899</v>
      </c>
      <c r="H38">
        <v>0.70598584227263905</v>
      </c>
      <c r="I38">
        <v>1.4994553551077801</v>
      </c>
      <c r="J38">
        <v>1.4994130907580301</v>
      </c>
      <c r="K38">
        <v>1.36372440028936</v>
      </c>
      <c r="L38">
        <v>0.88895212020725001</v>
      </c>
      <c r="M38">
        <v>1.4996142117306599</v>
      </c>
      <c r="N38">
        <v>0.69405401963740598</v>
      </c>
      <c r="O38">
        <v>1.0913672912865899</v>
      </c>
      <c r="P38">
        <v>0.70598584227263905</v>
      </c>
      <c r="Q38">
        <v>1.49922811519355</v>
      </c>
    </row>
    <row r="39" spans="1:35">
      <c r="A39" t="s">
        <v>17</v>
      </c>
      <c r="D39" t="s">
        <v>13</v>
      </c>
      <c r="T39" t="s">
        <v>21</v>
      </c>
      <c r="W39" t="s">
        <v>22</v>
      </c>
      <c r="Z39" t="s">
        <v>23</v>
      </c>
      <c r="AC39" t="s">
        <v>24</v>
      </c>
    </row>
    <row r="40" spans="1:35">
      <c r="B40" t="s">
        <v>2</v>
      </c>
      <c r="C40">
        <v>16</v>
      </c>
      <c r="E40" t="s">
        <v>2</v>
      </c>
      <c r="F40">
        <v>16</v>
      </c>
      <c r="U40" t="s">
        <v>2</v>
      </c>
      <c r="V40">
        <v>8</v>
      </c>
      <c r="X40" t="s">
        <v>2</v>
      </c>
      <c r="Y40">
        <v>8</v>
      </c>
      <c r="AA40" t="s">
        <v>2</v>
      </c>
      <c r="AB40">
        <v>8</v>
      </c>
      <c r="AD40" t="s">
        <v>2</v>
      </c>
      <c r="AE40">
        <v>8</v>
      </c>
    </row>
    <row r="41" spans="1:35">
      <c r="B41" t="s">
        <v>6</v>
      </c>
      <c r="C41">
        <v>10</v>
      </c>
      <c r="E41" t="s">
        <v>6</v>
      </c>
      <c r="F41">
        <v>10</v>
      </c>
      <c r="H41">
        <v>73</v>
      </c>
      <c r="I41">
        <v>79</v>
      </c>
      <c r="J41">
        <v>68</v>
      </c>
      <c r="K41">
        <v>71</v>
      </c>
      <c r="U41" t="s">
        <v>6</v>
      </c>
      <c r="V41">
        <v>5</v>
      </c>
      <c r="X41" t="s">
        <v>6</v>
      </c>
      <c r="Y41">
        <v>6</v>
      </c>
      <c r="AA41" t="s">
        <v>6</v>
      </c>
      <c r="AB41">
        <v>6</v>
      </c>
      <c r="AD41" t="s">
        <v>6</v>
      </c>
      <c r="AE41">
        <v>7</v>
      </c>
    </row>
    <row r="42" spans="1:35">
      <c r="B42" t="s">
        <v>1</v>
      </c>
      <c r="C42">
        <v>2</v>
      </c>
      <c r="E42" t="s">
        <v>3</v>
      </c>
      <c r="F42">
        <v>6</v>
      </c>
      <c r="H42">
        <v>86</v>
      </c>
      <c r="I42">
        <v>73</v>
      </c>
      <c r="J42">
        <v>67</v>
      </c>
      <c r="K42">
        <v>82</v>
      </c>
      <c r="U42" t="s">
        <v>3</v>
      </c>
      <c r="V42">
        <v>3</v>
      </c>
      <c r="X42" t="s">
        <v>3</v>
      </c>
      <c r="Y42">
        <v>2</v>
      </c>
      <c r="AA42" t="s">
        <v>3</v>
      </c>
      <c r="AB42">
        <v>2</v>
      </c>
      <c r="AD42" t="s">
        <v>3</v>
      </c>
      <c r="AE42">
        <v>1</v>
      </c>
    </row>
    <row r="43" spans="1:35">
      <c r="B43" t="s">
        <v>3</v>
      </c>
      <c r="C43">
        <v>4</v>
      </c>
      <c r="E43" t="s">
        <v>4</v>
      </c>
      <c r="F43">
        <v>6</v>
      </c>
      <c r="H43">
        <v>90</v>
      </c>
      <c r="I43">
        <v>88</v>
      </c>
      <c r="J43">
        <v>77</v>
      </c>
      <c r="K43">
        <v>83</v>
      </c>
      <c r="U43" t="s">
        <v>4</v>
      </c>
      <c r="V43">
        <v>4</v>
      </c>
      <c r="X43" t="s">
        <v>1</v>
      </c>
      <c r="Y43">
        <v>1</v>
      </c>
      <c r="AA43" t="s">
        <v>4</v>
      </c>
      <c r="AB43">
        <v>4</v>
      </c>
      <c r="AD43" t="s">
        <v>1</v>
      </c>
      <c r="AE43">
        <v>1</v>
      </c>
    </row>
    <row r="44" spans="1:35">
      <c r="B44" t="s">
        <v>4</v>
      </c>
      <c r="C44">
        <v>8</v>
      </c>
      <c r="E44" t="s">
        <v>5</v>
      </c>
      <c r="F44">
        <f>F43/F41</f>
        <v>0.6</v>
      </c>
      <c r="H44">
        <v>81</v>
      </c>
      <c r="I44">
        <v>83</v>
      </c>
      <c r="J44">
        <v>72</v>
      </c>
      <c r="K44">
        <v>88</v>
      </c>
      <c r="U44" t="s">
        <v>5</v>
      </c>
      <c r="V44">
        <f>V43/V41</f>
        <v>0.8</v>
      </c>
      <c r="X44" t="s">
        <v>4</v>
      </c>
      <c r="Y44">
        <v>4</v>
      </c>
      <c r="AA44" t="s">
        <v>5</v>
      </c>
      <c r="AB44">
        <f>AB43/AB41</f>
        <v>0.66666666666666663</v>
      </c>
      <c r="AD44" t="s">
        <v>4</v>
      </c>
      <c r="AE44">
        <v>5</v>
      </c>
    </row>
    <row r="45" spans="1:35">
      <c r="B45" t="s">
        <v>5</v>
      </c>
      <c r="C45">
        <f>C44/C41</f>
        <v>0.8</v>
      </c>
      <c r="E45" t="s">
        <v>7</v>
      </c>
      <c r="F45">
        <f>SUM(G38,H38,K38,L38,O38,P38)/6</f>
        <v>0.97456379793584469</v>
      </c>
      <c r="H45">
        <v>75</v>
      </c>
      <c r="I45">
        <v>86</v>
      </c>
      <c r="J45">
        <v>89</v>
      </c>
      <c r="K45">
        <v>86</v>
      </c>
      <c r="U45" t="s">
        <v>7</v>
      </c>
      <c r="V45">
        <f>SUM(U37,V37,Y37,AA37)/4</f>
        <v>0.96333595294579999</v>
      </c>
      <c r="X45" t="s">
        <v>5</v>
      </c>
      <c r="Y45">
        <f>Y44/Y41</f>
        <v>0.66666666666666663</v>
      </c>
      <c r="AA45" t="s">
        <v>7</v>
      </c>
      <c r="AB45">
        <f>SUM(AC37,AD37,AG37,AH37)/4</f>
        <v>1.0125074135139598</v>
      </c>
      <c r="AD45" t="s">
        <v>5</v>
      </c>
      <c r="AE45">
        <f>AE44/AE41</f>
        <v>0.7142857142857143</v>
      </c>
    </row>
    <row r="46" spans="1:35">
      <c r="B46" t="s">
        <v>7</v>
      </c>
      <c r="C46">
        <f>SUM(G38,H38,K38,L38,O38,P38)/6</f>
        <v>0.97456379793584469</v>
      </c>
      <c r="H46">
        <v>73</v>
      </c>
      <c r="I46">
        <v>79</v>
      </c>
      <c r="J46">
        <v>68</v>
      </c>
      <c r="K46">
        <v>71</v>
      </c>
      <c r="U46" t="s">
        <v>10</v>
      </c>
      <c r="V46">
        <f>U49-V49</f>
        <v>0.22841978568434995</v>
      </c>
      <c r="X46" t="s">
        <v>7</v>
      </c>
      <c r="Y46">
        <f>SUM(U37,V37,Y37)/3</f>
        <v>1.0146812705943999</v>
      </c>
      <c r="AA46" t="s">
        <v>10</v>
      </c>
      <c r="AB46">
        <f>AA49-AB49</f>
        <v>0.4300768645480304</v>
      </c>
      <c r="AD46" t="s">
        <v>7</v>
      </c>
      <c r="AE46">
        <f>SUM(AC37,AD37,AG37,AH37)/4</f>
        <v>1.0125074135139598</v>
      </c>
    </row>
    <row r="47" spans="1:35">
      <c r="B47" t="s">
        <v>8</v>
      </c>
      <c r="C47">
        <f>14/20</f>
        <v>0.7</v>
      </c>
      <c r="H47">
        <v>86</v>
      </c>
      <c r="I47">
        <v>73</v>
      </c>
      <c r="J47">
        <v>67</v>
      </c>
      <c r="K47">
        <v>82</v>
      </c>
      <c r="X47" t="s">
        <v>10</v>
      </c>
      <c r="Y47">
        <f>X50-Y50</f>
        <v>0.18859372558072496</v>
      </c>
      <c r="AD47" t="s">
        <v>10</v>
      </c>
      <c r="AE47">
        <f>AD50-AE50</f>
        <v>0.4300768645480304</v>
      </c>
    </row>
    <row r="48" spans="1:35">
      <c r="B48" t="s">
        <v>9</v>
      </c>
      <c r="C48">
        <f>18/20</f>
        <v>0.9</v>
      </c>
      <c r="H48">
        <v>90</v>
      </c>
      <c r="I48">
        <v>88</v>
      </c>
      <c r="J48">
        <v>77</v>
      </c>
      <c r="K48">
        <v>88</v>
      </c>
      <c r="U48" t="s">
        <v>11</v>
      </c>
      <c r="V48" t="s">
        <v>12</v>
      </c>
      <c r="AA48" t="s">
        <v>11</v>
      </c>
      <c r="AB48" t="s">
        <v>12</v>
      </c>
    </row>
    <row r="49" spans="1:35">
      <c r="B49" t="s">
        <v>10</v>
      </c>
      <c r="C49">
        <f>B52-C52</f>
        <v>0.26564222504385016</v>
      </c>
      <c r="H49">
        <v>75</v>
      </c>
      <c r="I49">
        <v>82</v>
      </c>
      <c r="J49">
        <v>72</v>
      </c>
      <c r="K49">
        <v>83</v>
      </c>
      <c r="U49">
        <f>SUM(U37,Y37)/2</f>
        <v>1.077545845787975</v>
      </c>
      <c r="V49">
        <f>SUM(V37,AA37)/2</f>
        <v>0.84912606010362501</v>
      </c>
      <c r="X49" t="s">
        <v>11</v>
      </c>
      <c r="Y49" t="s">
        <v>12</v>
      </c>
      <c r="AA49">
        <f>SUM(AC37,AG37)/2</f>
        <v>1.2275458457879749</v>
      </c>
      <c r="AB49">
        <f>SUM(AD37,AH37)/2</f>
        <v>0.79746898123994447</v>
      </c>
      <c r="AD49" t="s">
        <v>11</v>
      </c>
      <c r="AE49" t="s">
        <v>12</v>
      </c>
    </row>
    <row r="50" spans="1:35">
      <c r="H50">
        <v>81</v>
      </c>
      <c r="I50">
        <v>85</v>
      </c>
      <c r="J50">
        <v>89</v>
      </c>
      <c r="K50">
        <v>86</v>
      </c>
      <c r="X50">
        <f>SUM(U37,Y37)/2</f>
        <v>1.077545845787975</v>
      </c>
      <c r="Y50">
        <f>SUM(V37)</f>
        <v>0.88895212020725001</v>
      </c>
      <c r="AD50">
        <f>SUM(AC37,AG37)/2</f>
        <v>1.2275458457879749</v>
      </c>
      <c r="AE50">
        <f>SUM(AD37,AH37)/2</f>
        <v>0.79746898123994447</v>
      </c>
    </row>
    <row r="51" spans="1:35">
      <c r="B51" t="s">
        <v>11</v>
      </c>
      <c r="C51" t="s">
        <v>12</v>
      </c>
    </row>
    <row r="52" spans="1:35">
      <c r="B52">
        <f>SUM(G38,H38,K38,O38)/4</f>
        <v>1.0631112062837946</v>
      </c>
      <c r="C52">
        <f>SUM(L38,P38)/2</f>
        <v>0.79746898123994447</v>
      </c>
    </row>
    <row r="54" spans="1:35">
      <c r="A54" t="s">
        <v>18</v>
      </c>
      <c r="S54" t="s">
        <v>18</v>
      </c>
    </row>
    <row r="55" spans="1:35"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0</v>
      </c>
      <c r="O55">
        <v>1</v>
      </c>
      <c r="P55">
        <v>0</v>
      </c>
      <c r="Q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 s="4">
        <v>0</v>
      </c>
      <c r="AB55">
        <v>1</v>
      </c>
      <c r="AC55">
        <v>0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</row>
    <row r="56" spans="1:35"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1</v>
      </c>
      <c r="AA56" s="4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</row>
    <row r="57" spans="1:35"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 s="4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</row>
    <row r="58" spans="1:35"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v>1</v>
      </c>
      <c r="Z58">
        <v>0</v>
      </c>
      <c r="AA58" s="4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1</v>
      </c>
    </row>
    <row r="59" spans="1:35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 s="4">
        <v>1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</row>
    <row r="60" spans="1:35">
      <c r="A60">
        <v>6</v>
      </c>
      <c r="B60">
        <v>368</v>
      </c>
      <c r="C60">
        <v>508</v>
      </c>
      <c r="D60">
        <v>335</v>
      </c>
      <c r="E60">
        <v>155</v>
      </c>
      <c r="F60">
        <v>201</v>
      </c>
      <c r="G60">
        <v>462</v>
      </c>
      <c r="H60">
        <v>27</v>
      </c>
      <c r="I60">
        <v>524</v>
      </c>
      <c r="J60">
        <v>368</v>
      </c>
      <c r="K60">
        <v>508</v>
      </c>
      <c r="L60">
        <v>335</v>
      </c>
      <c r="M60">
        <v>155</v>
      </c>
      <c r="N60">
        <v>201</v>
      </c>
      <c r="O60">
        <v>462</v>
      </c>
      <c r="P60">
        <v>27</v>
      </c>
      <c r="Q60">
        <v>507</v>
      </c>
      <c r="S60">
        <v>6</v>
      </c>
      <c r="T60">
        <v>4</v>
      </c>
      <c r="U60">
        <v>2</v>
      </c>
      <c r="V60">
        <v>3</v>
      </c>
      <c r="W60">
        <v>2</v>
      </c>
      <c r="X60">
        <v>1</v>
      </c>
      <c r="Y60">
        <v>2</v>
      </c>
      <c r="Z60">
        <v>3</v>
      </c>
      <c r="AA60" s="4">
        <v>4</v>
      </c>
      <c r="AB60">
        <v>4</v>
      </c>
      <c r="AC60">
        <v>4</v>
      </c>
      <c r="AD60">
        <v>2</v>
      </c>
      <c r="AE60">
        <v>2</v>
      </c>
      <c r="AF60">
        <v>2</v>
      </c>
      <c r="AG60">
        <v>2</v>
      </c>
      <c r="AH60">
        <v>4</v>
      </c>
      <c r="AI60">
        <v>1</v>
      </c>
    </row>
    <row r="61" spans="1:35">
      <c r="A61">
        <v>7</v>
      </c>
      <c r="B61">
        <v>768</v>
      </c>
      <c r="C61">
        <v>512</v>
      </c>
      <c r="D61">
        <v>512</v>
      </c>
      <c r="E61">
        <v>512</v>
      </c>
      <c r="F61">
        <v>768</v>
      </c>
      <c r="G61">
        <v>512</v>
      </c>
      <c r="H61">
        <v>768</v>
      </c>
      <c r="I61">
        <v>512</v>
      </c>
      <c r="J61">
        <v>768</v>
      </c>
      <c r="K61">
        <v>512</v>
      </c>
      <c r="L61">
        <v>512</v>
      </c>
      <c r="M61">
        <v>768</v>
      </c>
      <c r="N61">
        <v>512</v>
      </c>
      <c r="O61">
        <v>512</v>
      </c>
      <c r="P61">
        <v>768</v>
      </c>
      <c r="Q61">
        <v>768</v>
      </c>
      <c r="S61">
        <v>7</v>
      </c>
      <c r="T61">
        <v>768</v>
      </c>
      <c r="U61" s="8">
        <v>768</v>
      </c>
      <c r="V61">
        <v>768</v>
      </c>
      <c r="W61">
        <v>512</v>
      </c>
      <c r="X61" s="3">
        <v>512</v>
      </c>
      <c r="Y61">
        <v>512</v>
      </c>
      <c r="Z61" s="8">
        <v>512</v>
      </c>
      <c r="AA61" s="4">
        <v>768</v>
      </c>
      <c r="AB61" s="8">
        <v>768</v>
      </c>
      <c r="AC61">
        <v>512</v>
      </c>
      <c r="AD61">
        <v>768</v>
      </c>
      <c r="AE61">
        <v>768</v>
      </c>
      <c r="AF61">
        <v>768</v>
      </c>
      <c r="AG61">
        <v>768</v>
      </c>
      <c r="AH61">
        <v>512</v>
      </c>
      <c r="AI61" s="8">
        <v>512</v>
      </c>
    </row>
    <row r="62" spans="1:35">
      <c r="A62">
        <v>8</v>
      </c>
      <c r="B62">
        <v>300</v>
      </c>
      <c r="C62">
        <v>600</v>
      </c>
      <c r="D62">
        <v>300</v>
      </c>
      <c r="E62">
        <v>300</v>
      </c>
      <c r="F62">
        <v>600</v>
      </c>
      <c r="G62">
        <v>300</v>
      </c>
      <c r="H62">
        <v>300</v>
      </c>
      <c r="I62">
        <v>300</v>
      </c>
      <c r="J62">
        <v>300</v>
      </c>
      <c r="K62">
        <v>600</v>
      </c>
      <c r="L62">
        <v>300</v>
      </c>
      <c r="M62">
        <v>300</v>
      </c>
      <c r="N62">
        <v>600</v>
      </c>
      <c r="O62">
        <v>300</v>
      </c>
      <c r="P62">
        <v>300</v>
      </c>
      <c r="Q62">
        <v>300</v>
      </c>
      <c r="S62">
        <v>8</v>
      </c>
      <c r="T62">
        <v>300</v>
      </c>
      <c r="U62">
        <v>300</v>
      </c>
      <c r="V62" s="8">
        <v>600</v>
      </c>
      <c r="W62">
        <v>300</v>
      </c>
      <c r="X62" s="8">
        <v>600</v>
      </c>
      <c r="Y62">
        <v>300</v>
      </c>
      <c r="Z62">
        <v>300</v>
      </c>
      <c r="AA62" s="4">
        <v>300</v>
      </c>
      <c r="AB62" s="8">
        <v>600</v>
      </c>
      <c r="AC62">
        <v>300</v>
      </c>
      <c r="AD62" s="8">
        <v>600</v>
      </c>
      <c r="AE62">
        <v>300</v>
      </c>
      <c r="AF62">
        <v>300</v>
      </c>
      <c r="AG62">
        <v>300</v>
      </c>
      <c r="AH62">
        <v>300</v>
      </c>
      <c r="AI62">
        <v>300</v>
      </c>
    </row>
    <row r="63" spans="1:35">
      <c r="A63">
        <v>9</v>
      </c>
      <c r="B63" s="1">
        <v>2</v>
      </c>
      <c r="C63" s="1">
        <v>2</v>
      </c>
      <c r="D63">
        <v>0</v>
      </c>
      <c r="E63" s="1">
        <v>1</v>
      </c>
      <c r="F63" s="1">
        <v>0</v>
      </c>
      <c r="G63" s="1">
        <v>2</v>
      </c>
      <c r="H63">
        <v>0</v>
      </c>
      <c r="I63" s="2">
        <v>1</v>
      </c>
      <c r="J63" s="1">
        <v>2</v>
      </c>
      <c r="K63">
        <v>0</v>
      </c>
      <c r="L63" s="2">
        <v>1</v>
      </c>
      <c r="M63" s="1">
        <v>1</v>
      </c>
      <c r="N63" s="1">
        <v>1</v>
      </c>
      <c r="O63" s="1">
        <v>2</v>
      </c>
      <c r="P63" s="1">
        <v>1</v>
      </c>
      <c r="Q63">
        <v>1</v>
      </c>
      <c r="S63" s="2">
        <v>9</v>
      </c>
      <c r="T63" s="1">
        <v>2</v>
      </c>
      <c r="U63" s="1">
        <v>1</v>
      </c>
      <c r="V63" s="7">
        <v>0</v>
      </c>
      <c r="W63">
        <v>0</v>
      </c>
      <c r="X63" s="11">
        <v>1</v>
      </c>
      <c r="Y63" s="1">
        <v>1</v>
      </c>
      <c r="Z63" s="1">
        <v>2</v>
      </c>
      <c r="AA63" s="4">
        <v>0</v>
      </c>
      <c r="AB63" s="11">
        <v>2</v>
      </c>
      <c r="AC63" s="1">
        <v>2</v>
      </c>
      <c r="AD63" s="12">
        <v>0</v>
      </c>
      <c r="AE63" s="1">
        <v>1</v>
      </c>
      <c r="AF63" s="1">
        <v>1</v>
      </c>
      <c r="AG63">
        <v>0</v>
      </c>
      <c r="AH63">
        <v>1</v>
      </c>
      <c r="AI63" s="1">
        <v>1</v>
      </c>
    </row>
    <row r="64" spans="1:35">
      <c r="A64">
        <v>10</v>
      </c>
      <c r="B64">
        <v>1.8263900307938501</v>
      </c>
      <c r="C64">
        <v>1.6553498990833799</v>
      </c>
      <c r="D64">
        <v>1.8985805436968799</v>
      </c>
      <c r="E64">
        <v>1.6471607051789801</v>
      </c>
      <c r="F64">
        <v>1.1480223238468199</v>
      </c>
      <c r="G64">
        <v>1.30392485205084</v>
      </c>
      <c r="H64">
        <v>1.04381805565208</v>
      </c>
      <c r="I64">
        <v>1.3843378564342901</v>
      </c>
      <c r="J64">
        <v>1.8263900307938501</v>
      </c>
      <c r="K64">
        <v>1.6553498990833799</v>
      </c>
      <c r="L64">
        <v>1.8985805436968799</v>
      </c>
      <c r="M64">
        <v>1.6471607051789801</v>
      </c>
      <c r="N64">
        <v>1.1480223238468199</v>
      </c>
      <c r="O64">
        <v>1.30392485205084</v>
      </c>
      <c r="P64">
        <v>1.04381805565208</v>
      </c>
      <c r="Q64">
        <v>0.729158877395093</v>
      </c>
      <c r="S64">
        <v>10</v>
      </c>
      <c r="T64">
        <v>1.0338797960430399</v>
      </c>
      <c r="U64">
        <v>1.3251614803448299</v>
      </c>
      <c r="V64">
        <v>1.27241392992437</v>
      </c>
      <c r="W64">
        <v>1.9992729621008001</v>
      </c>
      <c r="X64">
        <v>1.0085603184998</v>
      </c>
      <c r="Y64">
        <v>1.6675484972074599</v>
      </c>
      <c r="Z64">
        <v>1.1835577823221699</v>
      </c>
      <c r="AA64" s="4">
        <v>1.9993442082777599</v>
      </c>
      <c r="AB64">
        <v>1.60455113835633</v>
      </c>
      <c r="AC64">
        <v>1.52093346882612</v>
      </c>
      <c r="AD64">
        <v>1.7478320263326199</v>
      </c>
      <c r="AE64">
        <v>1.1036332631483701</v>
      </c>
      <c r="AF64">
        <v>0.731255078688264</v>
      </c>
      <c r="AG64">
        <v>1.1104716733097999</v>
      </c>
      <c r="AH64">
        <v>1.4988286131992901</v>
      </c>
      <c r="AI64">
        <v>1.1183305690065</v>
      </c>
    </row>
    <row r="65" spans="1:31">
      <c r="A65" t="s">
        <v>17</v>
      </c>
      <c r="D65" t="s">
        <v>13</v>
      </c>
    </row>
    <row r="66" spans="1:31">
      <c r="B66" t="s">
        <v>2</v>
      </c>
      <c r="C66">
        <v>16</v>
      </c>
      <c r="E66" t="s">
        <v>2</v>
      </c>
      <c r="F66">
        <v>16</v>
      </c>
      <c r="H66">
        <v>73</v>
      </c>
      <c r="I66">
        <v>81</v>
      </c>
      <c r="J66">
        <v>78</v>
      </c>
      <c r="K66">
        <v>81</v>
      </c>
      <c r="T66" t="s">
        <v>21</v>
      </c>
      <c r="W66" t="s">
        <v>22</v>
      </c>
      <c r="Z66" t="s">
        <v>23</v>
      </c>
      <c r="AC66" t="s">
        <v>24</v>
      </c>
    </row>
    <row r="67" spans="1:31">
      <c r="B67" t="s">
        <v>6</v>
      </c>
      <c r="C67">
        <v>12</v>
      </c>
      <c r="E67" t="s">
        <v>6</v>
      </c>
      <c r="F67">
        <v>12</v>
      </c>
      <c r="H67">
        <v>77</v>
      </c>
      <c r="I67">
        <v>77</v>
      </c>
      <c r="J67">
        <v>90</v>
      </c>
      <c r="K67">
        <v>78</v>
      </c>
      <c r="U67" t="s">
        <v>2</v>
      </c>
      <c r="V67">
        <v>8</v>
      </c>
      <c r="X67" t="s">
        <v>2</v>
      </c>
      <c r="Y67">
        <v>8</v>
      </c>
      <c r="AA67" t="s">
        <v>2</v>
      </c>
      <c r="AB67">
        <v>8</v>
      </c>
      <c r="AD67" t="s">
        <v>2</v>
      </c>
      <c r="AE67">
        <v>8</v>
      </c>
    </row>
    <row r="68" spans="1:31">
      <c r="B68" t="s">
        <v>1</v>
      </c>
      <c r="C68">
        <v>2</v>
      </c>
      <c r="E68" t="s">
        <v>3</v>
      </c>
      <c r="F68">
        <v>4</v>
      </c>
      <c r="H68">
        <v>86</v>
      </c>
      <c r="I68">
        <v>69</v>
      </c>
      <c r="J68">
        <v>87</v>
      </c>
      <c r="K68">
        <v>80</v>
      </c>
      <c r="U68" t="s">
        <v>6</v>
      </c>
      <c r="V68">
        <v>5</v>
      </c>
      <c r="X68" t="s">
        <v>6</v>
      </c>
      <c r="Y68">
        <v>6</v>
      </c>
      <c r="AA68" t="s">
        <v>6</v>
      </c>
      <c r="AB68">
        <v>6</v>
      </c>
      <c r="AD68" t="s">
        <v>6</v>
      </c>
      <c r="AE68">
        <v>7</v>
      </c>
    </row>
    <row r="69" spans="1:31">
      <c r="B69" t="s">
        <v>3</v>
      </c>
      <c r="C69">
        <v>2</v>
      </c>
      <c r="E69" t="s">
        <v>4</v>
      </c>
      <c r="F69">
        <v>9</v>
      </c>
      <c r="H69">
        <v>83</v>
      </c>
      <c r="I69">
        <v>87</v>
      </c>
      <c r="J69">
        <v>85</v>
      </c>
      <c r="K69">
        <v>74</v>
      </c>
      <c r="U69" t="s">
        <v>3</v>
      </c>
      <c r="V69">
        <v>3</v>
      </c>
      <c r="X69" t="s">
        <v>3</v>
      </c>
      <c r="Y69">
        <v>2</v>
      </c>
      <c r="AA69" t="s">
        <v>3</v>
      </c>
      <c r="AB69">
        <v>2</v>
      </c>
      <c r="AD69" t="s">
        <v>3</v>
      </c>
      <c r="AE69">
        <v>1</v>
      </c>
    </row>
    <row r="70" spans="1:31">
      <c r="B70" t="s">
        <v>4</v>
      </c>
      <c r="C70">
        <v>9</v>
      </c>
      <c r="E70" t="s">
        <v>5</v>
      </c>
      <c r="F70">
        <f>F69/F67</f>
        <v>0.75</v>
      </c>
      <c r="H70">
        <v>76</v>
      </c>
      <c r="I70">
        <v>89</v>
      </c>
      <c r="J70">
        <v>73</v>
      </c>
      <c r="K70">
        <v>83</v>
      </c>
      <c r="U70" t="s">
        <v>4</v>
      </c>
      <c r="V70">
        <v>5</v>
      </c>
      <c r="X70" t="s">
        <v>1</v>
      </c>
      <c r="Y70">
        <v>1</v>
      </c>
      <c r="AA70" t="s">
        <v>4</v>
      </c>
      <c r="AB70">
        <v>5</v>
      </c>
      <c r="AD70" t="s">
        <v>1</v>
      </c>
      <c r="AE70">
        <v>1</v>
      </c>
    </row>
    <row r="71" spans="1:31">
      <c r="B71" t="s">
        <v>5</v>
      </c>
      <c r="C71">
        <f>C70/C67</f>
        <v>0.75</v>
      </c>
      <c r="E71" t="s">
        <v>7</v>
      </c>
      <c r="F71">
        <f>SUM(B64,C64,E64,G64,J64,M64,N64,O64,P64)/9</f>
        <v>1.4891268282921799</v>
      </c>
      <c r="H71">
        <v>73</v>
      </c>
      <c r="I71">
        <v>81</v>
      </c>
      <c r="J71">
        <v>78</v>
      </c>
      <c r="K71">
        <v>81</v>
      </c>
      <c r="U71" t="s">
        <v>5</v>
      </c>
      <c r="V71">
        <f>V70/V68</f>
        <v>1</v>
      </c>
      <c r="X71" t="s">
        <v>4</v>
      </c>
      <c r="Y71">
        <v>5</v>
      </c>
      <c r="AA71" t="s">
        <v>5</v>
      </c>
      <c r="AB71">
        <f>AB70/AB68</f>
        <v>0.83333333333333337</v>
      </c>
      <c r="AD71" t="s">
        <v>4</v>
      </c>
      <c r="AE71">
        <v>5</v>
      </c>
    </row>
    <row r="72" spans="1:31">
      <c r="B72" t="s">
        <v>7</v>
      </c>
      <c r="C72">
        <f>SUM(B64,E64,G64,J64,M64,O64,P64)/7</f>
        <v>1.5141098902427743</v>
      </c>
      <c r="H72">
        <v>77</v>
      </c>
      <c r="I72">
        <v>85</v>
      </c>
      <c r="J72">
        <v>90</v>
      </c>
      <c r="K72">
        <v>78</v>
      </c>
      <c r="U72" t="s">
        <v>7</v>
      </c>
      <c r="V72">
        <f>SUM(T64,U64,X64,Y64,Z64)/5</f>
        <v>1.2437415748834599</v>
      </c>
      <c r="X72" t="s">
        <v>5</v>
      </c>
      <c r="Y72">
        <f>Y71/Y68</f>
        <v>0.83333333333333337</v>
      </c>
      <c r="AA72" t="s">
        <v>7</v>
      </c>
      <c r="AB72">
        <f>SUM(AB64,AC64,AE64,AF64,AI64)/5</f>
        <v>1.2157407036051169</v>
      </c>
      <c r="AD72" t="s">
        <v>5</v>
      </c>
      <c r="AE72">
        <f>AE71/AE68</f>
        <v>0.7142857142857143</v>
      </c>
    </row>
    <row r="73" spans="1:31">
      <c r="B73" t="s">
        <v>8</v>
      </c>
      <c r="C73">
        <f>16/20</f>
        <v>0.8</v>
      </c>
      <c r="H73">
        <v>86</v>
      </c>
      <c r="I73">
        <v>76</v>
      </c>
      <c r="J73">
        <v>87</v>
      </c>
      <c r="K73">
        <v>80</v>
      </c>
      <c r="U73" t="s">
        <v>10</v>
      </c>
      <c r="V73">
        <f>U76-V76</f>
        <v>1.7696760750066431E-2</v>
      </c>
      <c r="X73" t="s">
        <v>7</v>
      </c>
      <c r="Y73">
        <f>SUM(T64,U64,Y64,Z64)/4</f>
        <v>1.3025368889793749</v>
      </c>
      <c r="AA73" t="s">
        <v>10</v>
      </c>
      <c r="AB73">
        <f>AA76-AB76</f>
        <v>-0.24283358346049688</v>
      </c>
      <c r="AD73" t="s">
        <v>7</v>
      </c>
      <c r="AE73">
        <f>SUM(AC64,AE64,AF64,AI64)/4</f>
        <v>1.1185380949173136</v>
      </c>
    </row>
    <row r="74" spans="1:31">
      <c r="B74" t="s">
        <v>9</v>
      </c>
      <c r="C74">
        <f>18/20</f>
        <v>0.9</v>
      </c>
      <c r="H74">
        <v>76</v>
      </c>
      <c r="I74">
        <v>87</v>
      </c>
      <c r="J74">
        <v>85</v>
      </c>
      <c r="K74">
        <v>74</v>
      </c>
      <c r="X74" t="s">
        <v>10</v>
      </c>
      <c r="Y74">
        <f>X77-Y77</f>
        <v>-9.6354515291749987E-2</v>
      </c>
      <c r="AD74" t="s">
        <v>10</v>
      </c>
      <c r="AE74">
        <f>AD77-AE77</f>
        <v>2.767012144180292E-4</v>
      </c>
    </row>
    <row r="75" spans="1:31">
      <c r="B75" t="s">
        <v>10</v>
      </c>
      <c r="C75">
        <f>B78-C78</f>
        <v>-0.44193980602237493</v>
      </c>
      <c r="H75">
        <v>83</v>
      </c>
      <c r="I75">
        <v>89</v>
      </c>
      <c r="J75">
        <v>73</v>
      </c>
      <c r="K75">
        <v>83</v>
      </c>
      <c r="U75" t="s">
        <v>11</v>
      </c>
      <c r="V75" t="s">
        <v>12</v>
      </c>
      <c r="AA75" t="s">
        <v>11</v>
      </c>
      <c r="AB75" t="s">
        <v>12</v>
      </c>
    </row>
    <row r="76" spans="1:31">
      <c r="U76">
        <f>SUM(U64,Z64)/2</f>
        <v>1.2543596313334999</v>
      </c>
      <c r="V76">
        <f>SUM(T64,X64,Y64)/3</f>
        <v>1.2366628705834335</v>
      </c>
      <c r="X76" t="s">
        <v>11</v>
      </c>
      <c r="Y76" t="s">
        <v>12</v>
      </c>
      <c r="AA76">
        <f>SUM(AC64,AE64,AF64)/3</f>
        <v>1.118607270220918</v>
      </c>
      <c r="AB76">
        <f>SUM(AB64,AI64)/2</f>
        <v>1.3614408536814149</v>
      </c>
      <c r="AD76" t="s">
        <v>11</v>
      </c>
      <c r="AE76" t="s">
        <v>12</v>
      </c>
    </row>
    <row r="77" spans="1:31">
      <c r="B77" t="s">
        <v>11</v>
      </c>
      <c r="C77" t="s">
        <v>12</v>
      </c>
      <c r="X77">
        <f>SUM(U64,Z64)/2</f>
        <v>1.2543596313334999</v>
      </c>
      <c r="Y77">
        <f>SUM(T64,Y64)/2</f>
        <v>1.3507141466252499</v>
      </c>
      <c r="AD77">
        <f>SUM(AC64,AE64,AF64)/3</f>
        <v>1.118607270220918</v>
      </c>
      <c r="AE77">
        <f>SUM(AI64)</f>
        <v>1.1183305690065</v>
      </c>
    </row>
    <row r="78" spans="1:31">
      <c r="B78">
        <f>SUM(G64,M64,O64,P64)/4</f>
        <v>1.3247071162331849</v>
      </c>
      <c r="C78">
        <f>SUM(B64,E64,J64)/3</f>
        <v>1.7666469222555599</v>
      </c>
    </row>
    <row r="81" spans="1:18">
      <c r="A81" t="s">
        <v>19</v>
      </c>
    </row>
    <row r="82" spans="1:18"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 s="4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</row>
    <row r="83" spans="1:18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 s="4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</row>
    <row r="84" spans="1:18"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 s="4">
        <v>0</v>
      </c>
      <c r="J84">
        <v>1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8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4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8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 s="4">
        <v>1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</row>
    <row r="87" spans="1:18">
      <c r="A87" t="s">
        <v>16</v>
      </c>
      <c r="B87">
        <v>3</v>
      </c>
      <c r="C87">
        <v>4</v>
      </c>
      <c r="D87">
        <v>1</v>
      </c>
      <c r="E87">
        <v>4</v>
      </c>
      <c r="F87">
        <v>3</v>
      </c>
      <c r="G87">
        <v>2</v>
      </c>
      <c r="H87">
        <v>2</v>
      </c>
      <c r="I87" s="4">
        <v>3</v>
      </c>
      <c r="J87">
        <v>3</v>
      </c>
      <c r="K87">
        <v>4</v>
      </c>
      <c r="L87">
        <v>2</v>
      </c>
      <c r="M87">
        <v>4</v>
      </c>
      <c r="N87">
        <v>3</v>
      </c>
      <c r="O87">
        <v>2</v>
      </c>
      <c r="P87">
        <v>3</v>
      </c>
      <c r="Q87">
        <v>1</v>
      </c>
    </row>
    <row r="88" spans="1:18">
      <c r="B88">
        <v>61</v>
      </c>
      <c r="C88">
        <v>18</v>
      </c>
      <c r="D88">
        <v>66</v>
      </c>
      <c r="E88">
        <v>81</v>
      </c>
      <c r="F88">
        <v>61</v>
      </c>
      <c r="G88">
        <v>29</v>
      </c>
      <c r="H88">
        <v>34</v>
      </c>
      <c r="I88" s="4">
        <v>96</v>
      </c>
      <c r="J88">
        <v>61</v>
      </c>
      <c r="K88">
        <v>18</v>
      </c>
      <c r="L88">
        <v>66</v>
      </c>
      <c r="M88">
        <v>81</v>
      </c>
      <c r="N88">
        <v>61</v>
      </c>
      <c r="O88">
        <v>29</v>
      </c>
      <c r="P88">
        <v>34</v>
      </c>
      <c r="Q88">
        <v>91</v>
      </c>
    </row>
    <row r="89" spans="1:18">
      <c r="A89">
        <v>8</v>
      </c>
      <c r="B89">
        <v>768</v>
      </c>
      <c r="C89">
        <v>768</v>
      </c>
      <c r="D89" s="8">
        <v>768</v>
      </c>
      <c r="E89" s="3">
        <v>512</v>
      </c>
      <c r="F89" s="3">
        <v>768</v>
      </c>
      <c r="G89" s="3">
        <v>512</v>
      </c>
      <c r="H89" s="8">
        <v>768</v>
      </c>
      <c r="I89" s="5">
        <v>768</v>
      </c>
      <c r="J89" s="3">
        <v>512</v>
      </c>
      <c r="K89" s="3">
        <v>512</v>
      </c>
      <c r="L89">
        <v>512</v>
      </c>
      <c r="M89">
        <v>512</v>
      </c>
      <c r="N89">
        <v>512</v>
      </c>
      <c r="O89">
        <v>768</v>
      </c>
      <c r="P89">
        <v>512</v>
      </c>
      <c r="Q89">
        <v>512</v>
      </c>
    </row>
    <row r="90" spans="1:18">
      <c r="A90">
        <v>9</v>
      </c>
      <c r="B90">
        <v>300</v>
      </c>
      <c r="C90">
        <v>300</v>
      </c>
      <c r="D90" s="3">
        <v>300</v>
      </c>
      <c r="E90" s="3">
        <v>600</v>
      </c>
      <c r="F90" s="3">
        <v>300</v>
      </c>
      <c r="G90" s="3">
        <v>300</v>
      </c>
      <c r="H90" s="3">
        <v>300</v>
      </c>
      <c r="I90" s="5">
        <v>600</v>
      </c>
      <c r="J90" s="3">
        <v>300</v>
      </c>
      <c r="K90" s="3">
        <v>300</v>
      </c>
      <c r="L90">
        <v>300</v>
      </c>
      <c r="M90">
        <v>600</v>
      </c>
      <c r="N90">
        <v>300</v>
      </c>
      <c r="O90">
        <v>300</v>
      </c>
      <c r="P90">
        <v>300</v>
      </c>
      <c r="Q90">
        <v>600</v>
      </c>
    </row>
    <row r="91" spans="1:18">
      <c r="A91">
        <v>10</v>
      </c>
      <c r="B91" s="1">
        <v>2</v>
      </c>
      <c r="C91">
        <v>0</v>
      </c>
      <c r="D91" s="1">
        <v>2</v>
      </c>
      <c r="E91" s="7">
        <v>0</v>
      </c>
      <c r="F91" s="2">
        <v>0</v>
      </c>
      <c r="G91" s="1">
        <v>1</v>
      </c>
      <c r="H91" s="1">
        <v>1</v>
      </c>
      <c r="I91" s="6">
        <v>2</v>
      </c>
      <c r="J91" s="2">
        <v>0</v>
      </c>
      <c r="K91" s="1">
        <v>2</v>
      </c>
      <c r="L91" s="1">
        <v>1</v>
      </c>
      <c r="M91" s="2">
        <v>1</v>
      </c>
      <c r="N91" s="2">
        <v>1</v>
      </c>
      <c r="O91" s="1">
        <v>1</v>
      </c>
      <c r="P91" s="1">
        <v>1</v>
      </c>
      <c r="Q91" s="1">
        <v>0</v>
      </c>
    </row>
    <row r="92" spans="1:18">
      <c r="A92">
        <v>11</v>
      </c>
      <c r="B92">
        <v>0.87529999999999997</v>
      </c>
      <c r="C92">
        <v>1.36372440028936</v>
      </c>
      <c r="D92">
        <v>0.88895212020725001</v>
      </c>
      <c r="E92">
        <v>1.4996142117306599</v>
      </c>
      <c r="F92">
        <v>0.69405401963740598</v>
      </c>
      <c r="G92">
        <v>1.0913672912865899</v>
      </c>
      <c r="H92">
        <v>0.70598584227263905</v>
      </c>
      <c r="I92" s="4">
        <v>1.4994553551077801</v>
      </c>
      <c r="J92">
        <v>1.4994130907580301</v>
      </c>
      <c r="K92">
        <v>1.36372440028936</v>
      </c>
      <c r="L92">
        <v>0.88895212020725001</v>
      </c>
      <c r="M92">
        <v>1.4996142117306599</v>
      </c>
      <c r="N92">
        <v>0.69405401963740598</v>
      </c>
      <c r="O92">
        <v>1.0913672912865899</v>
      </c>
      <c r="P92">
        <v>0.70598584227263905</v>
      </c>
      <c r="Q92">
        <v>1.49922811519355</v>
      </c>
    </row>
    <row r="94" spans="1:18">
      <c r="A94" t="s">
        <v>21</v>
      </c>
      <c r="D94" t="s">
        <v>22</v>
      </c>
      <c r="G94" t="s">
        <v>23</v>
      </c>
      <c r="J94" t="s">
        <v>24</v>
      </c>
      <c r="M94" t="s">
        <v>8</v>
      </c>
      <c r="N94">
        <f>14/20</f>
        <v>0.7</v>
      </c>
      <c r="O94">
        <v>73</v>
      </c>
      <c r="P94">
        <v>79</v>
      </c>
      <c r="Q94">
        <v>68</v>
      </c>
      <c r="R94">
        <v>71</v>
      </c>
    </row>
    <row r="95" spans="1:18">
      <c r="B95" t="s">
        <v>2</v>
      </c>
      <c r="C95">
        <v>8</v>
      </c>
      <c r="E95" t="s">
        <v>2</v>
      </c>
      <c r="F95">
        <v>16</v>
      </c>
      <c r="H95" t="s">
        <v>2</v>
      </c>
      <c r="I95">
        <v>8</v>
      </c>
      <c r="K95" t="s">
        <v>2</v>
      </c>
      <c r="L95">
        <v>16</v>
      </c>
      <c r="M95" t="s">
        <v>9</v>
      </c>
      <c r="N95">
        <f>18/20</f>
        <v>0.9</v>
      </c>
      <c r="O95">
        <v>86</v>
      </c>
      <c r="P95">
        <v>73</v>
      </c>
      <c r="Q95">
        <v>67</v>
      </c>
      <c r="R95">
        <v>82</v>
      </c>
    </row>
    <row r="96" spans="1:18">
      <c r="B96" t="s">
        <v>6</v>
      </c>
      <c r="C96">
        <v>5</v>
      </c>
      <c r="E96" t="s">
        <v>6</v>
      </c>
      <c r="F96">
        <v>6</v>
      </c>
      <c r="H96" t="s">
        <v>6</v>
      </c>
      <c r="I96">
        <v>5</v>
      </c>
      <c r="K96" t="s">
        <v>6</v>
      </c>
      <c r="L96">
        <v>6</v>
      </c>
      <c r="O96">
        <v>90</v>
      </c>
      <c r="P96">
        <v>88</v>
      </c>
      <c r="Q96">
        <v>77</v>
      </c>
      <c r="R96">
        <v>83</v>
      </c>
    </row>
    <row r="97" spans="1:18">
      <c r="B97" t="s">
        <v>3</v>
      </c>
      <c r="C97">
        <v>3</v>
      </c>
      <c r="E97" t="s">
        <v>1</v>
      </c>
      <c r="F97">
        <v>1</v>
      </c>
      <c r="H97" t="s">
        <v>3</v>
      </c>
      <c r="I97">
        <v>3</v>
      </c>
      <c r="K97" t="s">
        <v>1</v>
      </c>
      <c r="L97">
        <v>1</v>
      </c>
      <c r="O97">
        <v>81</v>
      </c>
      <c r="P97">
        <v>83</v>
      </c>
      <c r="Q97">
        <v>72</v>
      </c>
      <c r="R97">
        <v>88</v>
      </c>
    </row>
    <row r="98" spans="1:18">
      <c r="B98" t="s">
        <v>4</v>
      </c>
      <c r="C98">
        <v>4</v>
      </c>
      <c r="E98" t="s">
        <v>3</v>
      </c>
      <c r="F98">
        <v>2</v>
      </c>
      <c r="H98" t="s">
        <v>4</v>
      </c>
      <c r="I98">
        <v>4</v>
      </c>
      <c r="K98" t="s">
        <v>3</v>
      </c>
      <c r="L98">
        <v>2</v>
      </c>
      <c r="O98">
        <v>75</v>
      </c>
      <c r="P98">
        <v>86</v>
      </c>
      <c r="Q98">
        <v>89</v>
      </c>
      <c r="R98">
        <v>86</v>
      </c>
    </row>
    <row r="99" spans="1:18">
      <c r="B99" t="s">
        <v>5</v>
      </c>
      <c r="C99">
        <f>C98/C96</f>
        <v>0.8</v>
      </c>
      <c r="E99" t="s">
        <v>4</v>
      </c>
      <c r="F99">
        <v>5</v>
      </c>
      <c r="H99" t="s">
        <v>5</v>
      </c>
      <c r="I99">
        <f>I98/I96</f>
        <v>0.8</v>
      </c>
      <c r="K99" t="s">
        <v>4</v>
      </c>
      <c r="L99">
        <v>5</v>
      </c>
      <c r="O99">
        <v>73</v>
      </c>
      <c r="P99">
        <v>79</v>
      </c>
      <c r="Q99">
        <v>68</v>
      </c>
      <c r="R99">
        <v>71</v>
      </c>
    </row>
    <row r="100" spans="1:18">
      <c r="B100" t="s">
        <v>7</v>
      </c>
      <c r="C100">
        <f>SUM(B92,D92,G92,H92)/4</f>
        <v>0.89040131344161977</v>
      </c>
      <c r="E100" t="s">
        <v>5</v>
      </c>
      <c r="F100">
        <f>F99/F96</f>
        <v>0.83333333333333337</v>
      </c>
      <c r="H100" t="s">
        <v>7</v>
      </c>
      <c r="I100">
        <f>SUM(H92,J92,M92,N92)/4</f>
        <v>1.0997667910996838</v>
      </c>
      <c r="K100" t="s">
        <v>5</v>
      </c>
      <c r="L100">
        <f>L99/L96</f>
        <v>0.83333333333333337</v>
      </c>
      <c r="O100">
        <v>86</v>
      </c>
      <c r="P100">
        <v>73</v>
      </c>
      <c r="Q100">
        <v>67</v>
      </c>
      <c r="R100">
        <v>82</v>
      </c>
    </row>
    <row r="101" spans="1:18">
      <c r="B101" t="s">
        <v>10</v>
      </c>
      <c r="C101">
        <f>B104-C104</f>
        <v>-0.18586466440335048</v>
      </c>
      <c r="E101" t="s">
        <v>7</v>
      </c>
      <c r="F101">
        <f>SUM(B92,D92,G92,H92)/4</f>
        <v>0.89040131344161977</v>
      </c>
      <c r="H101" t="s">
        <v>10</v>
      </c>
      <c r="I101">
        <f>H104-I104</f>
        <v>-6.0664718039316057E-3</v>
      </c>
      <c r="K101" t="s">
        <v>7</v>
      </c>
      <c r="L101">
        <f>SUM(H92,J92,M92,N92)/4</f>
        <v>1.0997667910996838</v>
      </c>
      <c r="O101">
        <v>90</v>
      </c>
      <c r="P101">
        <v>88</v>
      </c>
      <c r="Q101">
        <v>77</v>
      </c>
      <c r="R101">
        <v>88</v>
      </c>
    </row>
    <row r="102" spans="1:18">
      <c r="O102">
        <v>75</v>
      </c>
      <c r="P102">
        <v>82</v>
      </c>
      <c r="Q102">
        <v>72</v>
      </c>
      <c r="R102">
        <v>83</v>
      </c>
    </row>
    <row r="103" spans="1:18">
      <c r="B103" t="s">
        <v>11</v>
      </c>
      <c r="C103" t="s">
        <v>12</v>
      </c>
      <c r="H103" t="s">
        <v>11</v>
      </c>
      <c r="I103" t="s">
        <v>12</v>
      </c>
      <c r="O103">
        <v>81</v>
      </c>
      <c r="P103">
        <v>85</v>
      </c>
      <c r="Q103">
        <v>89</v>
      </c>
      <c r="R103">
        <v>86</v>
      </c>
    </row>
    <row r="104" spans="1:18">
      <c r="B104">
        <f>SUM(D92,H92)/2</f>
        <v>0.79746898123994447</v>
      </c>
      <c r="C104">
        <f>SUM(B92,G92)/2</f>
        <v>0.98333364564329495</v>
      </c>
      <c r="H104">
        <f>SUM(J92,N92)/2</f>
        <v>1.096733555197718</v>
      </c>
      <c r="I104">
        <f>SUM(H92,M92)/2</f>
        <v>1.1028000270016496</v>
      </c>
    </row>
    <row r="108" spans="1:18">
      <c r="A108" t="s">
        <v>20</v>
      </c>
    </row>
    <row r="109" spans="1:18">
      <c r="B109">
        <v>0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0</v>
      </c>
    </row>
    <row r="110" spans="1:18"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8"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1</v>
      </c>
    </row>
    <row r="112" spans="1:18"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</row>
    <row r="113" spans="1:17"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7">
      <c r="A114">
        <v>6</v>
      </c>
      <c r="B114">
        <v>368</v>
      </c>
      <c r="C114">
        <v>508</v>
      </c>
      <c r="D114">
        <v>335</v>
      </c>
      <c r="E114">
        <v>155</v>
      </c>
      <c r="F114">
        <v>201</v>
      </c>
      <c r="G114">
        <v>462</v>
      </c>
      <c r="H114">
        <v>27</v>
      </c>
      <c r="I114">
        <v>524</v>
      </c>
      <c r="J114">
        <v>368</v>
      </c>
      <c r="K114">
        <v>508</v>
      </c>
      <c r="L114">
        <v>335</v>
      </c>
      <c r="M114">
        <v>155</v>
      </c>
      <c r="N114">
        <v>201</v>
      </c>
      <c r="O114">
        <v>462</v>
      </c>
      <c r="P114">
        <v>27</v>
      </c>
      <c r="Q114">
        <v>507</v>
      </c>
    </row>
    <row r="115" spans="1:17">
      <c r="A115">
        <v>7</v>
      </c>
      <c r="B115">
        <v>768</v>
      </c>
      <c r="C115">
        <v>512</v>
      </c>
      <c r="D115">
        <v>512</v>
      </c>
      <c r="E115">
        <v>512</v>
      </c>
      <c r="F115">
        <v>768</v>
      </c>
      <c r="G115">
        <v>512</v>
      </c>
      <c r="H115">
        <v>768</v>
      </c>
      <c r="I115">
        <v>512</v>
      </c>
      <c r="J115">
        <v>768</v>
      </c>
      <c r="K115">
        <v>512</v>
      </c>
      <c r="L115">
        <v>512</v>
      </c>
      <c r="M115">
        <v>768</v>
      </c>
      <c r="N115">
        <v>512</v>
      </c>
      <c r="O115">
        <v>512</v>
      </c>
      <c r="P115">
        <v>768</v>
      </c>
      <c r="Q115">
        <v>768</v>
      </c>
    </row>
    <row r="116" spans="1:17">
      <c r="A116">
        <v>8</v>
      </c>
      <c r="B116">
        <v>300</v>
      </c>
      <c r="C116">
        <v>600</v>
      </c>
      <c r="D116">
        <v>300</v>
      </c>
      <c r="E116">
        <v>300</v>
      </c>
      <c r="F116">
        <v>600</v>
      </c>
      <c r="G116">
        <v>300</v>
      </c>
      <c r="H116">
        <v>300</v>
      </c>
      <c r="I116">
        <v>300</v>
      </c>
      <c r="J116">
        <v>300</v>
      </c>
      <c r="K116">
        <v>600</v>
      </c>
      <c r="L116">
        <v>300</v>
      </c>
      <c r="M116">
        <v>300</v>
      </c>
      <c r="N116">
        <v>600</v>
      </c>
      <c r="O116">
        <v>300</v>
      </c>
      <c r="P116">
        <v>300</v>
      </c>
      <c r="Q116">
        <v>300</v>
      </c>
    </row>
    <row r="117" spans="1:17">
      <c r="A117">
        <v>9</v>
      </c>
      <c r="B117" s="1">
        <v>2</v>
      </c>
      <c r="C117" s="1">
        <v>2</v>
      </c>
      <c r="D117">
        <v>0</v>
      </c>
      <c r="E117" s="1">
        <v>1</v>
      </c>
      <c r="F117" s="1">
        <v>0</v>
      </c>
      <c r="G117" s="1">
        <v>2</v>
      </c>
      <c r="H117">
        <v>0</v>
      </c>
      <c r="I117" s="2">
        <v>1</v>
      </c>
      <c r="J117" s="1">
        <v>2</v>
      </c>
      <c r="K117">
        <v>0</v>
      </c>
      <c r="L117" s="2">
        <v>1</v>
      </c>
      <c r="M117" s="1">
        <v>1</v>
      </c>
      <c r="N117" s="1">
        <v>1</v>
      </c>
      <c r="O117" s="1">
        <v>2</v>
      </c>
      <c r="P117" s="1">
        <v>1</v>
      </c>
      <c r="Q117">
        <v>1</v>
      </c>
    </row>
    <row r="118" spans="1:17">
      <c r="A118">
        <v>10</v>
      </c>
      <c r="B118">
        <v>1.8263900307938501</v>
      </c>
      <c r="C118">
        <v>1.6553498990833799</v>
      </c>
      <c r="D118">
        <v>1.8985805436968799</v>
      </c>
      <c r="E118">
        <v>1.6471607051789801</v>
      </c>
      <c r="F118">
        <v>1.1480223238468199</v>
      </c>
      <c r="G118">
        <v>1.30392485205084</v>
      </c>
      <c r="H118">
        <v>1.04381805565208</v>
      </c>
      <c r="I118">
        <v>1.3843378564342901</v>
      </c>
      <c r="J118">
        <v>1.8263900307938501</v>
      </c>
      <c r="K118">
        <v>1.6553498990833799</v>
      </c>
      <c r="L118">
        <v>1.8985805436968799</v>
      </c>
      <c r="M118">
        <v>1.6471607051789801</v>
      </c>
      <c r="N118">
        <v>1.1480223238468199</v>
      </c>
      <c r="O118">
        <v>1.30392485205084</v>
      </c>
      <c r="P118">
        <v>1.04381805565208</v>
      </c>
      <c r="Q118">
        <v>0.729158877395093</v>
      </c>
    </row>
    <row r="119" spans="1:17">
      <c r="A119" t="s">
        <v>17</v>
      </c>
      <c r="D119" t="s">
        <v>13</v>
      </c>
    </row>
    <row r="120" spans="1:17">
      <c r="B120" t="s">
        <v>2</v>
      </c>
      <c r="C120">
        <v>16</v>
      </c>
      <c r="E120" t="s">
        <v>2</v>
      </c>
      <c r="F120">
        <v>16</v>
      </c>
      <c r="H120">
        <v>73</v>
      </c>
      <c r="I120">
        <v>81</v>
      </c>
      <c r="J120">
        <v>78</v>
      </c>
      <c r="K120">
        <v>81</v>
      </c>
    </row>
    <row r="121" spans="1:17">
      <c r="B121" t="s">
        <v>6</v>
      </c>
      <c r="C121">
        <v>12</v>
      </c>
      <c r="E121" t="s">
        <v>6</v>
      </c>
      <c r="F121">
        <v>12</v>
      </c>
      <c r="H121">
        <v>77</v>
      </c>
      <c r="I121">
        <v>77</v>
      </c>
      <c r="J121">
        <v>90</v>
      </c>
      <c r="K121">
        <v>78</v>
      </c>
    </row>
    <row r="122" spans="1:17">
      <c r="B122" t="s">
        <v>1</v>
      </c>
      <c r="C122">
        <v>2</v>
      </c>
      <c r="E122" t="s">
        <v>3</v>
      </c>
      <c r="F122">
        <v>4</v>
      </c>
      <c r="H122">
        <v>86</v>
      </c>
      <c r="I122">
        <v>69</v>
      </c>
      <c r="J122">
        <v>87</v>
      </c>
      <c r="K122">
        <v>80</v>
      </c>
    </row>
    <row r="123" spans="1:17">
      <c r="B123" t="s">
        <v>3</v>
      </c>
      <c r="C123">
        <v>2</v>
      </c>
      <c r="E123" t="s">
        <v>4</v>
      </c>
      <c r="F123">
        <v>9</v>
      </c>
      <c r="H123">
        <v>83</v>
      </c>
      <c r="I123">
        <v>87</v>
      </c>
      <c r="J123">
        <v>85</v>
      </c>
      <c r="K123">
        <v>74</v>
      </c>
    </row>
    <row r="124" spans="1:17">
      <c r="B124" t="s">
        <v>4</v>
      </c>
      <c r="C124">
        <v>9</v>
      </c>
      <c r="E124" t="s">
        <v>5</v>
      </c>
      <c r="F124">
        <f>F123/F121</f>
        <v>0.75</v>
      </c>
      <c r="H124">
        <v>76</v>
      </c>
      <c r="I124">
        <v>89</v>
      </c>
      <c r="J124">
        <v>73</v>
      </c>
      <c r="K124">
        <v>83</v>
      </c>
    </row>
    <row r="125" spans="1:17">
      <c r="B125" t="s">
        <v>5</v>
      </c>
      <c r="C125">
        <f>C124/C121</f>
        <v>0.75</v>
      </c>
      <c r="E125" t="s">
        <v>7</v>
      </c>
      <c r="F125">
        <f>SUM(B118,C118,E118,G118,J118,M118,N118,O118,P118)/9</f>
        <v>1.4891268282921799</v>
      </c>
      <c r="H125">
        <v>73</v>
      </c>
      <c r="I125">
        <v>81</v>
      </c>
      <c r="J125">
        <v>78</v>
      </c>
      <c r="K125">
        <v>81</v>
      </c>
    </row>
    <row r="126" spans="1:17">
      <c r="B126" t="s">
        <v>7</v>
      </c>
      <c r="C126">
        <f>SUM(B118,E118,G118,J118,M118,O118,P118)/7</f>
        <v>1.5141098902427743</v>
      </c>
      <c r="H126">
        <v>77</v>
      </c>
      <c r="I126">
        <v>85</v>
      </c>
      <c r="J126">
        <v>90</v>
      </c>
      <c r="K126">
        <v>78</v>
      </c>
    </row>
    <row r="127" spans="1:17">
      <c r="B127" t="s">
        <v>8</v>
      </c>
      <c r="C127">
        <f>16/20</f>
        <v>0.8</v>
      </c>
      <c r="H127">
        <v>86</v>
      </c>
      <c r="I127">
        <v>76</v>
      </c>
      <c r="J127">
        <v>87</v>
      </c>
      <c r="K127">
        <v>80</v>
      </c>
    </row>
    <row r="128" spans="1:17">
      <c r="B128" t="s">
        <v>9</v>
      </c>
      <c r="C128">
        <f>18/20</f>
        <v>0.9</v>
      </c>
      <c r="H128">
        <v>76</v>
      </c>
      <c r="I128">
        <v>87</v>
      </c>
      <c r="J128">
        <v>85</v>
      </c>
      <c r="K128">
        <v>74</v>
      </c>
    </row>
    <row r="129" spans="2:11">
      <c r="B129" t="s">
        <v>10</v>
      </c>
      <c r="C129">
        <f>B132-C132</f>
        <v>-0.44193980602237493</v>
      </c>
      <c r="H129">
        <v>83</v>
      </c>
      <c r="I129">
        <v>89</v>
      </c>
      <c r="J129">
        <v>73</v>
      </c>
      <c r="K129">
        <v>83</v>
      </c>
    </row>
    <row r="131" spans="2:11">
      <c r="B131" t="s">
        <v>11</v>
      </c>
      <c r="C131" t="s">
        <v>12</v>
      </c>
    </row>
    <row r="132" spans="2:11">
      <c r="B132">
        <f>SUM(G118,M118,O118,P118)/4</f>
        <v>1.3247071162331849</v>
      </c>
      <c r="C132">
        <f>SUM(B118,E118,J118)/3</f>
        <v>1.7666469222555599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2018-07-26T20:37:44Z</dcterms:created>
  <dcterms:modified xsi:type="dcterms:W3CDTF">2018-09-03T23:29:37Z</dcterms:modified>
</cp:coreProperties>
</file>