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8d51136f2b0cd48/UPenn/SNP_rates/Data/singletons_excluded/"/>
    </mc:Choice>
  </mc:AlternateContent>
  <bookViews>
    <workbookView xWindow="0" yWindow="0" windowWidth="20490" windowHeight="7530"/>
  </bookViews>
  <sheets>
    <sheet name="LRT_results" sheetId="1" r:id="rId1"/>
    <sheet name="LRT_sanity_check" sheetId="2" r:id="rId2"/>
  </sheets>
  <definedNames>
    <definedName name="LRT" localSheetId="0">LRT_results!$A$1:$M$33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D3" i="2"/>
  <c r="C5" i="2"/>
  <c r="C3" i="2"/>
  <c r="E14" i="2"/>
  <c r="F14" i="2"/>
  <c r="B11" i="2"/>
  <c r="B12" i="2"/>
  <c r="B13" i="2"/>
  <c r="B9" i="2"/>
  <c r="D9" i="2"/>
  <c r="C9" i="2"/>
  <c r="D8" i="2"/>
  <c r="C8" i="2"/>
  <c r="D7" i="2"/>
  <c r="C7" i="2"/>
  <c r="D6" i="2"/>
  <c r="C6" i="2"/>
  <c r="C4" i="2"/>
</calcChain>
</file>

<file path=xl/connections.xml><?xml version="1.0" encoding="utf-8"?>
<connections xmlns="http://schemas.openxmlformats.org/spreadsheetml/2006/main">
  <connection id="1" name="LRT" type="6" refreshedVersion="6" background="1" saveData="1">
    <textPr codePage="437" sourceFile="C:\Users\Rocky\OneDrive\UPenn\SNP_rates\Data\singletons_excluded\LRT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<sst xmlns="http://schemas.openxmlformats.org/spreadsheetml/2006/main" count="76" uniqueCount="72">
  <si>
    <t>Context</t>
  </si>
  <si>
    <t>alpha</t>
  </si>
  <si>
    <t>likelihood_0</t>
  </si>
  <si>
    <t>likelihood_1</t>
  </si>
  <si>
    <t>Chi_stat</t>
  </si>
  <si>
    <t>p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</si>
  <si>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</si>
  <si>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</si>
  <si>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</si>
  <si>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</si>
  <si>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</si>
  <si>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</si>
  <si>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</si>
  <si>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</si>
  <si>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</si>
  <si>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</si>
  <si>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</si>
  <si>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ATA</t>
  </si>
  <si>
    <t>ATC</t>
  </si>
  <si>
    <t>ATG</t>
  </si>
  <si>
    <t>CAA</t>
  </si>
  <si>
    <t>CAC</t>
  </si>
  <si>
    <t>CAG</t>
  </si>
  <si>
    <t>CCA</t>
  </si>
  <si>
    <t>CCC</t>
  </si>
  <si>
    <t>CCG</t>
  </si>
  <si>
    <t>CGA</t>
  </si>
  <si>
    <t>CGC</t>
  </si>
  <si>
    <t>CTA</t>
  </si>
  <si>
    <t>CTC</t>
  </si>
  <si>
    <t>GAA</t>
  </si>
  <si>
    <t>GAC</t>
  </si>
  <si>
    <t>GCA</t>
  </si>
  <si>
    <t>GCC</t>
  </si>
  <si>
    <t>GGA</t>
  </si>
  <si>
    <t>GTA</t>
  </si>
  <si>
    <t>TAA</t>
  </si>
  <si>
    <t>TCA</t>
  </si>
  <si>
    <t>shared_1</t>
  </si>
  <si>
    <t>shared_2</t>
  </si>
  <si>
    <t>shared_3</t>
  </si>
  <si>
    <t>priv_1</t>
  </si>
  <si>
    <t>priv_2</t>
  </si>
  <si>
    <t>priv_3</t>
  </si>
  <si>
    <t>no_change</t>
  </si>
  <si>
    <t>context</t>
  </si>
  <si>
    <t>count</t>
  </si>
  <si>
    <t>model_0</t>
  </si>
  <si>
    <t>model_1</t>
  </si>
  <si>
    <t>p from chi squared comparison</t>
  </si>
  <si>
    <t>GGA-&gt;A Cosmo</t>
  </si>
  <si>
    <t>GGA-&gt;C Cosmo</t>
  </si>
  <si>
    <t>GGA-&gt;T Cosmo</t>
  </si>
  <si>
    <t>GGA-&gt;A Private</t>
  </si>
  <si>
    <t>GGA-&gt;C Private</t>
  </si>
  <si>
    <t>GGA-&gt;T Private</t>
  </si>
  <si>
    <t>GGA-&gt;G</t>
  </si>
  <si>
    <t>total</t>
  </si>
  <si>
    <t>private</t>
  </si>
  <si>
    <t>cosmo</t>
  </si>
  <si>
    <t>ratio p/c</t>
  </si>
  <si>
    <t>Chi-Sq (3df)</t>
  </si>
  <si>
    <t>P</t>
  </si>
  <si>
    <t>ln(Prob(data))</t>
  </si>
  <si>
    <t>Column headers meanings</t>
  </si>
  <si>
    <t>shared_1, 2, 3</t>
  </si>
  <si>
    <t>priv_1,2,3</t>
  </si>
  <si>
    <t>counts for each of the three possible private mutations</t>
  </si>
  <si>
    <t>counts of sequence contexts where no change polymorphism is observed</t>
  </si>
  <si>
    <t>ratio of private to shared SNPs</t>
  </si>
  <si>
    <t>likelihood_0,1</t>
  </si>
  <si>
    <t>likelihood of null and alternative models (logged)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</si>
</sst>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O12" sqref="O12"/>
    </sheetView>
  </sheetViews>
  <sheetFormatPr defaultRowHeight="15" x14ac:dyDescent="0.25"/>
  <cols>
    <col min="1" max="1" width="8" bestFit="1" customWidth="1"/>
    <col min="2" max="2" width="8.140625" customWidth="1"/>
    <col min="3" max="4" width="7" bestFit="1" customWidth="1"/>
    <col min="5" max="7" width="6" bestFit="1" customWidth="1"/>
    <col min="8" max="8" width="11.28515625" customWidth="1"/>
    <col min="9" max="9" width="12" bestFit="1" customWidth="1"/>
    <col min="10" max="11" width="12.7109375" bestFit="1" customWidth="1"/>
    <col min="12" max="12" width="12" bestFit="1" customWidth="1"/>
    <col min="13" max="13" width="11" bestFit="1" customWidth="1"/>
  </cols>
  <sheetData>
    <row r="1" spans="1:17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7" x14ac:dyDescent="0.25">
      <c r="A2" t="s">
        <v>6</v>
      </c>
      <c r="B2">
        <v>58987</v>
      </c>
      <c r="C2">
        <v>97103</v>
      </c>
      <c r="D2">
        <v>38628</v>
      </c>
      <c r="E2">
        <v>10675</v>
      </c>
      <c r="F2">
        <v>18738</v>
      </c>
      <c r="G2">
        <v>6372</v>
      </c>
      <c r="H2">
        <v>94668144</v>
      </c>
      <c r="I2">
        <v>0.18377859263139501</v>
      </c>
      <c r="J2">
        <v>-97.758077383041396</v>
      </c>
      <c r="K2">
        <v>-35.964429855346701</v>
      </c>
      <c r="L2">
        <v>123.58729505538901</v>
      </c>
      <c r="M2" s="1">
        <v>6.4603618128226102E-27</v>
      </c>
    </row>
    <row r="3" spans="1:17" x14ac:dyDescent="0.25">
      <c r="A3" t="s">
        <v>7</v>
      </c>
      <c r="B3">
        <v>28720</v>
      </c>
      <c r="C3">
        <v>71663</v>
      </c>
      <c r="D3">
        <v>21020</v>
      </c>
      <c r="E3">
        <v>3391</v>
      </c>
      <c r="F3">
        <v>13944</v>
      </c>
      <c r="G3">
        <v>3991</v>
      </c>
      <c r="H3">
        <v>35420973</v>
      </c>
      <c r="I3">
        <v>0.17566287488776999</v>
      </c>
      <c r="J3">
        <v>-423.29958784580202</v>
      </c>
      <c r="K3">
        <v>-34.192575216293299</v>
      </c>
      <c r="L3">
        <v>778.21402525901794</v>
      </c>
      <c r="M3" s="1">
        <v>1.14665069268945E-168</v>
      </c>
    </row>
    <row r="4" spans="1:17" x14ac:dyDescent="0.25">
      <c r="A4" t="s">
        <v>8</v>
      </c>
      <c r="B4">
        <v>21108</v>
      </c>
      <c r="C4">
        <v>78374</v>
      </c>
      <c r="D4">
        <v>20984</v>
      </c>
      <c r="E4">
        <v>4904</v>
      </c>
      <c r="F4">
        <v>13165</v>
      </c>
      <c r="G4">
        <v>3187</v>
      </c>
      <c r="H4">
        <v>48459072</v>
      </c>
      <c r="I4">
        <v>0.176448126442316</v>
      </c>
      <c r="J4">
        <v>-257.708989500999</v>
      </c>
      <c r="K4">
        <v>-34.126294255256703</v>
      </c>
      <c r="L4">
        <v>447.16539049148599</v>
      </c>
      <c r="M4" s="1">
        <v>6.6898035241053198E-97</v>
      </c>
    </row>
    <row r="5" spans="1:17" x14ac:dyDescent="0.25">
      <c r="A5" t="s">
        <v>9</v>
      </c>
      <c r="B5">
        <v>27451</v>
      </c>
      <c r="C5">
        <v>152084</v>
      </c>
      <c r="D5">
        <v>37501</v>
      </c>
      <c r="E5">
        <v>5467</v>
      </c>
      <c r="F5">
        <v>33618</v>
      </c>
      <c r="G5">
        <v>6906</v>
      </c>
      <c r="H5">
        <v>62632882</v>
      </c>
      <c r="I5">
        <v>0.21190493742973501</v>
      </c>
      <c r="J5">
        <v>-147.44199001789099</v>
      </c>
      <c r="K5">
        <v>-35.788529992103598</v>
      </c>
      <c r="L5">
        <v>223.30692005157499</v>
      </c>
      <c r="M5" s="1">
        <v>1.92699053737097E-48</v>
      </c>
    </row>
    <row r="6" spans="1:17" x14ac:dyDescent="0.25">
      <c r="A6" t="s">
        <v>10</v>
      </c>
      <c r="B6">
        <v>58624</v>
      </c>
      <c r="C6">
        <v>45303</v>
      </c>
      <c r="D6">
        <v>168014</v>
      </c>
      <c r="E6">
        <v>10397</v>
      </c>
      <c r="F6">
        <v>8078</v>
      </c>
      <c r="G6">
        <v>32435</v>
      </c>
      <c r="H6">
        <v>48990899</v>
      </c>
      <c r="I6">
        <v>0.187209725639017</v>
      </c>
      <c r="J6">
        <v>-77.070443272590595</v>
      </c>
      <c r="K6">
        <v>-36.692869663238497</v>
      </c>
      <c r="L6">
        <v>80.755147218704195</v>
      </c>
      <c r="M6" s="1">
        <v>1.04408957929392E-17</v>
      </c>
      <c r="O6" t="s">
        <v>64</v>
      </c>
    </row>
    <row r="7" spans="1:17" x14ac:dyDescent="0.25">
      <c r="A7" t="s">
        <v>11</v>
      </c>
      <c r="B7">
        <v>48356</v>
      </c>
      <c r="C7">
        <v>22825</v>
      </c>
      <c r="D7">
        <v>88674</v>
      </c>
      <c r="E7">
        <v>12103</v>
      </c>
      <c r="F7">
        <v>4686</v>
      </c>
      <c r="G7">
        <v>24618</v>
      </c>
      <c r="H7">
        <v>27167547</v>
      </c>
      <c r="I7">
        <v>0.25902849457320698</v>
      </c>
      <c r="J7">
        <v>-237.64648020267501</v>
      </c>
      <c r="K7">
        <v>-35.599702954292297</v>
      </c>
      <c r="L7">
        <v>404.09355449676502</v>
      </c>
      <c r="M7" s="1">
        <v>1.4333444928915999E-87</v>
      </c>
      <c r="O7" t="s">
        <v>65</v>
      </c>
      <c r="Q7" t="s">
        <v>67</v>
      </c>
    </row>
    <row r="8" spans="1:17" x14ac:dyDescent="0.25">
      <c r="A8" t="s">
        <v>12</v>
      </c>
      <c r="B8">
        <v>14905</v>
      </c>
      <c r="C8">
        <v>14068</v>
      </c>
      <c r="D8">
        <v>269570</v>
      </c>
      <c r="E8">
        <v>2203</v>
      </c>
      <c r="F8">
        <v>1535</v>
      </c>
      <c r="G8">
        <v>50212</v>
      </c>
      <c r="H8">
        <v>5141565</v>
      </c>
      <c r="I8">
        <v>0.180710986357074</v>
      </c>
      <c r="J8">
        <v>-337.49364635348297</v>
      </c>
      <c r="K8">
        <v>-34.242363840341604</v>
      </c>
      <c r="L8">
        <v>606.50256502628304</v>
      </c>
      <c r="M8" s="1">
        <v>1.95869926900601E-131</v>
      </c>
      <c r="O8" t="s">
        <v>66</v>
      </c>
      <c r="Q8" t="s">
        <v>67</v>
      </c>
    </row>
    <row r="9" spans="1:17" x14ac:dyDescent="0.25">
      <c r="A9" t="s">
        <v>13</v>
      </c>
      <c r="B9">
        <v>28569</v>
      </c>
      <c r="C9">
        <v>39042</v>
      </c>
      <c r="D9">
        <v>121338</v>
      </c>
      <c r="E9">
        <v>6236</v>
      </c>
      <c r="F9">
        <v>8360</v>
      </c>
      <c r="G9">
        <v>24160</v>
      </c>
      <c r="H9">
        <v>38486715</v>
      </c>
      <c r="I9">
        <v>0.205113549158768</v>
      </c>
      <c r="J9">
        <v>-65.909060716629</v>
      </c>
      <c r="K9">
        <v>-35.710998177528403</v>
      </c>
      <c r="L9">
        <v>60.396125078201301</v>
      </c>
      <c r="M9" s="1">
        <v>2.3799217545214702E-13</v>
      </c>
      <c r="O9" t="s">
        <v>44</v>
      </c>
      <c r="Q9" t="s">
        <v>68</v>
      </c>
    </row>
    <row r="10" spans="1:17" x14ac:dyDescent="0.25">
      <c r="A10" t="s">
        <v>14</v>
      </c>
      <c r="B10">
        <v>111281</v>
      </c>
      <c r="C10">
        <v>57703</v>
      </c>
      <c r="D10">
        <v>45379</v>
      </c>
      <c r="E10">
        <v>25265</v>
      </c>
      <c r="F10">
        <v>13200</v>
      </c>
      <c r="G10">
        <v>10801</v>
      </c>
      <c r="H10">
        <v>53908256</v>
      </c>
      <c r="I10">
        <v>0.229825109743752</v>
      </c>
      <c r="J10">
        <v>-45.200806021690397</v>
      </c>
      <c r="K10">
        <v>-36.620325684547403</v>
      </c>
      <c r="L10">
        <v>17.160960674285899</v>
      </c>
      <c r="M10">
        <v>3.1025986655778398E-4</v>
      </c>
      <c r="O10" t="s">
        <v>1</v>
      </c>
      <c r="Q10" t="s">
        <v>69</v>
      </c>
    </row>
    <row r="11" spans="1:17" x14ac:dyDescent="0.25">
      <c r="A11" t="s">
        <v>15</v>
      </c>
      <c r="B11">
        <v>90197</v>
      </c>
      <c r="C11">
        <v>23775</v>
      </c>
      <c r="D11">
        <v>21114</v>
      </c>
      <c r="E11">
        <v>21189</v>
      </c>
      <c r="F11">
        <v>4984</v>
      </c>
      <c r="G11">
        <v>5143</v>
      </c>
      <c r="H11">
        <v>32501057</v>
      </c>
      <c r="I11">
        <v>0.23182269073035</v>
      </c>
      <c r="J11">
        <v>-68.891711592674298</v>
      </c>
      <c r="K11">
        <v>-34.743348121643102</v>
      </c>
      <c r="L11">
        <v>68.296726942062406</v>
      </c>
      <c r="M11" s="1">
        <v>4.8715166343162798E-15</v>
      </c>
      <c r="O11" t="s">
        <v>70</v>
      </c>
      <c r="Q11" t="s">
        <v>71</v>
      </c>
    </row>
    <row r="12" spans="1:17" x14ac:dyDescent="0.25">
      <c r="A12" t="s">
        <v>16</v>
      </c>
      <c r="B12">
        <v>113142</v>
      </c>
      <c r="C12">
        <v>28932</v>
      </c>
      <c r="D12">
        <v>27145</v>
      </c>
      <c r="E12">
        <v>26314</v>
      </c>
      <c r="F12">
        <v>7493</v>
      </c>
      <c r="G12">
        <v>5512</v>
      </c>
      <c r="H12">
        <v>41207684</v>
      </c>
      <c r="I12">
        <v>0.23235570473764799</v>
      </c>
      <c r="J12">
        <v>-130.38746869564099</v>
      </c>
      <c r="K12">
        <v>-35.427300453186</v>
      </c>
      <c r="L12">
        <v>189.920336484909</v>
      </c>
      <c r="M12" s="1">
        <v>3.1587752974747198E-41</v>
      </c>
    </row>
    <row r="13" spans="1:17" x14ac:dyDescent="0.25">
      <c r="A13" t="s">
        <v>17</v>
      </c>
      <c r="B13">
        <v>39486</v>
      </c>
      <c r="C13">
        <v>190030</v>
      </c>
      <c r="D13">
        <v>30204</v>
      </c>
      <c r="E13">
        <v>6511</v>
      </c>
      <c r="F13">
        <v>40255</v>
      </c>
      <c r="G13">
        <v>4070</v>
      </c>
      <c r="H13">
        <v>52281649</v>
      </c>
      <c r="I13">
        <v>0.19573386724164499</v>
      </c>
      <c r="J13">
        <v>-582.31229650974296</v>
      </c>
      <c r="K13">
        <v>-35.885712862014799</v>
      </c>
      <c r="L13">
        <v>1092.85316729546</v>
      </c>
      <c r="M13" s="1">
        <v>6.45863779977512E-237</v>
      </c>
    </row>
    <row r="14" spans="1:17" x14ac:dyDescent="0.25">
      <c r="A14" t="s">
        <v>18</v>
      </c>
      <c r="B14">
        <v>29805</v>
      </c>
      <c r="C14">
        <v>65897</v>
      </c>
      <c r="D14">
        <v>14893</v>
      </c>
      <c r="E14">
        <v>7561</v>
      </c>
      <c r="F14">
        <v>12430</v>
      </c>
      <c r="G14">
        <v>2458</v>
      </c>
      <c r="H14">
        <v>32669872</v>
      </c>
      <c r="I14">
        <v>0.20298386002983901</v>
      </c>
      <c r="J14">
        <v>-299.51785045862198</v>
      </c>
      <c r="K14">
        <v>-34.097988665103898</v>
      </c>
      <c r="L14">
        <v>530.83972358703602</v>
      </c>
      <c r="M14" s="1">
        <v>4.9318562378489497E-115</v>
      </c>
    </row>
    <row r="15" spans="1:17" x14ac:dyDescent="0.25">
      <c r="A15" t="s">
        <v>19</v>
      </c>
      <c r="B15">
        <v>33694</v>
      </c>
      <c r="C15">
        <v>192759</v>
      </c>
      <c r="D15">
        <v>29876</v>
      </c>
      <c r="E15">
        <v>7977</v>
      </c>
      <c r="F15">
        <v>37046</v>
      </c>
      <c r="G15">
        <v>6222</v>
      </c>
      <c r="H15">
        <v>45113780</v>
      </c>
      <c r="I15">
        <v>0.19991885428492301</v>
      </c>
      <c r="J15">
        <v>-178.26656126975999</v>
      </c>
      <c r="K15">
        <v>-36.079846501350403</v>
      </c>
      <c r="L15">
        <v>284.373429536819</v>
      </c>
      <c r="M15" s="1">
        <v>1.1938477623399E-61</v>
      </c>
    </row>
    <row r="16" spans="1:17" x14ac:dyDescent="0.25">
      <c r="A16" t="s">
        <v>20</v>
      </c>
      <c r="B16">
        <v>31559</v>
      </c>
      <c r="C16">
        <v>81141</v>
      </c>
      <c r="D16">
        <v>14519</v>
      </c>
      <c r="E16">
        <v>6495</v>
      </c>
      <c r="F16">
        <v>12827</v>
      </c>
      <c r="G16">
        <v>3120</v>
      </c>
      <c r="H16">
        <v>46735548</v>
      </c>
      <c r="I16">
        <v>0.17640446788608599</v>
      </c>
      <c r="J16">
        <v>-244.60134887695301</v>
      </c>
      <c r="K16">
        <v>-34.277315378189101</v>
      </c>
      <c r="L16">
        <v>420.64806699752802</v>
      </c>
      <c r="M16" s="1">
        <v>3.71793980809639E-91</v>
      </c>
    </row>
    <row r="17" spans="1:13" x14ac:dyDescent="0.25">
      <c r="A17" t="s">
        <v>21</v>
      </c>
      <c r="B17">
        <v>30381</v>
      </c>
      <c r="C17">
        <v>93402</v>
      </c>
      <c r="D17">
        <v>18332</v>
      </c>
      <c r="E17">
        <v>4805</v>
      </c>
      <c r="F17">
        <v>13090</v>
      </c>
      <c r="G17">
        <v>3675</v>
      </c>
      <c r="H17">
        <v>35235428</v>
      </c>
      <c r="I17">
        <v>0.15177848925166201</v>
      </c>
      <c r="J17">
        <v>-211.06651127338401</v>
      </c>
      <c r="K17">
        <v>-34.385852813720703</v>
      </c>
      <c r="L17">
        <v>353.36131691932701</v>
      </c>
      <c r="M17" s="1">
        <v>1.3918247023253001E-76</v>
      </c>
    </row>
    <row r="18" spans="1:13" x14ac:dyDescent="0.25">
      <c r="A18" t="s">
        <v>22</v>
      </c>
      <c r="B18">
        <v>22551</v>
      </c>
      <c r="C18">
        <v>116128</v>
      </c>
      <c r="D18">
        <v>20020</v>
      </c>
      <c r="E18">
        <v>5656</v>
      </c>
      <c r="F18">
        <v>18376</v>
      </c>
      <c r="G18">
        <v>4070</v>
      </c>
      <c r="H18">
        <v>46968014</v>
      </c>
      <c r="I18">
        <v>0.17707736028582399</v>
      </c>
      <c r="J18">
        <v>-498.65127027034799</v>
      </c>
      <c r="K18">
        <v>-34.6922656297684</v>
      </c>
      <c r="L18">
        <v>927.91800928115799</v>
      </c>
      <c r="M18" s="1">
        <v>3.8889228089900597E-201</v>
      </c>
    </row>
    <row r="19" spans="1:13" x14ac:dyDescent="0.25">
      <c r="A19" t="s">
        <v>23</v>
      </c>
      <c r="B19">
        <v>33486</v>
      </c>
      <c r="C19">
        <v>21245</v>
      </c>
      <c r="D19">
        <v>91673</v>
      </c>
      <c r="E19">
        <v>7083</v>
      </c>
      <c r="F19">
        <v>5598</v>
      </c>
      <c r="G19">
        <v>21393</v>
      </c>
      <c r="H19">
        <v>43432708</v>
      </c>
      <c r="I19">
        <v>0.23273954263544699</v>
      </c>
      <c r="J19">
        <v>-110.03796350956</v>
      </c>
      <c r="K19">
        <v>-35.149185299873402</v>
      </c>
      <c r="L19">
        <v>149.77755641937301</v>
      </c>
      <c r="M19" s="1">
        <v>1.4616732644605001E-32</v>
      </c>
    </row>
    <row r="20" spans="1:13" x14ac:dyDescent="0.25">
      <c r="A20" t="s">
        <v>24</v>
      </c>
      <c r="B20">
        <v>29022</v>
      </c>
      <c r="C20">
        <v>25151</v>
      </c>
      <c r="D20">
        <v>84529</v>
      </c>
      <c r="E20">
        <v>6508</v>
      </c>
      <c r="F20">
        <v>6608</v>
      </c>
      <c r="G20">
        <v>21461</v>
      </c>
      <c r="H20">
        <v>29570571</v>
      </c>
      <c r="I20">
        <v>0.249289844414644</v>
      </c>
      <c r="J20">
        <v>-85.487970888614697</v>
      </c>
      <c r="K20">
        <v>-35.162810623645797</v>
      </c>
      <c r="L20">
        <v>100.650320529938</v>
      </c>
      <c r="M20" s="1">
        <v>5.57671233810825E-22</v>
      </c>
    </row>
    <row r="21" spans="1:13" x14ac:dyDescent="0.25">
      <c r="A21" t="s">
        <v>25</v>
      </c>
      <c r="B21">
        <v>13464</v>
      </c>
      <c r="C21">
        <v>9991</v>
      </c>
      <c r="D21">
        <v>206666</v>
      </c>
      <c r="E21">
        <v>1762</v>
      </c>
      <c r="F21">
        <v>1775</v>
      </c>
      <c r="G21">
        <v>42926</v>
      </c>
      <c r="H21">
        <v>5207646</v>
      </c>
      <c r="I21">
        <v>0.20190682293228299</v>
      </c>
      <c r="J21">
        <v>-258.432310447097</v>
      </c>
      <c r="K21">
        <v>-33.777401641011203</v>
      </c>
      <c r="L21">
        <v>449.309817612171</v>
      </c>
      <c r="M21" s="1">
        <v>2.2950692434700001E-97</v>
      </c>
    </row>
    <row r="22" spans="1:13" x14ac:dyDescent="0.25">
      <c r="A22" t="s">
        <v>26</v>
      </c>
      <c r="B22">
        <v>141370</v>
      </c>
      <c r="C22">
        <v>12098</v>
      </c>
      <c r="D22">
        <v>9084</v>
      </c>
      <c r="E22">
        <v>31320</v>
      </c>
      <c r="F22">
        <v>1652</v>
      </c>
      <c r="G22">
        <v>1590</v>
      </c>
      <c r="H22">
        <v>4582201</v>
      </c>
      <c r="I22">
        <v>0.212621191987795</v>
      </c>
      <c r="J22">
        <v>-280.27009271085302</v>
      </c>
      <c r="K22">
        <v>-33.246416762471199</v>
      </c>
      <c r="L22">
        <v>494.04735189676302</v>
      </c>
      <c r="M22" s="1">
        <v>4.64274669902397E-107</v>
      </c>
    </row>
    <row r="23" spans="1:13" x14ac:dyDescent="0.25">
      <c r="A23" t="s">
        <v>27</v>
      </c>
      <c r="B23">
        <v>175979</v>
      </c>
      <c r="C23">
        <v>11688</v>
      </c>
      <c r="D23">
        <v>14587</v>
      </c>
      <c r="E23">
        <v>35598</v>
      </c>
      <c r="F23">
        <v>1076</v>
      </c>
      <c r="G23">
        <v>2705</v>
      </c>
      <c r="H23">
        <v>4411510</v>
      </c>
      <c r="I23">
        <v>0.194700722853442</v>
      </c>
      <c r="J23">
        <v>-456.33393984288</v>
      </c>
      <c r="K23">
        <v>-33.685207970440402</v>
      </c>
      <c r="L23">
        <v>845.297463744879</v>
      </c>
      <c r="M23" s="1">
        <v>3.23893933031585E-183</v>
      </c>
    </row>
    <row r="24" spans="1:13" x14ac:dyDescent="0.25">
      <c r="A24" t="s">
        <v>28</v>
      </c>
      <c r="B24">
        <v>12427</v>
      </c>
      <c r="C24">
        <v>64800</v>
      </c>
      <c r="D24">
        <v>11231</v>
      </c>
      <c r="E24">
        <v>2380</v>
      </c>
      <c r="F24">
        <v>11950</v>
      </c>
      <c r="G24">
        <v>2424</v>
      </c>
      <c r="H24">
        <v>31505006</v>
      </c>
      <c r="I24">
        <v>0.18940061950304099</v>
      </c>
      <c r="J24">
        <v>-57.1563494205475</v>
      </c>
      <c r="K24">
        <v>-32.906874597072601</v>
      </c>
      <c r="L24">
        <v>48.498949646949796</v>
      </c>
      <c r="M24" s="1">
        <v>8.1726542746475604E-11</v>
      </c>
    </row>
    <row r="25" spans="1:13" x14ac:dyDescent="0.25">
      <c r="A25" t="s">
        <v>29</v>
      </c>
      <c r="B25">
        <v>16497</v>
      </c>
      <c r="C25">
        <v>55809</v>
      </c>
      <c r="D25">
        <v>16270</v>
      </c>
      <c r="E25">
        <v>3373</v>
      </c>
      <c r="F25">
        <v>9060</v>
      </c>
      <c r="G25">
        <v>3464</v>
      </c>
      <c r="H25">
        <v>39499563</v>
      </c>
      <c r="I25">
        <v>0.17947299494219701</v>
      </c>
      <c r="J25">
        <v>-155.78081023693099</v>
      </c>
      <c r="K25">
        <v>-33.373912096023602</v>
      </c>
      <c r="L25">
        <v>244.813796281815</v>
      </c>
      <c r="M25" s="1">
        <v>4.3120878543204298E-53</v>
      </c>
    </row>
    <row r="26" spans="1:13" x14ac:dyDescent="0.25">
      <c r="A26" t="s">
        <v>30</v>
      </c>
      <c r="B26">
        <v>24156</v>
      </c>
      <c r="C26">
        <v>62739</v>
      </c>
      <c r="D26">
        <v>14358</v>
      </c>
      <c r="E26">
        <v>3999</v>
      </c>
      <c r="F26">
        <v>10326</v>
      </c>
      <c r="G26">
        <v>3275</v>
      </c>
      <c r="H26">
        <v>48362105</v>
      </c>
      <c r="I26">
        <v>0.17382201021204299</v>
      </c>
      <c r="J26">
        <v>-164.85435831546801</v>
      </c>
      <c r="K26">
        <v>-33.6831600666046</v>
      </c>
      <c r="L26">
        <v>262.34239649772599</v>
      </c>
      <c r="M26" s="1">
        <v>6.9729527515868305E-57</v>
      </c>
    </row>
    <row r="27" spans="1:13" x14ac:dyDescent="0.25">
      <c r="A27" t="s">
        <v>31</v>
      </c>
      <c r="B27">
        <v>14158</v>
      </c>
      <c r="C27">
        <v>45587</v>
      </c>
      <c r="D27">
        <v>14582</v>
      </c>
      <c r="E27">
        <v>1642</v>
      </c>
      <c r="F27">
        <v>7172</v>
      </c>
      <c r="G27">
        <v>3321</v>
      </c>
      <c r="H27">
        <v>22308675</v>
      </c>
      <c r="I27">
        <v>0.16326503154977301</v>
      </c>
      <c r="J27">
        <v>-310.75070649385498</v>
      </c>
      <c r="K27">
        <v>-32.643091678619399</v>
      </c>
      <c r="L27">
        <v>556.21522963047005</v>
      </c>
      <c r="M27" s="1">
        <v>1.5592976138604902E-120</v>
      </c>
    </row>
    <row r="28" spans="1:13" x14ac:dyDescent="0.25">
      <c r="A28" t="s">
        <v>32</v>
      </c>
      <c r="B28">
        <v>37302</v>
      </c>
      <c r="C28">
        <v>20842</v>
      </c>
      <c r="D28">
        <v>77788</v>
      </c>
      <c r="E28">
        <v>8791</v>
      </c>
      <c r="F28">
        <v>3882</v>
      </c>
      <c r="G28">
        <v>18118</v>
      </c>
      <c r="H28">
        <v>33969989</v>
      </c>
      <c r="I28">
        <v>0.22651767060000599</v>
      </c>
      <c r="J28">
        <v>-128.14548420906101</v>
      </c>
      <c r="K28">
        <v>-34.952986359596302</v>
      </c>
      <c r="L28">
        <v>186.384995698929</v>
      </c>
      <c r="M28" s="1">
        <v>1.8328544108712E-40</v>
      </c>
    </row>
    <row r="29" spans="1:13" x14ac:dyDescent="0.25">
      <c r="A29" t="s">
        <v>33</v>
      </c>
      <c r="B29">
        <v>28446</v>
      </c>
      <c r="C29">
        <v>20804</v>
      </c>
      <c r="D29">
        <v>77109</v>
      </c>
      <c r="E29">
        <v>7888</v>
      </c>
      <c r="F29">
        <v>4341</v>
      </c>
      <c r="G29">
        <v>20082</v>
      </c>
      <c r="H29">
        <v>26450789</v>
      </c>
      <c r="I29">
        <v>0.25570794324108298</v>
      </c>
      <c r="J29">
        <v>-159.57136827707299</v>
      </c>
      <c r="K29">
        <v>-34.864770591259003</v>
      </c>
      <c r="L29">
        <v>249.41319537162801</v>
      </c>
      <c r="M29" s="1">
        <v>4.3649829046197101E-54</v>
      </c>
    </row>
    <row r="30" spans="1:13" x14ac:dyDescent="0.25">
      <c r="A30" t="s">
        <v>34</v>
      </c>
      <c r="B30">
        <v>92672</v>
      </c>
      <c r="C30">
        <v>26663</v>
      </c>
      <c r="D30">
        <v>26249</v>
      </c>
      <c r="E30">
        <v>30482</v>
      </c>
      <c r="F30">
        <v>6383</v>
      </c>
      <c r="G30">
        <v>7076</v>
      </c>
      <c r="H30">
        <v>36344792</v>
      </c>
      <c r="I30">
        <v>0.30182575008242701</v>
      </c>
      <c r="J30">
        <v>-377.251603245735</v>
      </c>
      <c r="K30">
        <v>-35.388058423996</v>
      </c>
      <c r="L30">
        <v>683.72708964347805</v>
      </c>
      <c r="M30" s="1">
        <v>3.5391614880384301E-148</v>
      </c>
    </row>
    <row r="31" spans="1:13" x14ac:dyDescent="0.25">
      <c r="A31" t="s">
        <v>35</v>
      </c>
      <c r="B31">
        <v>12162</v>
      </c>
      <c r="C31">
        <v>63614</v>
      </c>
      <c r="D31">
        <v>15036</v>
      </c>
      <c r="E31">
        <v>2337</v>
      </c>
      <c r="F31">
        <v>12557</v>
      </c>
      <c r="G31">
        <v>1812</v>
      </c>
      <c r="H31">
        <v>27424740</v>
      </c>
      <c r="I31">
        <v>0.183962471920011</v>
      </c>
      <c r="J31">
        <v>-253.14455455541599</v>
      </c>
      <c r="K31">
        <v>-32.902630031108899</v>
      </c>
      <c r="L31">
        <v>440.48384904861501</v>
      </c>
      <c r="M31" s="1">
        <v>1.8750918909966099E-95</v>
      </c>
    </row>
    <row r="32" spans="1:13" x14ac:dyDescent="0.25">
      <c r="A32" t="s">
        <v>36</v>
      </c>
      <c r="B32">
        <v>25627</v>
      </c>
      <c r="C32">
        <v>74263</v>
      </c>
      <c r="D32">
        <v>44168</v>
      </c>
      <c r="E32">
        <v>4575</v>
      </c>
      <c r="F32">
        <v>15539</v>
      </c>
      <c r="G32">
        <v>5982</v>
      </c>
      <c r="H32">
        <v>51523991</v>
      </c>
      <c r="I32">
        <v>0.18114925932610501</v>
      </c>
      <c r="J32">
        <v>-468.79567945003498</v>
      </c>
      <c r="K32">
        <v>-34.931279420852697</v>
      </c>
      <c r="L32">
        <v>867.72880005836498</v>
      </c>
      <c r="M32" s="1">
        <v>4.41760870292438E-188</v>
      </c>
    </row>
    <row r="33" spans="1:13" x14ac:dyDescent="0.25">
      <c r="A33" t="s">
        <v>37</v>
      </c>
      <c r="B33">
        <v>31771</v>
      </c>
      <c r="C33">
        <v>32189</v>
      </c>
      <c r="D33">
        <v>88305</v>
      </c>
      <c r="E33">
        <v>6887</v>
      </c>
      <c r="F33">
        <v>6995</v>
      </c>
      <c r="G33">
        <v>21392</v>
      </c>
      <c r="H33">
        <v>47609966</v>
      </c>
      <c r="I33">
        <v>0.23166190523101199</v>
      </c>
      <c r="J33">
        <v>-86.621226191520705</v>
      </c>
      <c r="K33">
        <v>-35.4093772172928</v>
      </c>
      <c r="L33">
        <v>102.423697948456</v>
      </c>
      <c r="M33" s="1">
        <v>2.3178582564855202E-22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11" sqref="H11"/>
    </sheetView>
  </sheetViews>
  <sheetFormatPr defaultRowHeight="15" x14ac:dyDescent="0.25"/>
  <sheetData>
    <row r="1" spans="1:6" x14ac:dyDescent="0.25">
      <c r="B1" t="s">
        <v>34</v>
      </c>
    </row>
    <row r="2" spans="1:6" ht="15.75" x14ac:dyDescent="0.25">
      <c r="A2" s="2" t="s">
        <v>45</v>
      </c>
      <c r="B2" s="2" t="s">
        <v>46</v>
      </c>
      <c r="C2" s="2" t="s">
        <v>47</v>
      </c>
      <c r="D2" s="2" t="s">
        <v>48</v>
      </c>
      <c r="E2" s="3" t="s">
        <v>49</v>
      </c>
      <c r="F2" s="3"/>
    </row>
    <row r="3" spans="1:6" x14ac:dyDescent="0.25">
      <c r="A3" s="4" t="s">
        <v>50</v>
      </c>
      <c r="B3" s="4">
        <v>92672</v>
      </c>
      <c r="C3" s="4">
        <f>B3/$B$10</f>
        <v>2.5365740380475705E-3</v>
      </c>
      <c r="D3" s="4">
        <f>B3/$B$10</f>
        <v>2.5365740380475705E-3</v>
      </c>
      <c r="E3" s="3">
        <v>0</v>
      </c>
      <c r="F3" s="3"/>
    </row>
    <row r="4" spans="1:6" x14ac:dyDescent="0.25">
      <c r="A4" s="4" t="s">
        <v>51</v>
      </c>
      <c r="B4" s="4">
        <v>26663</v>
      </c>
      <c r="C4" s="4">
        <f>B4/B10</f>
        <v>7.298069921493264E-4</v>
      </c>
      <c r="D4" s="4">
        <f>B4/$B$10</f>
        <v>7.298069921493264E-4</v>
      </c>
      <c r="E4" s="3">
        <v>0.37</v>
      </c>
      <c r="F4" s="3"/>
    </row>
    <row r="5" spans="1:6" x14ac:dyDescent="0.25">
      <c r="A5" s="4" t="s">
        <v>52</v>
      </c>
      <c r="B5" s="4">
        <v>26249</v>
      </c>
      <c r="C5" s="4">
        <f>B5/$B$10</f>
        <v>7.1847518047210243E-4</v>
      </c>
      <c r="D5" s="4">
        <f>B5/$B$10</f>
        <v>7.1847518047210243E-4</v>
      </c>
      <c r="E5" s="5">
        <v>2.6E-15</v>
      </c>
      <c r="F5" s="3"/>
    </row>
    <row r="6" spans="1:6" x14ac:dyDescent="0.25">
      <c r="A6" s="4" t="s">
        <v>53</v>
      </c>
      <c r="B6" s="4">
        <v>30482</v>
      </c>
      <c r="C6" s="4">
        <f>(B3*B$13)/B$10</f>
        <v>7.6560336167331771E-4</v>
      </c>
      <c r="D6" s="4">
        <f>B6/B$10</f>
        <v>8.3433884914284838E-4</v>
      </c>
      <c r="E6" s="3"/>
      <c r="F6" s="3"/>
    </row>
    <row r="7" spans="1:6" x14ac:dyDescent="0.25">
      <c r="A7" s="4" t="s">
        <v>54</v>
      </c>
      <c r="B7" s="4">
        <v>6383</v>
      </c>
      <c r="C7" s="4">
        <f>(B4*B$13)/B$10</f>
        <v>2.2027454282087005E-4</v>
      </c>
      <c r="D7" s="4">
        <f t="shared" ref="D7:D8" si="0">B7/B$10</f>
        <v>1.7471244912009714E-4</v>
      </c>
      <c r="E7" s="3"/>
      <c r="F7" s="3"/>
    </row>
    <row r="8" spans="1:6" x14ac:dyDescent="0.25">
      <c r="A8" s="4" t="s">
        <v>55</v>
      </c>
      <c r="B8" s="4">
        <v>7076</v>
      </c>
      <c r="C8" s="4">
        <f>(B5*B$13)/B$10</f>
        <v>2.1685431026159915E-4</v>
      </c>
      <c r="D8" s="4">
        <f t="shared" si="0"/>
        <v>1.936809164928415E-4</v>
      </c>
      <c r="E8" s="3"/>
      <c r="F8" s="3"/>
    </row>
    <row r="9" spans="1:6" x14ac:dyDescent="0.25">
      <c r="A9" s="4" t="s">
        <v>56</v>
      </c>
      <c r="B9" s="4">
        <f>B10-SUM(B3:B8)</f>
        <v>36344792</v>
      </c>
      <c r="C9" s="4">
        <f>B9/B$10</f>
        <v>0.99481241157457523</v>
      </c>
      <c r="D9" s="4">
        <f>B9/B$10</f>
        <v>0.99481241157457523</v>
      </c>
      <c r="E9" s="3"/>
      <c r="F9" s="3"/>
    </row>
    <row r="10" spans="1:6" x14ac:dyDescent="0.25">
      <c r="A10" s="3" t="s">
        <v>57</v>
      </c>
      <c r="B10" s="4">
        <v>36534317</v>
      </c>
      <c r="C10" s="4"/>
      <c r="D10" s="4"/>
      <c r="E10" s="3"/>
      <c r="F10" s="3"/>
    </row>
    <row r="11" spans="1:6" x14ac:dyDescent="0.25">
      <c r="A11" s="3" t="s">
        <v>58</v>
      </c>
      <c r="B11" s="4">
        <f>SUM(B6:B8)</f>
        <v>43941</v>
      </c>
      <c r="C11" s="4"/>
      <c r="D11" s="4"/>
      <c r="E11" s="3"/>
      <c r="F11" s="3"/>
    </row>
    <row r="12" spans="1:6" x14ac:dyDescent="0.25">
      <c r="A12" s="3" t="s">
        <v>59</v>
      </c>
      <c r="B12" s="4">
        <f>SUM(B3:B5)</f>
        <v>145584</v>
      </c>
      <c r="C12" s="4"/>
      <c r="D12" s="4"/>
      <c r="E12" s="3"/>
      <c r="F12" s="3"/>
    </row>
    <row r="13" spans="1:6" x14ac:dyDescent="0.25">
      <c r="A13" s="3" t="s">
        <v>60</v>
      </c>
      <c r="B13" s="4">
        <f>B11/B12</f>
        <v>0.30182575008242662</v>
      </c>
      <c r="C13" s="4"/>
      <c r="D13" s="4"/>
      <c r="E13" s="3" t="s">
        <v>61</v>
      </c>
      <c r="F13" s="3" t="s">
        <v>62</v>
      </c>
    </row>
    <row r="14" spans="1:6" x14ac:dyDescent="0.25">
      <c r="A14" s="3" t="s">
        <v>63</v>
      </c>
      <c r="B14" s="3"/>
      <c r="C14" s="4">
        <v>-377.2516</v>
      </c>
      <c r="D14" s="4">
        <v>-35.388060000000003</v>
      </c>
      <c r="E14" s="3">
        <f>-2*(C14-D14)</f>
        <v>683.72708</v>
      </c>
      <c r="F14" s="3">
        <f>_xlfn.CHISQ.DIST(E14,3,FALSE)</f>
        <v>3.5391785280344959E-148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LRT_results</vt:lpstr>
      <vt:lpstr>LRT_sanity_check</vt:lpstr>
      <vt:lpstr>LRT_results!LRT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Rocky</cp:lastModifiedBy>
  <dcterms:created xsi:type="dcterms:W3CDTF">2016-08-04T18:08:05Z</dcterms:created>
  <dcterms:modified xsi:type="dcterms:W3CDTF">2016-08-04T18:22:51Z</dcterms:modified>
</cp:coreProperties>
</file>