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ack_zako\ADM\TP1-Analyse_dm\"/>
    </mc:Choice>
  </mc:AlternateContent>
  <xr:revisionPtr revIDLastSave="0" documentId="13_ncr:1_{907FD182-F846-4763-8969-8B347E901D78}" xr6:coauthVersionLast="47" xr6:coauthVersionMax="47" xr10:uidLastSave="{00000000-0000-0000-0000-000000000000}"/>
  <bookViews>
    <workbookView xWindow="-108" yWindow="-108" windowWidth="23256" windowHeight="13176" tabRatio="389" xr2:uid="{00000000-000D-0000-FFFF-FFFF00000000}"/>
  </bookViews>
  <sheets>
    <sheet name="Classeur 1" sheetId="1" r:id="rId1"/>
    <sheet name="Classeur 2" sheetId="2" r:id="rId2"/>
    <sheet name="Feuil1" sheetId="3" r:id="rId3"/>
    <sheet name="Feuil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3" l="1"/>
  <c r="E31" i="3"/>
  <c r="D31" i="3" a="1"/>
  <c r="D31" i="3"/>
  <c r="C26" i="3" a="1"/>
  <c r="C26" i="3" s="1"/>
  <c r="AB28" i="4"/>
  <c r="AB25" i="4"/>
  <c r="AB27" i="4"/>
  <c r="AB26" i="4"/>
  <c r="F25" i="4" a="1"/>
  <c r="F25" i="4" s="1"/>
  <c r="N2" i="4" a="1"/>
  <c r="N2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C23" i="4"/>
  <c r="D23" i="4"/>
  <c r="B23" i="4"/>
  <c r="F24" i="3"/>
  <c r="G24" i="3"/>
  <c r="E24" i="3"/>
  <c r="B37" i="3" a="1"/>
  <c r="B37" i="3" s="1"/>
  <c r="AG28" i="1"/>
  <c r="E27" i="3"/>
  <c r="E28" i="3"/>
  <c r="K1" i="3" a="1"/>
  <c r="K1" i="3" s="1"/>
  <c r="G2" i="3" a="1"/>
  <c r="G2" i="3" s="1"/>
  <c r="F2" i="3" a="1"/>
  <c r="F2" i="3" s="1"/>
  <c r="F23" i="3" s="1"/>
  <c r="E2" i="3" a="1"/>
  <c r="E2" i="3" s="1"/>
  <c r="E23" i="3" s="1"/>
  <c r="C34" i="1" a="1"/>
  <c r="C34" i="1" s="1"/>
  <c r="B56" i="1" s="1" a="1"/>
  <c r="B56" i="1" s="1"/>
  <c r="AF138" i="1" a="1"/>
  <c r="AF138" i="1" s="1"/>
  <c r="B26" i="2" a="1"/>
  <c r="B26" i="2" s="1"/>
  <c r="G28" i="1"/>
  <c r="G30" i="1" s="1"/>
  <c r="H28" i="1"/>
  <c r="H30" i="1" s="1"/>
  <c r="I28" i="1"/>
  <c r="I30" i="1" s="1"/>
  <c r="I10" i="2" s="1"/>
  <c r="J28" i="1"/>
  <c r="J30" i="1" s="1"/>
  <c r="K28" i="1"/>
  <c r="K30" i="1" s="1"/>
  <c r="L28" i="1"/>
  <c r="L30" i="1" s="1"/>
  <c r="M28" i="1"/>
  <c r="M30" i="1" s="1"/>
  <c r="N28" i="1"/>
  <c r="N30" i="1" s="1"/>
  <c r="O28" i="1"/>
  <c r="O30" i="1" s="1"/>
  <c r="P28" i="1"/>
  <c r="P30" i="1" s="1"/>
  <c r="Q28" i="1"/>
  <c r="Q30" i="1" s="1"/>
  <c r="R28" i="1"/>
  <c r="R30" i="1" s="1"/>
  <c r="S28" i="1"/>
  <c r="S30" i="1" s="1"/>
  <c r="T28" i="1"/>
  <c r="T30" i="1" s="1"/>
  <c r="U28" i="1"/>
  <c r="U30" i="1" s="1"/>
  <c r="U10" i="2" s="1"/>
  <c r="V28" i="1"/>
  <c r="V30" i="1" s="1"/>
  <c r="W28" i="1"/>
  <c r="W30" i="1" s="1"/>
  <c r="X28" i="1"/>
  <c r="X30" i="1" s="1"/>
  <c r="Y28" i="1"/>
  <c r="Y30" i="1" s="1"/>
  <c r="Z28" i="1"/>
  <c r="Z30" i="1" s="1"/>
  <c r="AA28" i="1"/>
  <c r="AA30" i="1" s="1"/>
  <c r="AB28" i="1"/>
  <c r="AB30" i="1" s="1"/>
  <c r="AC28" i="1"/>
  <c r="AC30" i="1" s="1"/>
  <c r="AD28" i="1"/>
  <c r="AD30" i="1" s="1"/>
  <c r="AE28" i="1"/>
  <c r="AE30" i="1" s="1"/>
  <c r="AF28" i="1"/>
  <c r="AF30" i="1" s="1"/>
  <c r="E28" i="1"/>
  <c r="E30" i="1" s="1"/>
  <c r="F28" i="1"/>
  <c r="F30" i="1" s="1"/>
  <c r="D28" i="1"/>
  <c r="D30" i="1" s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D29" i="1"/>
  <c r="B169" i="1" a="1"/>
  <c r="G37" i="3" l="1" a="1"/>
  <c r="G23" i="3"/>
  <c r="E26" i="3"/>
  <c r="B169" i="1"/>
  <c r="F15" i="2"/>
  <c r="M14" i="2"/>
  <c r="K3" i="2"/>
  <c r="E6" i="2"/>
  <c r="AE17" i="2"/>
  <c r="G11" i="2"/>
  <c r="AC6" i="2"/>
  <c r="S11" i="2"/>
  <c r="O7" i="2"/>
  <c r="Y2" i="2"/>
  <c r="U22" i="2"/>
  <c r="AA7" i="2"/>
  <c r="AA13" i="2"/>
  <c r="AE11" i="2"/>
  <c r="C86" i="1" a="1"/>
  <c r="C86" i="1" s="1"/>
  <c r="B116" i="1" s="1" a="1"/>
  <c r="B116" i="1" s="1"/>
  <c r="F86" i="1" a="1"/>
  <c r="F86" i="1" s="1"/>
  <c r="Q6" i="2"/>
  <c r="W2" i="2"/>
  <c r="G4" i="2"/>
  <c r="W21" i="2"/>
  <c r="F9" i="2"/>
  <c r="K21" i="2"/>
  <c r="U4" i="2"/>
  <c r="F21" i="2"/>
  <c r="AF4" i="2"/>
  <c r="F13" i="2"/>
  <c r="AC5" i="2"/>
  <c r="U16" i="2"/>
  <c r="W9" i="2"/>
  <c r="H4" i="2"/>
  <c r="F3" i="2"/>
  <c r="S4" i="2"/>
  <c r="R5" i="2"/>
  <c r="Q5" i="2"/>
  <c r="K15" i="2"/>
  <c r="K2" i="2"/>
  <c r="T4" i="2"/>
  <c r="AD5" i="2"/>
  <c r="W3" i="2"/>
  <c r="E4" i="2"/>
  <c r="AE5" i="2"/>
  <c r="S5" i="2"/>
  <c r="S17" i="2"/>
  <c r="AE4" i="2"/>
  <c r="G5" i="2"/>
  <c r="G17" i="2"/>
  <c r="X2" i="2"/>
  <c r="L2" i="2"/>
  <c r="V3" i="2"/>
  <c r="J3" i="2"/>
  <c r="U3" i="2"/>
  <c r="I3" i="2"/>
  <c r="P6" i="2"/>
  <c r="AA6" i="2"/>
  <c r="O6" i="2"/>
  <c r="AA19" i="2"/>
  <c r="Z7" i="2"/>
  <c r="K9" i="2"/>
  <c r="AB6" i="2"/>
  <c r="W15" i="2"/>
  <c r="D21" i="2"/>
  <c r="D9" i="2"/>
  <c r="D7" i="2"/>
  <c r="Y20" i="2"/>
  <c r="Y14" i="2"/>
  <c r="Y8" i="2"/>
  <c r="M2" i="2"/>
  <c r="E18" i="2"/>
  <c r="O19" i="2"/>
  <c r="O13" i="2"/>
  <c r="M20" i="2"/>
  <c r="AC18" i="2"/>
  <c r="AC12" i="2"/>
  <c r="M7" i="2"/>
  <c r="M8" i="2"/>
  <c r="Q18" i="2"/>
  <c r="Q12" i="2"/>
  <c r="N7" i="2"/>
  <c r="Y7" i="2"/>
  <c r="D18" i="2"/>
  <c r="D6" i="2"/>
  <c r="E15" i="2"/>
  <c r="E3" i="2"/>
  <c r="F12" i="2"/>
  <c r="AD22" i="2"/>
  <c r="R22" i="2"/>
  <c r="AF21" i="2"/>
  <c r="T21" i="2"/>
  <c r="H21" i="2"/>
  <c r="V20" i="2"/>
  <c r="J20" i="2"/>
  <c r="X19" i="2"/>
  <c r="L19" i="2"/>
  <c r="Z18" i="2"/>
  <c r="N18" i="2"/>
  <c r="AB17" i="2"/>
  <c r="P17" i="2"/>
  <c r="AD16" i="2"/>
  <c r="R16" i="2"/>
  <c r="AF15" i="2"/>
  <c r="T15" i="2"/>
  <c r="H15" i="2"/>
  <c r="V14" i="2"/>
  <c r="J14" i="2"/>
  <c r="X13" i="2"/>
  <c r="L13" i="2"/>
  <c r="Z12" i="2"/>
  <c r="N12" i="2"/>
  <c r="AB11" i="2"/>
  <c r="P11" i="2"/>
  <c r="AD10" i="2"/>
  <c r="R10" i="2"/>
  <c r="AF9" i="2"/>
  <c r="T9" i="2"/>
  <c r="H9" i="2"/>
  <c r="V8" i="2"/>
  <c r="J8" i="2"/>
  <c r="X7" i="2"/>
  <c r="L7" i="2"/>
  <c r="Z6" i="2"/>
  <c r="N6" i="2"/>
  <c r="AB5" i="2"/>
  <c r="P5" i="2"/>
  <c r="AD4" i="2"/>
  <c r="R4" i="2"/>
  <c r="AF3" i="2"/>
  <c r="T3" i="2"/>
  <c r="H3" i="2"/>
  <c r="V2" i="2"/>
  <c r="J2" i="2"/>
  <c r="D17" i="2"/>
  <c r="D5" i="2"/>
  <c r="E14" i="2"/>
  <c r="F2" i="2"/>
  <c r="F11" i="2"/>
  <c r="AC22" i="2"/>
  <c r="Q22" i="2"/>
  <c r="AE21" i="2"/>
  <c r="S21" i="2"/>
  <c r="G21" i="2"/>
  <c r="U20" i="2"/>
  <c r="I20" i="2"/>
  <c r="W19" i="2"/>
  <c r="K19" i="2"/>
  <c r="Y18" i="2"/>
  <c r="M18" i="2"/>
  <c r="AA17" i="2"/>
  <c r="O17" i="2"/>
  <c r="AC16" i="2"/>
  <c r="Q16" i="2"/>
  <c r="AE15" i="2"/>
  <c r="S15" i="2"/>
  <c r="G15" i="2"/>
  <c r="U14" i="2"/>
  <c r="I14" i="2"/>
  <c r="W13" i="2"/>
  <c r="K13" i="2"/>
  <c r="Y12" i="2"/>
  <c r="M12" i="2"/>
  <c r="AA11" i="2"/>
  <c r="O11" i="2"/>
  <c r="AC10" i="2"/>
  <c r="Q10" i="2"/>
  <c r="AE9" i="2"/>
  <c r="S9" i="2"/>
  <c r="G9" i="2"/>
  <c r="U8" i="2"/>
  <c r="I8" i="2"/>
  <c r="W7" i="2"/>
  <c r="K7" i="2"/>
  <c r="Y6" i="2"/>
  <c r="M6" i="2"/>
  <c r="AA5" i="2"/>
  <c r="O5" i="2"/>
  <c r="AC4" i="2"/>
  <c r="Q4" i="2"/>
  <c r="AE3" i="2"/>
  <c r="S3" i="2"/>
  <c r="G3" i="2"/>
  <c r="U2" i="2"/>
  <c r="I2" i="2"/>
  <c r="D16" i="2"/>
  <c r="D4" i="2"/>
  <c r="E13" i="2"/>
  <c r="F22" i="2"/>
  <c r="F10" i="2"/>
  <c r="AB22" i="2"/>
  <c r="P22" i="2"/>
  <c r="AD21" i="2"/>
  <c r="R21" i="2"/>
  <c r="AF20" i="2"/>
  <c r="T20" i="2"/>
  <c r="H20" i="2"/>
  <c r="V19" i="2"/>
  <c r="J19" i="2"/>
  <c r="X18" i="2"/>
  <c r="L18" i="2"/>
  <c r="Z17" i="2"/>
  <c r="N17" i="2"/>
  <c r="AB16" i="2"/>
  <c r="P16" i="2"/>
  <c r="AD15" i="2"/>
  <c r="R15" i="2"/>
  <c r="AF14" i="2"/>
  <c r="T14" i="2"/>
  <c r="H14" i="2"/>
  <c r="V13" i="2"/>
  <c r="J13" i="2"/>
  <c r="X12" i="2"/>
  <c r="L12" i="2"/>
  <c r="Z11" i="2"/>
  <c r="N11" i="2"/>
  <c r="AB10" i="2"/>
  <c r="P10" i="2"/>
  <c r="AD9" i="2"/>
  <c r="R9" i="2"/>
  <c r="AF8" i="2"/>
  <c r="T8" i="2"/>
  <c r="H8" i="2"/>
  <c r="V7" i="2"/>
  <c r="J7" i="2"/>
  <c r="X6" i="2"/>
  <c r="L6" i="2"/>
  <c r="Z5" i="2"/>
  <c r="N5" i="2"/>
  <c r="AB4" i="2"/>
  <c r="P4" i="2"/>
  <c r="AD3" i="2"/>
  <c r="R3" i="2"/>
  <c r="AF2" i="2"/>
  <c r="T2" i="2"/>
  <c r="H2" i="2"/>
  <c r="I4" i="2"/>
  <c r="D15" i="2"/>
  <c r="D3" i="2"/>
  <c r="E12" i="2"/>
  <c r="AA22" i="2"/>
  <c r="O22" i="2"/>
  <c r="AC21" i="2"/>
  <c r="Q21" i="2"/>
  <c r="AE20" i="2"/>
  <c r="S20" i="2"/>
  <c r="G20" i="2"/>
  <c r="U19" i="2"/>
  <c r="I19" i="2"/>
  <c r="W18" i="2"/>
  <c r="K18" i="2"/>
  <c r="Y17" i="2"/>
  <c r="M17" i="2"/>
  <c r="AA16" i="2"/>
  <c r="O16" i="2"/>
  <c r="AC15" i="2"/>
  <c r="Q15" i="2"/>
  <c r="AE14" i="2"/>
  <c r="S14" i="2"/>
  <c r="G14" i="2"/>
  <c r="U13" i="2"/>
  <c r="I13" i="2"/>
  <c r="W12" i="2"/>
  <c r="K12" i="2"/>
  <c r="Y11" i="2"/>
  <c r="M11" i="2"/>
  <c r="AA10" i="2"/>
  <c r="O10" i="2"/>
  <c r="AC9" i="2"/>
  <c r="Q9" i="2"/>
  <c r="AE8" i="2"/>
  <c r="S8" i="2"/>
  <c r="G8" i="2"/>
  <c r="U7" i="2"/>
  <c r="I7" i="2"/>
  <c r="W6" i="2"/>
  <c r="K6" i="2"/>
  <c r="Y5" i="2"/>
  <c r="M5" i="2"/>
  <c r="AA4" i="2"/>
  <c r="O4" i="2"/>
  <c r="AC3" i="2"/>
  <c r="Q3" i="2"/>
  <c r="AE2" i="2"/>
  <c r="S2" i="2"/>
  <c r="G2" i="2"/>
  <c r="D14" i="2"/>
  <c r="E2" i="2"/>
  <c r="E11" i="2"/>
  <c r="F20" i="2"/>
  <c r="F8" i="2"/>
  <c r="Z22" i="2"/>
  <c r="N22" i="2"/>
  <c r="AB21" i="2"/>
  <c r="P21" i="2"/>
  <c r="AD20" i="2"/>
  <c r="R20" i="2"/>
  <c r="AF19" i="2"/>
  <c r="T19" i="2"/>
  <c r="H19" i="2"/>
  <c r="V18" i="2"/>
  <c r="J18" i="2"/>
  <c r="X17" i="2"/>
  <c r="L17" i="2"/>
  <c r="Z16" i="2"/>
  <c r="N16" i="2"/>
  <c r="AB15" i="2"/>
  <c r="P15" i="2"/>
  <c r="AD14" i="2"/>
  <c r="R14" i="2"/>
  <c r="AF13" i="2"/>
  <c r="T13" i="2"/>
  <c r="H13" i="2"/>
  <c r="V12" i="2"/>
  <c r="J12" i="2"/>
  <c r="X11" i="2"/>
  <c r="L11" i="2"/>
  <c r="Z10" i="2"/>
  <c r="N10" i="2"/>
  <c r="AB9" i="2"/>
  <c r="P9" i="2"/>
  <c r="AD8" i="2"/>
  <c r="R8" i="2"/>
  <c r="AF7" i="2"/>
  <c r="T7" i="2"/>
  <c r="H7" i="2"/>
  <c r="V6" i="2"/>
  <c r="J6" i="2"/>
  <c r="X5" i="2"/>
  <c r="L5" i="2"/>
  <c r="Z4" i="2"/>
  <c r="N4" i="2"/>
  <c r="AB3" i="2"/>
  <c r="P3" i="2"/>
  <c r="AD2" i="2"/>
  <c r="R2" i="2"/>
  <c r="I16" i="2"/>
  <c r="D13" i="2"/>
  <c r="E22" i="2"/>
  <c r="E10" i="2"/>
  <c r="F19" i="2"/>
  <c r="F7" i="2"/>
  <c r="Y22" i="2"/>
  <c r="M22" i="2"/>
  <c r="AA21" i="2"/>
  <c r="O21" i="2"/>
  <c r="AC20" i="2"/>
  <c r="Q20" i="2"/>
  <c r="AE19" i="2"/>
  <c r="S19" i="2"/>
  <c r="G19" i="2"/>
  <c r="U18" i="2"/>
  <c r="I18" i="2"/>
  <c r="W17" i="2"/>
  <c r="K17" i="2"/>
  <c r="Y16" i="2"/>
  <c r="M16" i="2"/>
  <c r="AA15" i="2"/>
  <c r="O15" i="2"/>
  <c r="AC14" i="2"/>
  <c r="Q14" i="2"/>
  <c r="AE13" i="2"/>
  <c r="S13" i="2"/>
  <c r="G13" i="2"/>
  <c r="U12" i="2"/>
  <c r="I12" i="2"/>
  <c r="W11" i="2"/>
  <c r="K11" i="2"/>
  <c r="Y10" i="2"/>
  <c r="M10" i="2"/>
  <c r="AA9" i="2"/>
  <c r="O9" i="2"/>
  <c r="AC8" i="2"/>
  <c r="Q8" i="2"/>
  <c r="AE7" i="2"/>
  <c r="S7" i="2"/>
  <c r="G7" i="2"/>
  <c r="U6" i="2"/>
  <c r="I6" i="2"/>
  <c r="W5" i="2"/>
  <c r="K5" i="2"/>
  <c r="Y4" i="2"/>
  <c r="M4" i="2"/>
  <c r="AA3" i="2"/>
  <c r="O3" i="2"/>
  <c r="AC2" i="2"/>
  <c r="Q2" i="2"/>
  <c r="D12" i="2"/>
  <c r="E21" i="2"/>
  <c r="E9" i="2"/>
  <c r="F18" i="2"/>
  <c r="F6" i="2"/>
  <c r="X22" i="2"/>
  <c r="L22" i="2"/>
  <c r="Z21" i="2"/>
  <c r="N21" i="2"/>
  <c r="AB20" i="2"/>
  <c r="P20" i="2"/>
  <c r="AD19" i="2"/>
  <c r="R19" i="2"/>
  <c r="AF18" i="2"/>
  <c r="T18" i="2"/>
  <c r="H18" i="2"/>
  <c r="V17" i="2"/>
  <c r="J17" i="2"/>
  <c r="X16" i="2"/>
  <c r="L16" i="2"/>
  <c r="Z15" i="2"/>
  <c r="N15" i="2"/>
  <c r="AB14" i="2"/>
  <c r="P14" i="2"/>
  <c r="AD13" i="2"/>
  <c r="R13" i="2"/>
  <c r="AF12" i="2"/>
  <c r="T12" i="2"/>
  <c r="H12" i="2"/>
  <c r="V11" i="2"/>
  <c r="J11" i="2"/>
  <c r="X10" i="2"/>
  <c r="L10" i="2"/>
  <c r="Z9" i="2"/>
  <c r="N9" i="2"/>
  <c r="AB8" i="2"/>
  <c r="P8" i="2"/>
  <c r="AD7" i="2"/>
  <c r="R7" i="2"/>
  <c r="AF6" i="2"/>
  <c r="T6" i="2"/>
  <c r="H6" i="2"/>
  <c r="V5" i="2"/>
  <c r="J5" i="2"/>
  <c r="X4" i="2"/>
  <c r="L4" i="2"/>
  <c r="Z3" i="2"/>
  <c r="N3" i="2"/>
  <c r="AB2" i="2"/>
  <c r="P2" i="2"/>
  <c r="D2" i="2"/>
  <c r="D11" i="2"/>
  <c r="E20" i="2"/>
  <c r="E8" i="2"/>
  <c r="F17" i="2"/>
  <c r="F5" i="2"/>
  <c r="W22" i="2"/>
  <c r="K22" i="2"/>
  <c r="Y21" i="2"/>
  <c r="M21" i="2"/>
  <c r="AA20" i="2"/>
  <c r="O20" i="2"/>
  <c r="AC19" i="2"/>
  <c r="Q19" i="2"/>
  <c r="AE18" i="2"/>
  <c r="S18" i="2"/>
  <c r="G18" i="2"/>
  <c r="U17" i="2"/>
  <c r="I17" i="2"/>
  <c r="W16" i="2"/>
  <c r="K16" i="2"/>
  <c r="Y15" i="2"/>
  <c r="M15" i="2"/>
  <c r="AA14" i="2"/>
  <c r="O14" i="2"/>
  <c r="AC13" i="2"/>
  <c r="Q13" i="2"/>
  <c r="AE12" i="2"/>
  <c r="S12" i="2"/>
  <c r="G12" i="2"/>
  <c r="U11" i="2"/>
  <c r="I11" i="2"/>
  <c r="W10" i="2"/>
  <c r="K10" i="2"/>
  <c r="Y9" i="2"/>
  <c r="M9" i="2"/>
  <c r="AA8" i="2"/>
  <c r="O8" i="2"/>
  <c r="AC7" i="2"/>
  <c r="Q7" i="2"/>
  <c r="AE6" i="2"/>
  <c r="S6" i="2"/>
  <c r="G6" i="2"/>
  <c r="U5" i="2"/>
  <c r="I5" i="2"/>
  <c r="W4" i="2"/>
  <c r="K4" i="2"/>
  <c r="Y3" i="2"/>
  <c r="M3" i="2"/>
  <c r="AA2" i="2"/>
  <c r="O2" i="2"/>
  <c r="I22" i="2"/>
  <c r="D22" i="2"/>
  <c r="D10" i="2"/>
  <c r="E19" i="2"/>
  <c r="E7" i="2"/>
  <c r="F16" i="2"/>
  <c r="F4" i="2"/>
  <c r="V22" i="2"/>
  <c r="J22" i="2"/>
  <c r="X21" i="2"/>
  <c r="L21" i="2"/>
  <c r="Z20" i="2"/>
  <c r="N20" i="2"/>
  <c r="AB19" i="2"/>
  <c r="P19" i="2"/>
  <c r="AD18" i="2"/>
  <c r="R18" i="2"/>
  <c r="AF17" i="2"/>
  <c r="T17" i="2"/>
  <c r="H17" i="2"/>
  <c r="V16" i="2"/>
  <c r="J16" i="2"/>
  <c r="X15" i="2"/>
  <c r="L15" i="2"/>
  <c r="Z14" i="2"/>
  <c r="N14" i="2"/>
  <c r="AB13" i="2"/>
  <c r="P13" i="2"/>
  <c r="AD12" i="2"/>
  <c r="R12" i="2"/>
  <c r="AF11" i="2"/>
  <c r="T11" i="2"/>
  <c r="H11" i="2"/>
  <c r="V10" i="2"/>
  <c r="J10" i="2"/>
  <c r="X9" i="2"/>
  <c r="L9" i="2"/>
  <c r="Z8" i="2"/>
  <c r="N8" i="2"/>
  <c r="AB7" i="2"/>
  <c r="P7" i="2"/>
  <c r="AD6" i="2"/>
  <c r="R6" i="2"/>
  <c r="AF5" i="2"/>
  <c r="T5" i="2"/>
  <c r="H5" i="2"/>
  <c r="V4" i="2"/>
  <c r="J4" i="2"/>
  <c r="X3" i="2"/>
  <c r="L3" i="2"/>
  <c r="Z2" i="2"/>
  <c r="N2" i="2"/>
  <c r="D20" i="2"/>
  <c r="D8" i="2"/>
  <c r="E17" i="2"/>
  <c r="E5" i="2"/>
  <c r="F14" i="2"/>
  <c r="AF22" i="2"/>
  <c r="T22" i="2"/>
  <c r="H22" i="2"/>
  <c r="V21" i="2"/>
  <c r="J21" i="2"/>
  <c r="X20" i="2"/>
  <c r="L20" i="2"/>
  <c r="Z19" i="2"/>
  <c r="N19" i="2"/>
  <c r="AB18" i="2"/>
  <c r="P18" i="2"/>
  <c r="AD17" i="2"/>
  <c r="R17" i="2"/>
  <c r="AF16" i="2"/>
  <c r="T16" i="2"/>
  <c r="H16" i="2"/>
  <c r="V15" i="2"/>
  <c r="J15" i="2"/>
  <c r="X14" i="2"/>
  <c r="L14" i="2"/>
  <c r="Z13" i="2"/>
  <c r="N13" i="2"/>
  <c r="AB12" i="2"/>
  <c r="P12" i="2"/>
  <c r="AD11" i="2"/>
  <c r="R11" i="2"/>
  <c r="AF10" i="2"/>
  <c r="T10" i="2"/>
  <c r="H10" i="2"/>
  <c r="V9" i="2"/>
  <c r="J9" i="2"/>
  <c r="X8" i="2"/>
  <c r="L8" i="2"/>
  <c r="D19" i="2"/>
  <c r="E16" i="2"/>
  <c r="AE22" i="2"/>
  <c r="S22" i="2"/>
  <c r="G22" i="2"/>
  <c r="U21" i="2"/>
  <c r="I21" i="2"/>
  <c r="W20" i="2"/>
  <c r="K20" i="2"/>
  <c r="Y19" i="2"/>
  <c r="M19" i="2"/>
  <c r="AA18" i="2"/>
  <c r="O18" i="2"/>
  <c r="AC17" i="2"/>
  <c r="Q17" i="2"/>
  <c r="AE16" i="2"/>
  <c r="S16" i="2"/>
  <c r="G16" i="2"/>
  <c r="U15" i="2"/>
  <c r="I15" i="2"/>
  <c r="W14" i="2"/>
  <c r="K14" i="2"/>
  <c r="Y13" i="2"/>
  <c r="M13" i="2"/>
  <c r="AA12" i="2"/>
  <c r="O12" i="2"/>
  <c r="AC11" i="2"/>
  <c r="Q11" i="2"/>
  <c r="AE10" i="2"/>
  <c r="S10" i="2"/>
  <c r="G10" i="2"/>
  <c r="U9" i="2"/>
  <c r="I9" i="2"/>
  <c r="W8" i="2"/>
  <c r="K8" i="2"/>
  <c r="G37" i="3" l="1"/>
  <c r="K33" i="3"/>
  <c r="K32" i="3"/>
  <c r="B138" i="1" a="1"/>
  <c r="B138" i="1" s="1"/>
  <c r="Y24" i="2"/>
  <c r="K24" i="2"/>
  <c r="Q24" i="2"/>
  <c r="W24" i="2"/>
  <c r="Z24" i="2"/>
  <c r="L24" i="2"/>
  <c r="X24" i="2"/>
  <c r="M24" i="2"/>
  <c r="AC24" i="2"/>
  <c r="J24" i="2"/>
  <c r="V24" i="2"/>
  <c r="N24" i="2"/>
  <c r="R24" i="2"/>
  <c r="E24" i="2"/>
  <c r="G24" i="2"/>
  <c r="S24" i="2"/>
  <c r="O24" i="2"/>
  <c r="AE24" i="2"/>
  <c r="H24" i="2"/>
  <c r="AD24" i="2"/>
  <c r="AA24" i="2"/>
  <c r="T24" i="2"/>
  <c r="AF24" i="2"/>
  <c r="F24" i="2"/>
  <c r="B48" i="2" a="1"/>
  <c r="B48" i="2" s="1"/>
  <c r="B78" i="2" s="1" a="1"/>
  <c r="B78" i="2" s="1"/>
  <c r="D24" i="2"/>
  <c r="P24" i="2"/>
  <c r="I24" i="2"/>
  <c r="AB24" i="2"/>
  <c r="U24" i="2"/>
  <c r="K31" i="3" l="1"/>
  <c r="K34" i="3" s="1"/>
  <c r="L37" i="3" a="1"/>
  <c r="L37" i="3" s="1"/>
  <c r="H31" i="3" s="1"/>
  <c r="C187" i="1"/>
  <c r="C182" i="1"/>
  <c r="C172" i="1"/>
  <c r="C176" i="1"/>
  <c r="C177" i="1"/>
  <c r="C195" i="1"/>
  <c r="C173" i="1"/>
  <c r="C188" i="1"/>
  <c r="C189" i="1"/>
  <c r="C185" i="1"/>
  <c r="C180" i="1"/>
  <c r="C190" i="1"/>
  <c r="C194" i="1"/>
  <c r="C197" i="1"/>
  <c r="C181" i="1"/>
  <c r="C178" i="1"/>
  <c r="C170" i="1"/>
  <c r="C175" i="1"/>
  <c r="C174" i="1"/>
  <c r="C193" i="1"/>
  <c r="C169" i="1"/>
  <c r="C186" i="1"/>
  <c r="C179" i="1"/>
  <c r="C191" i="1"/>
  <c r="C171" i="1"/>
  <c r="C192" i="1"/>
  <c r="C183" i="1"/>
  <c r="C196" i="1"/>
  <c r="C184" i="1"/>
  <c r="E168" i="1" l="1" a="1"/>
  <c r="E168" i="1" s="1"/>
  <c r="D204" i="1" s="1" a="1"/>
  <c r="AC226" i="1" s="1"/>
  <c r="M226" i="1" l="1"/>
  <c r="U226" i="1"/>
  <c r="Q226" i="1"/>
  <c r="P226" i="1"/>
  <c r="I226" i="1"/>
  <c r="E226" i="1"/>
  <c r="AA226" i="1"/>
  <c r="AF226" i="1"/>
  <c r="D204" i="1"/>
  <c r="D226" i="1" s="1"/>
  <c r="L226" i="1"/>
  <c r="T226" i="1"/>
  <c r="X226" i="1"/>
  <c r="H226" i="1"/>
  <c r="W226" i="1"/>
  <c r="AE226" i="1"/>
  <c r="K226" i="1"/>
  <c r="S226" i="1"/>
  <c r="J226" i="1"/>
  <c r="G226" i="1"/>
  <c r="AB226" i="1"/>
  <c r="AD226" i="1"/>
  <c r="B228" i="1" a="1"/>
  <c r="B228" i="1" s="1"/>
  <c r="Z226" i="1"/>
  <c r="R226" i="1"/>
  <c r="O226" i="1"/>
  <c r="Y226" i="1"/>
  <c r="F226" i="1"/>
  <c r="N226" i="1"/>
  <c r="V2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<sst xmlns="http://schemas.openxmlformats.org/spreadsheetml/2006/main" count="415" uniqueCount="137">
  <si>
    <t>Label</t>
  </si>
  <si>
    <t>Soil</t>
  </si>
  <si>
    <t>Odor.Intensity.before.shaking</t>
  </si>
  <si>
    <t>Aroma.quality.before.shaking</t>
  </si>
  <si>
    <t>Fruity.before.shaking</t>
  </si>
  <si>
    <t>Flower.before.shaking</t>
  </si>
  <si>
    <t>Spice.before.shaking</t>
  </si>
  <si>
    <t>Visual.intensity</t>
  </si>
  <si>
    <t>Nuance</t>
  </si>
  <si>
    <t>Surface.feeling</t>
  </si>
  <si>
    <t>Odor.Intensity</t>
  </si>
  <si>
    <t>Quality.of.odour</t>
  </si>
  <si>
    <t>Fruity</t>
  </si>
  <si>
    <t>Flower</t>
  </si>
  <si>
    <t>Spice</t>
  </si>
  <si>
    <t>Plante</t>
  </si>
  <si>
    <t>Phenolic</t>
  </si>
  <si>
    <t>Aroma.intensity</t>
  </si>
  <si>
    <t>Aroma.persistency</t>
  </si>
  <si>
    <t>Aroma.quality</t>
  </si>
  <si>
    <t>Attack.intensity</t>
  </si>
  <si>
    <t>Acidity</t>
  </si>
  <si>
    <t>Astringency</t>
  </si>
  <si>
    <t>Alcohol</t>
  </si>
  <si>
    <t>Balance</t>
  </si>
  <si>
    <t>Smooth</t>
  </si>
  <si>
    <t>Bitterness</t>
  </si>
  <si>
    <t>Intensity</t>
  </si>
  <si>
    <t>Harmony</t>
  </si>
  <si>
    <t>Overall.quality</t>
  </si>
  <si>
    <t>Typical</t>
  </si>
  <si>
    <t xml:space="preserve">2EL </t>
  </si>
  <si>
    <t>Saumur</t>
  </si>
  <si>
    <t>Env1</t>
  </si>
  <si>
    <t>1CHA</t>
  </si>
  <si>
    <t>1FON</t>
  </si>
  <si>
    <t>Bourgueuil</t>
  </si>
  <si>
    <t>1VAU</t>
  </si>
  <si>
    <t>Chinon</t>
  </si>
  <si>
    <t>Env2</t>
  </si>
  <si>
    <t>1DAM</t>
  </si>
  <si>
    <t>Reference</t>
  </si>
  <si>
    <t>2BOU</t>
  </si>
  <si>
    <t>1BOI</t>
  </si>
  <si>
    <t xml:space="preserve">3EL </t>
  </si>
  <si>
    <t>DOM1</t>
  </si>
  <si>
    <t>1TUR</t>
  </si>
  <si>
    <t xml:space="preserve">4EL </t>
  </si>
  <si>
    <t>PER1</t>
  </si>
  <si>
    <t>2DAM</t>
  </si>
  <si>
    <t>1POY</t>
  </si>
  <si>
    <t>1ING</t>
  </si>
  <si>
    <t>1BEN</t>
  </si>
  <si>
    <t>2BEA</t>
  </si>
  <si>
    <t>1ROC</t>
  </si>
  <si>
    <t>2ING</t>
  </si>
  <si>
    <t xml:space="preserve">T1  </t>
  </si>
  <si>
    <t>Env4</t>
  </si>
  <si>
    <t xml:space="preserve">T2  </t>
  </si>
  <si>
    <t>W</t>
  </si>
  <si>
    <t>X'W</t>
  </si>
  <si>
    <t>X'WX</t>
  </si>
  <si>
    <t>ecart type</t>
  </si>
  <si>
    <t>moyenne</t>
  </si>
  <si>
    <t>variance</t>
  </si>
  <si>
    <t>XW</t>
  </si>
  <si>
    <t>Moyenne X1</t>
  </si>
  <si>
    <t>Moyenne X2</t>
  </si>
  <si>
    <t>Moyenne X3</t>
  </si>
  <si>
    <t>Moyenne X4</t>
  </si>
  <si>
    <t>Moyenne X5</t>
  </si>
  <si>
    <t>Moyenne X6</t>
  </si>
  <si>
    <t>Moyenne X7</t>
  </si>
  <si>
    <t>Moyenne X8</t>
  </si>
  <si>
    <t>Moyenne X9</t>
  </si>
  <si>
    <t>Moyenne X10</t>
  </si>
  <si>
    <t>Moyenne X11</t>
  </si>
  <si>
    <t>Moyenne X12</t>
  </si>
  <si>
    <t>Moyenne X13</t>
  </si>
  <si>
    <t>Moyenne X14</t>
  </si>
  <si>
    <t>Moyenne X15</t>
  </si>
  <si>
    <t>Moyenne X16</t>
  </si>
  <si>
    <t>Moyenne X17</t>
  </si>
  <si>
    <t>Moyenne X18</t>
  </si>
  <si>
    <t>Moyenne X19</t>
  </si>
  <si>
    <t>Moyenne X20</t>
  </si>
  <si>
    <t>Moyenne X21</t>
  </si>
  <si>
    <t>Moyenne X22</t>
  </si>
  <si>
    <t>Moyenne X23</t>
  </si>
  <si>
    <t>Moyenne X24</t>
  </si>
  <si>
    <t>Moyenne X25</t>
  </si>
  <si>
    <t>Moyenne X26</t>
  </si>
  <si>
    <t>Moyenne X27</t>
  </si>
  <si>
    <t>Moyenne X28</t>
  </si>
  <si>
    <t>Moyenne X29</t>
  </si>
  <si>
    <t>Matrices des poids</t>
  </si>
  <si>
    <t>matrice var-cov</t>
  </si>
  <si>
    <t>Ecart type</t>
  </si>
  <si>
    <t>les poids sont equipondérée</t>
  </si>
  <si>
    <t>vect 1_n</t>
  </si>
  <si>
    <t>X'WX - GG'</t>
  </si>
  <si>
    <t>Y = X - 1_n G'</t>
  </si>
  <si>
    <t xml:space="preserve"> Y = ( I_n - 1_n *1_n' W)X</t>
  </si>
  <si>
    <t xml:space="preserve">Y' W Y </t>
  </si>
  <si>
    <r>
      <t xml:space="preserve">matrice centré </t>
    </r>
    <r>
      <rPr>
        <b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</si>
  <si>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= X'W1</t>
    </r>
  </si>
  <si>
    <t>D matrice 1 sur e(i)</t>
  </si>
  <si>
    <t>Z =YD</t>
  </si>
  <si>
    <t>R = D V D</t>
  </si>
  <si>
    <r>
      <t xml:space="preserve">Matrice de corrélation </t>
    </r>
    <r>
      <rPr>
        <b/>
        <sz val="11"/>
        <color theme="1"/>
        <rFont val="Calibri"/>
        <family val="2"/>
        <scheme val="minor"/>
      </rPr>
      <t>R</t>
    </r>
  </si>
  <si>
    <t xml:space="preserve">Le Barycentre </t>
  </si>
  <si>
    <t xml:space="preserve">Le barycentre
=
La moyenne 
= 
centre de gravité </t>
  </si>
  <si>
    <t>Q1) a) Centrer et Réduire les variable qantitatives.</t>
  </si>
  <si>
    <t xml:space="preserve">        b) Centrer et Réduire les variable qantitatives.</t>
  </si>
  <si>
    <t>On l'utilise pour la deuxiéme 
méthode (dans le deuxième classeur)</t>
  </si>
  <si>
    <t xml:space="preserve">Ecart type </t>
  </si>
  <si>
    <t>Matrice centrée
réduite</t>
  </si>
  <si>
    <t>individu</t>
  </si>
  <si>
    <t>S</t>
  </si>
  <si>
    <t>B</t>
  </si>
  <si>
    <t>C</t>
  </si>
  <si>
    <t>Vect 1</t>
  </si>
  <si>
    <t>poids</t>
  </si>
  <si>
    <t>Modalité</t>
  </si>
  <si>
    <t>Poids
=
Barycentre</t>
  </si>
  <si>
    <t>Norme
écludienne carrée</t>
  </si>
  <si>
    <t>Inertie inter
classe</t>
  </si>
  <si>
    <t>inertie total</t>
  </si>
  <si>
    <t>R²</t>
  </si>
  <si>
    <t>inertie intra</t>
  </si>
  <si>
    <t>Matrice des
 poids</t>
  </si>
  <si>
    <t>C'WC</t>
  </si>
  <si>
    <t>G</t>
  </si>
  <si>
    <t>GG'</t>
  </si>
  <si>
    <t>VAR-COV</t>
  </si>
  <si>
    <t>INERTIE</t>
  </si>
  <si>
    <t>x_i - xhat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</si>
</sst>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00"/>
    <numFmt numFmtId="165" formatCode="0.0000"/>
    <numFmt numFmtId="168" formatCode="_-* #,##0.00000_-;\-* #,##0.00000_-;_-* &quot;-&quot;??_-;_-@_-"/>
    <numFmt numFmtId="170" formatCode="_-* #,##0.0000000_-;\-* #,##0.00000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2" fontId="0" fillId="0" borderId="0" xfId="0" applyNumberFormat="1"/>
    <xf numFmtId="0" fontId="0" fillId="33" borderId="10" xfId="0" applyFill="1" applyBorder="1"/>
    <xf numFmtId="0" fontId="0" fillId="0" borderId="10" xfId="0" applyBorder="1"/>
    <xf numFmtId="2" fontId="0" fillId="0" borderId="10" xfId="0" applyNumberFormat="1" applyBorder="1"/>
    <xf numFmtId="0" fontId="0" fillId="33" borderId="11" xfId="0" applyFill="1" applyBorder="1"/>
    <xf numFmtId="164" fontId="0" fillId="0" borderId="10" xfId="0" applyNumberFormat="1" applyBorder="1"/>
    <xf numFmtId="0" fontId="0" fillId="0" borderId="0" xfId="0" applyAlignment="1">
      <alignment wrapText="1"/>
    </xf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2" fontId="0" fillId="33" borderId="10" xfId="0" applyNumberFormat="1" applyFill="1" applyBorder="1"/>
    <xf numFmtId="164" fontId="0" fillId="0" borderId="10" xfId="1" applyNumberFormat="1" applyFont="1" applyBorder="1"/>
    <xf numFmtId="0" fontId="0" fillId="33" borderId="10" xfId="0" applyFill="1" applyBorder="1" applyAlignment="1">
      <alignment horizontal="center" wrapText="1"/>
    </xf>
    <xf numFmtId="165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wrapText="1"/>
    </xf>
    <xf numFmtId="0" fontId="0" fillId="33" borderId="12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9" fontId="0" fillId="0" borderId="0" xfId="43" applyFont="1"/>
    <xf numFmtId="164" fontId="0" fillId="0" borderId="0" xfId="0" applyNumberFormat="1"/>
    <xf numFmtId="0" fontId="19" fillId="34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9" fontId="0" fillId="0" borderId="10" xfId="43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168" fontId="0" fillId="0" borderId="0" xfId="44" applyNumberFormat="1" applyFont="1"/>
    <xf numFmtId="170" fontId="0" fillId="0" borderId="10" xfId="44" applyNumberFormat="1" applyFont="1" applyBorder="1"/>
  </cellXfs>
  <cellStyles count="45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44" builtinId="3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Pourcentage" xfId="43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H259"/>
  <sheetViews>
    <sheetView tabSelected="1" topLeftCell="A226" zoomScale="70" zoomScaleNormal="70" workbookViewId="0">
      <selection activeCell="B169" sqref="B169"/>
    </sheetView>
  </sheetViews>
  <sheetFormatPr baseColWidth="10" defaultRowHeight="14.4" x14ac:dyDescent="0.3"/>
  <cols>
    <col min="1" max="1" width="23.6640625" customWidth="1"/>
    <col min="2" max="2" width="18.109375" customWidth="1"/>
    <col min="3" max="3" width="13.5546875" bestFit="1" customWidth="1"/>
    <col min="4" max="4" width="17.88671875" customWidth="1"/>
    <col min="5" max="5" width="19.5546875" customWidth="1"/>
    <col min="6" max="30" width="13.5546875" bestFit="1" customWidth="1"/>
    <col min="32" max="32" width="29.77734375" customWidth="1"/>
  </cols>
  <sheetData>
    <row r="1" spans="1:32" x14ac:dyDescent="0.3">
      <c r="A1" s="24" t="s">
        <v>112</v>
      </c>
      <c r="B1" s="24"/>
      <c r="C1" s="24"/>
      <c r="D1" s="24"/>
      <c r="E1" s="24"/>
    </row>
    <row r="2" spans="1:32" x14ac:dyDescent="0.3">
      <c r="A2" s="24"/>
      <c r="B2" s="24"/>
      <c r="C2" s="24"/>
      <c r="D2" s="24"/>
      <c r="E2" s="24"/>
    </row>
    <row r="3" spans="1:32" ht="23.4" x14ac:dyDescent="0.45">
      <c r="A3" s="24" t="s">
        <v>113</v>
      </c>
      <c r="B3" s="24"/>
      <c r="C3" s="24"/>
      <c r="D3" s="24"/>
      <c r="E3" s="24"/>
    </row>
    <row r="4" spans="1:32" x14ac:dyDescent="0.3">
      <c r="A4" s="3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</row>
    <row r="5" spans="1:32" x14ac:dyDescent="0.3">
      <c r="A5" s="3" t="s">
        <v>31</v>
      </c>
      <c r="B5" s="3" t="s">
        <v>32</v>
      </c>
      <c r="C5" s="3" t="s">
        <v>33</v>
      </c>
      <c r="D5" s="6">
        <v>3.0739999999999998</v>
      </c>
      <c r="E5" s="6">
        <v>3</v>
      </c>
      <c r="F5" s="6">
        <v>2.714</v>
      </c>
      <c r="G5" s="6">
        <v>2.2799999999999998</v>
      </c>
      <c r="H5" s="6">
        <v>1.96</v>
      </c>
      <c r="I5" s="6">
        <v>4.3209999999999997</v>
      </c>
      <c r="J5" s="6">
        <v>4</v>
      </c>
      <c r="K5" s="6">
        <v>3.2690000000000001</v>
      </c>
      <c r="L5" s="6">
        <v>3.407</v>
      </c>
      <c r="M5" s="6">
        <v>3.3079999999999998</v>
      </c>
      <c r="N5" s="6">
        <v>2.8849999999999998</v>
      </c>
      <c r="O5" s="6">
        <v>2.3199999999999998</v>
      </c>
      <c r="P5" s="6">
        <v>1.84</v>
      </c>
      <c r="Q5" s="6">
        <v>2</v>
      </c>
      <c r="R5" s="6">
        <v>1.65</v>
      </c>
      <c r="S5" s="6">
        <v>3.2589999999999999</v>
      </c>
      <c r="T5" s="6">
        <v>2.9630000000000001</v>
      </c>
      <c r="U5" s="6">
        <v>3.2</v>
      </c>
      <c r="V5" s="6">
        <v>2.9630000000000001</v>
      </c>
      <c r="W5" s="6">
        <v>2.1070000000000002</v>
      </c>
      <c r="X5" s="6">
        <v>2.4289999999999998</v>
      </c>
      <c r="Y5" s="6">
        <v>2.5</v>
      </c>
      <c r="Z5" s="6">
        <v>3.25</v>
      </c>
      <c r="AA5" s="6">
        <v>2.7309999999999999</v>
      </c>
      <c r="AB5" s="6">
        <v>1.9259999999999999</v>
      </c>
      <c r="AC5" s="6">
        <v>2.8570000000000002</v>
      </c>
      <c r="AD5" s="6">
        <v>3.1429999999999998</v>
      </c>
      <c r="AE5" s="6">
        <v>3.3929999999999998</v>
      </c>
      <c r="AF5" s="6">
        <v>3.25</v>
      </c>
    </row>
    <row r="6" spans="1:32" x14ac:dyDescent="0.3">
      <c r="A6" s="3" t="s">
        <v>34</v>
      </c>
      <c r="B6" s="3" t="s">
        <v>32</v>
      </c>
      <c r="C6" s="3" t="s">
        <v>33</v>
      </c>
      <c r="D6" s="6">
        <v>2.964</v>
      </c>
      <c r="E6" s="6">
        <v>2.8210000000000002</v>
      </c>
      <c r="F6" s="6">
        <v>2.375</v>
      </c>
      <c r="G6" s="6">
        <v>2.2799999999999998</v>
      </c>
      <c r="H6" s="6">
        <v>1.68</v>
      </c>
      <c r="I6" s="6">
        <v>3.222</v>
      </c>
      <c r="J6" s="6">
        <v>3</v>
      </c>
      <c r="K6" s="6">
        <v>2.8079999999999998</v>
      </c>
      <c r="L6" s="6">
        <v>3.37</v>
      </c>
      <c r="M6" s="6">
        <v>3</v>
      </c>
      <c r="N6" s="6">
        <v>2.56</v>
      </c>
      <c r="O6" s="6">
        <v>2.44</v>
      </c>
      <c r="P6" s="6">
        <v>1.7390000000000001</v>
      </c>
      <c r="Q6" s="6">
        <v>2</v>
      </c>
      <c r="R6" s="6">
        <v>1.381</v>
      </c>
      <c r="S6" s="6">
        <v>2.9620000000000002</v>
      </c>
      <c r="T6" s="6">
        <v>2.8079999999999998</v>
      </c>
      <c r="U6" s="6">
        <v>2.9260000000000002</v>
      </c>
      <c r="V6" s="6">
        <v>3.036</v>
      </c>
      <c r="W6" s="6">
        <v>2.1070000000000002</v>
      </c>
      <c r="X6" s="6">
        <v>2.1789999999999998</v>
      </c>
      <c r="Y6" s="6">
        <v>2.6539999999999999</v>
      </c>
      <c r="Z6" s="6">
        <v>2.9260000000000002</v>
      </c>
      <c r="AA6" s="6">
        <v>2.5</v>
      </c>
      <c r="AB6" s="6">
        <v>1.9259999999999999</v>
      </c>
      <c r="AC6" s="6">
        <v>2.8929999999999998</v>
      </c>
      <c r="AD6" s="6">
        <v>2.964</v>
      </c>
      <c r="AE6" s="6">
        <v>3.214</v>
      </c>
      <c r="AF6" s="6">
        <v>3.036</v>
      </c>
    </row>
    <row r="7" spans="1:32" x14ac:dyDescent="0.3">
      <c r="A7" s="3" t="s">
        <v>35</v>
      </c>
      <c r="B7" s="3" t="s">
        <v>36</v>
      </c>
      <c r="C7" s="3" t="s">
        <v>33</v>
      </c>
      <c r="D7" s="6">
        <v>2.8570000000000002</v>
      </c>
      <c r="E7" s="6">
        <v>2.9289999999999998</v>
      </c>
      <c r="F7" s="6">
        <v>2.56</v>
      </c>
      <c r="G7" s="6">
        <v>1.96</v>
      </c>
      <c r="H7" s="6">
        <v>2.077</v>
      </c>
      <c r="I7" s="6">
        <v>3.536</v>
      </c>
      <c r="J7" s="6">
        <v>3.3929999999999998</v>
      </c>
      <c r="K7" s="6">
        <v>3</v>
      </c>
      <c r="L7" s="6">
        <v>3.25</v>
      </c>
      <c r="M7" s="6">
        <v>2.9289999999999998</v>
      </c>
      <c r="N7" s="6">
        <v>2.7690000000000001</v>
      </c>
      <c r="O7" s="6">
        <v>2.1920000000000002</v>
      </c>
      <c r="P7" s="6">
        <v>2.25</v>
      </c>
      <c r="Q7" s="6">
        <v>1.75</v>
      </c>
      <c r="R7" s="6">
        <v>1.25</v>
      </c>
      <c r="S7" s="6">
        <v>3.077</v>
      </c>
      <c r="T7" s="6">
        <v>2.8</v>
      </c>
      <c r="U7" s="6">
        <v>3.077</v>
      </c>
      <c r="V7" s="6">
        <v>3.222</v>
      </c>
      <c r="W7" s="6">
        <v>2.1789999999999998</v>
      </c>
      <c r="X7" s="6">
        <v>2.25</v>
      </c>
      <c r="Y7" s="6">
        <v>2.6429999999999998</v>
      </c>
      <c r="Z7" s="6">
        <v>3.3210000000000002</v>
      </c>
      <c r="AA7" s="6">
        <v>2.6789999999999998</v>
      </c>
      <c r="AB7" s="6">
        <v>2</v>
      </c>
      <c r="AC7" s="6">
        <v>3.0739999999999998</v>
      </c>
      <c r="AD7" s="6">
        <v>3.1429999999999998</v>
      </c>
      <c r="AE7" s="6">
        <v>3.536</v>
      </c>
      <c r="AF7" s="6">
        <v>3.1789999999999998</v>
      </c>
    </row>
    <row r="8" spans="1:32" x14ac:dyDescent="0.3">
      <c r="A8" s="3" t="s">
        <v>37</v>
      </c>
      <c r="B8" s="3" t="s">
        <v>38</v>
      </c>
      <c r="C8" s="3" t="s">
        <v>39</v>
      </c>
      <c r="D8" s="6">
        <v>2.8079999999999998</v>
      </c>
      <c r="E8" s="6">
        <v>2.593</v>
      </c>
      <c r="F8" s="6">
        <v>2.4169999999999998</v>
      </c>
      <c r="G8" s="6">
        <v>1.913</v>
      </c>
      <c r="H8" s="6">
        <v>2.16</v>
      </c>
      <c r="I8" s="6">
        <v>2.8929999999999998</v>
      </c>
      <c r="J8" s="6">
        <v>2.786</v>
      </c>
      <c r="K8" s="6">
        <v>2.5379999999999998</v>
      </c>
      <c r="L8" s="6">
        <v>3.16</v>
      </c>
      <c r="M8" s="6">
        <v>2.88</v>
      </c>
      <c r="N8" s="6">
        <v>2.391</v>
      </c>
      <c r="O8" s="6">
        <v>2.0830000000000002</v>
      </c>
      <c r="P8" s="6">
        <v>2.1669999999999998</v>
      </c>
      <c r="Q8" s="6">
        <v>2.3039999999999998</v>
      </c>
      <c r="R8" s="6">
        <v>1.476</v>
      </c>
      <c r="S8" s="6">
        <v>2.5419999999999998</v>
      </c>
      <c r="T8" s="6">
        <v>2.5830000000000002</v>
      </c>
      <c r="U8" s="6">
        <v>2.4780000000000002</v>
      </c>
      <c r="V8" s="6">
        <v>2.7040000000000002</v>
      </c>
      <c r="W8" s="6">
        <v>3.1789999999999998</v>
      </c>
      <c r="X8" s="6">
        <v>2.1850000000000001</v>
      </c>
      <c r="Y8" s="6">
        <v>2.5</v>
      </c>
      <c r="Z8" s="6">
        <v>2.3330000000000002</v>
      </c>
      <c r="AA8" s="6">
        <v>1.68</v>
      </c>
      <c r="AB8" s="6">
        <v>1.9630000000000001</v>
      </c>
      <c r="AC8" s="6">
        <v>2.4620000000000002</v>
      </c>
      <c r="AD8" s="6">
        <v>2.0379999999999998</v>
      </c>
      <c r="AE8" s="6">
        <v>2.464</v>
      </c>
      <c r="AF8" s="6">
        <v>2.25</v>
      </c>
    </row>
    <row r="9" spans="1:32" x14ac:dyDescent="0.3">
      <c r="A9" s="3" t="s">
        <v>40</v>
      </c>
      <c r="B9" s="3" t="s">
        <v>32</v>
      </c>
      <c r="C9" s="3" t="s">
        <v>41</v>
      </c>
      <c r="D9" s="6">
        <v>3.6070000000000002</v>
      </c>
      <c r="E9" s="6">
        <v>3.4289999999999998</v>
      </c>
      <c r="F9" s="6">
        <v>3.1539999999999999</v>
      </c>
      <c r="G9" s="6">
        <v>2.1539999999999999</v>
      </c>
      <c r="H9" s="6">
        <v>2.04</v>
      </c>
      <c r="I9" s="6">
        <v>4.3929999999999998</v>
      </c>
      <c r="J9" s="6">
        <v>4.0359999999999996</v>
      </c>
      <c r="K9" s="6">
        <v>3.3849999999999998</v>
      </c>
      <c r="L9" s="6">
        <v>3.536</v>
      </c>
      <c r="M9" s="6">
        <v>3.36</v>
      </c>
      <c r="N9" s="6">
        <v>3.16</v>
      </c>
      <c r="O9" s="6">
        <v>2.2309999999999999</v>
      </c>
      <c r="P9" s="6">
        <v>2.1480000000000001</v>
      </c>
      <c r="Q9" s="6">
        <v>1.762</v>
      </c>
      <c r="R9" s="6">
        <v>1.6</v>
      </c>
      <c r="S9" s="6">
        <v>3.6150000000000002</v>
      </c>
      <c r="T9" s="6">
        <v>3.2959999999999998</v>
      </c>
      <c r="U9" s="6">
        <v>3.4620000000000002</v>
      </c>
      <c r="V9" s="6">
        <v>3.464</v>
      </c>
      <c r="W9" s="6">
        <v>2.5710000000000002</v>
      </c>
      <c r="X9" s="6">
        <v>2.536</v>
      </c>
      <c r="Y9" s="6">
        <v>2.786</v>
      </c>
      <c r="Z9" s="6">
        <v>3.464</v>
      </c>
      <c r="AA9" s="6">
        <v>3.036</v>
      </c>
      <c r="AB9" s="6">
        <v>2.0710000000000002</v>
      </c>
      <c r="AC9" s="6">
        <v>3.6429999999999998</v>
      </c>
      <c r="AD9" s="6">
        <v>3.6429999999999998</v>
      </c>
      <c r="AE9" s="6">
        <v>3.7410000000000001</v>
      </c>
      <c r="AF9" s="6">
        <v>3.444</v>
      </c>
    </row>
    <row r="10" spans="1:32" x14ac:dyDescent="0.3">
      <c r="A10" s="3" t="s">
        <v>42</v>
      </c>
      <c r="B10" s="3" t="s">
        <v>36</v>
      </c>
      <c r="C10" s="3" t="s">
        <v>41</v>
      </c>
      <c r="D10" s="6">
        <v>2.8570000000000002</v>
      </c>
      <c r="E10" s="6">
        <v>3.1110000000000002</v>
      </c>
      <c r="F10" s="6">
        <v>2.577</v>
      </c>
      <c r="G10" s="6">
        <v>2.04</v>
      </c>
      <c r="H10" s="6">
        <v>2.077</v>
      </c>
      <c r="I10" s="6">
        <v>4.4640000000000004</v>
      </c>
      <c r="J10" s="6">
        <v>4.2590000000000003</v>
      </c>
      <c r="K10" s="6">
        <v>3.407</v>
      </c>
      <c r="L10" s="6">
        <v>3.1789999999999998</v>
      </c>
      <c r="M10" s="6">
        <v>3.3849999999999998</v>
      </c>
      <c r="N10" s="6">
        <v>2.8</v>
      </c>
      <c r="O10" s="6">
        <v>2.2400000000000002</v>
      </c>
      <c r="P10" s="6">
        <v>2.1480000000000001</v>
      </c>
      <c r="Q10" s="6">
        <v>1.75</v>
      </c>
      <c r="R10" s="6">
        <v>1.476</v>
      </c>
      <c r="S10" s="6">
        <v>3.214</v>
      </c>
      <c r="T10" s="6">
        <v>3.1480000000000001</v>
      </c>
      <c r="U10" s="6">
        <v>3.3210000000000002</v>
      </c>
      <c r="V10" s="6">
        <v>3.286</v>
      </c>
      <c r="W10" s="6">
        <v>2.3929999999999998</v>
      </c>
      <c r="X10" s="6">
        <v>2.6429999999999998</v>
      </c>
      <c r="Y10" s="6">
        <v>2.8570000000000002</v>
      </c>
      <c r="Z10" s="6">
        <v>3.286</v>
      </c>
      <c r="AA10" s="6">
        <v>2.8570000000000002</v>
      </c>
      <c r="AB10" s="6">
        <v>2.1789999999999998</v>
      </c>
      <c r="AC10" s="6">
        <v>3.464</v>
      </c>
      <c r="AD10" s="6">
        <v>3.5</v>
      </c>
      <c r="AE10" s="6">
        <v>3.6429999999999998</v>
      </c>
      <c r="AF10" s="6">
        <v>3.3929999999999998</v>
      </c>
    </row>
    <row r="11" spans="1:32" x14ac:dyDescent="0.3">
      <c r="A11" s="3" t="s">
        <v>43</v>
      </c>
      <c r="B11" s="3" t="s">
        <v>36</v>
      </c>
      <c r="C11" s="3" t="s">
        <v>41</v>
      </c>
      <c r="D11" s="6">
        <v>3.214</v>
      </c>
      <c r="E11" s="6">
        <v>3.222</v>
      </c>
      <c r="F11" s="6">
        <v>2.9620000000000002</v>
      </c>
      <c r="G11" s="6">
        <v>2.1150000000000002</v>
      </c>
      <c r="H11" s="6">
        <v>2.04</v>
      </c>
      <c r="I11" s="6">
        <v>4.1429999999999998</v>
      </c>
      <c r="J11" s="6">
        <v>3.9289999999999998</v>
      </c>
      <c r="K11" s="6">
        <v>3.25</v>
      </c>
      <c r="L11" s="6">
        <v>3.4289999999999998</v>
      </c>
      <c r="M11" s="6">
        <v>3.5</v>
      </c>
      <c r="N11" s="6">
        <v>3.0379999999999998</v>
      </c>
      <c r="O11" s="6">
        <v>2.2000000000000002</v>
      </c>
      <c r="P11" s="6">
        <v>2.3849999999999998</v>
      </c>
      <c r="Q11" s="6">
        <v>1.8260000000000001</v>
      </c>
      <c r="R11" s="6">
        <v>1.476</v>
      </c>
      <c r="S11" s="6">
        <v>3.25</v>
      </c>
      <c r="T11" s="6">
        <v>3.222</v>
      </c>
      <c r="U11" s="6">
        <v>3.3849999999999998</v>
      </c>
      <c r="V11" s="6">
        <v>3.3929999999999998</v>
      </c>
      <c r="W11" s="6">
        <v>2.6070000000000002</v>
      </c>
      <c r="X11" s="6">
        <v>2.6070000000000002</v>
      </c>
      <c r="Y11" s="6">
        <v>2.778</v>
      </c>
      <c r="Z11" s="6">
        <v>3.464</v>
      </c>
      <c r="AA11" s="6">
        <v>2.8570000000000002</v>
      </c>
      <c r="AB11" s="6">
        <v>1.929</v>
      </c>
      <c r="AC11" s="6">
        <v>3.6429999999999998</v>
      </c>
      <c r="AD11" s="6">
        <v>3.556</v>
      </c>
      <c r="AE11" s="6">
        <v>3.714</v>
      </c>
      <c r="AF11" s="6">
        <v>3.3570000000000002</v>
      </c>
    </row>
    <row r="12" spans="1:32" x14ac:dyDescent="0.3">
      <c r="A12" s="3" t="s">
        <v>44</v>
      </c>
      <c r="B12" s="3" t="s">
        <v>32</v>
      </c>
      <c r="C12" s="3" t="s">
        <v>33</v>
      </c>
      <c r="D12" s="6">
        <v>3.12</v>
      </c>
      <c r="E12" s="6">
        <v>2.8519999999999999</v>
      </c>
      <c r="F12" s="6">
        <v>2.5</v>
      </c>
      <c r="G12" s="6">
        <v>2.2000000000000002</v>
      </c>
      <c r="H12" s="6">
        <v>2.1850000000000001</v>
      </c>
      <c r="I12" s="6">
        <v>4.2140000000000004</v>
      </c>
      <c r="J12" s="6">
        <v>3.8570000000000002</v>
      </c>
      <c r="K12" s="6">
        <v>3.077</v>
      </c>
      <c r="L12" s="6">
        <v>3.6539999999999999</v>
      </c>
      <c r="M12" s="6">
        <v>3.077</v>
      </c>
      <c r="N12" s="6">
        <v>2.52</v>
      </c>
      <c r="O12" s="6">
        <v>2.3199999999999998</v>
      </c>
      <c r="P12" s="6">
        <v>2.444</v>
      </c>
      <c r="Q12" s="6">
        <v>2.08</v>
      </c>
      <c r="R12" s="6">
        <v>1.905</v>
      </c>
      <c r="S12" s="6">
        <v>3.28</v>
      </c>
      <c r="T12" s="6">
        <v>3.16</v>
      </c>
      <c r="U12" s="6">
        <v>2.9620000000000002</v>
      </c>
      <c r="V12" s="6">
        <v>3.25</v>
      </c>
      <c r="W12" s="6">
        <v>2.1789999999999998</v>
      </c>
      <c r="X12" s="6">
        <v>2.63</v>
      </c>
      <c r="Y12" s="6">
        <v>2.778</v>
      </c>
      <c r="Z12" s="6">
        <v>3.1789999999999998</v>
      </c>
      <c r="AA12" s="6">
        <v>2.786</v>
      </c>
      <c r="AB12" s="6">
        <v>2</v>
      </c>
      <c r="AC12" s="6">
        <v>3.3210000000000002</v>
      </c>
      <c r="AD12" s="6">
        <v>3.2959999999999998</v>
      </c>
      <c r="AE12" s="6">
        <v>3.3929999999999998</v>
      </c>
      <c r="AF12" s="6">
        <v>3.0710000000000002</v>
      </c>
    </row>
    <row r="13" spans="1:32" x14ac:dyDescent="0.3">
      <c r="A13" s="3" t="s">
        <v>45</v>
      </c>
      <c r="B13" s="3" t="s">
        <v>38</v>
      </c>
      <c r="C13" s="3" t="s">
        <v>33</v>
      </c>
      <c r="D13" s="6">
        <v>2.8570000000000002</v>
      </c>
      <c r="E13" s="6">
        <v>2.8149999999999999</v>
      </c>
      <c r="F13" s="6">
        <v>2.8079999999999998</v>
      </c>
      <c r="G13" s="6">
        <v>1.923</v>
      </c>
      <c r="H13" s="6">
        <v>2.0739999999999998</v>
      </c>
      <c r="I13" s="6">
        <v>4.0369999999999999</v>
      </c>
      <c r="J13" s="6">
        <v>3.8929999999999998</v>
      </c>
      <c r="K13" s="6">
        <v>3.28</v>
      </c>
      <c r="L13" s="6">
        <v>3.3570000000000002</v>
      </c>
      <c r="M13" s="6">
        <v>3.3460000000000001</v>
      </c>
      <c r="N13" s="6">
        <v>3</v>
      </c>
      <c r="O13" s="6">
        <v>2.04</v>
      </c>
      <c r="P13" s="6">
        <v>2.125</v>
      </c>
      <c r="Q13" s="6">
        <v>1.875</v>
      </c>
      <c r="R13" s="6">
        <v>1.524</v>
      </c>
      <c r="S13" s="6">
        <v>3.1480000000000001</v>
      </c>
      <c r="T13" s="6">
        <v>2.8929999999999998</v>
      </c>
      <c r="U13" s="6">
        <v>3.3079999999999998</v>
      </c>
      <c r="V13" s="6">
        <v>3.286</v>
      </c>
      <c r="W13" s="6">
        <v>2.286</v>
      </c>
      <c r="X13" s="6">
        <v>2.407</v>
      </c>
      <c r="Y13" s="6">
        <v>2.7410000000000001</v>
      </c>
      <c r="Z13" s="6">
        <v>3.1429999999999998</v>
      </c>
      <c r="AA13" s="6">
        <v>2.8210000000000002</v>
      </c>
      <c r="AB13" s="6">
        <v>1.964</v>
      </c>
      <c r="AC13" s="6">
        <v>3.1480000000000001</v>
      </c>
      <c r="AD13" s="6">
        <v>3.286</v>
      </c>
      <c r="AE13" s="6">
        <v>3.2</v>
      </c>
      <c r="AF13" s="6">
        <v>3.5</v>
      </c>
    </row>
    <row r="14" spans="1:32" x14ac:dyDescent="0.3">
      <c r="A14" s="3" t="s">
        <v>46</v>
      </c>
      <c r="B14" s="3" t="s">
        <v>32</v>
      </c>
      <c r="C14" s="3" t="s">
        <v>39</v>
      </c>
      <c r="D14" s="6">
        <v>2.8929999999999998</v>
      </c>
      <c r="E14" s="6">
        <v>3</v>
      </c>
      <c r="F14" s="6">
        <v>2.5710000000000002</v>
      </c>
      <c r="G14" s="6">
        <v>1.8460000000000001</v>
      </c>
      <c r="H14" s="6">
        <v>1.68</v>
      </c>
      <c r="I14" s="6">
        <v>3.7040000000000002</v>
      </c>
      <c r="J14" s="6">
        <v>3.407</v>
      </c>
      <c r="K14" s="6">
        <v>3.1110000000000002</v>
      </c>
      <c r="L14" s="6">
        <v>3.222</v>
      </c>
      <c r="M14" s="6">
        <v>3.2589999999999999</v>
      </c>
      <c r="N14" s="6">
        <v>2.9260000000000002</v>
      </c>
      <c r="O14" s="6">
        <v>2.04</v>
      </c>
      <c r="P14" s="6">
        <v>2.0419999999999998</v>
      </c>
      <c r="Q14" s="6">
        <v>2</v>
      </c>
      <c r="R14" s="6">
        <v>1.7729999999999999</v>
      </c>
      <c r="S14" s="6">
        <v>3.077</v>
      </c>
      <c r="T14" s="6">
        <v>2.7040000000000002</v>
      </c>
      <c r="U14" s="6">
        <v>2.778</v>
      </c>
      <c r="V14" s="6">
        <v>2.8929999999999998</v>
      </c>
      <c r="W14" s="6">
        <v>2.3570000000000002</v>
      </c>
      <c r="X14" s="6">
        <v>2.25</v>
      </c>
      <c r="Y14" s="6">
        <v>2.7040000000000002</v>
      </c>
      <c r="Z14" s="6">
        <v>3.214</v>
      </c>
      <c r="AA14" s="6">
        <v>2.5</v>
      </c>
      <c r="AB14" s="6">
        <v>2.1850000000000001</v>
      </c>
      <c r="AC14" s="6">
        <v>2.8570000000000002</v>
      </c>
      <c r="AD14" s="6">
        <v>2.9630000000000001</v>
      </c>
      <c r="AE14" s="6">
        <v>3.1789999999999998</v>
      </c>
      <c r="AF14" s="6">
        <v>2.964</v>
      </c>
    </row>
    <row r="15" spans="1:32" x14ac:dyDescent="0.3">
      <c r="A15" s="3" t="s">
        <v>47</v>
      </c>
      <c r="B15" s="3" t="s">
        <v>32</v>
      </c>
      <c r="C15" s="3" t="s">
        <v>39</v>
      </c>
      <c r="D15" s="6">
        <v>3.25</v>
      </c>
      <c r="E15" s="6">
        <v>3.286</v>
      </c>
      <c r="F15" s="6">
        <v>2.714</v>
      </c>
      <c r="G15" s="6">
        <v>1.9259999999999999</v>
      </c>
      <c r="H15" s="6">
        <v>1.962</v>
      </c>
      <c r="I15" s="6">
        <v>3.8570000000000002</v>
      </c>
      <c r="J15" s="6">
        <v>3.6429999999999998</v>
      </c>
      <c r="K15" s="6">
        <v>3.2589999999999999</v>
      </c>
      <c r="L15" s="6">
        <v>3.6070000000000002</v>
      </c>
      <c r="M15" s="6">
        <v>3.3849999999999998</v>
      </c>
      <c r="N15" s="6">
        <v>2.8889999999999998</v>
      </c>
      <c r="O15" s="6">
        <v>2.1150000000000002</v>
      </c>
      <c r="P15" s="6">
        <v>2.16</v>
      </c>
      <c r="Q15" s="6">
        <v>1.9550000000000001</v>
      </c>
      <c r="R15" s="6">
        <v>1.571</v>
      </c>
      <c r="S15" s="6">
        <v>3.286</v>
      </c>
      <c r="T15" s="6">
        <v>3.036</v>
      </c>
      <c r="U15" s="6">
        <v>3.222</v>
      </c>
      <c r="V15" s="6">
        <v>3.3210000000000002</v>
      </c>
      <c r="W15" s="6">
        <v>2.4289999999999998</v>
      </c>
      <c r="X15" s="6">
        <v>2.5710000000000002</v>
      </c>
      <c r="Y15" s="6">
        <v>2.8929999999999998</v>
      </c>
      <c r="Z15" s="6">
        <v>3.1920000000000002</v>
      </c>
      <c r="AA15" s="6">
        <v>2.8570000000000002</v>
      </c>
      <c r="AB15" s="6">
        <v>2.214</v>
      </c>
      <c r="AC15" s="6">
        <v>3.3570000000000002</v>
      </c>
      <c r="AD15" s="6">
        <v>3.0710000000000002</v>
      </c>
      <c r="AE15" s="6">
        <v>3.5710000000000002</v>
      </c>
      <c r="AF15" s="6">
        <v>3.5</v>
      </c>
    </row>
    <row r="16" spans="1:32" x14ac:dyDescent="0.3">
      <c r="A16" s="3" t="s">
        <v>48</v>
      </c>
      <c r="B16" s="3" t="s">
        <v>32</v>
      </c>
      <c r="C16" s="3" t="s">
        <v>39</v>
      </c>
      <c r="D16" s="6">
        <v>3.3929999999999998</v>
      </c>
      <c r="E16" s="6">
        <v>3.1789999999999998</v>
      </c>
      <c r="F16" s="6">
        <v>2.7690000000000001</v>
      </c>
      <c r="G16" s="6">
        <v>2.0379999999999998</v>
      </c>
      <c r="H16" s="6">
        <v>1.92</v>
      </c>
      <c r="I16" s="6">
        <v>4.7140000000000004</v>
      </c>
      <c r="J16" s="6">
        <v>4.5</v>
      </c>
      <c r="K16" s="6">
        <v>3.3210000000000002</v>
      </c>
      <c r="L16" s="6">
        <v>3.4809999999999999</v>
      </c>
      <c r="M16" s="6">
        <v>3.3849999999999998</v>
      </c>
      <c r="N16" s="6">
        <v>2.9620000000000002</v>
      </c>
      <c r="O16" s="6">
        <v>2</v>
      </c>
      <c r="P16" s="6">
        <v>2.2000000000000002</v>
      </c>
      <c r="Q16" s="6">
        <v>2.0419999999999998</v>
      </c>
      <c r="R16" s="6">
        <v>1.5449999999999999</v>
      </c>
      <c r="S16" s="6">
        <v>3.3210000000000002</v>
      </c>
      <c r="T16" s="6">
        <v>3.0710000000000002</v>
      </c>
      <c r="U16" s="6">
        <v>3.1429999999999998</v>
      </c>
      <c r="V16" s="6">
        <v>3.3570000000000002</v>
      </c>
      <c r="W16" s="6">
        <v>2.4289999999999998</v>
      </c>
      <c r="X16" s="6">
        <v>2.6070000000000002</v>
      </c>
      <c r="Y16" s="6">
        <v>2.8210000000000002</v>
      </c>
      <c r="Z16" s="6">
        <v>3.1070000000000002</v>
      </c>
      <c r="AA16" s="6">
        <v>2.8889999999999998</v>
      </c>
      <c r="AB16" s="6">
        <v>2.0369999999999999</v>
      </c>
      <c r="AC16" s="6">
        <v>3.25</v>
      </c>
      <c r="AD16" s="6">
        <v>3.3929999999999998</v>
      </c>
      <c r="AE16" s="6">
        <v>3.1480000000000001</v>
      </c>
      <c r="AF16" s="6">
        <v>3.556</v>
      </c>
    </row>
    <row r="17" spans="1:33" x14ac:dyDescent="0.3">
      <c r="A17" s="3" t="s">
        <v>49</v>
      </c>
      <c r="B17" s="3" t="s">
        <v>32</v>
      </c>
      <c r="C17" s="3" t="s">
        <v>41</v>
      </c>
      <c r="D17" s="6">
        <v>3.1789999999999998</v>
      </c>
      <c r="E17" s="6">
        <v>3.286</v>
      </c>
      <c r="F17" s="6">
        <v>2.778</v>
      </c>
      <c r="G17" s="6">
        <v>2.2309999999999999</v>
      </c>
      <c r="H17" s="6">
        <v>1.76</v>
      </c>
      <c r="I17" s="6">
        <v>4.2220000000000004</v>
      </c>
      <c r="J17" s="6">
        <v>4.0709999999999997</v>
      </c>
      <c r="K17" s="6">
        <v>3.4620000000000002</v>
      </c>
      <c r="L17" s="6">
        <v>3.4809999999999999</v>
      </c>
      <c r="M17" s="6">
        <v>3.423</v>
      </c>
      <c r="N17" s="6">
        <v>2.9630000000000001</v>
      </c>
      <c r="O17" s="6">
        <v>2.2690000000000001</v>
      </c>
      <c r="P17" s="6">
        <v>2.1539999999999999</v>
      </c>
      <c r="Q17" s="6">
        <v>1.9570000000000001</v>
      </c>
      <c r="R17" s="6">
        <v>1.571</v>
      </c>
      <c r="S17" s="6">
        <v>3.4809999999999999</v>
      </c>
      <c r="T17" s="6">
        <v>3.2589999999999999</v>
      </c>
      <c r="U17" s="6">
        <v>3.2690000000000001</v>
      </c>
      <c r="V17" s="6">
        <v>3.3929999999999998</v>
      </c>
      <c r="W17" s="6">
        <v>2.286</v>
      </c>
      <c r="X17" s="6">
        <v>2.5</v>
      </c>
      <c r="Y17" s="6">
        <v>2.8210000000000002</v>
      </c>
      <c r="Z17" s="6">
        <v>3.5</v>
      </c>
      <c r="AA17" s="6">
        <v>3.286</v>
      </c>
      <c r="AB17" s="6">
        <v>2</v>
      </c>
      <c r="AC17" s="6">
        <v>3.407</v>
      </c>
      <c r="AD17" s="6">
        <v>3.6429999999999998</v>
      </c>
      <c r="AE17" s="6">
        <v>3.5710000000000002</v>
      </c>
      <c r="AF17" s="6">
        <v>3.9289999999999998</v>
      </c>
    </row>
    <row r="18" spans="1:33" x14ac:dyDescent="0.3">
      <c r="A18" s="3" t="s">
        <v>50</v>
      </c>
      <c r="B18" s="3" t="s">
        <v>32</v>
      </c>
      <c r="C18" s="3" t="s">
        <v>41</v>
      </c>
      <c r="D18" s="6">
        <v>3.0710000000000002</v>
      </c>
      <c r="E18" s="6">
        <v>3.1070000000000002</v>
      </c>
      <c r="F18" s="6">
        <v>2.7309999999999999</v>
      </c>
      <c r="G18" s="6">
        <v>2.12</v>
      </c>
      <c r="H18" s="6">
        <v>1.8</v>
      </c>
      <c r="I18" s="6">
        <v>4.7140000000000004</v>
      </c>
      <c r="J18" s="6">
        <v>4.5359999999999996</v>
      </c>
      <c r="K18" s="6">
        <v>3.4289999999999998</v>
      </c>
      <c r="L18" s="6">
        <v>3.3570000000000002</v>
      </c>
      <c r="M18" s="6">
        <v>3.444</v>
      </c>
      <c r="N18" s="6">
        <v>2.8849999999999998</v>
      </c>
      <c r="O18" s="6">
        <v>2.12</v>
      </c>
      <c r="P18" s="6">
        <v>2.3460000000000001</v>
      </c>
      <c r="Q18" s="6">
        <v>1.8260000000000001</v>
      </c>
      <c r="R18" s="6">
        <v>1.55</v>
      </c>
      <c r="S18" s="6">
        <v>3.2690000000000001</v>
      </c>
      <c r="T18" s="6">
        <v>3.08</v>
      </c>
      <c r="U18" s="6">
        <v>3.1920000000000002</v>
      </c>
      <c r="V18" s="6">
        <v>3.5190000000000001</v>
      </c>
      <c r="W18" s="6">
        <v>2.1110000000000002</v>
      </c>
      <c r="X18" s="6">
        <v>2.536</v>
      </c>
      <c r="Y18" s="6">
        <v>2.778</v>
      </c>
      <c r="Z18" s="6">
        <v>3.444</v>
      </c>
      <c r="AA18" s="6">
        <v>3.2309999999999999</v>
      </c>
      <c r="AB18" s="6">
        <v>2.0710000000000002</v>
      </c>
      <c r="AC18" s="6">
        <v>3.6669999999999998</v>
      </c>
      <c r="AD18" s="6">
        <v>3.786</v>
      </c>
      <c r="AE18" s="6">
        <v>3.9289999999999998</v>
      </c>
      <c r="AF18" s="6">
        <v>3.4809999999999999</v>
      </c>
    </row>
    <row r="19" spans="1:33" x14ac:dyDescent="0.3">
      <c r="A19" s="3" t="s">
        <v>51</v>
      </c>
      <c r="B19" s="3" t="s">
        <v>36</v>
      </c>
      <c r="C19" s="3" t="s">
        <v>33</v>
      </c>
      <c r="D19" s="6">
        <v>3.1070000000000002</v>
      </c>
      <c r="E19" s="6">
        <v>3.1429999999999998</v>
      </c>
      <c r="F19" s="6">
        <v>2.8460000000000001</v>
      </c>
      <c r="G19" s="6">
        <v>2.1850000000000001</v>
      </c>
      <c r="H19" s="6">
        <v>1.962</v>
      </c>
      <c r="I19" s="6">
        <v>4.0709999999999997</v>
      </c>
      <c r="J19" s="6">
        <v>3.8929999999999998</v>
      </c>
      <c r="K19" s="6">
        <v>3.4620000000000002</v>
      </c>
      <c r="L19" s="6">
        <v>3.3570000000000002</v>
      </c>
      <c r="M19" s="6">
        <v>3.37</v>
      </c>
      <c r="N19" s="6">
        <v>2.8460000000000001</v>
      </c>
      <c r="O19" s="6">
        <v>2.2400000000000002</v>
      </c>
      <c r="P19" s="6">
        <v>2.2799999999999998</v>
      </c>
      <c r="Q19" s="6">
        <v>1.75</v>
      </c>
      <c r="R19" s="6">
        <v>1.524</v>
      </c>
      <c r="S19" s="6">
        <v>3.3330000000000002</v>
      </c>
      <c r="T19" s="6">
        <v>3.0369999999999999</v>
      </c>
      <c r="U19" s="6">
        <v>3.37</v>
      </c>
      <c r="V19" s="6">
        <v>3.1850000000000001</v>
      </c>
      <c r="W19" s="6">
        <v>2.286</v>
      </c>
      <c r="X19" s="6">
        <v>2.6429999999999998</v>
      </c>
      <c r="Y19" s="6">
        <v>2.9289999999999998</v>
      </c>
      <c r="Z19" s="6">
        <v>3.286</v>
      </c>
      <c r="AA19" s="6">
        <v>2.8210000000000002</v>
      </c>
      <c r="AB19" s="6">
        <v>2.1070000000000002</v>
      </c>
      <c r="AC19" s="6">
        <v>3.3210000000000002</v>
      </c>
      <c r="AD19" s="6">
        <v>3.2959999999999998</v>
      </c>
      <c r="AE19" s="6">
        <v>3.6429999999999998</v>
      </c>
      <c r="AF19" s="6">
        <v>3.2959999999999998</v>
      </c>
    </row>
    <row r="20" spans="1:33" x14ac:dyDescent="0.3">
      <c r="A20" s="3" t="s">
        <v>52</v>
      </c>
      <c r="B20" s="3" t="s">
        <v>36</v>
      </c>
      <c r="C20" s="3" t="s">
        <v>41</v>
      </c>
      <c r="D20" s="6">
        <v>2.9289999999999998</v>
      </c>
      <c r="E20" s="6">
        <v>3.1789999999999998</v>
      </c>
      <c r="F20" s="6">
        <v>2.8519999999999999</v>
      </c>
      <c r="G20" s="6">
        <v>2</v>
      </c>
      <c r="H20" s="6">
        <v>2.0369999999999999</v>
      </c>
      <c r="I20" s="6">
        <v>3.8889999999999998</v>
      </c>
      <c r="J20" s="6">
        <v>3.4289999999999998</v>
      </c>
      <c r="K20" s="6">
        <v>3.1429999999999998</v>
      </c>
      <c r="L20" s="6">
        <v>3.286</v>
      </c>
      <c r="M20" s="6">
        <v>3.3079999999999998</v>
      </c>
      <c r="N20" s="6">
        <v>3.1150000000000002</v>
      </c>
      <c r="O20" s="6">
        <v>2.2690000000000001</v>
      </c>
      <c r="P20" s="6">
        <v>2</v>
      </c>
      <c r="Q20" s="6">
        <v>1.917</v>
      </c>
      <c r="R20" s="6">
        <v>1.4</v>
      </c>
      <c r="S20" s="6">
        <v>3.04</v>
      </c>
      <c r="T20" s="6">
        <v>2.96</v>
      </c>
      <c r="U20" s="6">
        <v>3.2</v>
      </c>
      <c r="V20" s="6">
        <v>3.3929999999999998</v>
      </c>
      <c r="W20" s="6">
        <v>2.3929999999999998</v>
      </c>
      <c r="X20" s="6">
        <v>2.3570000000000002</v>
      </c>
      <c r="Y20" s="6">
        <v>2.7040000000000002</v>
      </c>
      <c r="Z20" s="6">
        <v>3.3210000000000002</v>
      </c>
      <c r="AA20" s="6">
        <v>3</v>
      </c>
      <c r="AB20" s="6">
        <v>2</v>
      </c>
      <c r="AC20" s="6">
        <v>3.214</v>
      </c>
      <c r="AD20" s="6">
        <v>3.214</v>
      </c>
      <c r="AE20" s="6">
        <v>3.75</v>
      </c>
      <c r="AF20" s="6">
        <v>3.5710000000000002</v>
      </c>
    </row>
    <row r="21" spans="1:33" x14ac:dyDescent="0.3">
      <c r="A21" s="3" t="s">
        <v>53</v>
      </c>
      <c r="B21" s="3" t="s">
        <v>38</v>
      </c>
      <c r="C21" s="3" t="s">
        <v>41</v>
      </c>
      <c r="D21" s="6">
        <v>3.036</v>
      </c>
      <c r="E21" s="6">
        <v>3.1789999999999998</v>
      </c>
      <c r="F21" s="6">
        <v>3.0369999999999999</v>
      </c>
      <c r="G21" s="6">
        <v>2.2309999999999999</v>
      </c>
      <c r="H21" s="6">
        <v>1.667</v>
      </c>
      <c r="I21" s="6">
        <v>3.786</v>
      </c>
      <c r="J21" s="6">
        <v>3.6070000000000002</v>
      </c>
      <c r="K21" s="6">
        <v>3.3570000000000002</v>
      </c>
      <c r="L21" s="6">
        <v>3.444</v>
      </c>
      <c r="M21" s="6">
        <v>3.5</v>
      </c>
      <c r="N21" s="6">
        <v>3.1850000000000001</v>
      </c>
      <c r="O21" s="6">
        <v>2.16</v>
      </c>
      <c r="P21" s="6">
        <v>2.2400000000000002</v>
      </c>
      <c r="Q21" s="6">
        <v>1.913</v>
      </c>
      <c r="R21" s="6">
        <v>1.75</v>
      </c>
      <c r="S21" s="6">
        <v>3.52</v>
      </c>
      <c r="T21" s="6">
        <v>3.2959999999999998</v>
      </c>
      <c r="U21" s="6">
        <v>3.4620000000000002</v>
      </c>
      <c r="V21" s="6">
        <v>3.0710000000000002</v>
      </c>
      <c r="W21" s="6">
        <v>2.5710000000000002</v>
      </c>
      <c r="X21" s="6">
        <v>2.3210000000000002</v>
      </c>
      <c r="Y21" s="6">
        <v>2.9289999999999998</v>
      </c>
      <c r="Z21" s="6">
        <v>3.3330000000000002</v>
      </c>
      <c r="AA21" s="6">
        <v>2.8210000000000002</v>
      </c>
      <c r="AB21" s="6">
        <v>2.1429999999999998</v>
      </c>
      <c r="AC21" s="6">
        <v>3.3210000000000002</v>
      </c>
      <c r="AD21" s="6">
        <v>3.25</v>
      </c>
      <c r="AE21" s="6">
        <v>3.536</v>
      </c>
      <c r="AF21" s="6">
        <v>3.2690000000000001</v>
      </c>
    </row>
    <row r="22" spans="1:33" x14ac:dyDescent="0.3">
      <c r="A22" s="3" t="s">
        <v>54</v>
      </c>
      <c r="B22" s="3" t="s">
        <v>38</v>
      </c>
      <c r="C22" s="3" t="s">
        <v>39</v>
      </c>
      <c r="D22" s="6">
        <v>3.0710000000000002</v>
      </c>
      <c r="E22" s="6">
        <v>2.9260000000000002</v>
      </c>
      <c r="F22" s="6">
        <v>2.7410000000000001</v>
      </c>
      <c r="G22" s="6">
        <v>2</v>
      </c>
      <c r="H22" s="6">
        <v>1.88</v>
      </c>
      <c r="I22" s="6">
        <v>3.6789999999999998</v>
      </c>
      <c r="J22" s="6">
        <v>3.3929999999999998</v>
      </c>
      <c r="K22" s="6">
        <v>3.1920000000000002</v>
      </c>
      <c r="L22" s="6">
        <v>3.37</v>
      </c>
      <c r="M22" s="6">
        <v>3.36</v>
      </c>
      <c r="N22" s="6">
        <v>2.9630000000000001</v>
      </c>
      <c r="O22" s="6">
        <v>2.3079999999999998</v>
      </c>
      <c r="P22" s="6">
        <v>1.917</v>
      </c>
      <c r="Q22" s="6">
        <v>2</v>
      </c>
      <c r="R22" s="6">
        <v>1.429</v>
      </c>
      <c r="S22" s="6">
        <v>3.25</v>
      </c>
      <c r="T22" s="6">
        <v>2.92</v>
      </c>
      <c r="U22" s="6">
        <v>2.88</v>
      </c>
      <c r="V22" s="6">
        <v>3.0710000000000002</v>
      </c>
      <c r="W22" s="6">
        <v>2.3929999999999998</v>
      </c>
      <c r="X22" s="6">
        <v>2.3210000000000002</v>
      </c>
      <c r="Y22" s="6">
        <v>2.8210000000000002</v>
      </c>
      <c r="Z22" s="6">
        <v>3.1429999999999998</v>
      </c>
      <c r="AA22" s="6">
        <v>2.6070000000000002</v>
      </c>
      <c r="AB22" s="6">
        <v>2.1429999999999998</v>
      </c>
      <c r="AC22" s="6">
        <v>3.0369999999999999</v>
      </c>
      <c r="AD22" s="6">
        <v>3.0739999999999998</v>
      </c>
      <c r="AE22" s="6">
        <v>3.464</v>
      </c>
      <c r="AF22" s="6">
        <v>3.444</v>
      </c>
    </row>
    <row r="23" spans="1:33" x14ac:dyDescent="0.3">
      <c r="A23" s="3" t="s">
        <v>55</v>
      </c>
      <c r="B23" s="3" t="s">
        <v>36</v>
      </c>
      <c r="C23" s="3" t="s">
        <v>33</v>
      </c>
      <c r="D23" s="6">
        <v>2.6429999999999998</v>
      </c>
      <c r="E23" s="6">
        <v>2.786</v>
      </c>
      <c r="F23" s="6">
        <v>2.536</v>
      </c>
      <c r="G23" s="6">
        <v>1.889</v>
      </c>
      <c r="H23" s="6">
        <v>1.8080000000000001</v>
      </c>
      <c r="I23" s="6">
        <v>2.6070000000000002</v>
      </c>
      <c r="J23" s="6">
        <v>2.536</v>
      </c>
      <c r="K23" s="6">
        <v>2.444</v>
      </c>
      <c r="L23" s="6">
        <v>2.8889999999999998</v>
      </c>
      <c r="M23" s="6">
        <v>2.8</v>
      </c>
      <c r="N23" s="6">
        <v>2.5</v>
      </c>
      <c r="O23" s="6">
        <v>1.962</v>
      </c>
      <c r="P23" s="6">
        <v>2.1110000000000002</v>
      </c>
      <c r="Q23" s="6">
        <v>2.08</v>
      </c>
      <c r="R23" s="6">
        <v>1.3180000000000001</v>
      </c>
      <c r="S23" s="6">
        <v>2.68</v>
      </c>
      <c r="T23" s="6">
        <v>2.3079999999999998</v>
      </c>
      <c r="U23" s="6">
        <v>2.556</v>
      </c>
      <c r="V23" s="6">
        <v>2.1789999999999998</v>
      </c>
      <c r="W23" s="6">
        <v>2.25</v>
      </c>
      <c r="X23" s="6">
        <v>1.964</v>
      </c>
      <c r="Y23" s="6">
        <v>2.25</v>
      </c>
      <c r="Z23" s="6">
        <v>2.464</v>
      </c>
      <c r="AA23" s="6">
        <v>1.821</v>
      </c>
      <c r="AB23" s="6">
        <v>1.679</v>
      </c>
      <c r="AC23" s="6">
        <v>2.1789999999999998</v>
      </c>
      <c r="AD23" s="6">
        <v>2.1070000000000002</v>
      </c>
      <c r="AE23" s="6">
        <v>2.37</v>
      </c>
      <c r="AF23" s="6">
        <v>2.3210000000000002</v>
      </c>
    </row>
    <row r="24" spans="1:33" x14ac:dyDescent="0.3">
      <c r="A24" s="3" t="s">
        <v>56</v>
      </c>
      <c r="B24" s="3" t="s">
        <v>32</v>
      </c>
      <c r="C24" s="3" t="s">
        <v>57</v>
      </c>
      <c r="D24" s="6">
        <v>3.6960000000000002</v>
      </c>
      <c r="E24" s="6">
        <v>3.1920000000000002</v>
      </c>
      <c r="F24" s="6">
        <v>2.8330000000000002</v>
      </c>
      <c r="G24" s="6">
        <v>1.8260000000000001</v>
      </c>
      <c r="H24" s="6">
        <v>2.3849999999999998</v>
      </c>
      <c r="I24" s="6">
        <v>4.3209999999999997</v>
      </c>
      <c r="J24" s="6">
        <v>4</v>
      </c>
      <c r="K24" s="6">
        <v>3.3330000000000002</v>
      </c>
      <c r="L24" s="6">
        <v>3.7370000000000001</v>
      </c>
      <c r="M24" s="6">
        <v>3.08</v>
      </c>
      <c r="N24" s="6">
        <v>2.8330000000000002</v>
      </c>
      <c r="O24" s="6">
        <v>1.7729999999999999</v>
      </c>
      <c r="P24" s="6">
        <v>2.44</v>
      </c>
      <c r="Q24" s="6">
        <v>2.2919999999999998</v>
      </c>
      <c r="R24" s="6">
        <v>1.571</v>
      </c>
      <c r="S24" s="6">
        <v>3.4369999999999998</v>
      </c>
      <c r="T24" s="6">
        <v>2.9580000000000002</v>
      </c>
      <c r="U24" s="6">
        <v>2.6</v>
      </c>
      <c r="V24" s="6">
        <v>2.9630000000000001</v>
      </c>
      <c r="W24" s="6">
        <v>2.407</v>
      </c>
      <c r="X24" s="6">
        <v>2.6429999999999998</v>
      </c>
      <c r="Y24" s="6">
        <v>2.9630000000000001</v>
      </c>
      <c r="Z24" s="6">
        <v>2.5710000000000002</v>
      </c>
      <c r="AA24" s="6">
        <v>2.0710000000000002</v>
      </c>
      <c r="AB24" s="6">
        <v>2.222</v>
      </c>
      <c r="AC24" s="6">
        <v>3.0369999999999999</v>
      </c>
      <c r="AD24" s="6">
        <v>2.7410000000000001</v>
      </c>
      <c r="AE24" s="6">
        <v>2.6429999999999998</v>
      </c>
      <c r="AF24" s="6">
        <v>2.5710000000000002</v>
      </c>
    </row>
    <row r="25" spans="1:33" x14ac:dyDescent="0.3">
      <c r="A25" s="3" t="s">
        <v>58</v>
      </c>
      <c r="B25" s="3" t="s">
        <v>32</v>
      </c>
      <c r="C25" s="3" t="s">
        <v>57</v>
      </c>
      <c r="D25" s="6">
        <v>3.7080000000000002</v>
      </c>
      <c r="E25" s="6">
        <v>2.9260000000000002</v>
      </c>
      <c r="F25" s="6">
        <v>2.52</v>
      </c>
      <c r="G25" s="6">
        <v>2.04</v>
      </c>
      <c r="H25" s="6">
        <v>2.6669999999999998</v>
      </c>
      <c r="I25" s="6">
        <v>4.3209999999999997</v>
      </c>
      <c r="J25" s="6">
        <v>4.1070000000000002</v>
      </c>
      <c r="K25" s="6">
        <v>3.2589999999999999</v>
      </c>
      <c r="L25" s="6">
        <v>3.7269999999999999</v>
      </c>
      <c r="M25" s="6">
        <v>2.8849999999999998</v>
      </c>
      <c r="N25" s="6">
        <v>2.6</v>
      </c>
      <c r="O25" s="6">
        <v>2.0830000000000002</v>
      </c>
      <c r="P25" s="6">
        <v>2.609</v>
      </c>
      <c r="Q25" s="6">
        <v>2.1739999999999999</v>
      </c>
      <c r="R25" s="6">
        <v>1.65</v>
      </c>
      <c r="S25" s="6">
        <v>3.0950000000000002</v>
      </c>
      <c r="T25" s="6">
        <v>3.1360000000000001</v>
      </c>
      <c r="U25" s="6">
        <v>2.5449999999999999</v>
      </c>
      <c r="V25" s="6">
        <v>3.3330000000000002</v>
      </c>
      <c r="W25" s="6">
        <v>2.5710000000000002</v>
      </c>
      <c r="X25" s="6">
        <v>2.6669999999999998</v>
      </c>
      <c r="Y25" s="6">
        <v>2.7040000000000002</v>
      </c>
      <c r="Z25" s="6">
        <v>2.7690000000000001</v>
      </c>
      <c r="AA25" s="6">
        <v>2.3079999999999998</v>
      </c>
      <c r="AB25" s="6">
        <v>2.6669999999999998</v>
      </c>
      <c r="AC25" s="6">
        <v>3.3330000000000002</v>
      </c>
      <c r="AD25" s="6">
        <v>3</v>
      </c>
      <c r="AE25" s="6">
        <v>2.8519999999999999</v>
      </c>
      <c r="AF25" s="6">
        <v>2.75</v>
      </c>
    </row>
    <row r="28" spans="1:33" ht="14.4" customHeight="1" x14ac:dyDescent="0.3">
      <c r="A28" s="23" t="s">
        <v>114</v>
      </c>
      <c r="B28" s="23"/>
      <c r="C28" s="2" t="s">
        <v>64</v>
      </c>
      <c r="D28" s="6">
        <f t="shared" ref="D28:AF28" si="0">_xlfn.VAR.P(D5:D25)</f>
        <v>7.9793170068027247E-2</v>
      </c>
      <c r="E28" s="6">
        <f t="shared" si="0"/>
        <v>4.0273990929705197E-2</v>
      </c>
      <c r="F28" s="6">
        <f t="shared" si="0"/>
        <v>3.8486521541950106E-2</v>
      </c>
      <c r="G28" s="6">
        <f t="shared" si="0"/>
        <v>1.9637619047619036E-2</v>
      </c>
      <c r="H28" s="6">
        <f t="shared" si="0"/>
        <v>5.470272562358338E-2</v>
      </c>
      <c r="I28" s="6">
        <f t="shared" si="0"/>
        <v>0.28753386848072754</v>
      </c>
      <c r="J28" s="6">
        <f t="shared" si="0"/>
        <v>0.25825642630385248</v>
      </c>
      <c r="K28" s="6">
        <f t="shared" si="0"/>
        <v>7.4573823129251718E-2</v>
      </c>
      <c r="L28" s="6">
        <f t="shared" si="0"/>
        <v>3.8281895691609981E-2</v>
      </c>
      <c r="M28" s="6">
        <f t="shared" si="0"/>
        <v>4.7404317460317466E-2</v>
      </c>
      <c r="N28" s="6">
        <f t="shared" si="0"/>
        <v>4.6766598639455786E-2</v>
      </c>
      <c r="O28" s="6">
        <f t="shared" si="0"/>
        <v>2.1642408163265302E-2</v>
      </c>
      <c r="P28" s="6">
        <f t="shared" si="0"/>
        <v>4.0549174603174594E-2</v>
      </c>
      <c r="Q28" s="6">
        <f t="shared" si="0"/>
        <v>2.5457197278911544E-2</v>
      </c>
      <c r="R28" s="6">
        <f t="shared" si="0"/>
        <v>2.2175664399092968E-2</v>
      </c>
      <c r="S28" s="6">
        <f t="shared" si="0"/>
        <v>6.184375963718821E-2</v>
      </c>
      <c r="T28" s="6">
        <f t="shared" si="0"/>
        <v>5.7394181405895688E-2</v>
      </c>
      <c r="U28" s="6">
        <f t="shared" si="0"/>
        <v>9.5098045351475369E-2</v>
      </c>
      <c r="V28" s="6">
        <f t="shared" si="0"/>
        <v>8.9203632653061221E-2</v>
      </c>
      <c r="W28" s="6">
        <f t="shared" si="0"/>
        <v>5.4808680272108834E-2</v>
      </c>
      <c r="X28" s="6">
        <f t="shared" si="0"/>
        <v>3.6884204081632642E-2</v>
      </c>
      <c r="Y28" s="6">
        <f t="shared" si="0"/>
        <v>2.668498412698413E-2</v>
      </c>
      <c r="Z28" s="6">
        <f t="shared" si="0"/>
        <v>0.10538966439909304</v>
      </c>
      <c r="AA28" s="6">
        <f t="shared" si="0"/>
        <v>0.16322380045351642</v>
      </c>
      <c r="AB28" s="6">
        <f t="shared" si="0"/>
        <v>3.3090467120181391E-2</v>
      </c>
      <c r="AC28" s="6">
        <f t="shared" si="0"/>
        <v>0.13219499773242532</v>
      </c>
      <c r="AD28" s="6">
        <f t="shared" si="0"/>
        <v>0.18609375963718727</v>
      </c>
      <c r="AE28" s="6">
        <f t="shared" si="0"/>
        <v>0.17774793197278579</v>
      </c>
      <c r="AF28" s="6">
        <f t="shared" si="0"/>
        <v>0.17261722902494017</v>
      </c>
      <c r="AG28" s="22">
        <f>SUM(D28:AF28)</f>
        <v>2.4878107392290194</v>
      </c>
    </row>
    <row r="29" spans="1:33" ht="14.4" customHeight="1" x14ac:dyDescent="0.3">
      <c r="A29" s="23"/>
      <c r="B29" s="23"/>
      <c r="C29" s="2" t="s">
        <v>63</v>
      </c>
      <c r="D29" s="6">
        <f t="shared" ref="D29:AF29" si="1">AVERAGE(D5:D25)</f>
        <v>3.1111428571428572</v>
      </c>
      <c r="E29" s="6">
        <f t="shared" si="1"/>
        <v>3.0457619047619056</v>
      </c>
      <c r="F29" s="6">
        <f t="shared" si="1"/>
        <v>2.7140476190476188</v>
      </c>
      <c r="G29" s="6">
        <f t="shared" si="1"/>
        <v>2.0569999999999999</v>
      </c>
      <c r="H29" s="6">
        <f t="shared" si="1"/>
        <v>1.9914761904761904</v>
      </c>
      <c r="I29" s="6">
        <f t="shared" si="1"/>
        <v>3.957523809523809</v>
      </c>
      <c r="J29" s="6">
        <f t="shared" si="1"/>
        <v>3.7273809523809525</v>
      </c>
      <c r="K29" s="6">
        <f t="shared" si="1"/>
        <v>3.1802857142857142</v>
      </c>
      <c r="L29" s="6">
        <f t="shared" si="1"/>
        <v>3.3952380952380956</v>
      </c>
      <c r="M29" s="6">
        <f t="shared" si="1"/>
        <v>3.237333333333333</v>
      </c>
      <c r="N29" s="6">
        <f t="shared" si="1"/>
        <v>2.847142857142857</v>
      </c>
      <c r="O29" s="6">
        <f t="shared" si="1"/>
        <v>2.1621428571428574</v>
      </c>
      <c r="P29" s="6">
        <f t="shared" si="1"/>
        <v>2.1783333333333332</v>
      </c>
      <c r="Q29" s="6">
        <f t="shared" si="1"/>
        <v>1.9644285714285714</v>
      </c>
      <c r="R29" s="6">
        <f t="shared" si="1"/>
        <v>1.5423809523809524</v>
      </c>
      <c r="S29" s="6">
        <f t="shared" si="1"/>
        <v>3.1969523809523808</v>
      </c>
      <c r="T29" s="6">
        <f t="shared" si="1"/>
        <v>2.9827619047619045</v>
      </c>
      <c r="U29" s="6">
        <f t="shared" si="1"/>
        <v>3.0636190476190475</v>
      </c>
      <c r="V29" s="6">
        <f t="shared" si="1"/>
        <v>3.1562857142857146</v>
      </c>
      <c r="W29" s="6">
        <f t="shared" si="1"/>
        <v>2.3852857142857138</v>
      </c>
      <c r="X29" s="6">
        <f t="shared" si="1"/>
        <v>2.4402857142857139</v>
      </c>
      <c r="Y29" s="6">
        <f t="shared" si="1"/>
        <v>2.7406666666666668</v>
      </c>
      <c r="Z29" s="6">
        <f t="shared" si="1"/>
        <v>3.1290476190476189</v>
      </c>
      <c r="AA29" s="6">
        <f t="shared" si="1"/>
        <v>2.6742380952380951</v>
      </c>
      <c r="AB29" s="6">
        <f t="shared" si="1"/>
        <v>2.0679047619047624</v>
      </c>
      <c r="AC29" s="6">
        <f t="shared" si="1"/>
        <v>3.1659523809523811</v>
      </c>
      <c r="AD29" s="6">
        <f t="shared" si="1"/>
        <v>3.1479523809523808</v>
      </c>
      <c r="AE29" s="6">
        <f t="shared" si="1"/>
        <v>3.3311428571428574</v>
      </c>
      <c r="AF29" s="6">
        <f t="shared" si="1"/>
        <v>3.1967619047619049</v>
      </c>
    </row>
    <row r="30" spans="1:33" x14ac:dyDescent="0.3">
      <c r="A30" s="23"/>
      <c r="B30" s="23"/>
      <c r="C30" s="2" t="s">
        <v>62</v>
      </c>
      <c r="D30" s="6">
        <f>SQRT(D28)</f>
        <v>0.2824768487292848</v>
      </c>
      <c r="E30" s="6">
        <f t="shared" ref="E30:AF30" si="2">SQRT(E28)</f>
        <v>0.20068380833964955</v>
      </c>
      <c r="F30" s="6">
        <f t="shared" si="2"/>
        <v>0.19617981940543758</v>
      </c>
      <c r="G30" s="6">
        <f t="shared" si="2"/>
        <v>0.14013428933569055</v>
      </c>
      <c r="H30" s="6">
        <f t="shared" si="2"/>
        <v>0.233886138160395</v>
      </c>
      <c r="I30" s="6">
        <f t="shared" si="2"/>
        <v>0.5362218463292292</v>
      </c>
      <c r="J30" s="6">
        <f t="shared" si="2"/>
        <v>0.50818936067557774</v>
      </c>
      <c r="K30" s="6">
        <f t="shared" si="2"/>
        <v>0.2730820813038668</v>
      </c>
      <c r="L30" s="6">
        <f t="shared" si="2"/>
        <v>0.19565759809322505</v>
      </c>
      <c r="M30" s="6">
        <f t="shared" si="2"/>
        <v>0.21772532572100442</v>
      </c>
      <c r="N30" s="6">
        <f t="shared" si="2"/>
        <v>0.21625586382675449</v>
      </c>
      <c r="O30" s="6">
        <f t="shared" si="2"/>
        <v>0.14711358932221491</v>
      </c>
      <c r="P30" s="6">
        <f t="shared" si="2"/>
        <v>0.20136825619539589</v>
      </c>
      <c r="Q30" s="6">
        <f t="shared" si="2"/>
        <v>0.15955311742147674</v>
      </c>
      <c r="R30" s="6">
        <f t="shared" si="2"/>
        <v>0.14891495693547027</v>
      </c>
      <c r="S30" s="6">
        <f t="shared" si="2"/>
        <v>0.24868405585639827</v>
      </c>
      <c r="T30" s="6">
        <f t="shared" si="2"/>
        <v>0.23957082753518988</v>
      </c>
      <c r="U30" s="6">
        <f t="shared" si="2"/>
        <v>0.30837970969484257</v>
      </c>
      <c r="V30" s="6">
        <f t="shared" si="2"/>
        <v>0.29866977191048516</v>
      </c>
      <c r="W30" s="6">
        <f t="shared" si="2"/>
        <v>0.23411253762263318</v>
      </c>
      <c r="X30" s="6">
        <f t="shared" si="2"/>
        <v>0.19205260758873502</v>
      </c>
      <c r="Y30" s="6">
        <f t="shared" si="2"/>
        <v>0.16335539209644759</v>
      </c>
      <c r="Z30" s="6">
        <f t="shared" si="2"/>
        <v>0.32463774333723588</v>
      </c>
      <c r="AA30" s="6">
        <f t="shared" si="2"/>
        <v>0.40400965391128518</v>
      </c>
      <c r="AB30" s="6">
        <f t="shared" si="2"/>
        <v>0.18190785337687154</v>
      </c>
      <c r="AC30" s="6">
        <f t="shared" si="2"/>
        <v>0.36358630025404604</v>
      </c>
      <c r="AD30" s="6">
        <f t="shared" si="2"/>
        <v>0.43138585933846657</v>
      </c>
      <c r="AE30" s="6">
        <f t="shared" si="2"/>
        <v>0.42160162709931021</v>
      </c>
      <c r="AF30" s="6">
        <f t="shared" si="2"/>
        <v>0.4154722963386851</v>
      </c>
    </row>
    <row r="34" spans="1:26" x14ac:dyDescent="0.3">
      <c r="A34" s="2" t="s">
        <v>59</v>
      </c>
      <c r="B34" s="2" t="s">
        <v>95</v>
      </c>
      <c r="C34" s="12" cm="1">
        <f t="array" ref="C34:W54">_xlfn.MUNIT(21)*(1/21)</f>
        <v>4.7619047619047616E-2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Y34" s="10" t="s">
        <v>99</v>
      </c>
      <c r="Z34" s="3">
        <v>1</v>
      </c>
    </row>
    <row r="35" spans="1:26" ht="28.8" x14ac:dyDescent="0.3">
      <c r="B35" s="7" t="s">
        <v>98</v>
      </c>
      <c r="C35" s="6">
        <v>0</v>
      </c>
      <c r="D35" s="6">
        <v>4.7619047619047616E-2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Z35" s="3">
        <v>1</v>
      </c>
    </row>
    <row r="36" spans="1:26" x14ac:dyDescent="0.3">
      <c r="C36" s="6">
        <v>0</v>
      </c>
      <c r="D36" s="6">
        <v>0</v>
      </c>
      <c r="E36" s="6">
        <v>4.7619047619047616E-2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Z36" s="3">
        <v>1</v>
      </c>
    </row>
    <row r="37" spans="1:26" x14ac:dyDescent="0.3">
      <c r="C37" s="6">
        <v>0</v>
      </c>
      <c r="D37" s="6">
        <v>0</v>
      </c>
      <c r="E37" s="6">
        <v>0</v>
      </c>
      <c r="F37" s="6">
        <v>4.7619047619047616E-2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Z37" s="3">
        <v>1</v>
      </c>
    </row>
    <row r="38" spans="1:26" x14ac:dyDescent="0.3">
      <c r="C38" s="6">
        <v>0</v>
      </c>
      <c r="D38" s="6">
        <v>0</v>
      </c>
      <c r="E38" s="6">
        <v>0</v>
      </c>
      <c r="F38" s="6">
        <v>0</v>
      </c>
      <c r="G38" s="6">
        <v>4.7619047619047616E-2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Z38" s="3">
        <v>1</v>
      </c>
    </row>
    <row r="39" spans="1:26" x14ac:dyDescent="0.3"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4.7619047619047616E-2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Z39" s="3">
        <v>1</v>
      </c>
    </row>
    <row r="40" spans="1:26" x14ac:dyDescent="0.3"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4.7619047619047616E-2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Z40" s="3">
        <v>1</v>
      </c>
    </row>
    <row r="41" spans="1:26" x14ac:dyDescent="0.3"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4.7619047619047616E-2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Z41" s="3">
        <v>1</v>
      </c>
    </row>
    <row r="42" spans="1:26" x14ac:dyDescent="0.3"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4.7619047619047616E-2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Z42" s="3">
        <v>1</v>
      </c>
    </row>
    <row r="43" spans="1:26" x14ac:dyDescent="0.3"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4.7619047619047616E-2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Z43" s="3">
        <v>1</v>
      </c>
    </row>
    <row r="44" spans="1:26" x14ac:dyDescent="0.3"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4.7619047619047616E-2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Z44" s="3">
        <v>1</v>
      </c>
    </row>
    <row r="45" spans="1:26" x14ac:dyDescent="0.3"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4.7619047619047616E-2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Z45" s="3">
        <v>1</v>
      </c>
    </row>
    <row r="46" spans="1:26" x14ac:dyDescent="0.3"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4.7619047619047616E-2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Z46" s="3">
        <v>1</v>
      </c>
    </row>
    <row r="47" spans="1:26" x14ac:dyDescent="0.3"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4.7619047619047616E-2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Z47" s="3">
        <v>1</v>
      </c>
    </row>
    <row r="48" spans="1:26" x14ac:dyDescent="0.3"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4.7619047619047616E-2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Z48" s="3">
        <v>1</v>
      </c>
    </row>
    <row r="49" spans="1:26" x14ac:dyDescent="0.3"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4.7619047619047616E-2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Z49" s="3">
        <v>1</v>
      </c>
    </row>
    <row r="50" spans="1:26" x14ac:dyDescent="0.3"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4.7619047619047616E-2</v>
      </c>
      <c r="T50" s="6">
        <v>0</v>
      </c>
      <c r="U50" s="6">
        <v>0</v>
      </c>
      <c r="V50" s="6">
        <v>0</v>
      </c>
      <c r="W50" s="6">
        <v>0</v>
      </c>
      <c r="Z50" s="3">
        <v>1</v>
      </c>
    </row>
    <row r="51" spans="1:26" x14ac:dyDescent="0.3"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4.7619047619047616E-2</v>
      </c>
      <c r="U51" s="6">
        <v>0</v>
      </c>
      <c r="V51" s="6">
        <v>0</v>
      </c>
      <c r="W51" s="6">
        <v>0</v>
      </c>
      <c r="Z51" s="3">
        <v>1</v>
      </c>
    </row>
    <row r="52" spans="1:26" x14ac:dyDescent="0.3"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4.7619047619047616E-2</v>
      </c>
      <c r="V52" s="6">
        <v>0</v>
      </c>
      <c r="W52" s="6">
        <v>0</v>
      </c>
      <c r="Z52" s="3">
        <v>1</v>
      </c>
    </row>
    <row r="53" spans="1:26" x14ac:dyDescent="0.3"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4.7619047619047616E-2</v>
      </c>
      <c r="W53" s="6">
        <v>0</v>
      </c>
      <c r="Z53" s="3">
        <v>1</v>
      </c>
    </row>
    <row r="54" spans="1:26" x14ac:dyDescent="0.3"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4.7619047619047616E-2</v>
      </c>
      <c r="Z54" s="3">
        <v>1</v>
      </c>
    </row>
    <row r="56" spans="1:26" x14ac:dyDescent="0.3">
      <c r="A56" s="9" t="s">
        <v>60</v>
      </c>
      <c r="B56" s="6" cm="1">
        <f t="array" ref="B56:V84">MMULT(TRANSPOSE(D5:AF25),_xlfn.ANCHORARRAY(C34))</f>
        <v>0.14638095238095236</v>
      </c>
      <c r="C56" s="6">
        <v>0.14114285714285713</v>
      </c>
      <c r="D56" s="6">
        <v>0.13604761904761906</v>
      </c>
      <c r="E56" s="6">
        <v>0.1337142857142857</v>
      </c>
      <c r="F56" s="6">
        <v>0.17176190476190475</v>
      </c>
      <c r="G56" s="6">
        <v>0.13604761904761906</v>
      </c>
      <c r="H56" s="6">
        <v>0.15304761904761904</v>
      </c>
      <c r="I56" s="6">
        <v>0.14857142857142858</v>
      </c>
      <c r="J56" s="6">
        <v>0.13604761904761906</v>
      </c>
      <c r="K56" s="6">
        <v>0.13776190476190475</v>
      </c>
      <c r="L56" s="6">
        <v>0.15476190476190477</v>
      </c>
      <c r="M56" s="6">
        <v>0.16157142857142856</v>
      </c>
      <c r="N56" s="6">
        <v>0.15138095238095237</v>
      </c>
      <c r="O56" s="6">
        <v>0.14623809523809525</v>
      </c>
      <c r="P56" s="6">
        <v>0.14795238095238095</v>
      </c>
      <c r="Q56" s="6">
        <v>0.13947619047619045</v>
      </c>
      <c r="R56" s="6">
        <v>0.14457142857142857</v>
      </c>
      <c r="S56" s="6">
        <v>0.14623809523809525</v>
      </c>
      <c r="T56" s="6">
        <v>0.12585714285714283</v>
      </c>
      <c r="U56" s="6">
        <v>0.17599999999999999</v>
      </c>
      <c r="V56" s="6">
        <v>0.17657142857142857</v>
      </c>
    </row>
    <row r="57" spans="1:26" x14ac:dyDescent="0.3">
      <c r="B57" s="6">
        <v>0.14285714285714285</v>
      </c>
      <c r="C57" s="6">
        <v>0.13433333333333333</v>
      </c>
      <c r="D57" s="6">
        <v>0.13947619047619045</v>
      </c>
      <c r="E57" s="6">
        <v>0.12347619047619046</v>
      </c>
      <c r="F57" s="6">
        <v>0.16328571428571426</v>
      </c>
      <c r="G57" s="6">
        <v>0.14814285714285713</v>
      </c>
      <c r="H57" s="6">
        <v>0.15342857142857141</v>
      </c>
      <c r="I57" s="6">
        <v>0.1358095238095238</v>
      </c>
      <c r="J57" s="6">
        <v>0.13404761904761903</v>
      </c>
      <c r="K57" s="6">
        <v>0.14285714285714285</v>
      </c>
      <c r="L57" s="6">
        <v>0.15647619047619046</v>
      </c>
      <c r="M57" s="6">
        <v>0.15138095238095237</v>
      </c>
      <c r="N57" s="6">
        <v>0.15647619047619046</v>
      </c>
      <c r="O57" s="6">
        <v>0.14795238095238095</v>
      </c>
      <c r="P57" s="6">
        <v>0.14966666666666664</v>
      </c>
      <c r="Q57" s="6">
        <v>0.15138095238095237</v>
      </c>
      <c r="R57" s="6">
        <v>0.15138095238095237</v>
      </c>
      <c r="S57" s="6">
        <v>0.13933333333333334</v>
      </c>
      <c r="T57" s="6">
        <v>0.13266666666666665</v>
      </c>
      <c r="U57" s="6">
        <v>0.152</v>
      </c>
      <c r="V57" s="6">
        <v>0.13933333333333334</v>
      </c>
    </row>
    <row r="58" spans="1:26" x14ac:dyDescent="0.3">
      <c r="B58" s="6">
        <v>0.12923809523809524</v>
      </c>
      <c r="C58" s="6">
        <v>0.11309523809523808</v>
      </c>
      <c r="D58" s="6">
        <v>0.1219047619047619</v>
      </c>
      <c r="E58" s="6">
        <v>0.11509523809523808</v>
      </c>
      <c r="F58" s="6">
        <v>0.15019047619047618</v>
      </c>
      <c r="G58" s="6">
        <v>0.12271428571428571</v>
      </c>
      <c r="H58" s="6">
        <v>0.14104761904761906</v>
      </c>
      <c r="I58" s="6">
        <v>0.11904761904761904</v>
      </c>
      <c r="J58" s="6">
        <v>0.1337142857142857</v>
      </c>
      <c r="K58" s="6">
        <v>0.12242857142857143</v>
      </c>
      <c r="L58" s="6">
        <v>0.12923809523809524</v>
      </c>
      <c r="M58" s="6">
        <v>0.13185714285714287</v>
      </c>
      <c r="N58" s="6">
        <v>0.13228571428571428</v>
      </c>
      <c r="O58" s="6">
        <v>0.13004761904761902</v>
      </c>
      <c r="P58" s="6">
        <v>0.13552380952380952</v>
      </c>
      <c r="Q58" s="6">
        <v>0.1358095238095238</v>
      </c>
      <c r="R58" s="6">
        <v>0.14461904761904762</v>
      </c>
      <c r="S58" s="6">
        <v>0.13052380952380951</v>
      </c>
      <c r="T58" s="6">
        <v>0.12076190476190475</v>
      </c>
      <c r="U58" s="6">
        <v>0.13490476190476192</v>
      </c>
      <c r="V58" s="6">
        <v>0.12</v>
      </c>
    </row>
    <row r="59" spans="1:26" x14ac:dyDescent="0.3">
      <c r="B59" s="6">
        <v>0.10857142857142855</v>
      </c>
      <c r="C59" s="6">
        <v>0.10857142857142855</v>
      </c>
      <c r="D59" s="6">
        <v>9.3333333333333324E-2</v>
      </c>
      <c r="E59" s="6">
        <v>9.109523809523809E-2</v>
      </c>
      <c r="F59" s="6">
        <v>0.10257142857142856</v>
      </c>
      <c r="G59" s="6">
        <v>9.7142857142857142E-2</v>
      </c>
      <c r="H59" s="6">
        <v>0.10071428571428571</v>
      </c>
      <c r="I59" s="6">
        <v>0.10476190476190476</v>
      </c>
      <c r="J59" s="6">
        <v>9.1571428571428568E-2</v>
      </c>
      <c r="K59" s="6">
        <v>8.7904761904761902E-2</v>
      </c>
      <c r="L59" s="6">
        <v>9.1714285714285707E-2</v>
      </c>
      <c r="M59" s="6">
        <v>9.7047619047619035E-2</v>
      </c>
      <c r="N59" s="6">
        <v>0.10623809523809523</v>
      </c>
      <c r="O59" s="6">
        <v>0.10095238095238095</v>
      </c>
      <c r="P59" s="6">
        <v>0.10404761904761904</v>
      </c>
      <c r="Q59" s="6">
        <v>9.5238095238095233E-2</v>
      </c>
      <c r="R59" s="6">
        <v>0.10623809523809523</v>
      </c>
      <c r="S59" s="6">
        <v>9.5238095238095233E-2</v>
      </c>
      <c r="T59" s="6">
        <v>8.995238095238095E-2</v>
      </c>
      <c r="U59" s="6">
        <v>8.6952380952380948E-2</v>
      </c>
      <c r="V59" s="6">
        <v>9.7142857142857142E-2</v>
      </c>
    </row>
    <row r="60" spans="1:26" x14ac:dyDescent="0.3">
      <c r="B60" s="6">
        <v>9.3333333333333324E-2</v>
      </c>
      <c r="C60" s="6">
        <v>7.9999999999999988E-2</v>
      </c>
      <c r="D60" s="6">
        <v>9.8904761904761898E-2</v>
      </c>
      <c r="E60" s="6">
        <v>0.10285714285714286</v>
      </c>
      <c r="F60" s="6">
        <v>9.7142857142857142E-2</v>
      </c>
      <c r="G60" s="6">
        <v>9.8904761904761898E-2</v>
      </c>
      <c r="H60" s="6">
        <v>9.7142857142857142E-2</v>
      </c>
      <c r="I60" s="6">
        <v>0.10404761904761904</v>
      </c>
      <c r="J60" s="6">
        <v>9.8761904761904745E-2</v>
      </c>
      <c r="K60" s="6">
        <v>7.9999999999999988E-2</v>
      </c>
      <c r="L60" s="6">
        <v>9.3428571428571416E-2</v>
      </c>
      <c r="M60" s="6">
        <v>9.1428571428571415E-2</v>
      </c>
      <c r="N60" s="6">
        <v>8.3809523809523806E-2</v>
      </c>
      <c r="O60" s="6">
        <v>8.5714285714285715E-2</v>
      </c>
      <c r="P60" s="6">
        <v>9.3428571428571416E-2</v>
      </c>
      <c r="Q60" s="6">
        <v>9.6999999999999989E-2</v>
      </c>
      <c r="R60" s="6">
        <v>7.9380952380952371E-2</v>
      </c>
      <c r="S60" s="6">
        <v>8.9523809523809519E-2</v>
      </c>
      <c r="T60" s="6">
        <v>8.60952380952381E-2</v>
      </c>
      <c r="U60" s="6">
        <v>0.11357142857142856</v>
      </c>
      <c r="V60" s="6">
        <v>0.12699999999999997</v>
      </c>
    </row>
    <row r="61" spans="1:26" x14ac:dyDescent="0.3">
      <c r="B61" s="6">
        <v>0.20576190476190473</v>
      </c>
      <c r="C61" s="6">
        <v>0.15342857142857141</v>
      </c>
      <c r="D61" s="6">
        <v>0.16838095238095238</v>
      </c>
      <c r="E61" s="6">
        <v>0.13776190476190475</v>
      </c>
      <c r="F61" s="6">
        <v>0.20919047619047618</v>
      </c>
      <c r="G61" s="6">
        <v>0.21257142857142858</v>
      </c>
      <c r="H61" s="6">
        <v>0.19728571428571426</v>
      </c>
      <c r="I61" s="6">
        <v>0.20066666666666669</v>
      </c>
      <c r="J61" s="6">
        <v>0.19223809523809524</v>
      </c>
      <c r="K61" s="6">
        <v>0.17638095238095239</v>
      </c>
      <c r="L61" s="6">
        <v>0.18366666666666667</v>
      </c>
      <c r="M61" s="6">
        <v>0.2244761904761905</v>
      </c>
      <c r="N61" s="6">
        <v>0.20104761904761906</v>
      </c>
      <c r="O61" s="6">
        <v>0.2244761904761905</v>
      </c>
      <c r="P61" s="6">
        <v>0.19385714285714284</v>
      </c>
      <c r="Q61" s="6">
        <v>0.18519047619047618</v>
      </c>
      <c r="R61" s="6">
        <v>0.18028571428571427</v>
      </c>
      <c r="S61" s="6">
        <v>0.17519047619047617</v>
      </c>
      <c r="T61" s="6">
        <v>0.12414285714285715</v>
      </c>
      <c r="U61" s="6">
        <v>0.20576190476190473</v>
      </c>
      <c r="V61" s="6">
        <v>0.20576190476190473</v>
      </c>
    </row>
    <row r="62" spans="1:26" x14ac:dyDescent="0.3">
      <c r="B62" s="6">
        <v>0.19047619047619047</v>
      </c>
      <c r="C62" s="6">
        <v>0.14285714285714285</v>
      </c>
      <c r="D62" s="6">
        <v>0.16157142857142856</v>
      </c>
      <c r="E62" s="6">
        <v>0.13266666666666665</v>
      </c>
      <c r="F62" s="6">
        <v>0.19219047619047616</v>
      </c>
      <c r="G62" s="6">
        <v>0.2028095238095238</v>
      </c>
      <c r="H62" s="6">
        <v>0.18709523809523806</v>
      </c>
      <c r="I62" s="6">
        <v>0.18366666666666667</v>
      </c>
      <c r="J62" s="6">
        <v>0.18538095238095237</v>
      </c>
      <c r="K62" s="6">
        <v>0.16223809523809524</v>
      </c>
      <c r="L62" s="6">
        <v>0.17347619047619045</v>
      </c>
      <c r="M62" s="6">
        <v>0.21428571428571427</v>
      </c>
      <c r="N62" s="6">
        <v>0.19385714285714284</v>
      </c>
      <c r="O62" s="6">
        <v>0.21599999999999997</v>
      </c>
      <c r="P62" s="6">
        <v>0.18538095238095237</v>
      </c>
      <c r="Q62" s="6">
        <v>0.16328571428571426</v>
      </c>
      <c r="R62" s="6">
        <v>0.17176190476190475</v>
      </c>
      <c r="S62" s="6">
        <v>0.16157142857142856</v>
      </c>
      <c r="T62" s="6">
        <v>0.12076190476190475</v>
      </c>
      <c r="U62" s="6">
        <v>0.19047619047619047</v>
      </c>
      <c r="V62" s="6">
        <v>0.19557142857142856</v>
      </c>
    </row>
    <row r="63" spans="1:26" x14ac:dyDescent="0.3">
      <c r="B63" s="6">
        <v>0.15566666666666668</v>
      </c>
      <c r="C63" s="6">
        <v>0.1337142857142857</v>
      </c>
      <c r="D63" s="6">
        <v>0.14285714285714285</v>
      </c>
      <c r="E63" s="6">
        <v>0.12085714285714284</v>
      </c>
      <c r="F63" s="6">
        <v>0.16119047619047616</v>
      </c>
      <c r="G63" s="6">
        <v>0.16223809523809524</v>
      </c>
      <c r="H63" s="6">
        <v>0.15476190476190477</v>
      </c>
      <c r="I63" s="6">
        <v>0.1465238095238095</v>
      </c>
      <c r="J63" s="6">
        <v>0.15619047619047619</v>
      </c>
      <c r="K63" s="6">
        <v>0.14814285714285713</v>
      </c>
      <c r="L63" s="6">
        <v>0.15519047619047618</v>
      </c>
      <c r="M63" s="6">
        <v>0.15814285714285714</v>
      </c>
      <c r="N63" s="6">
        <v>0.16485714285714287</v>
      </c>
      <c r="O63" s="6">
        <v>0.16328571428571426</v>
      </c>
      <c r="P63" s="6">
        <v>0.16485714285714287</v>
      </c>
      <c r="Q63" s="6">
        <v>0.14966666666666664</v>
      </c>
      <c r="R63" s="6">
        <v>0.15985714285714286</v>
      </c>
      <c r="S63" s="6">
        <v>0.152</v>
      </c>
      <c r="T63" s="6">
        <v>0.11638095238095238</v>
      </c>
      <c r="U63" s="6">
        <v>0.15871428571428572</v>
      </c>
      <c r="V63" s="6">
        <v>0.15519047619047618</v>
      </c>
    </row>
    <row r="64" spans="1:26" x14ac:dyDescent="0.3">
      <c r="B64" s="6">
        <v>0.16223809523809524</v>
      </c>
      <c r="C64" s="6">
        <v>0.16047619047619047</v>
      </c>
      <c r="D64" s="6">
        <v>0.15476190476190477</v>
      </c>
      <c r="E64" s="6">
        <v>0.15047619047619049</v>
      </c>
      <c r="F64" s="6">
        <v>0.16838095238095238</v>
      </c>
      <c r="G64" s="6">
        <v>0.15138095238095237</v>
      </c>
      <c r="H64" s="6">
        <v>0.16328571428571426</v>
      </c>
      <c r="I64" s="6">
        <v>0.17399999999999999</v>
      </c>
      <c r="J64" s="6">
        <v>0.15985714285714286</v>
      </c>
      <c r="K64" s="6">
        <v>0.15342857142857141</v>
      </c>
      <c r="L64" s="6">
        <v>0.17176190476190475</v>
      </c>
      <c r="M64" s="6">
        <v>0.16576190476190475</v>
      </c>
      <c r="N64" s="6">
        <v>0.16576190476190475</v>
      </c>
      <c r="O64" s="6">
        <v>0.15985714285714286</v>
      </c>
      <c r="P64" s="6">
        <v>0.15985714285714286</v>
      </c>
      <c r="Q64" s="6">
        <v>0.15647619047619046</v>
      </c>
      <c r="R64" s="6">
        <v>0.16399999999999998</v>
      </c>
      <c r="S64" s="6">
        <v>0.16047619047619047</v>
      </c>
      <c r="T64" s="6">
        <v>0.13757142857142857</v>
      </c>
      <c r="U64" s="6">
        <v>0.17795238095238095</v>
      </c>
      <c r="V64" s="6">
        <v>0.17747619047619045</v>
      </c>
    </row>
    <row r="65" spans="2:22" x14ac:dyDescent="0.3">
      <c r="B65" s="6">
        <v>0.15752380952380951</v>
      </c>
      <c r="C65" s="6">
        <v>0.14285714285714285</v>
      </c>
      <c r="D65" s="6">
        <v>0.13947619047619045</v>
      </c>
      <c r="E65" s="6">
        <v>0.13714285714285712</v>
      </c>
      <c r="F65" s="6">
        <v>0.15999999999999998</v>
      </c>
      <c r="G65" s="6">
        <v>0.16119047619047616</v>
      </c>
      <c r="H65" s="6">
        <v>0.16666666666666666</v>
      </c>
      <c r="I65" s="6">
        <v>0.1465238095238095</v>
      </c>
      <c r="J65" s="6">
        <v>0.15933333333333333</v>
      </c>
      <c r="K65" s="6">
        <v>0.15519047619047618</v>
      </c>
      <c r="L65" s="6">
        <v>0.16119047619047616</v>
      </c>
      <c r="M65" s="6">
        <v>0.16119047619047616</v>
      </c>
      <c r="N65" s="6">
        <v>0.16300000000000001</v>
      </c>
      <c r="O65" s="6">
        <v>0.16399999999999998</v>
      </c>
      <c r="P65" s="6">
        <v>0.16047619047619047</v>
      </c>
      <c r="Q65" s="6">
        <v>0.15752380952380951</v>
      </c>
      <c r="R65" s="6">
        <v>0.16666666666666666</v>
      </c>
      <c r="S65" s="6">
        <v>0.15999999999999998</v>
      </c>
      <c r="T65" s="6">
        <v>0.1333333333333333</v>
      </c>
      <c r="U65" s="6">
        <v>0.14666666666666667</v>
      </c>
      <c r="V65" s="6">
        <v>0.13738095238095235</v>
      </c>
    </row>
    <row r="66" spans="2:22" x14ac:dyDescent="0.3">
      <c r="B66" s="6">
        <v>0.13738095238095235</v>
      </c>
      <c r="C66" s="6">
        <v>0.1219047619047619</v>
      </c>
      <c r="D66" s="6">
        <v>0.13185714285714287</v>
      </c>
      <c r="E66" s="6">
        <v>0.11385714285714285</v>
      </c>
      <c r="F66" s="6">
        <v>0.15047619047619049</v>
      </c>
      <c r="G66" s="6">
        <v>0.1333333333333333</v>
      </c>
      <c r="H66" s="6">
        <v>0.14466666666666664</v>
      </c>
      <c r="I66" s="6">
        <v>0.12</v>
      </c>
      <c r="J66" s="6">
        <v>0.14285714285714285</v>
      </c>
      <c r="K66" s="6">
        <v>0.13933333333333334</v>
      </c>
      <c r="L66" s="6">
        <v>0.13757142857142857</v>
      </c>
      <c r="M66" s="6">
        <v>0.14104761904761906</v>
      </c>
      <c r="N66" s="6">
        <v>0.14109523809523808</v>
      </c>
      <c r="O66" s="6">
        <v>0.13738095238095235</v>
      </c>
      <c r="P66" s="6">
        <v>0.13552380952380952</v>
      </c>
      <c r="Q66" s="6">
        <v>0.14833333333333334</v>
      </c>
      <c r="R66" s="6">
        <v>0.15166666666666667</v>
      </c>
      <c r="S66" s="6">
        <v>0.14109523809523808</v>
      </c>
      <c r="T66" s="6">
        <v>0.11904761904761904</v>
      </c>
      <c r="U66" s="6">
        <v>0.13490476190476192</v>
      </c>
      <c r="V66" s="6">
        <v>0.12380952380952381</v>
      </c>
    </row>
    <row r="67" spans="2:22" x14ac:dyDescent="0.3">
      <c r="B67" s="6">
        <v>0.11047619047619046</v>
      </c>
      <c r="C67" s="6">
        <v>0.11619047619047618</v>
      </c>
      <c r="D67" s="6">
        <v>0.10438095238095238</v>
      </c>
      <c r="E67" s="6">
        <v>9.919047619047619E-2</v>
      </c>
      <c r="F67" s="6">
        <v>0.10623809523809523</v>
      </c>
      <c r="G67" s="6">
        <v>0.10666666666666667</v>
      </c>
      <c r="H67" s="6">
        <v>0.10476190476190476</v>
      </c>
      <c r="I67" s="6">
        <v>0.11047619047619046</v>
      </c>
      <c r="J67" s="6">
        <v>9.7142857142857142E-2</v>
      </c>
      <c r="K67" s="6">
        <v>9.7142857142857142E-2</v>
      </c>
      <c r="L67" s="6">
        <v>0.10071428571428571</v>
      </c>
      <c r="M67" s="6">
        <v>9.5238095238095233E-2</v>
      </c>
      <c r="N67" s="6">
        <v>0.10804761904761905</v>
      </c>
      <c r="O67" s="6">
        <v>0.10095238095238095</v>
      </c>
      <c r="P67" s="6">
        <v>0.10666666666666667</v>
      </c>
      <c r="Q67" s="6">
        <v>0.10804761904761905</v>
      </c>
      <c r="R67" s="6">
        <v>0.10285714285714286</v>
      </c>
      <c r="S67" s="6">
        <v>0.10990476190476189</v>
      </c>
      <c r="T67" s="6">
        <v>9.3428571428571416E-2</v>
      </c>
      <c r="U67" s="6">
        <v>8.4428571428571422E-2</v>
      </c>
      <c r="V67" s="6">
        <v>9.919047619047619E-2</v>
      </c>
    </row>
    <row r="68" spans="2:22" x14ac:dyDescent="0.3">
      <c r="B68" s="6">
        <v>8.7619047619047624E-2</v>
      </c>
      <c r="C68" s="6">
        <v>8.2809523809523805E-2</v>
      </c>
      <c r="D68" s="6">
        <v>0.10714285714285714</v>
      </c>
      <c r="E68" s="6">
        <v>0.10319047619047618</v>
      </c>
      <c r="F68" s="6">
        <v>0.10228571428571429</v>
      </c>
      <c r="G68" s="6">
        <v>0.10228571428571429</v>
      </c>
      <c r="H68" s="6">
        <v>0.11357142857142856</v>
      </c>
      <c r="I68" s="6">
        <v>0.11638095238095238</v>
      </c>
      <c r="J68" s="6">
        <v>0.10119047619047619</v>
      </c>
      <c r="K68" s="6">
        <v>9.7238095238095221E-2</v>
      </c>
      <c r="L68" s="6">
        <v>0.10285714285714286</v>
      </c>
      <c r="M68" s="6">
        <v>0.10476190476190476</v>
      </c>
      <c r="N68" s="6">
        <v>0.10257142857142856</v>
      </c>
      <c r="O68" s="6">
        <v>0.11171428571428571</v>
      </c>
      <c r="P68" s="6">
        <v>0.10857142857142855</v>
      </c>
      <c r="Q68" s="6">
        <v>9.5238095238095233E-2</v>
      </c>
      <c r="R68" s="6">
        <v>0.10666666666666667</v>
      </c>
      <c r="S68" s="6">
        <v>9.1285714285714276E-2</v>
      </c>
      <c r="T68" s="6">
        <v>0.10052380952380953</v>
      </c>
      <c r="U68" s="6">
        <v>0.11619047619047618</v>
      </c>
      <c r="V68" s="6">
        <v>0.12423809523809523</v>
      </c>
    </row>
    <row r="69" spans="2:22" x14ac:dyDescent="0.3">
      <c r="B69" s="6">
        <v>9.5238095238095233E-2</v>
      </c>
      <c r="C69" s="6">
        <v>9.5238095238095233E-2</v>
      </c>
      <c r="D69" s="6">
        <v>8.3333333333333329E-2</v>
      </c>
      <c r="E69" s="6">
        <v>0.10971428571428569</v>
      </c>
      <c r="F69" s="6">
        <v>8.3904761904761899E-2</v>
      </c>
      <c r="G69" s="6">
        <v>8.3333333333333329E-2</v>
      </c>
      <c r="H69" s="6">
        <v>8.6952380952380948E-2</v>
      </c>
      <c r="I69" s="6">
        <v>9.9047619047619051E-2</v>
      </c>
      <c r="J69" s="6">
        <v>8.9285714285714274E-2</v>
      </c>
      <c r="K69" s="6">
        <v>9.5238095238095233E-2</v>
      </c>
      <c r="L69" s="6">
        <v>9.3095238095238092E-2</v>
      </c>
      <c r="M69" s="6">
        <v>9.7238095238095221E-2</v>
      </c>
      <c r="N69" s="6">
        <v>9.3190476190476185E-2</v>
      </c>
      <c r="O69" s="6">
        <v>8.6952380952380948E-2</v>
      </c>
      <c r="P69" s="6">
        <v>8.3333333333333329E-2</v>
      </c>
      <c r="Q69" s="6">
        <v>9.1285714285714276E-2</v>
      </c>
      <c r="R69" s="6">
        <v>9.109523809523809E-2</v>
      </c>
      <c r="S69" s="6">
        <v>9.5238095238095233E-2</v>
      </c>
      <c r="T69" s="6">
        <v>9.9047619047619051E-2</v>
      </c>
      <c r="U69" s="6">
        <v>0.10914285714285712</v>
      </c>
      <c r="V69" s="6">
        <v>0.10352380952380952</v>
      </c>
    </row>
    <row r="70" spans="2:22" x14ac:dyDescent="0.3">
      <c r="B70" s="6">
        <v>7.8571428571428556E-2</v>
      </c>
      <c r="C70" s="6">
        <v>6.5761904761904758E-2</v>
      </c>
      <c r="D70" s="6">
        <v>5.9523809523809521E-2</v>
      </c>
      <c r="E70" s="6">
        <v>7.0285714285714285E-2</v>
      </c>
      <c r="F70" s="6">
        <v>7.6190476190476197E-2</v>
      </c>
      <c r="G70" s="6">
        <v>7.0285714285714285E-2</v>
      </c>
      <c r="H70" s="6">
        <v>7.0285714285714285E-2</v>
      </c>
      <c r="I70" s="6">
        <v>9.0714285714285706E-2</v>
      </c>
      <c r="J70" s="6">
        <v>7.2571428571428565E-2</v>
      </c>
      <c r="K70" s="6">
        <v>8.4428571428571422E-2</v>
      </c>
      <c r="L70" s="6">
        <v>7.4809523809523798E-2</v>
      </c>
      <c r="M70" s="6">
        <v>7.3571428571428565E-2</v>
      </c>
      <c r="N70" s="6">
        <v>7.4809523809523798E-2</v>
      </c>
      <c r="O70" s="6">
        <v>7.3809523809523811E-2</v>
      </c>
      <c r="P70" s="6">
        <v>7.2571428571428565E-2</v>
      </c>
      <c r="Q70" s="6">
        <v>6.6666666666666652E-2</v>
      </c>
      <c r="R70" s="6">
        <v>8.3333333333333329E-2</v>
      </c>
      <c r="S70" s="6">
        <v>6.8047619047619051E-2</v>
      </c>
      <c r="T70" s="6">
        <v>6.2761904761904755E-2</v>
      </c>
      <c r="U70" s="6">
        <v>7.4809523809523798E-2</v>
      </c>
      <c r="V70" s="6">
        <v>7.8571428571428556E-2</v>
      </c>
    </row>
    <row r="71" spans="2:22" x14ac:dyDescent="0.3">
      <c r="B71" s="6">
        <v>0.15519047619047618</v>
      </c>
      <c r="C71" s="6">
        <v>0.14104761904761906</v>
      </c>
      <c r="D71" s="6">
        <v>0.1465238095238095</v>
      </c>
      <c r="E71" s="6">
        <v>0.12104761904761903</v>
      </c>
      <c r="F71" s="6">
        <v>0.17214285714285715</v>
      </c>
      <c r="G71" s="6">
        <v>0.15304761904761904</v>
      </c>
      <c r="H71" s="6">
        <v>0.15476190476190477</v>
      </c>
      <c r="I71" s="6">
        <v>0.15619047619047619</v>
      </c>
      <c r="J71" s="6">
        <v>0.1499047619047619</v>
      </c>
      <c r="K71" s="6">
        <v>0.1465238095238095</v>
      </c>
      <c r="L71" s="6">
        <v>0.15647619047619046</v>
      </c>
      <c r="M71" s="6">
        <v>0.15814285714285714</v>
      </c>
      <c r="N71" s="6">
        <v>0.16576190476190475</v>
      </c>
      <c r="O71" s="6">
        <v>0.15566666666666668</v>
      </c>
      <c r="P71" s="6">
        <v>0.15871428571428572</v>
      </c>
      <c r="Q71" s="6">
        <v>0.14476190476190476</v>
      </c>
      <c r="R71" s="6">
        <v>0.16761904761904761</v>
      </c>
      <c r="S71" s="6">
        <v>0.15476190476190477</v>
      </c>
      <c r="T71" s="6">
        <v>0.12761904761904763</v>
      </c>
      <c r="U71" s="6">
        <v>0.16366666666666665</v>
      </c>
      <c r="V71" s="6">
        <v>0.14738095238095239</v>
      </c>
    </row>
    <row r="72" spans="2:22" x14ac:dyDescent="0.3">
      <c r="B72" s="6">
        <v>0.14109523809523808</v>
      </c>
      <c r="C72" s="6">
        <v>0.1337142857142857</v>
      </c>
      <c r="D72" s="6">
        <v>0.1333333333333333</v>
      </c>
      <c r="E72" s="6">
        <v>0.123</v>
      </c>
      <c r="F72" s="6">
        <v>0.15695238095238093</v>
      </c>
      <c r="G72" s="6">
        <v>0.1499047619047619</v>
      </c>
      <c r="H72" s="6">
        <v>0.15342857142857141</v>
      </c>
      <c r="I72" s="6">
        <v>0.15047619047619049</v>
      </c>
      <c r="J72" s="6">
        <v>0.13776190476190475</v>
      </c>
      <c r="K72" s="6">
        <v>0.12876190476190477</v>
      </c>
      <c r="L72" s="6">
        <v>0.14457142857142857</v>
      </c>
      <c r="M72" s="6">
        <v>0.14623809523809525</v>
      </c>
      <c r="N72" s="6">
        <v>0.15519047619047618</v>
      </c>
      <c r="O72" s="6">
        <v>0.14666666666666667</v>
      </c>
      <c r="P72" s="6">
        <v>0.14461904761904762</v>
      </c>
      <c r="Q72" s="6">
        <v>0.14095238095238094</v>
      </c>
      <c r="R72" s="6">
        <v>0.15695238095238093</v>
      </c>
      <c r="S72" s="6">
        <v>0.13904761904761903</v>
      </c>
      <c r="T72" s="6">
        <v>0.10990476190476189</v>
      </c>
      <c r="U72" s="6">
        <v>0.14085714285714285</v>
      </c>
      <c r="V72" s="6">
        <v>0.14933333333333332</v>
      </c>
    </row>
    <row r="73" spans="2:22" x14ac:dyDescent="0.3">
      <c r="B73" s="6">
        <v>0.15238095238095239</v>
      </c>
      <c r="C73" s="6">
        <v>0.13933333333333334</v>
      </c>
      <c r="D73" s="6">
        <v>0.1465238095238095</v>
      </c>
      <c r="E73" s="6">
        <v>0.11800000000000001</v>
      </c>
      <c r="F73" s="6">
        <v>0.16485714285714287</v>
      </c>
      <c r="G73" s="6">
        <v>0.15814285714285714</v>
      </c>
      <c r="H73" s="6">
        <v>0.16119047619047616</v>
      </c>
      <c r="I73" s="6">
        <v>0.14104761904761906</v>
      </c>
      <c r="J73" s="6">
        <v>0.15752380952380951</v>
      </c>
      <c r="K73" s="6">
        <v>0.13228571428571428</v>
      </c>
      <c r="L73" s="6">
        <v>0.15342857142857141</v>
      </c>
      <c r="M73" s="6">
        <v>0.14966666666666664</v>
      </c>
      <c r="N73" s="6">
        <v>0.15566666666666668</v>
      </c>
      <c r="O73" s="6">
        <v>0.152</v>
      </c>
      <c r="P73" s="6">
        <v>0.16047619047619047</v>
      </c>
      <c r="Q73" s="6">
        <v>0.15238095238095239</v>
      </c>
      <c r="R73" s="6">
        <v>0.16485714285714287</v>
      </c>
      <c r="S73" s="6">
        <v>0.13714285714285712</v>
      </c>
      <c r="T73" s="6">
        <v>0.12171428571428571</v>
      </c>
      <c r="U73" s="6">
        <v>0.12380952380952381</v>
      </c>
      <c r="V73" s="6">
        <v>0.12119047619047618</v>
      </c>
    </row>
    <row r="74" spans="2:22" x14ac:dyDescent="0.3">
      <c r="B74" s="6">
        <v>0.14109523809523808</v>
      </c>
      <c r="C74" s="6">
        <v>0.14457142857142857</v>
      </c>
      <c r="D74" s="6">
        <v>0.15342857142857141</v>
      </c>
      <c r="E74" s="6">
        <v>0.12876190476190477</v>
      </c>
      <c r="F74" s="6">
        <v>0.16495238095238093</v>
      </c>
      <c r="G74" s="6">
        <v>0.15647619047619046</v>
      </c>
      <c r="H74" s="6">
        <v>0.16157142857142856</v>
      </c>
      <c r="I74" s="6">
        <v>0.15476190476190477</v>
      </c>
      <c r="J74" s="6">
        <v>0.15647619047619046</v>
      </c>
      <c r="K74" s="6">
        <v>0.13776190476190475</v>
      </c>
      <c r="L74" s="6">
        <v>0.15814285714285714</v>
      </c>
      <c r="M74" s="6">
        <v>0.15985714285714286</v>
      </c>
      <c r="N74" s="6">
        <v>0.16157142857142856</v>
      </c>
      <c r="O74" s="6">
        <v>0.16757142857142857</v>
      </c>
      <c r="P74" s="6">
        <v>0.15166666666666667</v>
      </c>
      <c r="Q74" s="6">
        <v>0.16157142857142856</v>
      </c>
      <c r="R74" s="6">
        <v>0.14623809523809525</v>
      </c>
      <c r="S74" s="6">
        <v>0.14623809523809525</v>
      </c>
      <c r="T74" s="6">
        <v>0.10376190476190475</v>
      </c>
      <c r="U74" s="6">
        <v>0.14109523809523808</v>
      </c>
      <c r="V74" s="6">
        <v>0.15871428571428572</v>
      </c>
    </row>
    <row r="75" spans="2:22" x14ac:dyDescent="0.3">
      <c r="B75" s="6">
        <v>0.10033333333333334</v>
      </c>
      <c r="C75" s="6">
        <v>0.10033333333333334</v>
      </c>
      <c r="D75" s="6">
        <v>0.10376190476190475</v>
      </c>
      <c r="E75" s="6">
        <v>0.15138095238095237</v>
      </c>
      <c r="F75" s="6">
        <v>0.12242857142857143</v>
      </c>
      <c r="G75" s="6">
        <v>0.11395238095238093</v>
      </c>
      <c r="H75" s="6">
        <v>0.12414285714285715</v>
      </c>
      <c r="I75" s="6">
        <v>0.10376190476190475</v>
      </c>
      <c r="J75" s="6">
        <v>0.10885714285714285</v>
      </c>
      <c r="K75" s="6">
        <v>0.11223809523809525</v>
      </c>
      <c r="L75" s="6">
        <v>0.11566666666666665</v>
      </c>
      <c r="M75" s="6">
        <v>0.11566666666666665</v>
      </c>
      <c r="N75" s="6">
        <v>0.10885714285714285</v>
      </c>
      <c r="O75" s="6">
        <v>0.10052380952380953</v>
      </c>
      <c r="P75" s="6">
        <v>0.10885714285714285</v>
      </c>
      <c r="Q75" s="6">
        <v>0.11395238095238093</v>
      </c>
      <c r="R75" s="6">
        <v>0.12242857142857143</v>
      </c>
      <c r="S75" s="6">
        <v>0.11395238095238093</v>
      </c>
      <c r="T75" s="6">
        <v>0.10714285714285714</v>
      </c>
      <c r="U75" s="6">
        <v>0.11461904761904762</v>
      </c>
      <c r="V75" s="6">
        <v>0.12242857142857143</v>
      </c>
    </row>
    <row r="76" spans="2:22" x14ac:dyDescent="0.3">
      <c r="B76" s="6">
        <v>0.11566666666666665</v>
      </c>
      <c r="C76" s="6">
        <v>0.10376190476190475</v>
      </c>
      <c r="D76" s="6">
        <v>0.10714285714285714</v>
      </c>
      <c r="E76" s="6">
        <v>0.10404761904761904</v>
      </c>
      <c r="F76" s="6">
        <v>0.12076190476190475</v>
      </c>
      <c r="G76" s="6">
        <v>0.12585714285714283</v>
      </c>
      <c r="H76" s="6">
        <v>0.12414285714285715</v>
      </c>
      <c r="I76" s="6">
        <v>0.12523809523809523</v>
      </c>
      <c r="J76" s="6">
        <v>0.11461904761904762</v>
      </c>
      <c r="K76" s="6">
        <v>0.10714285714285714</v>
      </c>
      <c r="L76" s="6">
        <v>0.12242857142857143</v>
      </c>
      <c r="M76" s="6">
        <v>0.12414285714285715</v>
      </c>
      <c r="N76" s="6">
        <v>0.11904761904761904</v>
      </c>
      <c r="O76" s="6">
        <v>0.12076190476190475</v>
      </c>
      <c r="P76" s="6">
        <v>0.12585714285714283</v>
      </c>
      <c r="Q76" s="6">
        <v>0.11223809523809525</v>
      </c>
      <c r="R76" s="6">
        <v>0.11052380952380952</v>
      </c>
      <c r="S76" s="6">
        <v>0.11052380952380952</v>
      </c>
      <c r="T76" s="6">
        <v>9.3523809523809523E-2</v>
      </c>
      <c r="U76" s="6">
        <v>0.12585714285714283</v>
      </c>
      <c r="V76" s="6">
        <v>0.12699999999999997</v>
      </c>
    </row>
    <row r="77" spans="2:22" x14ac:dyDescent="0.3">
      <c r="B77" s="6">
        <v>0.11904761904761904</v>
      </c>
      <c r="C77" s="6">
        <v>0.12638095238095237</v>
      </c>
      <c r="D77" s="6">
        <v>0.12585714285714283</v>
      </c>
      <c r="E77" s="6">
        <v>0.11904761904761904</v>
      </c>
      <c r="F77" s="6">
        <v>0.13266666666666665</v>
      </c>
      <c r="G77" s="6">
        <v>0.13604761904761906</v>
      </c>
      <c r="H77" s="6">
        <v>0.13228571428571428</v>
      </c>
      <c r="I77" s="6">
        <v>0.13228571428571428</v>
      </c>
      <c r="J77" s="6">
        <v>0.13052380952380951</v>
      </c>
      <c r="K77" s="6">
        <v>0.12876190476190477</v>
      </c>
      <c r="L77" s="6">
        <v>0.13776190476190475</v>
      </c>
      <c r="M77" s="6">
        <v>0.13433333333333333</v>
      </c>
      <c r="N77" s="6">
        <v>0.13433333333333333</v>
      </c>
      <c r="O77" s="6">
        <v>0.13228571428571428</v>
      </c>
      <c r="P77" s="6">
        <v>0.13947619047619045</v>
      </c>
      <c r="Q77" s="6">
        <v>0.12876190476190477</v>
      </c>
      <c r="R77" s="6">
        <v>0.13947619047619045</v>
      </c>
      <c r="S77" s="6">
        <v>0.13433333333333333</v>
      </c>
      <c r="T77" s="6">
        <v>0.10714285714285714</v>
      </c>
      <c r="U77" s="6">
        <v>0.14109523809523808</v>
      </c>
      <c r="V77" s="6">
        <v>0.12876190476190477</v>
      </c>
    </row>
    <row r="78" spans="2:22" x14ac:dyDescent="0.3">
      <c r="B78" s="6">
        <v>0.15476190476190477</v>
      </c>
      <c r="C78" s="6">
        <v>0.13933333333333334</v>
      </c>
      <c r="D78" s="6">
        <v>0.15814285714285714</v>
      </c>
      <c r="E78" s="6">
        <v>0.11109523809523809</v>
      </c>
      <c r="F78" s="6">
        <v>0.16495238095238093</v>
      </c>
      <c r="G78" s="6">
        <v>0.15647619047619046</v>
      </c>
      <c r="H78" s="6">
        <v>0.16495238095238093</v>
      </c>
      <c r="I78" s="6">
        <v>0.15138095238095237</v>
      </c>
      <c r="J78" s="6">
        <v>0.14966666666666664</v>
      </c>
      <c r="K78" s="6">
        <v>0.15304761904761904</v>
      </c>
      <c r="L78" s="6">
        <v>0.152</v>
      </c>
      <c r="M78" s="6">
        <v>0.14795238095238095</v>
      </c>
      <c r="N78" s="6">
        <v>0.16666666666666666</v>
      </c>
      <c r="O78" s="6">
        <v>0.16399999999999998</v>
      </c>
      <c r="P78" s="6">
        <v>0.15647619047619046</v>
      </c>
      <c r="Q78" s="6">
        <v>0.15814285714285714</v>
      </c>
      <c r="R78" s="6">
        <v>0.15871428571428572</v>
      </c>
      <c r="S78" s="6">
        <v>0.14966666666666664</v>
      </c>
      <c r="T78" s="6">
        <v>0.11733333333333333</v>
      </c>
      <c r="U78" s="6">
        <v>0.12242857142857143</v>
      </c>
      <c r="V78" s="6">
        <v>0.13185714285714287</v>
      </c>
    </row>
    <row r="79" spans="2:22" x14ac:dyDescent="0.3">
      <c r="B79" s="6">
        <v>0.13004761904761902</v>
      </c>
      <c r="C79" s="6">
        <v>0.11904761904761904</v>
      </c>
      <c r="D79" s="6">
        <v>0.12757142857142856</v>
      </c>
      <c r="E79" s="6">
        <v>7.9999999999999988E-2</v>
      </c>
      <c r="F79" s="6">
        <v>0.14457142857142857</v>
      </c>
      <c r="G79" s="6">
        <v>0.13604761904761906</v>
      </c>
      <c r="H79" s="6">
        <v>0.13604761904761906</v>
      </c>
      <c r="I79" s="6">
        <v>0.13266666666666665</v>
      </c>
      <c r="J79" s="6">
        <v>0.13433333333333333</v>
      </c>
      <c r="K79" s="6">
        <v>0.11904761904761904</v>
      </c>
      <c r="L79" s="6">
        <v>0.13604761904761906</v>
      </c>
      <c r="M79" s="6">
        <v>0.13757142857142857</v>
      </c>
      <c r="N79" s="6">
        <v>0.15647619047619046</v>
      </c>
      <c r="O79" s="6">
        <v>0.15385714285714283</v>
      </c>
      <c r="P79" s="6">
        <v>0.13433333333333333</v>
      </c>
      <c r="Q79" s="6">
        <v>0.14285714285714285</v>
      </c>
      <c r="R79" s="6">
        <v>0.13433333333333333</v>
      </c>
      <c r="S79" s="6">
        <v>0.12414285714285715</v>
      </c>
      <c r="T79" s="6">
        <v>8.6714285714285702E-2</v>
      </c>
      <c r="U79" s="6">
        <v>9.861904761904762E-2</v>
      </c>
      <c r="V79" s="6">
        <v>0.10990476190476189</v>
      </c>
    </row>
    <row r="80" spans="2:22" x14ac:dyDescent="0.3">
      <c r="B80" s="6">
        <v>9.1714285714285707E-2</v>
      </c>
      <c r="C80" s="6">
        <v>9.1714285714285707E-2</v>
      </c>
      <c r="D80" s="6">
        <v>9.5238095238095233E-2</v>
      </c>
      <c r="E80" s="6">
        <v>9.3476190476190477E-2</v>
      </c>
      <c r="F80" s="6">
        <v>9.861904761904762E-2</v>
      </c>
      <c r="G80" s="6">
        <v>0.10376190476190475</v>
      </c>
      <c r="H80" s="6">
        <v>9.1857142857142859E-2</v>
      </c>
      <c r="I80" s="6">
        <v>9.5238095238095233E-2</v>
      </c>
      <c r="J80" s="6">
        <v>9.3523809523809523E-2</v>
      </c>
      <c r="K80" s="6">
        <v>0.10404761904761904</v>
      </c>
      <c r="L80" s="6">
        <v>0.10542857142857143</v>
      </c>
      <c r="M80" s="6">
        <v>9.6999999999999989E-2</v>
      </c>
      <c r="N80" s="6">
        <v>9.5238095238095233E-2</v>
      </c>
      <c r="O80" s="6">
        <v>9.861904761904762E-2</v>
      </c>
      <c r="P80" s="6">
        <v>0.10033333333333334</v>
      </c>
      <c r="Q80" s="6">
        <v>9.5238095238095233E-2</v>
      </c>
      <c r="R80" s="6">
        <v>0.10204761904761903</v>
      </c>
      <c r="S80" s="6">
        <v>0.10204761904761903</v>
      </c>
      <c r="T80" s="6">
        <v>7.9952380952380955E-2</v>
      </c>
      <c r="U80" s="6">
        <v>0.1058095238095238</v>
      </c>
      <c r="V80" s="6">
        <v>0.12699999999999997</v>
      </c>
    </row>
    <row r="81" spans="1:34" x14ac:dyDescent="0.3">
      <c r="B81" s="6">
        <v>0.13604761904761906</v>
      </c>
      <c r="C81" s="6">
        <v>0.13776190476190475</v>
      </c>
      <c r="D81" s="6">
        <v>0.14638095238095236</v>
      </c>
      <c r="E81" s="6">
        <v>0.11723809523809524</v>
      </c>
      <c r="F81" s="6">
        <v>0.17347619047619045</v>
      </c>
      <c r="G81" s="6">
        <v>0.16495238095238093</v>
      </c>
      <c r="H81" s="6">
        <v>0.17347619047619045</v>
      </c>
      <c r="I81" s="6">
        <v>0.15814285714285714</v>
      </c>
      <c r="J81" s="6">
        <v>0.1499047619047619</v>
      </c>
      <c r="K81" s="6">
        <v>0.13604761904761906</v>
      </c>
      <c r="L81" s="6">
        <v>0.15985714285714286</v>
      </c>
      <c r="M81" s="6">
        <v>0.15476190476190477</v>
      </c>
      <c r="N81" s="6">
        <v>0.16223809523809524</v>
      </c>
      <c r="O81" s="6">
        <v>0.17461904761904759</v>
      </c>
      <c r="P81" s="6">
        <v>0.15814285714285714</v>
      </c>
      <c r="Q81" s="6">
        <v>0.15304761904761904</v>
      </c>
      <c r="R81" s="6">
        <v>0.15814285714285714</v>
      </c>
      <c r="S81" s="6">
        <v>0.14461904761904762</v>
      </c>
      <c r="T81" s="6">
        <v>0.10376190476190475</v>
      </c>
      <c r="U81" s="6">
        <v>0.14461904761904762</v>
      </c>
      <c r="V81" s="6">
        <v>0.15871428571428572</v>
      </c>
    </row>
    <row r="82" spans="1:34" x14ac:dyDescent="0.3">
      <c r="B82" s="6">
        <v>0.14966666666666664</v>
      </c>
      <c r="C82" s="6">
        <v>0.14114285714285713</v>
      </c>
      <c r="D82" s="6">
        <v>0.14966666666666664</v>
      </c>
      <c r="E82" s="6">
        <v>9.7047619047619035E-2</v>
      </c>
      <c r="F82" s="6">
        <v>0.17347619047619045</v>
      </c>
      <c r="G82" s="6">
        <v>0.16666666666666666</v>
      </c>
      <c r="H82" s="6">
        <v>0.16933333333333334</v>
      </c>
      <c r="I82" s="6">
        <v>0.15695238095238093</v>
      </c>
      <c r="J82" s="6">
        <v>0.15647619047619046</v>
      </c>
      <c r="K82" s="6">
        <v>0.14109523809523808</v>
      </c>
      <c r="L82" s="6">
        <v>0.14623809523809525</v>
      </c>
      <c r="M82" s="6">
        <v>0.16157142857142856</v>
      </c>
      <c r="N82" s="6">
        <v>0.17347619047619045</v>
      </c>
      <c r="O82" s="6">
        <v>0.18028571428571427</v>
      </c>
      <c r="P82" s="6">
        <v>0.15695238095238093</v>
      </c>
      <c r="Q82" s="6">
        <v>0.15304761904761904</v>
      </c>
      <c r="R82" s="6">
        <v>0.15476190476190477</v>
      </c>
      <c r="S82" s="6">
        <v>0.14638095238095236</v>
      </c>
      <c r="T82" s="6">
        <v>0.10033333333333334</v>
      </c>
      <c r="U82" s="6">
        <v>0.13052380952380951</v>
      </c>
      <c r="V82" s="6">
        <v>0.14285714285714285</v>
      </c>
    </row>
    <row r="83" spans="1:34" x14ac:dyDescent="0.3">
      <c r="B83" s="6">
        <v>0.16157142857142856</v>
      </c>
      <c r="C83" s="6">
        <v>0.15304761904761904</v>
      </c>
      <c r="D83" s="6">
        <v>0.16838095238095238</v>
      </c>
      <c r="E83" s="6">
        <v>0.11733333333333333</v>
      </c>
      <c r="F83" s="6">
        <v>0.17814285714285713</v>
      </c>
      <c r="G83" s="6">
        <v>0.17347619047619045</v>
      </c>
      <c r="H83" s="6">
        <v>0.17685714285714285</v>
      </c>
      <c r="I83" s="6">
        <v>0.16157142857142856</v>
      </c>
      <c r="J83" s="6">
        <v>0.15238095238095239</v>
      </c>
      <c r="K83" s="6">
        <v>0.15138095238095237</v>
      </c>
      <c r="L83" s="6">
        <v>0.17004761904761906</v>
      </c>
      <c r="M83" s="6">
        <v>0.1499047619047619</v>
      </c>
      <c r="N83" s="6">
        <v>0.17004761904761906</v>
      </c>
      <c r="O83" s="6">
        <v>0.18709523809523806</v>
      </c>
      <c r="P83" s="6">
        <v>0.17347619047619045</v>
      </c>
      <c r="Q83" s="6">
        <v>0.17857142857142855</v>
      </c>
      <c r="R83" s="6">
        <v>0.16838095238095238</v>
      </c>
      <c r="S83" s="6">
        <v>0.16495238095238093</v>
      </c>
      <c r="T83" s="6">
        <v>0.11285714285714285</v>
      </c>
      <c r="U83" s="6">
        <v>0.12585714285714283</v>
      </c>
      <c r="V83" s="6">
        <v>0.1358095238095238</v>
      </c>
    </row>
    <row r="84" spans="1:34" x14ac:dyDescent="0.3">
      <c r="B84" s="6">
        <v>0.15476190476190477</v>
      </c>
      <c r="C84" s="6">
        <v>0.14457142857142857</v>
      </c>
      <c r="D84" s="6">
        <v>0.15138095238095237</v>
      </c>
      <c r="E84" s="6">
        <v>0.10714285714285714</v>
      </c>
      <c r="F84" s="6">
        <v>0.16399999999999998</v>
      </c>
      <c r="G84" s="6">
        <v>0.16157142857142856</v>
      </c>
      <c r="H84" s="6">
        <v>0.15985714285714286</v>
      </c>
      <c r="I84" s="6">
        <v>0.14623809523809525</v>
      </c>
      <c r="J84" s="6">
        <v>0.16666666666666666</v>
      </c>
      <c r="K84" s="6">
        <v>0.14114285714285713</v>
      </c>
      <c r="L84" s="6">
        <v>0.16666666666666666</v>
      </c>
      <c r="M84" s="6">
        <v>0.16933333333333334</v>
      </c>
      <c r="N84" s="6">
        <v>0.18709523809523806</v>
      </c>
      <c r="O84" s="6">
        <v>0.16576190476190475</v>
      </c>
      <c r="P84" s="6">
        <v>0.15695238095238093</v>
      </c>
      <c r="Q84" s="6">
        <v>0.17004761904761906</v>
      </c>
      <c r="R84" s="6">
        <v>0.15566666666666668</v>
      </c>
      <c r="S84" s="6">
        <v>0.16399999999999998</v>
      </c>
      <c r="T84" s="6">
        <v>0.11052380952380952</v>
      </c>
      <c r="U84" s="6">
        <v>0.12242857142857143</v>
      </c>
      <c r="V84" s="6">
        <v>0.13095238095238093</v>
      </c>
    </row>
    <row r="86" spans="1:34" x14ac:dyDescent="0.3">
      <c r="A86" s="9" t="s">
        <v>105</v>
      </c>
      <c r="B86" s="2" t="s">
        <v>66</v>
      </c>
      <c r="C86" s="6" cm="1">
        <f t="array" ref="C86:C114">MMULT(_xlfn.ANCHORARRAY(B56),Z34:Z54)</f>
        <v>3.1111428571428568</v>
      </c>
      <c r="E86" s="2" t="s">
        <v>61</v>
      </c>
      <c r="F86" s="6" cm="1">
        <f t="array" ref="F86:AH114">MMULT(_xlfn.ANCHORARRAY(B56),D5:AF25)</f>
        <v>9.7590030476190481</v>
      </c>
      <c r="G86" s="6">
        <v>9.5067872380952387</v>
      </c>
      <c r="H86" s="6">
        <v>8.4660864285714279</v>
      </c>
      <c r="I86" s="6">
        <v>6.4036751428571437</v>
      </c>
      <c r="J86" s="6">
        <v>6.2309026190476189</v>
      </c>
      <c r="K86" s="6">
        <v>12.405417714285713</v>
      </c>
      <c r="L86" s="6">
        <v>11.67982704761905</v>
      </c>
      <c r="M86" s="6">
        <v>9.9354902857142857</v>
      </c>
      <c r="N86" s="6">
        <v>10.610820714285715</v>
      </c>
      <c r="O86" s="6">
        <v>10.079725571428572</v>
      </c>
      <c r="P86" s="6">
        <v>8.8721165238095239</v>
      </c>
      <c r="Q86" s="6">
        <v>6.7170720476190473</v>
      </c>
      <c r="R86" s="6">
        <v>6.805520904761905</v>
      </c>
      <c r="S86" s="6">
        <v>6.1211897619047617</v>
      </c>
      <c r="T86" s="6">
        <v>4.8136955238095229</v>
      </c>
      <c r="U86" s="6">
        <v>9.9888391904761917</v>
      </c>
      <c r="V86" s="6">
        <v>9.3198021904761905</v>
      </c>
      <c r="W86" s="6">
        <v>9.5320809523809515</v>
      </c>
      <c r="X86" s="6">
        <v>9.8583238095238102</v>
      </c>
      <c r="Y86" s="6">
        <v>7.4304833333333322</v>
      </c>
      <c r="Z86" s="6">
        <v>7.6301550476190476</v>
      </c>
      <c r="AA86" s="6">
        <v>8.5503477619047619</v>
      </c>
      <c r="AB86" s="6">
        <v>9.7392262380952364</v>
      </c>
      <c r="AC86" s="6">
        <v>8.3362218095238081</v>
      </c>
      <c r="AD86" s="6">
        <v>6.465672761904762</v>
      </c>
      <c r="AE86" s="6">
        <v>9.901564333333333</v>
      </c>
      <c r="AF86" s="6">
        <v>9.8308509523809544</v>
      </c>
      <c r="AG86" s="6">
        <v>10.368105238095236</v>
      </c>
      <c r="AH86" s="6">
        <v>9.9574901904761912</v>
      </c>
    </row>
    <row r="87" spans="1:34" x14ac:dyDescent="0.3">
      <c r="B87" s="2" t="s">
        <v>67</v>
      </c>
      <c r="C87" s="6">
        <v>3.0457619047619051</v>
      </c>
      <c r="F87" s="6">
        <v>9.5067872380952387</v>
      </c>
      <c r="G87" s="6">
        <v>9.3169395714285717</v>
      </c>
      <c r="H87" s="6">
        <v>8.2968190476190475</v>
      </c>
      <c r="I87" s="6">
        <v>6.2715020952380947</v>
      </c>
      <c r="J87" s="6">
        <v>6.0602901904761906</v>
      </c>
      <c r="K87" s="6">
        <v>12.12107595238095</v>
      </c>
      <c r="L87" s="6">
        <v>11.413432380952381</v>
      </c>
      <c r="M87" s="6">
        <v>9.7276537142857116</v>
      </c>
      <c r="N87" s="6">
        <v>10.357970523809524</v>
      </c>
      <c r="O87" s="6">
        <v>9.8907968095238061</v>
      </c>
      <c r="P87" s="6">
        <v>8.704736047619047</v>
      </c>
      <c r="Q87" s="6">
        <v>6.585504523809524</v>
      </c>
      <c r="R87" s="6">
        <v>6.6410467142857144</v>
      </c>
      <c r="S87" s="6">
        <v>5.9686403333333349</v>
      </c>
      <c r="T87" s="6">
        <v>4.7029466666666657</v>
      </c>
      <c r="U87" s="6">
        <v>9.7777774761904759</v>
      </c>
      <c r="V87" s="6">
        <v>9.1188920000000007</v>
      </c>
      <c r="W87" s="6">
        <v>9.3713293809523783</v>
      </c>
      <c r="X87" s="6">
        <v>9.6489166190476183</v>
      </c>
      <c r="Y87" s="6">
        <v>7.2612923333333326</v>
      </c>
      <c r="Z87" s="6">
        <v>7.4545771428571426</v>
      </c>
      <c r="AA87" s="6">
        <v>8.3683189523809514</v>
      </c>
      <c r="AB87" s="6">
        <v>9.572246285714284</v>
      </c>
      <c r="AC87" s="6">
        <v>8.1992609047619052</v>
      </c>
      <c r="AD87" s="6">
        <v>6.3065348095238098</v>
      </c>
      <c r="AE87" s="6">
        <v>9.695132523809523</v>
      </c>
      <c r="AF87" s="6">
        <v>9.6461819523809478</v>
      </c>
      <c r="AG87" s="6">
        <v>10.197949428571427</v>
      </c>
      <c r="AH87" s="6">
        <v>9.7893522380952351</v>
      </c>
    </row>
    <row r="88" spans="1:34" x14ac:dyDescent="0.3">
      <c r="B88" s="2" t="s">
        <v>68</v>
      </c>
      <c r="C88" s="6">
        <v>2.7140476190476188</v>
      </c>
      <c r="F88" s="6">
        <v>8.4660864285714279</v>
      </c>
      <c r="G88" s="6">
        <v>8.2968190476190475</v>
      </c>
      <c r="H88" s="6">
        <v>7.4045409999999983</v>
      </c>
      <c r="I88" s="6">
        <v>5.5879885714285713</v>
      </c>
      <c r="J88" s="6">
        <v>5.4000055714285722</v>
      </c>
      <c r="K88" s="6">
        <v>10.789222619047619</v>
      </c>
      <c r="L88" s="6">
        <v>10.159438952380949</v>
      </c>
      <c r="M88" s="6">
        <v>8.6655330476190464</v>
      </c>
      <c r="N88" s="6">
        <v>9.226144761904763</v>
      </c>
      <c r="O88" s="6">
        <v>8.8167906190476177</v>
      </c>
      <c r="P88" s="6">
        <v>7.764466904761905</v>
      </c>
      <c r="Q88" s="6">
        <v>5.8660673333333326</v>
      </c>
      <c r="R88" s="6">
        <v>5.9170854761904774</v>
      </c>
      <c r="S88" s="6">
        <v>5.3180551904761888</v>
      </c>
      <c r="T88" s="6">
        <v>4.1904584285714286</v>
      </c>
      <c r="U88" s="6">
        <v>8.7124356190476178</v>
      </c>
      <c r="V88" s="6">
        <v>8.1234174285714289</v>
      </c>
      <c r="W88" s="6">
        <v>8.3558691428571432</v>
      </c>
      <c r="X88" s="6">
        <v>8.5913924761904763</v>
      </c>
      <c r="Y88" s="6">
        <v>6.4783051904761892</v>
      </c>
      <c r="Z88" s="6">
        <v>6.6366670000000001</v>
      </c>
      <c r="AA88" s="6">
        <v>7.4545072857142856</v>
      </c>
      <c r="AB88" s="6">
        <v>8.5269690000000011</v>
      </c>
      <c r="AC88" s="6">
        <v>7.2994079047619032</v>
      </c>
      <c r="AD88" s="6">
        <v>5.613194428571429</v>
      </c>
      <c r="AE88" s="6">
        <v>8.6326713333333327</v>
      </c>
      <c r="AF88" s="6">
        <v>8.5890498571428573</v>
      </c>
      <c r="AG88" s="6">
        <v>9.0818694285714283</v>
      </c>
      <c r="AH88" s="6">
        <v>8.7182145714285717</v>
      </c>
    </row>
    <row r="89" spans="1:34" x14ac:dyDescent="0.3">
      <c r="B89" s="2" t="s">
        <v>69</v>
      </c>
      <c r="C89" s="6">
        <v>2.0569999999999995</v>
      </c>
      <c r="F89" s="6">
        <v>6.4036751428571428</v>
      </c>
      <c r="G89" s="6">
        <v>6.2715020952380947</v>
      </c>
      <c r="H89" s="6">
        <v>5.5879885714285704</v>
      </c>
      <c r="I89" s="6">
        <v>4.2508866190476198</v>
      </c>
      <c r="J89" s="6">
        <v>4.0871429999999993</v>
      </c>
      <c r="K89" s="6">
        <v>8.1629503333333329</v>
      </c>
      <c r="L89" s="6">
        <v>7.6880449047619033</v>
      </c>
      <c r="M89" s="6">
        <v>6.5542440476190471</v>
      </c>
      <c r="N89" s="6">
        <v>6.9905659523809529</v>
      </c>
      <c r="O89" s="6">
        <v>6.6695473809523813</v>
      </c>
      <c r="P89" s="6">
        <v>5.8610216666666668</v>
      </c>
      <c r="Q89" s="6">
        <v>4.4629170476190474</v>
      </c>
      <c r="R89" s="6">
        <v>4.4763265714285696</v>
      </c>
      <c r="S89" s="6">
        <v>4.0332168095238092</v>
      </c>
      <c r="T89" s="6">
        <v>3.1780929999999996</v>
      </c>
      <c r="U89" s="6">
        <v>6.5907544761904759</v>
      </c>
      <c r="V89" s="6">
        <v>6.1544885714285726</v>
      </c>
      <c r="W89" s="6">
        <v>6.3248471428571413</v>
      </c>
      <c r="X89" s="6">
        <v>6.5070728095238088</v>
      </c>
      <c r="Y89" s="6">
        <v>4.8967367142857139</v>
      </c>
      <c r="Z89" s="6">
        <v>5.0255669999999988</v>
      </c>
      <c r="AA89" s="6">
        <v>5.6408695238095232</v>
      </c>
      <c r="AB89" s="6">
        <v>6.4593776666666649</v>
      </c>
      <c r="AC89" s="6">
        <v>5.530630619047618</v>
      </c>
      <c r="AD89" s="6">
        <v>4.2505995714285714</v>
      </c>
      <c r="AE89" s="6">
        <v>6.5328517619047615</v>
      </c>
      <c r="AF89" s="6">
        <v>6.5070478095238089</v>
      </c>
      <c r="AG89" s="6">
        <v>6.8822561904761885</v>
      </c>
      <c r="AH89" s="6">
        <v>6.6006155238095232</v>
      </c>
    </row>
    <row r="90" spans="1:34" x14ac:dyDescent="0.3">
      <c r="B90" s="2" t="s">
        <v>70</v>
      </c>
      <c r="C90" s="6">
        <v>1.9914761904761904</v>
      </c>
      <c r="F90" s="6">
        <v>6.2309026190476189</v>
      </c>
      <c r="G90" s="6">
        <v>6.0602901904761906</v>
      </c>
      <c r="H90" s="6">
        <v>5.4000055714285713</v>
      </c>
      <c r="I90" s="6">
        <v>4.0871429999999993</v>
      </c>
      <c r="J90" s="6">
        <v>4.0206801428571426</v>
      </c>
      <c r="K90" s="6">
        <v>7.9132308095238084</v>
      </c>
      <c r="L90" s="6">
        <v>7.4512086666666653</v>
      </c>
      <c r="M90" s="6">
        <v>6.3375840952380953</v>
      </c>
      <c r="N90" s="6">
        <v>6.783250714285713</v>
      </c>
      <c r="O90" s="6">
        <v>6.426638476190476</v>
      </c>
      <c r="P90" s="6">
        <v>5.6551218095238101</v>
      </c>
      <c r="Q90" s="6">
        <v>4.2954509047619043</v>
      </c>
      <c r="R90" s="6">
        <v>4.3678098571428574</v>
      </c>
      <c r="S90" s="6">
        <v>3.9256760952380949</v>
      </c>
      <c r="T90" s="6">
        <v>3.0743177142857143</v>
      </c>
      <c r="U90" s="6">
        <v>6.3634079523809515</v>
      </c>
      <c r="V90" s="6">
        <v>5.9475553333333337</v>
      </c>
      <c r="W90" s="6">
        <v>6.0751099523809522</v>
      </c>
      <c r="X90" s="6">
        <v>6.2974579999999989</v>
      </c>
      <c r="Y90" s="6">
        <v>4.7676087142857133</v>
      </c>
      <c r="Z90" s="6">
        <v>4.8816937619047609</v>
      </c>
      <c r="AA90" s="6">
        <v>5.4607239047619052</v>
      </c>
      <c r="AB90" s="6">
        <v>6.2038576190476178</v>
      </c>
      <c r="AC90" s="6">
        <v>5.2965665714285723</v>
      </c>
      <c r="AD90" s="6">
        <v>4.1411663333333326</v>
      </c>
      <c r="AE90" s="6">
        <v>6.3147415238095244</v>
      </c>
      <c r="AF90" s="6">
        <v>6.2545113333333333</v>
      </c>
      <c r="AG90" s="6">
        <v>6.60370557142857</v>
      </c>
      <c r="AH90" s="6">
        <v>6.3336216190476184</v>
      </c>
    </row>
    <row r="91" spans="1:34" x14ac:dyDescent="0.3">
      <c r="B91" s="2" t="s">
        <v>71</v>
      </c>
      <c r="C91" s="6">
        <v>3.9575238095238099</v>
      </c>
      <c r="F91" s="6">
        <v>12.405417714285713</v>
      </c>
      <c r="G91" s="6">
        <v>12.12107595238095</v>
      </c>
      <c r="H91" s="6">
        <v>10.789222619047621</v>
      </c>
      <c r="I91" s="6">
        <v>8.1629503333333329</v>
      </c>
      <c r="J91" s="6">
        <v>7.9132308095238093</v>
      </c>
      <c r="K91" s="6">
        <v>15.949528571428571</v>
      </c>
      <c r="L91" s="6">
        <v>15.019792047619049</v>
      </c>
      <c r="M91" s="6">
        <v>12.715690952380951</v>
      </c>
      <c r="N91" s="6">
        <v>13.501850761904757</v>
      </c>
      <c r="O91" s="6">
        <v>12.882692</v>
      </c>
      <c r="P91" s="6">
        <v>11.325092761904763</v>
      </c>
      <c r="Q91" s="6">
        <v>8.5568585714285721</v>
      </c>
      <c r="R91" s="6">
        <v>8.6616357142857154</v>
      </c>
      <c r="S91" s="6">
        <v>7.7493532857142871</v>
      </c>
      <c r="T91" s="6">
        <v>6.1388944285714295</v>
      </c>
      <c r="U91" s="6">
        <v>12.752508333333335</v>
      </c>
      <c r="V91" s="6">
        <v>11.906012285714285</v>
      </c>
      <c r="W91" s="6">
        <v>12.206731428571427</v>
      </c>
      <c r="X91" s="6">
        <v>12.616228142857144</v>
      </c>
      <c r="Y91" s="6">
        <v>9.4124472857142845</v>
      </c>
      <c r="Z91" s="6">
        <v>9.7476061904761906</v>
      </c>
      <c r="AA91" s="6">
        <v>10.902082619047619</v>
      </c>
      <c r="AB91" s="6">
        <v>12.482484000000001</v>
      </c>
      <c r="AC91" s="6">
        <v>10.730435238095238</v>
      </c>
      <c r="AD91" s="6">
        <v>8.226172142857143</v>
      </c>
      <c r="AE91" s="6">
        <v>12.686378333333334</v>
      </c>
      <c r="AF91" s="6">
        <v>12.644228333333331</v>
      </c>
      <c r="AG91" s="6">
        <v>13.304896238095239</v>
      </c>
      <c r="AH91" s="6">
        <v>12.784012857142857</v>
      </c>
    </row>
    <row r="92" spans="1:34" x14ac:dyDescent="0.3">
      <c r="B92" s="2" t="s">
        <v>72</v>
      </c>
      <c r="C92" s="6">
        <v>3.7273809523809516</v>
      </c>
      <c r="F92" s="6">
        <v>11.679827047619048</v>
      </c>
      <c r="G92" s="6">
        <v>11.413432380952381</v>
      </c>
      <c r="H92" s="6">
        <v>10.159438952380949</v>
      </c>
      <c r="I92" s="6">
        <v>7.6880449047619033</v>
      </c>
      <c r="J92" s="6">
        <v>7.4512086666666653</v>
      </c>
      <c r="K92" s="6">
        <v>15.019792047619049</v>
      </c>
      <c r="L92" s="6">
        <v>14.151625190476187</v>
      </c>
      <c r="M92" s="6">
        <v>11.976244999999999</v>
      </c>
      <c r="N92" s="6">
        <v>12.712850047619048</v>
      </c>
      <c r="O92" s="6">
        <v>12.133258142857143</v>
      </c>
      <c r="P92" s="6">
        <v>10.662593047619046</v>
      </c>
      <c r="Q92" s="6">
        <v>8.0558558095238091</v>
      </c>
      <c r="R92" s="6">
        <v>8.1628139999999991</v>
      </c>
      <c r="S92" s="6">
        <v>7.2969640476190465</v>
      </c>
      <c r="T92" s="6">
        <v>5.7790463333333326</v>
      </c>
      <c r="U92" s="6">
        <v>12.008349952380954</v>
      </c>
      <c r="V92" s="6">
        <v>11.212220523809524</v>
      </c>
      <c r="W92" s="6">
        <v>11.498076238095239</v>
      </c>
      <c r="X92" s="6">
        <v>11.880663380952379</v>
      </c>
      <c r="Y92" s="6">
        <v>8.8665082857142856</v>
      </c>
      <c r="Z92" s="6">
        <v>9.1805895714285715</v>
      </c>
      <c r="AA92" s="6">
        <v>10.267295333333333</v>
      </c>
      <c r="AB92" s="6">
        <v>11.753847095238093</v>
      </c>
      <c r="AC92" s="6">
        <v>10.104701428571428</v>
      </c>
      <c r="AD92" s="6">
        <v>7.7470497619047602</v>
      </c>
      <c r="AE92" s="6">
        <v>11.94844414285714</v>
      </c>
      <c r="AF92" s="6">
        <v>11.908603333333332</v>
      </c>
      <c r="AG92" s="6">
        <v>12.525566666666665</v>
      </c>
      <c r="AH92" s="6">
        <v>12.039362333333331</v>
      </c>
    </row>
    <row r="93" spans="1:34" x14ac:dyDescent="0.3">
      <c r="B93" s="2" t="s">
        <v>73</v>
      </c>
      <c r="C93" s="6">
        <v>3.1802857142857137</v>
      </c>
      <c r="F93" s="6">
        <v>9.9354902857142857</v>
      </c>
      <c r="G93" s="6">
        <v>9.7276537142857133</v>
      </c>
      <c r="H93" s="6">
        <v>8.6655330476190464</v>
      </c>
      <c r="I93" s="6">
        <v>6.5542440476190471</v>
      </c>
      <c r="J93" s="6">
        <v>6.3375840952380944</v>
      </c>
      <c r="K93" s="6">
        <v>12.715690952380951</v>
      </c>
      <c r="L93" s="6">
        <v>11.976244999999999</v>
      </c>
      <c r="M93" s="6">
        <v>10.188791047619047</v>
      </c>
      <c r="N93" s="6">
        <v>10.828654523809524</v>
      </c>
      <c r="O93" s="6">
        <v>10.341905047619047</v>
      </c>
      <c r="P93" s="6">
        <v>9.0963371428571413</v>
      </c>
      <c r="Q93" s="6">
        <v>6.8793013809523806</v>
      </c>
      <c r="R93" s="6">
        <v>6.9424330952380942</v>
      </c>
      <c r="S93" s="6">
        <v>6.2272162380952381</v>
      </c>
      <c r="T93" s="6">
        <v>4.9208287142857152</v>
      </c>
      <c r="U93" s="6">
        <v>10.227070142857142</v>
      </c>
      <c r="V93" s="6">
        <v>9.541168285714285</v>
      </c>
      <c r="W93" s="6">
        <v>9.7993290952380931</v>
      </c>
      <c r="X93" s="6">
        <v>10.100839761904762</v>
      </c>
      <c r="Y93" s="6">
        <v>7.5721043809523803</v>
      </c>
      <c r="Z93" s="6">
        <v>7.8024051428571424</v>
      </c>
      <c r="AA93" s="6">
        <v>8.7521158571428561</v>
      </c>
      <c r="AB93" s="6">
        <v>10.01388019047619</v>
      </c>
      <c r="AC93" s="6">
        <v>8.5890349999999991</v>
      </c>
      <c r="AD93" s="6">
        <v>6.6002450952380949</v>
      </c>
      <c r="AE93" s="6">
        <v>10.152076619047619</v>
      </c>
      <c r="AF93" s="6">
        <v>10.110358</v>
      </c>
      <c r="AG93" s="6">
        <v>10.671401904761906</v>
      </c>
      <c r="AH93" s="6">
        <v>10.249313142857142</v>
      </c>
    </row>
    <row r="94" spans="1:34" x14ac:dyDescent="0.3">
      <c r="B94" s="2" t="s">
        <v>74</v>
      </c>
      <c r="C94" s="6">
        <v>3.3952380952380952</v>
      </c>
      <c r="F94" s="6">
        <v>10.610820714285714</v>
      </c>
      <c r="G94" s="6">
        <v>10.357970523809524</v>
      </c>
      <c r="H94" s="6">
        <v>9.2261447619047612</v>
      </c>
      <c r="I94" s="6">
        <v>6.9905659523809529</v>
      </c>
      <c r="J94" s="6">
        <v>6.7832507142857148</v>
      </c>
      <c r="K94" s="6">
        <v>13.501850761904757</v>
      </c>
      <c r="L94" s="6">
        <v>12.712850047619048</v>
      </c>
      <c r="M94" s="6">
        <v>10.828654523809522</v>
      </c>
      <c r="N94" s="6">
        <v>11.565923619047618</v>
      </c>
      <c r="O94" s="6">
        <v>11.000092523809522</v>
      </c>
      <c r="P94" s="6">
        <v>9.675456904761905</v>
      </c>
      <c r="Q94" s="6">
        <v>7.3400592380952379</v>
      </c>
      <c r="R94" s="6">
        <v>7.4142508571428563</v>
      </c>
      <c r="S94" s="6">
        <v>6.6760553809523806</v>
      </c>
      <c r="T94" s="6">
        <v>5.2527024761904766</v>
      </c>
      <c r="U94" s="6">
        <v>10.886158142857141</v>
      </c>
      <c r="V94" s="6">
        <v>10.159512428571428</v>
      </c>
      <c r="W94" s="6">
        <v>10.408524428571427</v>
      </c>
      <c r="X94" s="6">
        <v>10.749800666666665</v>
      </c>
      <c r="Y94" s="6">
        <v>8.0985458095238112</v>
      </c>
      <c r="Z94" s="6">
        <v>8.3129860476190469</v>
      </c>
      <c r="AA94" s="6">
        <v>9.3256647142857148</v>
      </c>
      <c r="AB94" s="6">
        <v>10.634740666666666</v>
      </c>
      <c r="AC94" s="6">
        <v>9.1020344761904752</v>
      </c>
      <c r="AD94" s="6">
        <v>7.042582619047618</v>
      </c>
      <c r="AE94" s="6">
        <v>10.789883095238096</v>
      </c>
      <c r="AF94" s="6">
        <v>10.721112666666665</v>
      </c>
      <c r="AG94" s="6">
        <v>11.324435190476189</v>
      </c>
      <c r="AH94" s="6">
        <v>10.873042285714284</v>
      </c>
    </row>
    <row r="95" spans="1:34" x14ac:dyDescent="0.3">
      <c r="B95" s="2" t="s">
        <v>75</v>
      </c>
      <c r="C95" s="6">
        <v>3.2373333333333325</v>
      </c>
      <c r="F95" s="6">
        <v>10.079725571428572</v>
      </c>
      <c r="G95" s="6">
        <v>9.8907968095238061</v>
      </c>
      <c r="H95" s="6">
        <v>8.8167906190476177</v>
      </c>
      <c r="I95" s="6">
        <v>6.6695473809523813</v>
      </c>
      <c r="J95" s="6">
        <v>6.426638476190476</v>
      </c>
      <c r="K95" s="6">
        <v>12.882692</v>
      </c>
      <c r="L95" s="6">
        <v>12.133258142857141</v>
      </c>
      <c r="M95" s="6">
        <v>10.341905047619045</v>
      </c>
      <c r="N95" s="6">
        <v>11.000092523809521</v>
      </c>
      <c r="O95" s="6">
        <v>10.527731428571425</v>
      </c>
      <c r="P95" s="6">
        <v>9.2564628095238106</v>
      </c>
      <c r="Q95" s="6">
        <v>7.0064827142857142</v>
      </c>
      <c r="R95" s="6">
        <v>7.0476693809523807</v>
      </c>
      <c r="S95" s="6">
        <v>6.3395921904761883</v>
      </c>
      <c r="T95" s="6">
        <v>5.0017632857142864</v>
      </c>
      <c r="U95" s="6">
        <v>10.387663095238095</v>
      </c>
      <c r="V95" s="6">
        <v>9.6913457142857116</v>
      </c>
      <c r="W95" s="6">
        <v>9.9734431904761927</v>
      </c>
      <c r="X95" s="6">
        <v>10.257224238095237</v>
      </c>
      <c r="Y95" s="6">
        <v>7.7169840476190457</v>
      </c>
      <c r="Z95" s="6">
        <v>7.9192930476190471</v>
      </c>
      <c r="AA95" s="6">
        <v>8.89515176190476</v>
      </c>
      <c r="AB95" s="6">
        <v>10.185235714285714</v>
      </c>
      <c r="AC95" s="6">
        <v>8.7274016190476189</v>
      </c>
      <c r="AD95" s="6">
        <v>6.6960983809523809</v>
      </c>
      <c r="AE95" s="6">
        <v>10.303911476190475</v>
      </c>
      <c r="AF95" s="6">
        <v>10.262906714285712</v>
      </c>
      <c r="AG95" s="6">
        <v>10.853699000000001</v>
      </c>
      <c r="AH95" s="6">
        <v>10.423053714285714</v>
      </c>
    </row>
    <row r="96" spans="1:34" x14ac:dyDescent="0.3">
      <c r="B96" s="2" t="s">
        <v>76</v>
      </c>
      <c r="C96" s="6">
        <v>2.8471428571428574</v>
      </c>
      <c r="F96" s="6">
        <v>8.8721165238095239</v>
      </c>
      <c r="G96" s="6">
        <v>8.704736047619047</v>
      </c>
      <c r="H96" s="6">
        <v>7.764466904761905</v>
      </c>
      <c r="I96" s="6">
        <v>5.8610216666666668</v>
      </c>
      <c r="J96" s="6">
        <v>5.6551218095238092</v>
      </c>
      <c r="K96" s="6">
        <v>11.325092761904763</v>
      </c>
      <c r="L96" s="6">
        <v>10.662593047619046</v>
      </c>
      <c r="M96" s="6">
        <v>9.0963371428571413</v>
      </c>
      <c r="N96" s="6">
        <v>9.675456904761905</v>
      </c>
      <c r="O96" s="6">
        <v>9.2564628095238124</v>
      </c>
      <c r="P96" s="6">
        <v>8.1529890476190463</v>
      </c>
      <c r="Q96" s="6">
        <v>6.1575748095238101</v>
      </c>
      <c r="R96" s="6">
        <v>6.1972472380952377</v>
      </c>
      <c r="S96" s="6">
        <v>5.5741913333333315</v>
      </c>
      <c r="T96" s="6">
        <v>4.3953627619047619</v>
      </c>
      <c r="U96" s="6">
        <v>9.140365952380952</v>
      </c>
      <c r="V96" s="6">
        <v>8.5221308095238086</v>
      </c>
      <c r="W96" s="6">
        <v>8.7719671428571431</v>
      </c>
      <c r="X96" s="6">
        <v>9.0209789523809505</v>
      </c>
      <c r="Y96" s="6">
        <v>6.787683380952382</v>
      </c>
      <c r="Z96" s="6">
        <v>6.9593137619047605</v>
      </c>
      <c r="AA96" s="6">
        <v>7.8220899047619055</v>
      </c>
      <c r="AB96" s="6">
        <v>8.9597651428571421</v>
      </c>
      <c r="AC96" s="6">
        <v>7.6741900476190468</v>
      </c>
      <c r="AD96" s="6">
        <v>5.8908934285714283</v>
      </c>
      <c r="AE96" s="6">
        <v>9.0596909999999991</v>
      </c>
      <c r="AF96" s="6">
        <v>9.0239609999999999</v>
      </c>
      <c r="AG96" s="6">
        <v>9.5436443333333347</v>
      </c>
      <c r="AH96" s="6">
        <v>9.1671259999999997</v>
      </c>
    </row>
    <row r="97" spans="2:34" x14ac:dyDescent="0.3">
      <c r="B97" s="2" t="s">
        <v>77</v>
      </c>
      <c r="C97" s="6">
        <v>2.1621428571428565</v>
      </c>
      <c r="F97" s="6">
        <v>6.7170720476190473</v>
      </c>
      <c r="G97" s="6">
        <v>6.585504523809524</v>
      </c>
      <c r="H97" s="6">
        <v>5.8660673333333326</v>
      </c>
      <c r="I97" s="6">
        <v>4.4629170476190474</v>
      </c>
      <c r="J97" s="6">
        <v>4.2954509047619043</v>
      </c>
      <c r="K97" s="6">
        <v>8.5568585714285721</v>
      </c>
      <c r="L97" s="6">
        <v>8.0558558095238091</v>
      </c>
      <c r="M97" s="6">
        <v>6.8793013809523798</v>
      </c>
      <c r="N97" s="6">
        <v>7.3400592380952387</v>
      </c>
      <c r="O97" s="6">
        <v>7.0064827142857142</v>
      </c>
      <c r="P97" s="6">
        <v>6.1575748095238101</v>
      </c>
      <c r="Q97" s="6">
        <v>4.696504142857143</v>
      </c>
      <c r="R97" s="6">
        <v>4.6961485714285711</v>
      </c>
      <c r="S97" s="6">
        <v>4.2369191904761907</v>
      </c>
      <c r="T97" s="6">
        <v>3.3343177619047624</v>
      </c>
      <c r="U97" s="6">
        <v>6.9161066666666677</v>
      </c>
      <c r="V97" s="6">
        <v>6.4598292380952387</v>
      </c>
      <c r="W97" s="6">
        <v>6.6434446666666673</v>
      </c>
      <c r="X97" s="6">
        <v>6.8380063333333334</v>
      </c>
      <c r="Y97" s="6">
        <v>5.1480009523809525</v>
      </c>
      <c r="Z97" s="6">
        <v>5.2754592857142857</v>
      </c>
      <c r="AA97" s="6">
        <v>5.9257810000000006</v>
      </c>
      <c r="AB97" s="6">
        <v>6.7899831428571433</v>
      </c>
      <c r="AC97" s="6">
        <v>5.8094903809523819</v>
      </c>
      <c r="AD97" s="6">
        <v>4.4665099523809522</v>
      </c>
      <c r="AE97" s="6">
        <v>6.8586430952380937</v>
      </c>
      <c r="AF97" s="6">
        <v>6.8309771428571429</v>
      </c>
      <c r="AG97" s="6">
        <v>7.2389874285714289</v>
      </c>
      <c r="AH97" s="6">
        <v>6.9394528095238099</v>
      </c>
    </row>
    <row r="98" spans="2:34" x14ac:dyDescent="0.3">
      <c r="B98" s="2" t="s">
        <v>78</v>
      </c>
      <c r="C98" s="6">
        <v>2.1783333333333332</v>
      </c>
      <c r="F98" s="6">
        <v>6.805520904761905</v>
      </c>
      <c r="G98" s="6">
        <v>6.6410467142857144</v>
      </c>
      <c r="H98" s="6">
        <v>5.9170854761904774</v>
      </c>
      <c r="I98" s="6">
        <v>4.4763265714285705</v>
      </c>
      <c r="J98" s="6">
        <v>4.3678098571428574</v>
      </c>
      <c r="K98" s="6">
        <v>8.6616357142857154</v>
      </c>
      <c r="L98" s="6">
        <v>8.1628139999999991</v>
      </c>
      <c r="M98" s="6">
        <v>6.9424330952380942</v>
      </c>
      <c r="N98" s="6">
        <v>7.4142508571428563</v>
      </c>
      <c r="O98" s="6">
        <v>7.0476693809523807</v>
      </c>
      <c r="P98" s="6">
        <v>6.1972472380952377</v>
      </c>
      <c r="Q98" s="6">
        <v>4.6961485714285711</v>
      </c>
      <c r="R98" s="6">
        <v>4.785685285714286</v>
      </c>
      <c r="S98" s="6">
        <v>4.2834175714285703</v>
      </c>
      <c r="T98" s="6">
        <v>3.3694257142857129</v>
      </c>
      <c r="U98" s="6">
        <v>6.9748690952380947</v>
      </c>
      <c r="V98" s="6">
        <v>6.514614571428571</v>
      </c>
      <c r="W98" s="6">
        <v>6.6665162857142866</v>
      </c>
      <c r="X98" s="6">
        <v>6.891778190476189</v>
      </c>
      <c r="Y98" s="6">
        <v>5.207197285714285</v>
      </c>
      <c r="Z98" s="6">
        <v>5.3380999047619042</v>
      </c>
      <c r="AA98" s="6">
        <v>5.9809390476190476</v>
      </c>
      <c r="AB98" s="6">
        <v>6.8114806666666663</v>
      </c>
      <c r="AC98" s="6">
        <v>5.8225685714285706</v>
      </c>
      <c r="AD98" s="6">
        <v>4.5222275714285711</v>
      </c>
      <c r="AE98" s="6">
        <v>6.9258688095238083</v>
      </c>
      <c r="AF98" s="6">
        <v>6.8687642380952365</v>
      </c>
      <c r="AG98" s="6">
        <v>7.2494685714285705</v>
      </c>
      <c r="AH98" s="6">
        <v>6.9484684761904756</v>
      </c>
    </row>
    <row r="99" spans="2:34" x14ac:dyDescent="0.3">
      <c r="B99" s="2" t="s">
        <v>79</v>
      </c>
      <c r="C99" s="6">
        <v>1.9644285714285714</v>
      </c>
      <c r="F99" s="6">
        <v>6.1211897619047617</v>
      </c>
      <c r="G99" s="6">
        <v>5.9686403333333349</v>
      </c>
      <c r="H99" s="6">
        <v>5.3180551904761888</v>
      </c>
      <c r="I99" s="6">
        <v>4.0332168095238092</v>
      </c>
      <c r="J99" s="6">
        <v>3.9256760952380949</v>
      </c>
      <c r="K99" s="6">
        <v>7.7493532857142862</v>
      </c>
      <c r="L99" s="6">
        <v>7.2969640476190465</v>
      </c>
      <c r="M99" s="6">
        <v>6.2272162380952381</v>
      </c>
      <c r="N99" s="6">
        <v>6.6760553809523806</v>
      </c>
      <c r="O99" s="6">
        <v>6.33959219047619</v>
      </c>
      <c r="P99" s="6">
        <v>5.5741913333333324</v>
      </c>
      <c r="Q99" s="6">
        <v>4.2369191904761907</v>
      </c>
      <c r="R99" s="6">
        <v>4.2834175714285703</v>
      </c>
      <c r="S99" s="6">
        <v>3.8844368095238102</v>
      </c>
      <c r="T99" s="6">
        <v>3.0347735238095237</v>
      </c>
      <c r="U99" s="6">
        <v>6.2644235714285701</v>
      </c>
      <c r="V99" s="6">
        <v>5.844713999999998</v>
      </c>
      <c r="W99" s="6">
        <v>5.9773610952380949</v>
      </c>
      <c r="X99" s="6">
        <v>6.1762479999999984</v>
      </c>
      <c r="Y99" s="6">
        <v>4.6996177619047614</v>
      </c>
      <c r="Z99" s="6">
        <v>4.7888090476190479</v>
      </c>
      <c r="AA99" s="6">
        <v>5.3768563809523808</v>
      </c>
      <c r="AB99" s="6">
        <v>6.1043524285714286</v>
      </c>
      <c r="AC99" s="6">
        <v>5.2065189047619054</v>
      </c>
      <c r="AD99" s="6">
        <v>4.0665494761904766</v>
      </c>
      <c r="AE99" s="6">
        <v>6.1862483333333316</v>
      </c>
      <c r="AF99" s="6">
        <v>6.1355367619047616</v>
      </c>
      <c r="AG99" s="6">
        <v>6.4885450476190467</v>
      </c>
      <c r="AH99" s="6">
        <v>6.2350817619047616</v>
      </c>
    </row>
    <row r="100" spans="2:34" x14ac:dyDescent="0.3">
      <c r="B100" s="2" t="s">
        <v>80</v>
      </c>
      <c r="C100" s="6">
        <v>1.5423809523809524</v>
      </c>
      <c r="F100" s="6">
        <v>4.8136955238095229</v>
      </c>
      <c r="G100" s="6">
        <v>4.7029466666666648</v>
      </c>
      <c r="H100" s="6">
        <v>4.1904584285714277</v>
      </c>
      <c r="I100" s="6">
        <v>3.1780929999999996</v>
      </c>
      <c r="J100" s="6">
        <v>3.0743177142857143</v>
      </c>
      <c r="K100" s="6">
        <v>6.1388944285714295</v>
      </c>
      <c r="L100" s="6">
        <v>5.7790463333333326</v>
      </c>
      <c r="M100" s="6">
        <v>4.9208287142857152</v>
      </c>
      <c r="N100" s="6">
        <v>5.2527024761904766</v>
      </c>
      <c r="O100" s="6">
        <v>5.0017632857142864</v>
      </c>
      <c r="P100" s="6">
        <v>4.3953627619047619</v>
      </c>
      <c r="Q100" s="6">
        <v>3.3343177619047619</v>
      </c>
      <c r="R100" s="6">
        <v>3.3694257142857134</v>
      </c>
      <c r="S100" s="6">
        <v>3.0347735238095237</v>
      </c>
      <c r="T100" s="6">
        <v>2.4011146666666665</v>
      </c>
      <c r="U100" s="6">
        <v>4.9475981904761888</v>
      </c>
      <c r="V100" s="6">
        <v>4.6172628571428564</v>
      </c>
      <c r="W100" s="6">
        <v>4.7292709523809515</v>
      </c>
      <c r="X100" s="6">
        <v>4.8767180952380951</v>
      </c>
      <c r="Y100" s="6">
        <v>3.6801794761904763</v>
      </c>
      <c r="Z100" s="6">
        <v>3.7762609047619051</v>
      </c>
      <c r="AA100" s="6">
        <v>4.235796047619047</v>
      </c>
      <c r="AB100" s="6">
        <v>4.8350601904761898</v>
      </c>
      <c r="AC100" s="6">
        <v>4.1363315238095231</v>
      </c>
      <c r="AD100" s="6">
        <v>3.199740523809524</v>
      </c>
      <c r="AE100" s="6">
        <v>4.8990578571428571</v>
      </c>
      <c r="AF100" s="6">
        <v>4.8711398571428566</v>
      </c>
      <c r="AG100" s="6">
        <v>5.1433573809523807</v>
      </c>
      <c r="AH100" s="6">
        <v>4.9344605238095234</v>
      </c>
    </row>
    <row r="101" spans="2:34" x14ac:dyDescent="0.3">
      <c r="B101" s="2" t="s">
        <v>81</v>
      </c>
      <c r="C101" s="6">
        <v>3.1969523809523812</v>
      </c>
      <c r="F101" s="6">
        <v>9.9888391904761917</v>
      </c>
      <c r="G101" s="6">
        <v>9.7777774761904759</v>
      </c>
      <c r="H101" s="6">
        <v>8.7124356190476178</v>
      </c>
      <c r="I101" s="6">
        <v>6.5907544761904759</v>
      </c>
      <c r="J101" s="6">
        <v>6.3634079523809524</v>
      </c>
      <c r="K101" s="6">
        <v>12.752508333333333</v>
      </c>
      <c r="L101" s="6">
        <v>12.008349952380954</v>
      </c>
      <c r="M101" s="6">
        <v>10.227070142857142</v>
      </c>
      <c r="N101" s="6">
        <v>10.886158142857141</v>
      </c>
      <c r="O101" s="6">
        <v>10.387663095238095</v>
      </c>
      <c r="P101" s="6">
        <v>9.140365952380952</v>
      </c>
      <c r="Q101" s="6">
        <v>6.9161066666666677</v>
      </c>
      <c r="R101" s="6">
        <v>6.9748690952380947</v>
      </c>
      <c r="S101" s="6">
        <v>6.2644235714285701</v>
      </c>
      <c r="T101" s="6">
        <v>4.9475981904761897</v>
      </c>
      <c r="U101" s="6">
        <v>10.282348285714285</v>
      </c>
      <c r="V101" s="6">
        <v>9.5862150476190457</v>
      </c>
      <c r="W101" s="6">
        <v>9.8446894285714297</v>
      </c>
      <c r="X101" s="6">
        <v>10.137611523809525</v>
      </c>
      <c r="Y101" s="6">
        <v>7.6112124761904774</v>
      </c>
      <c r="Z101" s="6">
        <v>7.8332375714285734</v>
      </c>
      <c r="AA101" s="6">
        <v>8.7932782380952386</v>
      </c>
      <c r="AB101" s="6">
        <v>10.057827428571429</v>
      </c>
      <c r="AC101" s="6">
        <v>8.6201359047619039</v>
      </c>
      <c r="AD101" s="6">
        <v>6.6249880952380948</v>
      </c>
      <c r="AE101" s="6">
        <v>10.190384952380953</v>
      </c>
      <c r="AF101" s="6">
        <v>10.146580809523808</v>
      </c>
      <c r="AG101" s="6">
        <v>10.713399571428569</v>
      </c>
      <c r="AH101" s="6">
        <v>10.287535428571431</v>
      </c>
    </row>
    <row r="102" spans="2:34" x14ac:dyDescent="0.3">
      <c r="B102" s="2" t="s">
        <v>82</v>
      </c>
      <c r="C102" s="6">
        <v>2.9827619047619041</v>
      </c>
      <c r="F102" s="6">
        <v>9.3198021904761887</v>
      </c>
      <c r="G102" s="6">
        <v>9.1188920000000007</v>
      </c>
      <c r="H102" s="6">
        <v>8.1234174285714289</v>
      </c>
      <c r="I102" s="6">
        <v>6.1544885714285726</v>
      </c>
      <c r="J102" s="6">
        <v>5.947555333333332</v>
      </c>
      <c r="K102" s="6">
        <v>11.906012285714285</v>
      </c>
      <c r="L102" s="6">
        <v>11.212220523809524</v>
      </c>
      <c r="M102" s="6">
        <v>9.5411682857142832</v>
      </c>
      <c r="N102" s="6">
        <v>10.159512428571427</v>
      </c>
      <c r="O102" s="6">
        <v>9.6913457142857116</v>
      </c>
      <c r="P102" s="6">
        <v>8.5221308095238086</v>
      </c>
      <c r="Q102" s="6">
        <v>6.4598292380952387</v>
      </c>
      <c r="R102" s="6">
        <v>6.5146145714285728</v>
      </c>
      <c r="S102" s="6">
        <v>5.8447139999999989</v>
      </c>
      <c r="T102" s="6">
        <v>4.6172628571428564</v>
      </c>
      <c r="U102" s="6">
        <v>9.5862150476190457</v>
      </c>
      <c r="V102" s="6">
        <v>8.9542627619047614</v>
      </c>
      <c r="W102" s="6">
        <v>9.1878511428571414</v>
      </c>
      <c r="X102" s="6">
        <v>9.4734820000000006</v>
      </c>
      <c r="Y102" s="6">
        <v>7.11429576190476</v>
      </c>
      <c r="Z102" s="6">
        <v>7.3148541428571425</v>
      </c>
      <c r="AA102" s="6">
        <v>8.2042372380952386</v>
      </c>
      <c r="AB102" s="6">
        <v>9.3865469047619037</v>
      </c>
      <c r="AC102" s="6">
        <v>8.0483040000000017</v>
      </c>
      <c r="AD102" s="6">
        <v>6.186742428571427</v>
      </c>
      <c r="AE102" s="6">
        <v>9.5228853809523812</v>
      </c>
      <c r="AF102" s="6">
        <v>9.475420333333334</v>
      </c>
      <c r="AG102" s="6">
        <v>10.004648238095239</v>
      </c>
      <c r="AH102" s="6">
        <v>9.6014673809523785</v>
      </c>
    </row>
    <row r="103" spans="2:34" x14ac:dyDescent="0.3">
      <c r="B103" s="2" t="s">
        <v>83</v>
      </c>
      <c r="C103" s="6">
        <v>3.0636190476190479</v>
      </c>
      <c r="F103" s="6">
        <v>9.5320809523809515</v>
      </c>
      <c r="G103" s="6">
        <v>9.3713293809523801</v>
      </c>
      <c r="H103" s="6">
        <v>8.3558691428571432</v>
      </c>
      <c r="I103" s="6">
        <v>6.3248471428571413</v>
      </c>
      <c r="J103" s="6">
        <v>6.0751099523809522</v>
      </c>
      <c r="K103" s="6">
        <v>12.206731428571427</v>
      </c>
      <c r="L103" s="6">
        <v>11.498076238095239</v>
      </c>
      <c r="M103" s="6">
        <v>9.7993290952380931</v>
      </c>
      <c r="N103" s="6">
        <v>10.408524428571432</v>
      </c>
      <c r="O103" s="6">
        <v>9.9734431904761927</v>
      </c>
      <c r="P103" s="6">
        <v>8.7719671428571431</v>
      </c>
      <c r="Q103" s="6">
        <v>6.6434446666666673</v>
      </c>
      <c r="R103" s="6">
        <v>6.6665162857142866</v>
      </c>
      <c r="S103" s="6">
        <v>5.9773610952380958</v>
      </c>
      <c r="T103" s="6">
        <v>4.7292709523809515</v>
      </c>
      <c r="U103" s="6">
        <v>9.8446894285714279</v>
      </c>
      <c r="V103" s="6">
        <v>9.1878511428571432</v>
      </c>
      <c r="W103" s="6">
        <v>9.4808597142857138</v>
      </c>
      <c r="X103" s="6">
        <v>9.7286753333333316</v>
      </c>
      <c r="Y103" s="6">
        <v>7.2907046190476192</v>
      </c>
      <c r="Z103" s="6">
        <v>7.4982974285714272</v>
      </c>
      <c r="AA103" s="6">
        <v>8.4208958095238078</v>
      </c>
      <c r="AB103" s="6">
        <v>9.6733325238095222</v>
      </c>
      <c r="AC103" s="6">
        <v>8.2997158095238106</v>
      </c>
      <c r="AD103" s="6">
        <v>6.3274249523809525</v>
      </c>
      <c r="AE103" s="6">
        <v>9.7782733809523812</v>
      </c>
      <c r="AF103" s="6">
        <v>9.7516662380952379</v>
      </c>
      <c r="AG103" s="6">
        <v>10.315905047619047</v>
      </c>
      <c r="AH103" s="6">
        <v>9.8999497142857127</v>
      </c>
    </row>
    <row r="104" spans="2:34" x14ac:dyDescent="0.3">
      <c r="B104" s="2" t="s">
        <v>84</v>
      </c>
      <c r="C104" s="6">
        <v>3.1562857142857141</v>
      </c>
      <c r="F104" s="6">
        <v>9.8583238095238102</v>
      </c>
      <c r="G104" s="6">
        <v>9.6489166190476201</v>
      </c>
      <c r="H104" s="6">
        <v>8.5913924761904763</v>
      </c>
      <c r="I104" s="6">
        <v>6.5070728095238088</v>
      </c>
      <c r="J104" s="6">
        <v>6.2974579999999989</v>
      </c>
      <c r="K104" s="6">
        <v>12.616228142857143</v>
      </c>
      <c r="L104" s="6">
        <v>11.880663380952379</v>
      </c>
      <c r="M104" s="6">
        <v>10.100839761904762</v>
      </c>
      <c r="N104" s="6">
        <v>10.749800666666667</v>
      </c>
      <c r="O104" s="6">
        <v>10.257224238095237</v>
      </c>
      <c r="P104" s="6">
        <v>9.0209789523809523</v>
      </c>
      <c r="Q104" s="6">
        <v>6.8380063333333334</v>
      </c>
      <c r="R104" s="6">
        <v>6.891778190476189</v>
      </c>
      <c r="S104" s="6">
        <v>6.1762479999999993</v>
      </c>
      <c r="T104" s="6">
        <v>4.8767180952380951</v>
      </c>
      <c r="U104" s="6">
        <v>10.137611523809525</v>
      </c>
      <c r="V104" s="6">
        <v>9.4734820000000006</v>
      </c>
      <c r="W104" s="6">
        <v>9.7286753333333316</v>
      </c>
      <c r="X104" s="6">
        <v>10.051343142857144</v>
      </c>
      <c r="Y104" s="6">
        <v>7.5208758571428573</v>
      </c>
      <c r="Z104" s="6">
        <v>7.7437620952380941</v>
      </c>
      <c r="AA104" s="6">
        <v>8.6830938571428558</v>
      </c>
      <c r="AB104" s="6">
        <v>9.9473145714285707</v>
      </c>
      <c r="AC104" s="6">
        <v>8.5403690476190466</v>
      </c>
      <c r="AD104" s="6">
        <v>6.5483552857142868</v>
      </c>
      <c r="AE104" s="6">
        <v>10.093437428571427</v>
      </c>
      <c r="AF104" s="6">
        <v>10.048802523809526</v>
      </c>
      <c r="AG104" s="6">
        <v>10.611046333333332</v>
      </c>
      <c r="AH104" s="6">
        <v>10.186318904761903</v>
      </c>
    </row>
    <row r="105" spans="2:34" x14ac:dyDescent="0.3">
      <c r="B105" s="2" t="s">
        <v>85</v>
      </c>
      <c r="C105" s="6">
        <v>2.3852857142857138</v>
      </c>
      <c r="F105" s="6">
        <v>7.4304833333333331</v>
      </c>
      <c r="G105" s="6">
        <v>7.2612923333333335</v>
      </c>
      <c r="H105" s="6">
        <v>6.4783051904761892</v>
      </c>
      <c r="I105" s="6">
        <v>4.8967367142857139</v>
      </c>
      <c r="J105" s="6">
        <v>4.7676087142857133</v>
      </c>
      <c r="K105" s="6">
        <v>9.4124472857142845</v>
      </c>
      <c r="L105" s="6">
        <v>8.8665082857142856</v>
      </c>
      <c r="M105" s="6">
        <v>7.5721043809523803</v>
      </c>
      <c r="N105" s="6">
        <v>8.0985458095238094</v>
      </c>
      <c r="O105" s="6">
        <v>7.7169840476190457</v>
      </c>
      <c r="P105" s="6">
        <v>6.787683380952382</v>
      </c>
      <c r="Q105" s="6">
        <v>5.1480009523809525</v>
      </c>
      <c r="R105" s="6">
        <v>5.207197285714285</v>
      </c>
      <c r="S105" s="6">
        <v>4.6996177619047614</v>
      </c>
      <c r="T105" s="6">
        <v>3.6801794761904763</v>
      </c>
      <c r="U105" s="6">
        <v>7.6112124761904747</v>
      </c>
      <c r="V105" s="6">
        <v>7.11429576190476</v>
      </c>
      <c r="W105" s="6">
        <v>7.2907046190476192</v>
      </c>
      <c r="X105" s="6">
        <v>7.5208758571428573</v>
      </c>
      <c r="Y105" s="6">
        <v>5.7443966190476194</v>
      </c>
      <c r="Z105" s="6">
        <v>5.8201240952380955</v>
      </c>
      <c r="AA105" s="6">
        <v>6.5374674761904759</v>
      </c>
      <c r="AB105" s="6">
        <v>7.4345508095238086</v>
      </c>
      <c r="AC105" s="6">
        <v>6.3393889523809523</v>
      </c>
      <c r="AD105" s="6">
        <v>4.941574095238094</v>
      </c>
      <c r="AE105" s="6">
        <v>7.5432509523809541</v>
      </c>
      <c r="AF105" s="6">
        <v>7.4711757619047594</v>
      </c>
      <c r="AG105" s="6">
        <v>7.912630095238093</v>
      </c>
      <c r="AH105" s="6">
        <v>7.590717999999999</v>
      </c>
    </row>
    <row r="106" spans="2:34" x14ac:dyDescent="0.3">
      <c r="B106" s="2" t="s">
        <v>86</v>
      </c>
      <c r="C106" s="6">
        <v>2.4402857142857139</v>
      </c>
      <c r="F106" s="6">
        <v>7.6301550476190476</v>
      </c>
      <c r="G106" s="6">
        <v>7.4545771428571426</v>
      </c>
      <c r="H106" s="6">
        <v>6.6366669999999992</v>
      </c>
      <c r="I106" s="6">
        <v>5.0255669999999988</v>
      </c>
      <c r="J106" s="6">
        <v>4.8816937619047609</v>
      </c>
      <c r="K106" s="6">
        <v>9.7476061904761906</v>
      </c>
      <c r="L106" s="6">
        <v>9.1805895714285715</v>
      </c>
      <c r="M106" s="6">
        <v>7.8024051428571424</v>
      </c>
      <c r="N106" s="6">
        <v>8.3129860476190469</v>
      </c>
      <c r="O106" s="6">
        <v>7.9192930476190471</v>
      </c>
      <c r="P106" s="6">
        <v>6.9593137619047605</v>
      </c>
      <c r="Q106" s="6">
        <v>5.2754592857142866</v>
      </c>
      <c r="R106" s="6">
        <v>5.3380999047619042</v>
      </c>
      <c r="S106" s="6">
        <v>4.7888090476190488</v>
      </c>
      <c r="T106" s="6">
        <v>3.7762609047619051</v>
      </c>
      <c r="U106" s="6">
        <v>7.8332375714285725</v>
      </c>
      <c r="V106" s="6">
        <v>7.3148541428571434</v>
      </c>
      <c r="W106" s="6">
        <v>7.4982974285714272</v>
      </c>
      <c r="X106" s="6">
        <v>7.7437620952380941</v>
      </c>
      <c r="Y106" s="6">
        <v>5.8201240952380955</v>
      </c>
      <c r="Z106" s="6">
        <v>5.9918785714285718</v>
      </c>
      <c r="AA106" s="6">
        <v>6.7106236190476185</v>
      </c>
      <c r="AB106" s="6">
        <v>7.6595622857142871</v>
      </c>
      <c r="AC106" s="6">
        <v>6.5636729523809532</v>
      </c>
      <c r="AD106" s="6">
        <v>5.065539238095238</v>
      </c>
      <c r="AE106" s="6">
        <v>7.7807749047619046</v>
      </c>
      <c r="AF106" s="6">
        <v>7.7342944761904748</v>
      </c>
      <c r="AG106" s="6">
        <v>8.1619732857142875</v>
      </c>
      <c r="AH106" s="6">
        <v>7.8342147142857153</v>
      </c>
    </row>
    <row r="107" spans="2:34" x14ac:dyDescent="0.3">
      <c r="B107" s="2" t="s">
        <v>87</v>
      </c>
      <c r="C107" s="6">
        <v>2.7406666666666673</v>
      </c>
      <c r="F107" s="6">
        <v>8.5503477619047601</v>
      </c>
      <c r="G107" s="6">
        <v>8.3683189523809514</v>
      </c>
      <c r="H107" s="6">
        <v>7.4545072857142856</v>
      </c>
      <c r="I107" s="6">
        <v>5.6408695238095232</v>
      </c>
      <c r="J107" s="6">
        <v>5.4607239047619052</v>
      </c>
      <c r="K107" s="6">
        <v>10.902082619047619</v>
      </c>
      <c r="L107" s="6">
        <v>10.267295333333331</v>
      </c>
      <c r="M107" s="6">
        <v>8.7521158571428561</v>
      </c>
      <c r="N107" s="6">
        <v>9.325664714285713</v>
      </c>
      <c r="O107" s="6">
        <v>8.89515176190476</v>
      </c>
      <c r="P107" s="6">
        <v>7.8220899047619046</v>
      </c>
      <c r="Q107" s="6">
        <v>5.9257810000000006</v>
      </c>
      <c r="R107" s="6">
        <v>5.9809390476190476</v>
      </c>
      <c r="S107" s="6">
        <v>5.3768563809523808</v>
      </c>
      <c r="T107" s="6">
        <v>4.2357960476190479</v>
      </c>
      <c r="U107" s="6">
        <v>8.7932782380952386</v>
      </c>
      <c r="V107" s="6">
        <v>8.2042372380952369</v>
      </c>
      <c r="W107" s="6">
        <v>8.4208958095238078</v>
      </c>
      <c r="X107" s="6">
        <v>8.683093857142854</v>
      </c>
      <c r="Y107" s="6">
        <v>6.5374674761904767</v>
      </c>
      <c r="Z107" s="6">
        <v>6.7106236190476185</v>
      </c>
      <c r="AA107" s="6">
        <v>7.5379387619047611</v>
      </c>
      <c r="AB107" s="6">
        <v>8.6010527619047625</v>
      </c>
      <c r="AC107" s="6">
        <v>7.3647319523809518</v>
      </c>
      <c r="AD107" s="6">
        <v>5.6830053809523795</v>
      </c>
      <c r="AE107" s="6">
        <v>8.7214536190476171</v>
      </c>
      <c r="AF107" s="6">
        <v>8.6709038571428554</v>
      </c>
      <c r="AG107" s="6">
        <v>9.1654170952380962</v>
      </c>
      <c r="AH107" s="6">
        <v>8.7976659523809548</v>
      </c>
    </row>
    <row r="108" spans="2:34" x14ac:dyDescent="0.3">
      <c r="B108" s="2" t="s">
        <v>88</v>
      </c>
      <c r="C108" s="6">
        <v>3.1290476190476184</v>
      </c>
      <c r="F108" s="6">
        <v>9.7392262380952364</v>
      </c>
      <c r="G108" s="6">
        <v>9.572246285714284</v>
      </c>
      <c r="H108" s="6">
        <v>8.5269690000000011</v>
      </c>
      <c r="I108" s="6">
        <v>6.4593776666666649</v>
      </c>
      <c r="J108" s="6">
        <v>6.2038576190476169</v>
      </c>
      <c r="K108" s="6">
        <v>12.482484000000001</v>
      </c>
      <c r="L108" s="6">
        <v>11.753847095238095</v>
      </c>
      <c r="M108" s="6">
        <v>10.01388019047619</v>
      </c>
      <c r="N108" s="6">
        <v>10.634740666666664</v>
      </c>
      <c r="O108" s="6">
        <v>10.185235714285712</v>
      </c>
      <c r="P108" s="6">
        <v>8.9597651428571439</v>
      </c>
      <c r="Q108" s="6">
        <v>6.7899831428571433</v>
      </c>
      <c r="R108" s="6">
        <v>6.8114806666666663</v>
      </c>
      <c r="S108" s="6">
        <v>6.1043524285714286</v>
      </c>
      <c r="T108" s="6">
        <v>4.8350601904761898</v>
      </c>
      <c r="U108" s="6">
        <v>10.057827428571429</v>
      </c>
      <c r="V108" s="6">
        <v>9.3865469047619055</v>
      </c>
      <c r="W108" s="6">
        <v>9.6733325238095222</v>
      </c>
      <c r="X108" s="6">
        <v>9.9473145714285724</v>
      </c>
      <c r="Y108" s="6">
        <v>7.4345508095238086</v>
      </c>
      <c r="Z108" s="6">
        <v>7.6595622857142871</v>
      </c>
      <c r="AA108" s="6">
        <v>8.6010527619047625</v>
      </c>
      <c r="AB108" s="6">
        <v>9.8963286666666672</v>
      </c>
      <c r="AC108" s="6">
        <v>8.4915365714285702</v>
      </c>
      <c r="AD108" s="6">
        <v>6.4711082380952387</v>
      </c>
      <c r="AE108" s="6">
        <v>9.9967658571428579</v>
      </c>
      <c r="AF108" s="6">
        <v>9.9773990000000001</v>
      </c>
      <c r="AG108" s="6">
        <v>10.553247904761903</v>
      </c>
      <c r="AH108" s="6">
        <v>10.12211519047619</v>
      </c>
    </row>
    <row r="109" spans="2:34" x14ac:dyDescent="0.3">
      <c r="B109" s="2" t="s">
        <v>89</v>
      </c>
      <c r="C109" s="6">
        <v>2.6742380952380951</v>
      </c>
      <c r="F109" s="6">
        <v>8.3362218095238081</v>
      </c>
      <c r="G109" s="6">
        <v>8.1992609047619052</v>
      </c>
      <c r="H109" s="6">
        <v>7.299407904761904</v>
      </c>
      <c r="I109" s="6">
        <v>5.5306306190476189</v>
      </c>
      <c r="J109" s="6">
        <v>5.2965665714285723</v>
      </c>
      <c r="K109" s="6">
        <v>10.730435238095236</v>
      </c>
      <c r="L109" s="6">
        <v>10.104701428571428</v>
      </c>
      <c r="M109" s="6">
        <v>8.5890349999999991</v>
      </c>
      <c r="N109" s="6">
        <v>9.1020344761904752</v>
      </c>
      <c r="O109" s="6">
        <v>8.7274016190476189</v>
      </c>
      <c r="P109" s="6">
        <v>7.6741900476190459</v>
      </c>
      <c r="Q109" s="6">
        <v>5.8094903809523819</v>
      </c>
      <c r="R109" s="6">
        <v>5.8225685714285715</v>
      </c>
      <c r="S109" s="6">
        <v>5.2065189047619054</v>
      </c>
      <c r="T109" s="6">
        <v>4.136331523809524</v>
      </c>
      <c r="U109" s="6">
        <v>8.6201359047619039</v>
      </c>
      <c r="V109" s="6">
        <v>8.0483039999999999</v>
      </c>
      <c r="W109" s="6">
        <v>8.2997158095238088</v>
      </c>
      <c r="X109" s="6">
        <v>8.5403690476190466</v>
      </c>
      <c r="Y109" s="6">
        <v>6.3393889523809523</v>
      </c>
      <c r="Z109" s="6">
        <v>6.5636729523809532</v>
      </c>
      <c r="AA109" s="6">
        <v>7.3647319523809518</v>
      </c>
      <c r="AB109" s="6">
        <v>8.4915365714285702</v>
      </c>
      <c r="AC109" s="6">
        <v>7.3147731904761919</v>
      </c>
      <c r="AD109" s="6">
        <v>5.533057238095239</v>
      </c>
      <c r="AE109" s="6">
        <v>8.5865191904761904</v>
      </c>
      <c r="AF109" s="6">
        <v>8.5836143809523797</v>
      </c>
      <c r="AG109" s="6">
        <v>9.0642019047619051</v>
      </c>
      <c r="AH109" s="6">
        <v>8.7086845238095254</v>
      </c>
    </row>
    <row r="110" spans="2:34" x14ac:dyDescent="0.3">
      <c r="B110" s="2" t="s">
        <v>90</v>
      </c>
      <c r="C110" s="6">
        <v>2.0679047619047615</v>
      </c>
      <c r="F110" s="6">
        <v>6.465672761904762</v>
      </c>
      <c r="G110" s="6">
        <v>6.3065348095238098</v>
      </c>
      <c r="H110" s="6">
        <v>5.6131944285714281</v>
      </c>
      <c r="I110" s="6">
        <v>4.2505995714285714</v>
      </c>
      <c r="J110" s="6">
        <v>4.1411663333333326</v>
      </c>
      <c r="K110" s="6">
        <v>8.226172142857143</v>
      </c>
      <c r="L110" s="6">
        <v>7.7470497619047611</v>
      </c>
      <c r="M110" s="6">
        <v>6.600245095238094</v>
      </c>
      <c r="N110" s="6">
        <v>7.042582619047618</v>
      </c>
      <c r="O110" s="6">
        <v>6.6960983809523809</v>
      </c>
      <c r="P110" s="6">
        <v>5.8908934285714274</v>
      </c>
      <c r="Q110" s="6">
        <v>4.4665099523809522</v>
      </c>
      <c r="R110" s="6">
        <v>4.5222275714285711</v>
      </c>
      <c r="S110" s="6">
        <v>4.0665494761904766</v>
      </c>
      <c r="T110" s="6">
        <v>3.199740523809524</v>
      </c>
      <c r="U110" s="6">
        <v>6.6249880952380948</v>
      </c>
      <c r="V110" s="6">
        <v>6.1867424285714279</v>
      </c>
      <c r="W110" s="6">
        <v>6.3274249523809525</v>
      </c>
      <c r="X110" s="6">
        <v>6.5483552857142868</v>
      </c>
      <c r="Y110" s="6">
        <v>4.941574095238094</v>
      </c>
      <c r="Z110" s="6">
        <v>5.065539238095238</v>
      </c>
      <c r="AA110" s="6">
        <v>5.6830053809523804</v>
      </c>
      <c r="AB110" s="6">
        <v>6.4711082380952387</v>
      </c>
      <c r="AC110" s="6">
        <v>5.533057238095239</v>
      </c>
      <c r="AD110" s="6">
        <v>4.3093205714285707</v>
      </c>
      <c r="AE110" s="6">
        <v>6.5738138571428548</v>
      </c>
      <c r="AF110" s="6">
        <v>6.5233767619047622</v>
      </c>
      <c r="AG110" s="6">
        <v>6.892072999999999</v>
      </c>
      <c r="AH110" s="6">
        <v>6.6119892857142855</v>
      </c>
    </row>
    <row r="111" spans="2:34" x14ac:dyDescent="0.3">
      <c r="B111" s="2" t="s">
        <v>91</v>
      </c>
      <c r="C111" s="6">
        <v>3.1659523809523806</v>
      </c>
      <c r="F111" s="6">
        <v>9.901564333333333</v>
      </c>
      <c r="G111" s="6">
        <v>9.695132523809523</v>
      </c>
      <c r="H111" s="6">
        <v>8.6326713333333327</v>
      </c>
      <c r="I111" s="6">
        <v>6.5328517619047606</v>
      </c>
      <c r="J111" s="6">
        <v>6.3147415238095244</v>
      </c>
      <c r="K111" s="6">
        <v>12.686378333333332</v>
      </c>
      <c r="L111" s="6">
        <v>11.94844414285714</v>
      </c>
      <c r="M111" s="6">
        <v>10.152076619047619</v>
      </c>
      <c r="N111" s="6">
        <v>10.789883095238098</v>
      </c>
      <c r="O111" s="6">
        <v>10.303911476190475</v>
      </c>
      <c r="P111" s="6">
        <v>9.0596909999999991</v>
      </c>
      <c r="Q111" s="6">
        <v>6.8586430952380946</v>
      </c>
      <c r="R111" s="6">
        <v>6.9258688095238083</v>
      </c>
      <c r="S111" s="6">
        <v>6.1862483333333316</v>
      </c>
      <c r="T111" s="6">
        <v>4.8990578571428571</v>
      </c>
      <c r="U111" s="6">
        <v>10.190384952380949</v>
      </c>
      <c r="V111" s="6">
        <v>9.5228853809523812</v>
      </c>
      <c r="W111" s="6">
        <v>9.7782733809523812</v>
      </c>
      <c r="X111" s="6">
        <v>10.093437428571427</v>
      </c>
      <c r="Y111" s="6">
        <v>7.5432509523809541</v>
      </c>
      <c r="Z111" s="6">
        <v>7.7807749047619055</v>
      </c>
      <c r="AA111" s="6">
        <v>8.7214536190476171</v>
      </c>
      <c r="AB111" s="6">
        <v>9.9967658571428579</v>
      </c>
      <c r="AC111" s="6">
        <v>8.5865191904761904</v>
      </c>
      <c r="AD111" s="6">
        <v>6.5738138571428548</v>
      </c>
      <c r="AE111" s="6">
        <v>10.155449476190475</v>
      </c>
      <c r="AF111" s="6">
        <v>10.109050619047618</v>
      </c>
      <c r="AG111" s="6">
        <v>10.66827423809524</v>
      </c>
      <c r="AH111" s="6">
        <v>10.229630047619047</v>
      </c>
    </row>
    <row r="112" spans="2:34" x14ac:dyDescent="0.3">
      <c r="B112" s="2" t="s">
        <v>92</v>
      </c>
      <c r="C112" s="6">
        <v>3.1479523809523799</v>
      </c>
      <c r="F112" s="6">
        <v>9.8308509523809544</v>
      </c>
      <c r="G112" s="6">
        <v>9.6461819523809496</v>
      </c>
      <c r="H112" s="6">
        <v>8.5890498571428573</v>
      </c>
      <c r="I112" s="6">
        <v>6.5070478095238089</v>
      </c>
      <c r="J112" s="6">
        <v>6.2545113333333333</v>
      </c>
      <c r="K112" s="6">
        <v>12.644228333333329</v>
      </c>
      <c r="L112" s="6">
        <v>11.908603333333332</v>
      </c>
      <c r="M112" s="6">
        <v>10.110357999999998</v>
      </c>
      <c r="N112" s="6">
        <v>10.721112666666665</v>
      </c>
      <c r="O112" s="6">
        <v>10.262906714285712</v>
      </c>
      <c r="P112" s="6">
        <v>9.0239609999999999</v>
      </c>
      <c r="Q112" s="6">
        <v>6.830977142857142</v>
      </c>
      <c r="R112" s="6">
        <v>6.8687642380952365</v>
      </c>
      <c r="S112" s="6">
        <v>6.1355367619047616</v>
      </c>
      <c r="T112" s="6">
        <v>4.8711398571428566</v>
      </c>
      <c r="U112" s="6">
        <v>10.146580809523808</v>
      </c>
      <c r="V112" s="6">
        <v>9.475420333333334</v>
      </c>
      <c r="W112" s="6">
        <v>9.7516662380952379</v>
      </c>
      <c r="X112" s="6">
        <v>10.048802523809526</v>
      </c>
      <c r="Y112" s="6">
        <v>7.4711757619047594</v>
      </c>
      <c r="Z112" s="6">
        <v>7.7342944761904757</v>
      </c>
      <c r="AA112" s="6">
        <v>8.6709038571428554</v>
      </c>
      <c r="AB112" s="6">
        <v>9.9773990000000001</v>
      </c>
      <c r="AC112" s="6">
        <v>8.5836143809523797</v>
      </c>
      <c r="AD112" s="6">
        <v>6.5233767619047622</v>
      </c>
      <c r="AE112" s="6">
        <v>10.109050619047618</v>
      </c>
      <c r="AF112" s="6">
        <v>10.09569795238095</v>
      </c>
      <c r="AG112" s="6">
        <v>10.645518857142855</v>
      </c>
      <c r="AH112" s="6">
        <v>10.219103714285712</v>
      </c>
    </row>
    <row r="113" spans="1:34" x14ac:dyDescent="0.3">
      <c r="B113" s="2" t="s">
        <v>93</v>
      </c>
      <c r="C113" s="6">
        <v>3.3311428571428565</v>
      </c>
      <c r="F113" s="6">
        <v>10.368105238095236</v>
      </c>
      <c r="G113" s="6">
        <v>10.197949428571428</v>
      </c>
      <c r="H113" s="6">
        <v>9.0818694285714283</v>
      </c>
      <c r="I113" s="6">
        <v>6.8822561904761885</v>
      </c>
      <c r="J113" s="6">
        <v>6.60370557142857</v>
      </c>
      <c r="K113" s="6">
        <v>13.304896238095239</v>
      </c>
      <c r="L113" s="6">
        <v>12.525566666666665</v>
      </c>
      <c r="M113" s="6">
        <v>10.671401904761906</v>
      </c>
      <c r="N113" s="6">
        <v>11.324435190476189</v>
      </c>
      <c r="O113" s="6">
        <v>10.853699000000002</v>
      </c>
      <c r="P113" s="6">
        <v>9.5436443333333347</v>
      </c>
      <c r="Q113" s="6">
        <v>7.2389874285714289</v>
      </c>
      <c r="R113" s="6">
        <v>7.2494685714285705</v>
      </c>
      <c r="S113" s="6">
        <v>6.4885450476190467</v>
      </c>
      <c r="T113" s="6">
        <v>5.1433573809523807</v>
      </c>
      <c r="U113" s="6">
        <v>10.713399571428569</v>
      </c>
      <c r="V113" s="6">
        <v>10.004648238095239</v>
      </c>
      <c r="W113" s="6">
        <v>10.315905047619047</v>
      </c>
      <c r="X113" s="6">
        <v>10.611046333333331</v>
      </c>
      <c r="Y113" s="6">
        <v>7.9126300952380939</v>
      </c>
      <c r="Z113" s="6">
        <v>8.1619732857142875</v>
      </c>
      <c r="AA113" s="6">
        <v>9.1654170952380962</v>
      </c>
      <c r="AB113" s="6">
        <v>10.553247904761903</v>
      </c>
      <c r="AC113" s="6">
        <v>9.0642019047619051</v>
      </c>
      <c r="AD113" s="6">
        <v>6.8920729999999999</v>
      </c>
      <c r="AE113" s="6">
        <v>10.66827423809524</v>
      </c>
      <c r="AF113" s="6">
        <v>10.645518857142855</v>
      </c>
      <c r="AG113" s="6">
        <v>11.274260666666665</v>
      </c>
      <c r="AH113" s="6">
        <v>10.797702619047618</v>
      </c>
    </row>
    <row r="114" spans="1:34" x14ac:dyDescent="0.3">
      <c r="B114" s="2" t="s">
        <v>94</v>
      </c>
      <c r="C114" s="6">
        <v>3.1967619047619049</v>
      </c>
      <c r="F114" s="6">
        <v>9.9574901904761912</v>
      </c>
      <c r="G114" s="6">
        <v>9.7893522380952351</v>
      </c>
      <c r="H114" s="6">
        <v>8.7182145714285717</v>
      </c>
      <c r="I114" s="6">
        <v>6.6006155238095232</v>
      </c>
      <c r="J114" s="6">
        <v>6.3336216190476184</v>
      </c>
      <c r="K114" s="6">
        <v>12.784012857142857</v>
      </c>
      <c r="L114" s="6">
        <v>12.039362333333333</v>
      </c>
      <c r="M114" s="6">
        <v>10.24931314285714</v>
      </c>
      <c r="N114" s="6">
        <v>10.873042285714284</v>
      </c>
      <c r="O114" s="6">
        <v>10.423053714285714</v>
      </c>
      <c r="P114" s="6">
        <v>9.1671259999999997</v>
      </c>
      <c r="Q114" s="6">
        <v>6.9394528095238099</v>
      </c>
      <c r="R114" s="6">
        <v>6.9484684761904765</v>
      </c>
      <c r="S114" s="6">
        <v>6.2350817619047616</v>
      </c>
      <c r="T114" s="6">
        <v>4.9344605238095234</v>
      </c>
      <c r="U114" s="6">
        <v>10.287535428571427</v>
      </c>
      <c r="V114" s="6">
        <v>9.6014673809523803</v>
      </c>
      <c r="W114" s="6">
        <v>9.8999497142857127</v>
      </c>
      <c r="X114" s="6">
        <v>10.186318904761903</v>
      </c>
      <c r="Y114" s="6">
        <v>7.590717999999999</v>
      </c>
      <c r="Z114" s="6">
        <v>7.8342147142857153</v>
      </c>
      <c r="AA114" s="6">
        <v>8.7976659523809548</v>
      </c>
      <c r="AB114" s="6">
        <v>10.12211519047619</v>
      </c>
      <c r="AC114" s="6">
        <v>8.7086845238095254</v>
      </c>
      <c r="AD114" s="6">
        <v>6.6119892857142855</v>
      </c>
      <c r="AE114" s="6">
        <v>10.229630047619047</v>
      </c>
      <c r="AF114" s="6">
        <v>10.219103714285712</v>
      </c>
      <c r="AG114" s="6">
        <v>10.797702619047618</v>
      </c>
      <c r="AH114" s="6">
        <v>10.391903904761902</v>
      </c>
    </row>
    <row r="116" spans="1:34" x14ac:dyDescent="0.3">
      <c r="A116" s="2" t="s">
        <v>104</v>
      </c>
      <c r="B116" s="6" cm="1">
        <f t="array" ref="B116:AD136">(D5:AF25)-MMULT(Z34:Z54,TRANSPOSE(_xlfn.ANCHORARRAY(C86)))</f>
        <v>-3.7142857142856922E-2</v>
      </c>
      <c r="C116" s="6">
        <v>-4.5761904761905114E-2</v>
      </c>
      <c r="D116" s="6">
        <v>-4.7619047618852051E-5</v>
      </c>
      <c r="E116" s="6">
        <v>0.22300000000000031</v>
      </c>
      <c r="F116" s="6">
        <v>-3.1476190476190435E-2</v>
      </c>
      <c r="G116" s="6">
        <v>0.36347619047618984</v>
      </c>
      <c r="H116" s="6">
        <v>0.27261904761904843</v>
      </c>
      <c r="I116" s="6">
        <v>8.8714285714286412E-2</v>
      </c>
      <c r="J116" s="6">
        <v>1.1761904761904862E-2</v>
      </c>
      <c r="K116" s="6">
        <v>7.0666666666667322E-2</v>
      </c>
      <c r="L116" s="6">
        <v>3.7857142857142367E-2</v>
      </c>
      <c r="M116" s="6">
        <v>0.15785714285714336</v>
      </c>
      <c r="N116" s="6">
        <v>-0.33833333333333315</v>
      </c>
      <c r="O116" s="6">
        <v>3.5571428571428587E-2</v>
      </c>
      <c r="P116" s="6">
        <v>0.1076190476190475</v>
      </c>
      <c r="Q116" s="6">
        <v>6.2047619047618685E-2</v>
      </c>
      <c r="R116" s="6">
        <v>-1.9761904761903981E-2</v>
      </c>
      <c r="S116" s="6">
        <v>0.13638095238095227</v>
      </c>
      <c r="T116" s="6">
        <v>-0.19328571428571406</v>
      </c>
      <c r="U116" s="6">
        <v>-0.27828571428571358</v>
      </c>
      <c r="V116" s="6">
        <v>-1.1285714285714121E-2</v>
      </c>
      <c r="W116" s="6">
        <v>-0.24066666666666725</v>
      </c>
      <c r="X116" s="6">
        <v>0.12095238095238159</v>
      </c>
      <c r="Y116" s="6">
        <v>5.6761904761904791E-2</v>
      </c>
      <c r="Z116" s="6">
        <v>-0.14190476190476153</v>
      </c>
      <c r="AA116" s="6">
        <v>-0.30895238095238042</v>
      </c>
      <c r="AB116" s="6">
        <v>-4.9523809523801532E-3</v>
      </c>
      <c r="AC116" s="6">
        <v>6.1857142857143277E-2</v>
      </c>
      <c r="AD116" s="6">
        <v>5.3238095238095084E-2</v>
      </c>
    </row>
    <row r="117" spans="1:34" x14ac:dyDescent="0.3">
      <c r="A117" s="3" t="s">
        <v>101</v>
      </c>
      <c r="B117" s="6">
        <v>-0.1471428571428568</v>
      </c>
      <c r="C117" s="6">
        <v>-0.22476190476190494</v>
      </c>
      <c r="D117" s="6">
        <v>-0.33904761904761882</v>
      </c>
      <c r="E117" s="6">
        <v>0.22300000000000031</v>
      </c>
      <c r="F117" s="6">
        <v>-0.31147619047619046</v>
      </c>
      <c r="G117" s="6">
        <v>-0.73552380952380991</v>
      </c>
      <c r="H117" s="6">
        <v>-0.72738095238095157</v>
      </c>
      <c r="I117" s="6">
        <v>-0.37228571428571389</v>
      </c>
      <c r="J117" s="6">
        <v>-2.523809523809506E-2</v>
      </c>
      <c r="K117" s="6">
        <v>-0.23733333333333251</v>
      </c>
      <c r="L117" s="6">
        <v>-0.28714285714285737</v>
      </c>
      <c r="M117" s="6">
        <v>0.27785714285714347</v>
      </c>
      <c r="N117" s="6">
        <v>-0.43933333333333313</v>
      </c>
      <c r="O117" s="6">
        <v>3.5571428571428587E-2</v>
      </c>
      <c r="P117" s="6">
        <v>-0.1613809523809524</v>
      </c>
      <c r="Q117" s="6">
        <v>-0.23495238095238102</v>
      </c>
      <c r="R117" s="6">
        <v>-0.17476190476190423</v>
      </c>
      <c r="S117" s="6">
        <v>-0.13761904761904775</v>
      </c>
      <c r="T117" s="6">
        <v>-0.12028571428571411</v>
      </c>
      <c r="U117" s="6">
        <v>-0.27828571428571358</v>
      </c>
      <c r="V117" s="6">
        <v>-0.26128571428571412</v>
      </c>
      <c r="W117" s="6">
        <v>-8.6666666666667336E-2</v>
      </c>
      <c r="X117" s="6">
        <v>-0.20304761904761826</v>
      </c>
      <c r="Y117" s="6">
        <v>-0.17423809523809508</v>
      </c>
      <c r="Z117" s="6">
        <v>-0.14190476190476153</v>
      </c>
      <c r="AA117" s="6">
        <v>-0.27295238095238084</v>
      </c>
      <c r="AB117" s="6">
        <v>-0.18395238095237998</v>
      </c>
      <c r="AC117" s="6">
        <v>-0.11714285714285655</v>
      </c>
      <c r="AD117" s="6">
        <v>-0.16076190476190488</v>
      </c>
    </row>
    <row r="118" spans="1:34" x14ac:dyDescent="0.3">
      <c r="A118" s="3" t="s">
        <v>102</v>
      </c>
      <c r="B118" s="6">
        <v>-0.25414285714285656</v>
      </c>
      <c r="C118" s="6">
        <v>-0.11676190476190529</v>
      </c>
      <c r="D118" s="6">
        <v>-0.15404761904761877</v>
      </c>
      <c r="E118" s="6">
        <v>-9.6999999999999531E-2</v>
      </c>
      <c r="F118" s="6">
        <v>8.5523809523809557E-2</v>
      </c>
      <c r="G118" s="6">
        <v>-0.42152380952380986</v>
      </c>
      <c r="H118" s="6">
        <v>-0.33438095238095178</v>
      </c>
      <c r="I118" s="6">
        <v>-0.18028571428571372</v>
      </c>
      <c r="J118" s="6">
        <v>-0.14523809523809517</v>
      </c>
      <c r="K118" s="6">
        <v>-0.30833333333333268</v>
      </c>
      <c r="L118" s="6">
        <v>-7.8142857142857292E-2</v>
      </c>
      <c r="M118" s="6">
        <v>2.9857142857143693E-2</v>
      </c>
      <c r="N118" s="6">
        <v>7.1666666666666767E-2</v>
      </c>
      <c r="O118" s="6">
        <v>-0.21442857142857141</v>
      </c>
      <c r="P118" s="6">
        <v>-0.29238095238095241</v>
      </c>
      <c r="Q118" s="6">
        <v>-0.11995238095238125</v>
      </c>
      <c r="R118" s="6">
        <v>-0.18276190476190424</v>
      </c>
      <c r="S118" s="6">
        <v>1.3380952380952049E-2</v>
      </c>
      <c r="T118" s="6">
        <v>6.5714285714285836E-2</v>
      </c>
      <c r="U118" s="6">
        <v>-0.20628571428571396</v>
      </c>
      <c r="V118" s="6">
        <v>-0.19028571428571395</v>
      </c>
      <c r="W118" s="6">
        <v>-9.7666666666667457E-2</v>
      </c>
      <c r="X118" s="6">
        <v>0.19195238095238176</v>
      </c>
      <c r="Y118" s="6">
        <v>4.761904761904745E-3</v>
      </c>
      <c r="Z118" s="6">
        <v>-6.7904761904761468E-2</v>
      </c>
      <c r="AA118" s="6">
        <v>-9.1952380952380786E-2</v>
      </c>
      <c r="AB118" s="6">
        <v>-4.9523809523801532E-3</v>
      </c>
      <c r="AC118" s="6">
        <v>0.20485714285714351</v>
      </c>
      <c r="AD118" s="6">
        <v>-1.776190476190509E-2</v>
      </c>
    </row>
    <row r="119" spans="1:34" x14ac:dyDescent="0.3">
      <c r="B119" s="6">
        <v>-0.30314285714285694</v>
      </c>
      <c r="C119" s="6">
        <v>-0.45276190476190514</v>
      </c>
      <c r="D119" s="6">
        <v>-0.297047619047619</v>
      </c>
      <c r="E119" s="6">
        <v>-0.14399999999999946</v>
      </c>
      <c r="F119" s="6">
        <v>0.16852380952380974</v>
      </c>
      <c r="G119" s="6">
        <v>-1.0645238095238101</v>
      </c>
      <c r="H119" s="6">
        <v>-0.94138095238095154</v>
      </c>
      <c r="I119" s="6">
        <v>-0.6422857142857139</v>
      </c>
      <c r="J119" s="6">
        <v>-0.23523809523809502</v>
      </c>
      <c r="K119" s="6">
        <v>-0.35733333333333261</v>
      </c>
      <c r="L119" s="6">
        <v>-0.45614285714285741</v>
      </c>
      <c r="M119" s="6">
        <v>-7.9142857142856293E-2</v>
      </c>
      <c r="N119" s="6">
        <v>-1.1333333333333417E-2</v>
      </c>
      <c r="O119" s="6">
        <v>0.33957142857142841</v>
      </c>
      <c r="P119" s="6">
        <v>-6.6380952380952429E-2</v>
      </c>
      <c r="Q119" s="6">
        <v>-0.6549523809523814</v>
      </c>
      <c r="R119" s="6">
        <v>-0.39976190476190387</v>
      </c>
      <c r="S119" s="6">
        <v>-0.58561904761904771</v>
      </c>
      <c r="T119" s="6">
        <v>-0.45228571428571396</v>
      </c>
      <c r="U119" s="6">
        <v>0.79371428571428604</v>
      </c>
      <c r="V119" s="6">
        <v>-0.25528571428571389</v>
      </c>
      <c r="W119" s="6">
        <v>-0.24066666666666725</v>
      </c>
      <c r="X119" s="6">
        <v>-0.79604761904761823</v>
      </c>
      <c r="Y119" s="6">
        <v>-0.99423809523809514</v>
      </c>
      <c r="Z119" s="6">
        <v>-0.10490476190476139</v>
      </c>
      <c r="AA119" s="6">
        <v>-0.70395238095238044</v>
      </c>
      <c r="AB119" s="6">
        <v>-1.1099523809523801</v>
      </c>
      <c r="AC119" s="6">
        <v>-0.86714285714285655</v>
      </c>
      <c r="AD119" s="6">
        <v>-0.94676190476190492</v>
      </c>
    </row>
    <row r="120" spans="1:34" x14ac:dyDescent="0.3">
      <c r="B120" s="6">
        <v>0.49585714285714344</v>
      </c>
      <c r="C120" s="6">
        <v>0.38323809523809471</v>
      </c>
      <c r="D120" s="6">
        <v>0.43995238095238109</v>
      </c>
      <c r="E120" s="6">
        <v>9.7000000000000419E-2</v>
      </c>
      <c r="F120" s="6">
        <v>4.8523809523809636E-2</v>
      </c>
      <c r="G120" s="6">
        <v>0.43547619047618991</v>
      </c>
      <c r="H120" s="6">
        <v>0.30861904761904801</v>
      </c>
      <c r="I120" s="6">
        <v>0.20471428571428607</v>
      </c>
      <c r="J120" s="6">
        <v>0.14076190476190487</v>
      </c>
      <c r="K120" s="6">
        <v>0.12266666666666737</v>
      </c>
      <c r="L120" s="6">
        <v>0.31285714285714272</v>
      </c>
      <c r="M120" s="6">
        <v>6.8857142857143394E-2</v>
      </c>
      <c r="N120" s="6">
        <v>-3.0333333333333101E-2</v>
      </c>
      <c r="O120" s="6">
        <v>-0.2024285714285714</v>
      </c>
      <c r="P120" s="6">
        <v>5.7619047619047681E-2</v>
      </c>
      <c r="Q120" s="6">
        <v>0.418047619047619</v>
      </c>
      <c r="R120" s="6">
        <v>0.31323809523809576</v>
      </c>
      <c r="S120" s="6">
        <v>0.39838095238095228</v>
      </c>
      <c r="T120" s="6">
        <v>0.30771428571428583</v>
      </c>
      <c r="U120" s="6">
        <v>0.18571428571428639</v>
      </c>
      <c r="V120" s="6">
        <v>9.5714285714286085E-2</v>
      </c>
      <c r="W120" s="6">
        <v>4.5333333333332781E-2</v>
      </c>
      <c r="X120" s="6">
        <v>0.33495238095238156</v>
      </c>
      <c r="Y120" s="6">
        <v>0.36176190476190495</v>
      </c>
      <c r="Z120" s="6">
        <v>3.095238095238706E-3</v>
      </c>
      <c r="AA120" s="6">
        <v>0.47704761904761916</v>
      </c>
      <c r="AB120" s="6">
        <v>0.49504761904761985</v>
      </c>
      <c r="AC120" s="6">
        <v>0.40985714285714359</v>
      </c>
      <c r="AD120" s="6">
        <v>0.24723809523809503</v>
      </c>
    </row>
    <row r="121" spans="1:34" x14ac:dyDescent="0.3">
      <c r="B121" s="6">
        <v>-0.25414285714285656</v>
      </c>
      <c r="C121" s="6">
        <v>6.5238095238095095E-2</v>
      </c>
      <c r="D121" s="6">
        <v>-0.13704761904761886</v>
      </c>
      <c r="E121" s="6">
        <v>-1.699999999999946E-2</v>
      </c>
      <c r="F121" s="6">
        <v>8.5523809523809557E-2</v>
      </c>
      <c r="G121" s="6">
        <v>0.50647619047619052</v>
      </c>
      <c r="H121" s="6">
        <v>0.53161904761904877</v>
      </c>
      <c r="I121" s="6">
        <v>0.22671428571428631</v>
      </c>
      <c r="J121" s="6">
        <v>-0.21623809523809534</v>
      </c>
      <c r="K121" s="6">
        <v>0.14766666666666728</v>
      </c>
      <c r="L121" s="6">
        <v>-4.7142857142857597E-2</v>
      </c>
      <c r="M121" s="6">
        <v>7.7857142857143735E-2</v>
      </c>
      <c r="N121" s="6">
        <v>-3.0333333333333101E-2</v>
      </c>
      <c r="O121" s="6">
        <v>-0.21442857142857141</v>
      </c>
      <c r="P121" s="6">
        <v>-6.6380952380952429E-2</v>
      </c>
      <c r="Q121" s="6">
        <v>1.7047619047618756E-2</v>
      </c>
      <c r="R121" s="6">
        <v>0.16523809523809607</v>
      </c>
      <c r="S121" s="6">
        <v>0.25738095238095227</v>
      </c>
      <c r="T121" s="6">
        <v>0.12971428571428589</v>
      </c>
      <c r="U121" s="6">
        <v>7.7142857142860066E-3</v>
      </c>
      <c r="V121" s="6">
        <v>0.20271428571428585</v>
      </c>
      <c r="W121" s="6">
        <v>0.11633333333333296</v>
      </c>
      <c r="X121" s="6">
        <v>0.15695238095238162</v>
      </c>
      <c r="Y121" s="6">
        <v>0.18276190476190513</v>
      </c>
      <c r="Z121" s="6">
        <v>0.11109523809523836</v>
      </c>
      <c r="AA121" s="6">
        <v>0.29804761904761934</v>
      </c>
      <c r="AB121" s="6">
        <v>0.35204761904762005</v>
      </c>
      <c r="AC121" s="6">
        <v>0.31185714285714328</v>
      </c>
      <c r="AD121" s="6">
        <v>0.19623809523809488</v>
      </c>
    </row>
    <row r="122" spans="1:34" x14ac:dyDescent="0.3">
      <c r="B122" s="6">
        <v>0.1028571428571432</v>
      </c>
      <c r="C122" s="6">
        <v>0.17623809523809486</v>
      </c>
      <c r="D122" s="6">
        <v>0.24795238095238137</v>
      </c>
      <c r="E122" s="6">
        <v>5.8000000000000718E-2</v>
      </c>
      <c r="F122" s="6">
        <v>4.8523809523809636E-2</v>
      </c>
      <c r="G122" s="6">
        <v>0.18547619047618991</v>
      </c>
      <c r="H122" s="6">
        <v>0.20161904761904825</v>
      </c>
      <c r="I122" s="6">
        <v>6.9714285714286284E-2</v>
      </c>
      <c r="J122" s="6">
        <v>3.376190476190466E-2</v>
      </c>
      <c r="K122" s="6">
        <v>0.26266666666666749</v>
      </c>
      <c r="L122" s="6">
        <v>0.19085714285714239</v>
      </c>
      <c r="M122" s="6">
        <v>3.78571428571437E-2</v>
      </c>
      <c r="N122" s="6">
        <v>0.20666666666666655</v>
      </c>
      <c r="O122" s="6">
        <v>-0.13842857142857135</v>
      </c>
      <c r="P122" s="6">
        <v>-6.6380952380952429E-2</v>
      </c>
      <c r="Q122" s="6">
        <v>5.3047619047618788E-2</v>
      </c>
      <c r="R122" s="6">
        <v>0.23923809523809592</v>
      </c>
      <c r="S122" s="6">
        <v>0.32138095238095188</v>
      </c>
      <c r="T122" s="6">
        <v>0.23671428571428565</v>
      </c>
      <c r="U122" s="6">
        <v>0.22171428571428642</v>
      </c>
      <c r="V122" s="6">
        <v>0.16671428571428626</v>
      </c>
      <c r="W122" s="6">
        <v>3.7333333333332774E-2</v>
      </c>
      <c r="X122" s="6">
        <v>0.33495238095238156</v>
      </c>
      <c r="Y122" s="6">
        <v>0.18276190476190513</v>
      </c>
      <c r="Z122" s="6">
        <v>-0.13890476190476142</v>
      </c>
      <c r="AA122" s="6">
        <v>0.47704761904761916</v>
      </c>
      <c r="AB122" s="6">
        <v>0.4080476190476201</v>
      </c>
      <c r="AC122" s="6">
        <v>0.38285714285714345</v>
      </c>
      <c r="AD122" s="6">
        <v>0.16023809523809529</v>
      </c>
    </row>
    <row r="123" spans="1:34" x14ac:dyDescent="0.3">
      <c r="B123" s="6">
        <v>8.8571428571433408E-3</v>
      </c>
      <c r="C123" s="6">
        <v>-0.19376190476190525</v>
      </c>
      <c r="D123" s="6">
        <v>-0.21404761904761882</v>
      </c>
      <c r="E123" s="6">
        <v>0.14300000000000068</v>
      </c>
      <c r="F123" s="6">
        <v>0.19352380952380965</v>
      </c>
      <c r="G123" s="6">
        <v>0.25647619047619052</v>
      </c>
      <c r="H123" s="6">
        <v>0.12961904761904863</v>
      </c>
      <c r="I123" s="6">
        <v>-0.10328571428571376</v>
      </c>
      <c r="J123" s="6">
        <v>0.25876190476190475</v>
      </c>
      <c r="K123" s="6">
        <v>-0.16033333333333255</v>
      </c>
      <c r="L123" s="6">
        <v>-0.3271428571428574</v>
      </c>
      <c r="M123" s="6">
        <v>0.15785714285714336</v>
      </c>
      <c r="N123" s="6">
        <v>0.26566666666666672</v>
      </c>
      <c r="O123" s="6">
        <v>0.11557142857142866</v>
      </c>
      <c r="P123" s="6">
        <v>0.36261904761904762</v>
      </c>
      <c r="Q123" s="6">
        <v>8.3047619047618593E-2</v>
      </c>
      <c r="R123" s="6">
        <v>0.17723809523809608</v>
      </c>
      <c r="S123" s="6">
        <v>-0.10161904761904772</v>
      </c>
      <c r="T123" s="6">
        <v>9.3714285714285861E-2</v>
      </c>
      <c r="U123" s="6">
        <v>-0.20628571428571396</v>
      </c>
      <c r="V123" s="6">
        <v>0.18971428571428595</v>
      </c>
      <c r="W123" s="6">
        <v>3.7333333333332774E-2</v>
      </c>
      <c r="X123" s="6">
        <v>4.9952380952381414E-2</v>
      </c>
      <c r="Y123" s="6">
        <v>0.11176190476190495</v>
      </c>
      <c r="Z123" s="6">
        <v>-6.7904761904761468E-2</v>
      </c>
      <c r="AA123" s="6">
        <v>0.15504761904761954</v>
      </c>
      <c r="AB123" s="6">
        <v>0.14804761904761987</v>
      </c>
      <c r="AC123" s="6">
        <v>6.1857142857143277E-2</v>
      </c>
      <c r="AD123" s="6">
        <v>-0.12576190476190474</v>
      </c>
    </row>
    <row r="124" spans="1:34" x14ac:dyDescent="0.3">
      <c r="B124" s="6">
        <v>-0.25414285714285656</v>
      </c>
      <c r="C124" s="6">
        <v>-0.23076190476190517</v>
      </c>
      <c r="D124" s="6">
        <v>9.3952380952381009E-2</v>
      </c>
      <c r="E124" s="6">
        <v>-0.13399999999999945</v>
      </c>
      <c r="F124" s="6">
        <v>8.2523809523809444E-2</v>
      </c>
      <c r="G124" s="6">
        <v>7.9476190476190034E-2</v>
      </c>
      <c r="H124" s="6">
        <v>0.16561904761904822</v>
      </c>
      <c r="I124" s="6">
        <v>9.9714285714286088E-2</v>
      </c>
      <c r="J124" s="6">
        <v>-3.823809523809496E-2</v>
      </c>
      <c r="K124" s="6">
        <v>0.10866666666666758</v>
      </c>
      <c r="L124" s="6">
        <v>0.15285714285714258</v>
      </c>
      <c r="M124" s="6">
        <v>-0.12214285714285644</v>
      </c>
      <c r="N124" s="6">
        <v>-5.3333333333333233E-2</v>
      </c>
      <c r="O124" s="6">
        <v>-8.9428571428571413E-2</v>
      </c>
      <c r="P124" s="6">
        <v>-1.8380952380952387E-2</v>
      </c>
      <c r="Q124" s="6">
        <v>-4.895238095238108E-2</v>
      </c>
      <c r="R124" s="6">
        <v>-8.9761904761904265E-2</v>
      </c>
      <c r="S124" s="6">
        <v>0.24438095238095192</v>
      </c>
      <c r="T124" s="6">
        <v>0.12971428571428589</v>
      </c>
      <c r="U124" s="6">
        <v>-9.9285714285713755E-2</v>
      </c>
      <c r="V124" s="6">
        <v>-3.3285714285713919E-2</v>
      </c>
      <c r="W124" s="6">
        <v>3.3333333333285253E-4</v>
      </c>
      <c r="X124" s="6">
        <v>1.3952380952381382E-2</v>
      </c>
      <c r="Y124" s="6">
        <v>0.14676190476190509</v>
      </c>
      <c r="Z124" s="6">
        <v>-0.1039047619047615</v>
      </c>
      <c r="AA124" s="6">
        <v>-1.7952380952380498E-2</v>
      </c>
      <c r="AB124" s="6">
        <v>0.13804761904762008</v>
      </c>
      <c r="AC124" s="6">
        <v>-0.13114285714285634</v>
      </c>
      <c r="AD124" s="6">
        <v>0.30323809523809508</v>
      </c>
    </row>
    <row r="125" spans="1:34" x14ac:dyDescent="0.3">
      <c r="B125" s="6">
        <v>-0.21814285714285697</v>
      </c>
      <c r="C125" s="6">
        <v>-4.5761904761905114E-2</v>
      </c>
      <c r="D125" s="6">
        <v>-0.14304761904761865</v>
      </c>
      <c r="E125" s="6">
        <v>-0.21099999999999941</v>
      </c>
      <c r="F125" s="6">
        <v>-0.31147619047619046</v>
      </c>
      <c r="G125" s="6">
        <v>-0.25352380952380971</v>
      </c>
      <c r="H125" s="6">
        <v>-0.32038095238095154</v>
      </c>
      <c r="I125" s="6">
        <v>-6.9285714285713507E-2</v>
      </c>
      <c r="J125" s="6">
        <v>-0.17323809523809519</v>
      </c>
      <c r="K125" s="6">
        <v>2.1666666666667389E-2</v>
      </c>
      <c r="L125" s="6">
        <v>7.8857142857142737E-2</v>
      </c>
      <c r="M125" s="6">
        <v>-0.12214285714285644</v>
      </c>
      <c r="N125" s="6">
        <v>-0.13633333333333342</v>
      </c>
      <c r="O125" s="6">
        <v>3.5571428571428587E-2</v>
      </c>
      <c r="P125" s="6">
        <v>0.2306190476190475</v>
      </c>
      <c r="Q125" s="6">
        <v>-0.11995238095238125</v>
      </c>
      <c r="R125" s="6">
        <v>-0.27876190476190388</v>
      </c>
      <c r="S125" s="6">
        <v>-0.28561904761904788</v>
      </c>
      <c r="T125" s="6">
        <v>-0.26328571428571435</v>
      </c>
      <c r="U125" s="6">
        <v>-2.8285714285713581E-2</v>
      </c>
      <c r="V125" s="6">
        <v>-0.19028571428571395</v>
      </c>
      <c r="W125" s="6">
        <v>-3.6666666666667069E-2</v>
      </c>
      <c r="X125" s="6">
        <v>8.4952380952381557E-2</v>
      </c>
      <c r="Y125" s="6">
        <v>-0.17423809523809508</v>
      </c>
      <c r="Z125" s="6">
        <v>0.11709523809523859</v>
      </c>
      <c r="AA125" s="6">
        <v>-0.30895238095238042</v>
      </c>
      <c r="AB125" s="6">
        <v>-0.18495238095237987</v>
      </c>
      <c r="AC125" s="6">
        <v>-0.15214285714285669</v>
      </c>
      <c r="AD125" s="6">
        <v>-0.23276190476190495</v>
      </c>
    </row>
    <row r="126" spans="1:34" x14ac:dyDescent="0.3">
      <c r="B126" s="6">
        <v>0.13885714285714323</v>
      </c>
      <c r="C126" s="6">
        <v>0.24023809523809492</v>
      </c>
      <c r="D126" s="6">
        <v>-4.7619047618852051E-5</v>
      </c>
      <c r="E126" s="6">
        <v>-0.13099999999999956</v>
      </c>
      <c r="F126" s="6">
        <v>-2.9476190476190434E-2</v>
      </c>
      <c r="G126" s="6">
        <v>-0.10052380952380968</v>
      </c>
      <c r="H126" s="6">
        <v>-8.4380952380951779E-2</v>
      </c>
      <c r="I126" s="6">
        <v>7.8714285714286181E-2</v>
      </c>
      <c r="J126" s="6">
        <v>0.21176190476190504</v>
      </c>
      <c r="K126" s="6">
        <v>0.14766666666666728</v>
      </c>
      <c r="L126" s="6">
        <v>4.1857142857142371E-2</v>
      </c>
      <c r="M126" s="6">
        <v>-4.7142857142856265E-2</v>
      </c>
      <c r="N126" s="6">
        <v>-1.8333333333333091E-2</v>
      </c>
      <c r="O126" s="6">
        <v>-9.4285714285713418E-3</v>
      </c>
      <c r="P126" s="6">
        <v>2.8619047619047544E-2</v>
      </c>
      <c r="Q126" s="6">
        <v>8.904761904761882E-2</v>
      </c>
      <c r="R126" s="6">
        <v>5.3238095238095973E-2</v>
      </c>
      <c r="S126" s="6">
        <v>0.15838095238095207</v>
      </c>
      <c r="T126" s="6">
        <v>0.16471428571428604</v>
      </c>
      <c r="U126" s="6">
        <v>4.3714285714286039E-2</v>
      </c>
      <c r="V126" s="6">
        <v>0.13071428571428623</v>
      </c>
      <c r="W126" s="6">
        <v>0.15233333333333254</v>
      </c>
      <c r="X126" s="6">
        <v>6.2952380952381759E-2</v>
      </c>
      <c r="Y126" s="6">
        <v>0.18276190476190513</v>
      </c>
      <c r="Z126" s="6">
        <v>0.1460952380952385</v>
      </c>
      <c r="AA126" s="6">
        <v>0.19104761904761958</v>
      </c>
      <c r="AB126" s="6">
        <v>-7.6952380952379773E-2</v>
      </c>
      <c r="AC126" s="6">
        <v>0.23985714285714366</v>
      </c>
      <c r="AD126" s="6">
        <v>0.30323809523809508</v>
      </c>
    </row>
    <row r="127" spans="1:34" x14ac:dyDescent="0.3">
      <c r="B127" s="6">
        <v>0.28185714285714303</v>
      </c>
      <c r="C127" s="6">
        <v>0.13323809523809471</v>
      </c>
      <c r="D127" s="6">
        <v>5.4952380952381308E-2</v>
      </c>
      <c r="E127" s="6">
        <v>-1.8999999999999684E-2</v>
      </c>
      <c r="F127" s="6">
        <v>-7.1476190476190471E-2</v>
      </c>
      <c r="G127" s="6">
        <v>0.75647619047619052</v>
      </c>
      <c r="H127" s="6">
        <v>0.77261904761904843</v>
      </c>
      <c r="I127" s="6">
        <v>0.14071428571428646</v>
      </c>
      <c r="J127" s="6">
        <v>8.5761904761904706E-2</v>
      </c>
      <c r="K127" s="6">
        <v>0.14766666666666728</v>
      </c>
      <c r="L127" s="6">
        <v>0.11485714285714277</v>
      </c>
      <c r="M127" s="6">
        <v>-0.16214285714285648</v>
      </c>
      <c r="N127" s="6">
        <v>2.1666666666666945E-2</v>
      </c>
      <c r="O127" s="6">
        <v>7.7571428571428402E-2</v>
      </c>
      <c r="P127" s="6">
        <v>2.6190476190475209E-3</v>
      </c>
      <c r="Q127" s="6">
        <v>0.12404761904761896</v>
      </c>
      <c r="R127" s="6">
        <v>8.8238095238096115E-2</v>
      </c>
      <c r="S127" s="6">
        <v>7.9380952380951886E-2</v>
      </c>
      <c r="T127" s="6">
        <v>0.20071428571428607</v>
      </c>
      <c r="U127" s="6">
        <v>4.3714285714286039E-2</v>
      </c>
      <c r="V127" s="6">
        <v>0.16671428571428626</v>
      </c>
      <c r="W127" s="6">
        <v>8.0333333333332924E-2</v>
      </c>
      <c r="X127" s="6">
        <v>-2.2047619047618205E-2</v>
      </c>
      <c r="Y127" s="6">
        <v>0.21476190476190471</v>
      </c>
      <c r="Z127" s="6">
        <v>-3.0904761904761546E-2</v>
      </c>
      <c r="AA127" s="6">
        <v>8.4047619047619371E-2</v>
      </c>
      <c r="AB127" s="6">
        <v>0.24504761904761985</v>
      </c>
      <c r="AC127" s="6">
        <v>-0.18314285714285639</v>
      </c>
      <c r="AD127" s="6">
        <v>0.35923809523809513</v>
      </c>
    </row>
    <row r="128" spans="1:34" x14ac:dyDescent="0.3">
      <c r="B128" s="6">
        <v>6.785714285714306E-2</v>
      </c>
      <c r="C128" s="6">
        <v>0.24023809523809492</v>
      </c>
      <c r="D128" s="6">
        <v>6.3952380952381205E-2</v>
      </c>
      <c r="E128" s="6">
        <v>0.17400000000000038</v>
      </c>
      <c r="F128" s="6">
        <v>-0.23147619047619039</v>
      </c>
      <c r="G128" s="6">
        <v>0.26447619047619053</v>
      </c>
      <c r="H128" s="6">
        <v>0.34361904761904816</v>
      </c>
      <c r="I128" s="6">
        <v>0.28171428571428647</v>
      </c>
      <c r="J128" s="6">
        <v>8.5761904761904706E-2</v>
      </c>
      <c r="K128" s="6">
        <v>0.18566666666666753</v>
      </c>
      <c r="L128" s="6">
        <v>0.11585714285714266</v>
      </c>
      <c r="M128" s="6">
        <v>0.10685714285714365</v>
      </c>
      <c r="N128" s="6">
        <v>-2.4333333333333318E-2</v>
      </c>
      <c r="O128" s="6">
        <v>-7.42857142857134E-3</v>
      </c>
      <c r="P128" s="6">
        <v>2.8619047619047544E-2</v>
      </c>
      <c r="Q128" s="6">
        <v>0.28404761904761866</v>
      </c>
      <c r="R128" s="6">
        <v>0.27623809523809584</v>
      </c>
      <c r="S128" s="6">
        <v>0.20538095238095222</v>
      </c>
      <c r="T128" s="6">
        <v>0.23671428571428565</v>
      </c>
      <c r="U128" s="6">
        <v>-9.9285714285713755E-2</v>
      </c>
      <c r="V128" s="6">
        <v>5.9714285714286053E-2</v>
      </c>
      <c r="W128" s="6">
        <v>8.0333333333332924E-2</v>
      </c>
      <c r="X128" s="6">
        <v>0.37095238095238159</v>
      </c>
      <c r="Y128" s="6">
        <v>0.61176190476190495</v>
      </c>
      <c r="Z128" s="6">
        <v>-6.7904761904761468E-2</v>
      </c>
      <c r="AA128" s="6">
        <v>0.2410476190476194</v>
      </c>
      <c r="AB128" s="6">
        <v>0.49504761904761985</v>
      </c>
      <c r="AC128" s="6">
        <v>0.23985714285714366</v>
      </c>
      <c r="AD128" s="6">
        <v>0.73223809523809491</v>
      </c>
    </row>
    <row r="129" spans="1:32" x14ac:dyDescent="0.3">
      <c r="B129" s="6">
        <v>-4.0142857142856592E-2</v>
      </c>
      <c r="C129" s="6">
        <v>6.1238095238095092E-2</v>
      </c>
      <c r="D129" s="6">
        <v>1.6952380952381052E-2</v>
      </c>
      <c r="E129" s="6">
        <v>6.3000000000000611E-2</v>
      </c>
      <c r="F129" s="6">
        <v>-0.19147619047619036</v>
      </c>
      <c r="G129" s="6">
        <v>0.75647619047619052</v>
      </c>
      <c r="H129" s="6">
        <v>0.80861904761904801</v>
      </c>
      <c r="I129" s="6">
        <v>0.24871428571428611</v>
      </c>
      <c r="J129" s="6">
        <v>-3.823809523809496E-2</v>
      </c>
      <c r="K129" s="6">
        <v>0.20666666666666744</v>
      </c>
      <c r="L129" s="6">
        <v>3.7857142857142367E-2</v>
      </c>
      <c r="M129" s="6">
        <v>-4.2142857142856371E-2</v>
      </c>
      <c r="N129" s="6">
        <v>0.16766666666666685</v>
      </c>
      <c r="O129" s="6">
        <v>-0.13842857142857135</v>
      </c>
      <c r="P129" s="6">
        <v>7.6190476190476364E-3</v>
      </c>
      <c r="Q129" s="6">
        <v>7.2047619047618916E-2</v>
      </c>
      <c r="R129" s="6">
        <v>9.7238095238096012E-2</v>
      </c>
      <c r="S129" s="6">
        <v>0.12838095238095226</v>
      </c>
      <c r="T129" s="6">
        <v>0.36271428571428599</v>
      </c>
      <c r="U129" s="6">
        <v>-0.27428571428571358</v>
      </c>
      <c r="V129" s="6">
        <v>9.5714285714286085E-2</v>
      </c>
      <c r="W129" s="6">
        <v>3.7333333333332774E-2</v>
      </c>
      <c r="X129" s="6">
        <v>0.31495238095238154</v>
      </c>
      <c r="Y129" s="6">
        <v>0.55676190476190479</v>
      </c>
      <c r="Z129" s="6">
        <v>3.095238095238706E-3</v>
      </c>
      <c r="AA129" s="6">
        <v>0.50104761904761919</v>
      </c>
      <c r="AB129" s="6">
        <v>0.63804761904762008</v>
      </c>
      <c r="AC129" s="6">
        <v>0.59785714285714331</v>
      </c>
      <c r="AD129" s="6">
        <v>0.28423809523809496</v>
      </c>
    </row>
    <row r="130" spans="1:32" x14ac:dyDescent="0.3">
      <c r="B130" s="6">
        <v>-4.1428571428565597E-3</v>
      </c>
      <c r="C130" s="6">
        <v>9.7238095238094679E-2</v>
      </c>
      <c r="D130" s="6">
        <v>0.13195238095238127</v>
      </c>
      <c r="E130" s="6">
        <v>0.12800000000000056</v>
      </c>
      <c r="F130" s="6">
        <v>-2.9476190476190434E-2</v>
      </c>
      <c r="G130" s="6">
        <v>0.11347619047618984</v>
      </c>
      <c r="H130" s="6">
        <v>0.16561904761904822</v>
      </c>
      <c r="I130" s="6">
        <v>0.28171428571428647</v>
      </c>
      <c r="J130" s="6">
        <v>-3.823809523809496E-2</v>
      </c>
      <c r="K130" s="6">
        <v>0.1326666666666676</v>
      </c>
      <c r="L130" s="6">
        <v>-1.1428571428573342E-3</v>
      </c>
      <c r="M130" s="6">
        <v>7.7857142857143735E-2</v>
      </c>
      <c r="N130" s="6">
        <v>0.10166666666666657</v>
      </c>
      <c r="O130" s="6">
        <v>-0.21442857142857141</v>
      </c>
      <c r="P130" s="6">
        <v>-1.8380952380952387E-2</v>
      </c>
      <c r="Q130" s="6">
        <v>0.13604761904761897</v>
      </c>
      <c r="R130" s="6">
        <v>5.4238095238095863E-2</v>
      </c>
      <c r="S130" s="6">
        <v>0.3063809523809522</v>
      </c>
      <c r="T130" s="6">
        <v>2.8714285714285914E-2</v>
      </c>
      <c r="U130" s="6">
        <v>-9.9285714285713755E-2</v>
      </c>
      <c r="V130" s="6">
        <v>0.20271428571428585</v>
      </c>
      <c r="W130" s="6">
        <v>0.18833333333333258</v>
      </c>
      <c r="X130" s="6">
        <v>0.15695238095238162</v>
      </c>
      <c r="Y130" s="6">
        <v>0.14676190476190509</v>
      </c>
      <c r="Z130" s="6">
        <v>3.9095238095238738E-2</v>
      </c>
      <c r="AA130" s="6">
        <v>0.15504761904761954</v>
      </c>
      <c r="AB130" s="6">
        <v>0.14804761904761987</v>
      </c>
      <c r="AC130" s="6">
        <v>0.31185714285714328</v>
      </c>
      <c r="AD130" s="6">
        <v>9.9238095238094903E-2</v>
      </c>
    </row>
    <row r="131" spans="1:32" x14ac:dyDescent="0.3">
      <c r="B131" s="6">
        <v>-0.18214285714285694</v>
      </c>
      <c r="C131" s="6">
        <v>0.13323809523809471</v>
      </c>
      <c r="D131" s="6">
        <v>0.13795238095238105</v>
      </c>
      <c r="E131" s="6">
        <v>-5.6999999999999496E-2</v>
      </c>
      <c r="F131" s="6">
        <v>4.5523809523809522E-2</v>
      </c>
      <c r="G131" s="6">
        <v>-6.8523809523810097E-2</v>
      </c>
      <c r="H131" s="6">
        <v>-0.29838095238095175</v>
      </c>
      <c r="I131" s="6">
        <v>-3.7285714285713922E-2</v>
      </c>
      <c r="J131" s="6">
        <v>-0.10923809523809513</v>
      </c>
      <c r="K131" s="6">
        <v>7.0666666666667322E-2</v>
      </c>
      <c r="L131" s="6">
        <v>0.26785714285714279</v>
      </c>
      <c r="M131" s="6">
        <v>0.10685714285714365</v>
      </c>
      <c r="N131" s="6">
        <v>-0.17833333333333323</v>
      </c>
      <c r="O131" s="6">
        <v>-4.7428571428571376E-2</v>
      </c>
      <c r="P131" s="6">
        <v>-0.1423809523809525</v>
      </c>
      <c r="Q131" s="6">
        <v>-0.15695238095238118</v>
      </c>
      <c r="R131" s="6">
        <v>-2.2761904761904095E-2</v>
      </c>
      <c r="S131" s="6">
        <v>0.13638095238095227</v>
      </c>
      <c r="T131" s="6">
        <v>0.23671428571428565</v>
      </c>
      <c r="U131" s="6">
        <v>7.7142857142860066E-3</v>
      </c>
      <c r="V131" s="6">
        <v>-8.3285714285713741E-2</v>
      </c>
      <c r="W131" s="6">
        <v>-3.6666666666667069E-2</v>
      </c>
      <c r="X131" s="6">
        <v>0.19195238095238176</v>
      </c>
      <c r="Y131" s="6">
        <v>0.32576190476190492</v>
      </c>
      <c r="Z131" s="6">
        <v>-6.7904761904761468E-2</v>
      </c>
      <c r="AA131" s="6">
        <v>4.8047619047619339E-2</v>
      </c>
      <c r="AB131" s="6">
        <v>6.6047619047620021E-2</v>
      </c>
      <c r="AC131" s="6">
        <v>0.41885714285714348</v>
      </c>
      <c r="AD131" s="6">
        <v>0.37423809523809526</v>
      </c>
    </row>
    <row r="132" spans="1:32" x14ac:dyDescent="0.3">
      <c r="B132" s="6">
        <v>-7.5142857142856734E-2</v>
      </c>
      <c r="C132" s="6">
        <v>0.13323809523809471</v>
      </c>
      <c r="D132" s="6">
        <v>0.3229523809523811</v>
      </c>
      <c r="E132" s="6">
        <v>0.17400000000000038</v>
      </c>
      <c r="F132" s="6">
        <v>-0.32447619047619036</v>
      </c>
      <c r="G132" s="6">
        <v>-0.17152380952380986</v>
      </c>
      <c r="H132" s="6">
        <v>-0.12038095238095137</v>
      </c>
      <c r="I132" s="6">
        <v>0.17671428571428649</v>
      </c>
      <c r="J132" s="6">
        <v>4.8761904761904784E-2</v>
      </c>
      <c r="K132" s="6">
        <v>0.26266666666666749</v>
      </c>
      <c r="L132" s="6">
        <v>0.33785714285714263</v>
      </c>
      <c r="M132" s="6">
        <v>-2.1428571428563359E-3</v>
      </c>
      <c r="N132" s="6">
        <v>6.166666666666698E-2</v>
      </c>
      <c r="O132" s="6">
        <v>-5.1428571428571379E-2</v>
      </c>
      <c r="P132" s="6">
        <v>0.20761904761904759</v>
      </c>
      <c r="Q132" s="6">
        <v>0.32304761904761881</v>
      </c>
      <c r="R132" s="6">
        <v>0.31323809523809576</v>
      </c>
      <c r="S132" s="6">
        <v>0.39838095238095228</v>
      </c>
      <c r="T132" s="6">
        <v>-8.5285714285713965E-2</v>
      </c>
      <c r="U132" s="6">
        <v>0.18571428571428639</v>
      </c>
      <c r="V132" s="6">
        <v>-0.11928571428571377</v>
      </c>
      <c r="W132" s="6">
        <v>0.18833333333333258</v>
      </c>
      <c r="X132" s="6">
        <v>0.20395238095238177</v>
      </c>
      <c r="Y132" s="6">
        <v>0.14676190476190509</v>
      </c>
      <c r="Z132" s="6">
        <v>7.5095238095238326E-2</v>
      </c>
      <c r="AA132" s="6">
        <v>0.15504761904761954</v>
      </c>
      <c r="AB132" s="6">
        <v>0.10204761904762005</v>
      </c>
      <c r="AC132" s="6">
        <v>0.20485714285714351</v>
      </c>
      <c r="AD132" s="6">
        <v>7.2238095238095212E-2</v>
      </c>
    </row>
    <row r="133" spans="1:32" x14ac:dyDescent="0.3">
      <c r="B133" s="6">
        <v>-4.0142857142856592E-2</v>
      </c>
      <c r="C133" s="6">
        <v>-0.11976190476190496</v>
      </c>
      <c r="D133" s="6">
        <v>2.6952380952381283E-2</v>
      </c>
      <c r="E133" s="6">
        <v>-5.6999999999999496E-2</v>
      </c>
      <c r="F133" s="6">
        <v>-0.11147619047619051</v>
      </c>
      <c r="G133" s="6">
        <v>-0.27852380952381006</v>
      </c>
      <c r="H133" s="6">
        <v>-0.33438095238095178</v>
      </c>
      <c r="I133" s="6">
        <v>1.1714285714286454E-2</v>
      </c>
      <c r="J133" s="6">
        <v>-2.523809523809506E-2</v>
      </c>
      <c r="K133" s="6">
        <v>0.12266666666666737</v>
      </c>
      <c r="L133" s="6">
        <v>0.11585714285714266</v>
      </c>
      <c r="M133" s="6">
        <v>0.14585714285714335</v>
      </c>
      <c r="N133" s="6">
        <v>-0.2613333333333332</v>
      </c>
      <c r="O133" s="6">
        <v>3.5571428571428587E-2</v>
      </c>
      <c r="P133" s="6">
        <v>-0.11338095238095236</v>
      </c>
      <c r="Q133" s="6">
        <v>5.3047619047618788E-2</v>
      </c>
      <c r="R133" s="6">
        <v>-6.276190476190413E-2</v>
      </c>
      <c r="S133" s="6">
        <v>-0.18361904761904801</v>
      </c>
      <c r="T133" s="6">
        <v>-8.5285714285713965E-2</v>
      </c>
      <c r="U133" s="6">
        <v>7.7142857142860066E-3</v>
      </c>
      <c r="V133" s="6">
        <v>-0.11928571428571377</v>
      </c>
      <c r="W133" s="6">
        <v>8.0333333333332924E-2</v>
      </c>
      <c r="X133" s="6">
        <v>1.3952380952381382E-2</v>
      </c>
      <c r="Y133" s="6">
        <v>-6.7238095238094875E-2</v>
      </c>
      <c r="Z133" s="6">
        <v>7.5095238095238326E-2</v>
      </c>
      <c r="AA133" s="6">
        <v>-0.12895238095238071</v>
      </c>
      <c r="AB133" s="6">
        <v>-7.3952380952380103E-2</v>
      </c>
      <c r="AC133" s="6">
        <v>0.13285714285714345</v>
      </c>
      <c r="AD133" s="6">
        <v>0.24723809523809503</v>
      </c>
    </row>
    <row r="134" spans="1:32" x14ac:dyDescent="0.3">
      <c r="B134" s="6">
        <v>-0.46814285714285697</v>
      </c>
      <c r="C134" s="6">
        <v>-0.25976190476190508</v>
      </c>
      <c r="D134" s="6">
        <v>-0.17804761904761879</v>
      </c>
      <c r="E134" s="6">
        <v>-0.16799999999999948</v>
      </c>
      <c r="F134" s="6">
        <v>-0.18347619047619035</v>
      </c>
      <c r="G134" s="6">
        <v>-1.3505238095238097</v>
      </c>
      <c r="H134" s="6">
        <v>-1.1913809523809515</v>
      </c>
      <c r="I134" s="6">
        <v>-0.73628571428571377</v>
      </c>
      <c r="J134" s="6">
        <v>-0.50623809523809538</v>
      </c>
      <c r="K134" s="6">
        <v>-0.43733333333333269</v>
      </c>
      <c r="L134" s="6">
        <v>-0.34714285714285742</v>
      </c>
      <c r="M134" s="6">
        <v>-0.20014285714285651</v>
      </c>
      <c r="N134" s="6">
        <v>-6.7333333333333023E-2</v>
      </c>
      <c r="O134" s="6">
        <v>0.11557142857142866</v>
      </c>
      <c r="P134" s="6">
        <v>-0.22438095238095235</v>
      </c>
      <c r="Q134" s="6">
        <v>-0.51695238095238105</v>
      </c>
      <c r="R134" s="6">
        <v>-0.67476190476190423</v>
      </c>
      <c r="S134" s="6">
        <v>-0.50761904761904786</v>
      </c>
      <c r="T134" s="6">
        <v>-0.97728571428571431</v>
      </c>
      <c r="U134" s="6">
        <v>-0.13528571428571379</v>
      </c>
      <c r="V134" s="6">
        <v>-0.47628571428571398</v>
      </c>
      <c r="W134" s="6">
        <v>-0.49066666666666725</v>
      </c>
      <c r="X134" s="6">
        <v>-0.66504761904761844</v>
      </c>
      <c r="Y134" s="6">
        <v>-0.85323809523809513</v>
      </c>
      <c r="Z134" s="6">
        <v>-0.38890476190476142</v>
      </c>
      <c r="AA134" s="6">
        <v>-0.9869523809523808</v>
      </c>
      <c r="AB134" s="6">
        <v>-1.0409523809523797</v>
      </c>
      <c r="AC134" s="6">
        <v>-0.96114285714285641</v>
      </c>
      <c r="AD134" s="6">
        <v>-0.87576190476190474</v>
      </c>
    </row>
    <row r="135" spans="1:32" x14ac:dyDescent="0.3">
      <c r="B135" s="6">
        <v>0.58485714285714341</v>
      </c>
      <c r="C135" s="6">
        <v>0.14623809523809506</v>
      </c>
      <c r="D135" s="6">
        <v>0.11895238095238136</v>
      </c>
      <c r="E135" s="6">
        <v>-0.23099999999999943</v>
      </c>
      <c r="F135" s="6">
        <v>0.39352380952380939</v>
      </c>
      <c r="G135" s="6">
        <v>0.36347619047618984</v>
      </c>
      <c r="H135" s="6">
        <v>0.27261904761904843</v>
      </c>
      <c r="I135" s="6">
        <v>0.15271428571428647</v>
      </c>
      <c r="J135" s="6">
        <v>0.34176190476190493</v>
      </c>
      <c r="K135" s="6">
        <v>-0.15733333333333244</v>
      </c>
      <c r="L135" s="6">
        <v>-1.4142857142857235E-2</v>
      </c>
      <c r="M135" s="6">
        <v>-0.38914285714285657</v>
      </c>
      <c r="N135" s="6">
        <v>0.26166666666666671</v>
      </c>
      <c r="O135" s="6">
        <v>0.3275714285714284</v>
      </c>
      <c r="P135" s="6">
        <v>2.8619047619047544E-2</v>
      </c>
      <c r="Q135" s="6">
        <v>0.24004761904761862</v>
      </c>
      <c r="R135" s="6">
        <v>-2.4761904761903875E-2</v>
      </c>
      <c r="S135" s="6">
        <v>-0.46361904761904782</v>
      </c>
      <c r="T135" s="6">
        <v>-0.19328571428571406</v>
      </c>
      <c r="U135" s="6">
        <v>2.1714285714286241E-2</v>
      </c>
      <c r="V135" s="6">
        <v>0.20271428571428585</v>
      </c>
      <c r="W135" s="6">
        <v>0.22233333333333283</v>
      </c>
      <c r="X135" s="6">
        <v>-0.55804761904761824</v>
      </c>
      <c r="Y135" s="6">
        <v>-0.60323809523809491</v>
      </c>
      <c r="Z135" s="6">
        <v>0.15409523809523851</v>
      </c>
      <c r="AA135" s="6">
        <v>-0.12895238095238071</v>
      </c>
      <c r="AB135" s="6">
        <v>-0.40695238095237984</v>
      </c>
      <c r="AC135" s="6">
        <v>-0.68814285714285672</v>
      </c>
      <c r="AD135" s="6">
        <v>-0.62576190476190474</v>
      </c>
    </row>
    <row r="136" spans="1:32" x14ac:dyDescent="0.3">
      <c r="B136" s="6">
        <v>0.59685714285714342</v>
      </c>
      <c r="C136" s="6">
        <v>-0.11976190476190496</v>
      </c>
      <c r="D136" s="6">
        <v>-0.1940476190476188</v>
      </c>
      <c r="E136" s="6">
        <v>-1.699999999999946E-2</v>
      </c>
      <c r="F136" s="6">
        <v>0.67552380952380942</v>
      </c>
      <c r="G136" s="6">
        <v>0.36347619047618984</v>
      </c>
      <c r="H136" s="6">
        <v>0.37961904761904863</v>
      </c>
      <c r="I136" s="6">
        <v>7.8714285714286181E-2</v>
      </c>
      <c r="J136" s="6">
        <v>0.3317619047619047</v>
      </c>
      <c r="K136" s="6">
        <v>-0.35233333333333272</v>
      </c>
      <c r="L136" s="6">
        <v>-0.24714285714285733</v>
      </c>
      <c r="M136" s="6">
        <v>-7.9142857142856293E-2</v>
      </c>
      <c r="N136" s="6">
        <v>0.43066666666666675</v>
      </c>
      <c r="O136" s="6">
        <v>0.20957142857142852</v>
      </c>
      <c r="P136" s="6">
        <v>0.1076190476190475</v>
      </c>
      <c r="Q136" s="6">
        <v>-0.10195238095238102</v>
      </c>
      <c r="R136" s="6">
        <v>0.15323809523809606</v>
      </c>
      <c r="S136" s="6">
        <v>-0.51861904761904798</v>
      </c>
      <c r="T136" s="6">
        <v>0.17671428571428605</v>
      </c>
      <c r="U136" s="6">
        <v>0.18571428571428639</v>
      </c>
      <c r="V136" s="6">
        <v>0.22671428571428587</v>
      </c>
      <c r="W136" s="6">
        <v>-3.6666666666667069E-2</v>
      </c>
      <c r="X136" s="6">
        <v>-0.36004761904761828</v>
      </c>
      <c r="Y136" s="6">
        <v>-0.36623809523809525</v>
      </c>
      <c r="Z136" s="6">
        <v>0.59909523809523835</v>
      </c>
      <c r="AA136" s="6">
        <v>0.16704761904761956</v>
      </c>
      <c r="AB136" s="6">
        <v>-0.14795238095237995</v>
      </c>
      <c r="AC136" s="6">
        <v>-0.47914285714285665</v>
      </c>
      <c r="AD136" s="6">
        <v>-0.44676190476190492</v>
      </c>
    </row>
    <row r="138" spans="1:32" x14ac:dyDescent="0.3">
      <c r="A138" s="5" t="s">
        <v>96</v>
      </c>
      <c r="B138" s="6" cm="1">
        <f t="array" ref="B138:AD166">MMULT(TRANSPOSE(_xlfn.ANCHORARRAY(B116)),MMULT(_xlfn.ANCHORARRAY(C34),_xlfn.ANCHORARRAY(B116)))</f>
        <v>7.9793170068027233E-2</v>
      </c>
      <c r="C138" s="6">
        <v>3.0986843537414974E-2</v>
      </c>
      <c r="D138" s="6">
        <v>2.2296564625850362E-2</v>
      </c>
      <c r="E138" s="6">
        <v>4.0542857142857134E-3</v>
      </c>
      <c r="F138" s="6">
        <v>3.5135693877551027E-2</v>
      </c>
      <c r="G138" s="6">
        <v>9.2995782312925199E-2</v>
      </c>
      <c r="H138" s="6">
        <v>8.3412421768707501E-2</v>
      </c>
      <c r="I138" s="6">
        <v>4.1167102040816354E-2</v>
      </c>
      <c r="J138" s="6">
        <v>4.7749965986394569E-2</v>
      </c>
      <c r="K138" s="6">
        <v>7.919095238095239E-3</v>
      </c>
      <c r="L138" s="6">
        <v>1.4248360544217697E-2</v>
      </c>
      <c r="M138" s="6">
        <v>-9.663258503401365E-3</v>
      </c>
      <c r="N138" s="6">
        <v>2.8414714285714293E-2</v>
      </c>
      <c r="O138" s="6">
        <v>9.5718435374149494E-3</v>
      </c>
      <c r="P138" s="6">
        <v>1.5128040816326526E-2</v>
      </c>
      <c r="Q138" s="6">
        <v>4.2663625850340156E-2</v>
      </c>
      <c r="R138" s="6">
        <v>4.000379591836737E-2</v>
      </c>
      <c r="S138" s="6">
        <v>7.2443537414966334E-4</v>
      </c>
      <c r="T138" s="6">
        <v>3.8668054421768738E-2</v>
      </c>
      <c r="U138" s="6">
        <v>9.5187210884353814E-3</v>
      </c>
      <c r="V138" s="6">
        <v>3.8077578231292521E-2</v>
      </c>
      <c r="W138" s="6">
        <v>2.3742238095238115E-2</v>
      </c>
      <c r="X138" s="6">
        <v>4.3120884353741694E-3</v>
      </c>
      <c r="Y138" s="6">
        <v>1.6285061224489805E-2</v>
      </c>
      <c r="Z138" s="6">
        <v>3.2125632653061231E-2</v>
      </c>
      <c r="AA138" s="6">
        <v>5.183419727891158E-2</v>
      </c>
      <c r="AB138" s="6">
        <v>3.7121387755102056E-2</v>
      </c>
      <c r="AC138" s="6">
        <v>4.4439319727891374E-3</v>
      </c>
      <c r="AD138" s="6">
        <v>1.1907224489795936E-2</v>
      </c>
      <c r="AF138" t="e" cm="1">
        <f t="array" ref="AF138">INDEX(B138:AD166, ROW(AF138),ROW(AF138))</f>
        <v>#REF!</v>
      </c>
    </row>
    <row r="139" spans="1:32" x14ac:dyDescent="0.3">
      <c r="A139" s="3" t="s">
        <v>100</v>
      </c>
      <c r="B139" s="6">
        <v>3.0986843537414974E-2</v>
      </c>
      <c r="C139" s="6">
        <v>4.0273990929705197E-2</v>
      </c>
      <c r="D139" s="6">
        <v>3.0476201814058947E-2</v>
      </c>
      <c r="E139" s="6">
        <v>6.3698571428571354E-3</v>
      </c>
      <c r="F139" s="6">
        <v>-5.272124716553285E-3</v>
      </c>
      <c r="G139" s="6">
        <v>6.7400696145124714E-2</v>
      </c>
      <c r="H139" s="6">
        <v>6.0717471655328779E-2</v>
      </c>
      <c r="I139" s="6">
        <v>4.1260639455782316E-2</v>
      </c>
      <c r="J139" s="6">
        <v>1.6883675736961447E-2</v>
      </c>
      <c r="K139" s="6">
        <v>3.0650269841269836E-2</v>
      </c>
      <c r="L139" s="6">
        <v>3.3016795918367342E-2</v>
      </c>
      <c r="M139" s="6">
        <v>1.3217687074830177E-4</v>
      </c>
      <c r="N139" s="6">
        <v>6.3620317460317474E-3</v>
      </c>
      <c r="O139" s="6">
        <v>-1.4541374149659851E-2</v>
      </c>
      <c r="P139" s="6">
        <v>5.2215192743764131E-3</v>
      </c>
      <c r="Q139" s="6">
        <v>4.0621702947845804E-2</v>
      </c>
      <c r="R139" s="6">
        <v>3.4109419501133782E-2</v>
      </c>
      <c r="S139" s="6">
        <v>4.0275195011337847E-2</v>
      </c>
      <c r="T139" s="6">
        <v>3.562182993197277E-2</v>
      </c>
      <c r="U139" s="6">
        <v>-3.7200272108843524E-3</v>
      </c>
      <c r="V139" s="6">
        <v>2.2047877551020414E-2</v>
      </c>
      <c r="W139" s="6">
        <v>2.0900825396825393E-2</v>
      </c>
      <c r="X139" s="6">
        <v>4.1912249433106563E-2</v>
      </c>
      <c r="Y139" s="6">
        <v>5.4168390022675726E-2</v>
      </c>
      <c r="Z139" s="6">
        <v>8.1892630385487636E-3</v>
      </c>
      <c r="AA139" s="6">
        <v>5.2395369614512459E-2</v>
      </c>
      <c r="AB139" s="6">
        <v>5.8268512471655334E-2</v>
      </c>
      <c r="AC139" s="6">
        <v>5.2081414965986374E-2</v>
      </c>
      <c r="AD139" s="6">
        <v>5.2776609977324244E-2</v>
      </c>
    </row>
    <row r="140" spans="1:32" x14ac:dyDescent="0.3">
      <c r="A140" s="3" t="s">
        <v>103</v>
      </c>
      <c r="B140" s="6">
        <v>2.2296564625850362E-2</v>
      </c>
      <c r="C140" s="6">
        <v>3.0476201814058947E-2</v>
      </c>
      <c r="D140" s="6">
        <v>3.8486521541950112E-2</v>
      </c>
      <c r="E140" s="6">
        <v>5.1926190476190431E-3</v>
      </c>
      <c r="F140" s="6">
        <v>-4.9556417233560072E-3</v>
      </c>
      <c r="G140" s="6">
        <v>4.8314546485260755E-2</v>
      </c>
      <c r="H140" s="6">
        <v>4.314955328798184E-2</v>
      </c>
      <c r="I140" s="6">
        <v>3.408617687074831E-2</v>
      </c>
      <c r="J140" s="6">
        <v>1.1306893424036285E-2</v>
      </c>
      <c r="K140" s="6">
        <v>3.0513793650793649E-2</v>
      </c>
      <c r="L140" s="6">
        <v>3.7185612244897977E-2</v>
      </c>
      <c r="M140" s="6">
        <v>-2.0913401360544261E-3</v>
      </c>
      <c r="N140" s="6">
        <v>4.9850793650793711E-3</v>
      </c>
      <c r="O140" s="6">
        <v>-1.3497496598639453E-2</v>
      </c>
      <c r="P140" s="6">
        <v>4.3630770975056701E-3</v>
      </c>
      <c r="Q140" s="6">
        <v>3.5754621315192747E-2</v>
      </c>
      <c r="R140" s="6">
        <v>2.8059582766439894E-2</v>
      </c>
      <c r="S140" s="6">
        <v>4.106116099773241E-2</v>
      </c>
      <c r="T140" s="6">
        <v>2.5082748299319727E-2</v>
      </c>
      <c r="U140" s="6">
        <v>4.526176870748304E-3</v>
      </c>
      <c r="V140" s="6">
        <v>1.3615367346938788E-2</v>
      </c>
      <c r="W140" s="6">
        <v>1.6207444444444448E-2</v>
      </c>
      <c r="X140" s="6">
        <v>3.4584759637188212E-2</v>
      </c>
      <c r="Y140" s="6">
        <v>4.1398369614512473E-2</v>
      </c>
      <c r="Z140" s="6">
        <v>8.0243310657596937E-4</v>
      </c>
      <c r="AA140" s="6">
        <v>4.0125811791383206E-2</v>
      </c>
      <c r="AB140" s="6">
        <v>4.5357192743764166E-2</v>
      </c>
      <c r="AC140" s="6">
        <v>4.0989088435374146E-2</v>
      </c>
      <c r="AD140" s="6">
        <v>4.2050535147392293E-2</v>
      </c>
    </row>
    <row r="141" spans="1:32" x14ac:dyDescent="0.3">
      <c r="B141" s="6">
        <v>4.0542857142857134E-3</v>
      </c>
      <c r="C141" s="6">
        <v>6.3698571428571363E-3</v>
      </c>
      <c r="D141" s="6">
        <v>5.1926190476190449E-3</v>
      </c>
      <c r="E141" s="6">
        <v>1.9637619047619032E-2</v>
      </c>
      <c r="F141" s="6">
        <v>-9.3235238095237954E-3</v>
      </c>
      <c r="G141" s="6">
        <v>2.2323857142857145E-2</v>
      </c>
      <c r="H141" s="6">
        <v>2.0822285714285713E-2</v>
      </c>
      <c r="I141" s="6">
        <v>1.2396333333333334E-2</v>
      </c>
      <c r="J141" s="6">
        <v>6.5611904761904739E-3</v>
      </c>
      <c r="K141" s="6">
        <v>1.0352714285714288E-2</v>
      </c>
      <c r="L141" s="6">
        <v>4.4488095238095146E-3</v>
      </c>
      <c r="M141" s="6">
        <v>1.5389190476190471E-2</v>
      </c>
      <c r="N141" s="6">
        <v>-4.5050952380952195E-3</v>
      </c>
      <c r="O141" s="6">
        <v>-7.6127619047619E-3</v>
      </c>
      <c r="P141" s="6">
        <v>5.4153809523809562E-3</v>
      </c>
      <c r="Q141" s="6">
        <v>1.462342857142857E-2</v>
      </c>
      <c r="R141" s="6">
        <v>1.8947333333333323E-2</v>
      </c>
      <c r="S141" s="6">
        <v>2.2982761904761905E-2</v>
      </c>
      <c r="T141" s="6">
        <v>1.459309523809524E-2</v>
      </c>
      <c r="U141" s="6">
        <v>-9.7959999999999887E-3</v>
      </c>
      <c r="V141" s="6">
        <v>5.8992857142857163E-3</v>
      </c>
      <c r="W141" s="6">
        <v>3.3181904761904746E-3</v>
      </c>
      <c r="X141" s="6">
        <v>2.2926714285714279E-2</v>
      </c>
      <c r="Y141" s="6">
        <v>2.9722857142857141E-2</v>
      </c>
      <c r="Z141" s="6">
        <v>-3.0805238095238077E-3</v>
      </c>
      <c r="AA141" s="6">
        <v>2.048771428571429E-2</v>
      </c>
      <c r="AB141" s="6">
        <v>3.1709761904761893E-2</v>
      </c>
      <c r="AC141" s="6">
        <v>3.0095333333333332E-2</v>
      </c>
      <c r="AD141" s="6">
        <v>2.4876285714285701E-2</v>
      </c>
    </row>
    <row r="142" spans="1:32" x14ac:dyDescent="0.3">
      <c r="B142" s="6">
        <v>3.5135693877551027E-2</v>
      </c>
      <c r="C142" s="6">
        <v>-5.272124716553285E-3</v>
      </c>
      <c r="D142" s="6">
        <v>-4.955641723356009E-3</v>
      </c>
      <c r="E142" s="6">
        <v>-9.3235238095237954E-3</v>
      </c>
      <c r="F142" s="6">
        <v>5.4702725623582749E-2</v>
      </c>
      <c r="G142" s="6">
        <v>3.1916369614512427E-2</v>
      </c>
      <c r="H142" s="6">
        <v>2.8218247165532877E-2</v>
      </c>
      <c r="I142" s="6">
        <v>4.1208163265305936E-3</v>
      </c>
      <c r="J142" s="6">
        <v>2.1714886621315183E-2</v>
      </c>
      <c r="K142" s="6">
        <v>-2.043377777777778E-2</v>
      </c>
      <c r="L142" s="6">
        <v>-1.4895401360544215E-2</v>
      </c>
      <c r="M142" s="6">
        <v>-1.0405115646258498E-2</v>
      </c>
      <c r="N142" s="6">
        <v>2.9710888888888877E-2</v>
      </c>
      <c r="O142" s="6">
        <v>1.3563367346938766E-2</v>
      </c>
      <c r="P142" s="6">
        <v>2.7027709750566866E-3</v>
      </c>
      <c r="Q142" s="6">
        <v>-3.2465963718820929E-3</v>
      </c>
      <c r="R142" s="6">
        <v>7.4560181405895791E-3</v>
      </c>
      <c r="S142" s="6">
        <v>-2.6014437641723353E-2</v>
      </c>
      <c r="T142" s="6">
        <v>1.1790149659863948E-2</v>
      </c>
      <c r="U142" s="6">
        <v>1.7369006802721087E-2</v>
      </c>
      <c r="V142" s="6">
        <v>2.1922863945578214E-2</v>
      </c>
      <c r="W142" s="6">
        <v>2.7514920634920653E-3</v>
      </c>
      <c r="X142" s="6">
        <v>-2.7566213151927428E-2</v>
      </c>
      <c r="Y142" s="6">
        <v>-2.9114922902494338E-2</v>
      </c>
      <c r="Z142" s="6">
        <v>2.2983235827664386E-2</v>
      </c>
      <c r="AA142" s="6">
        <v>9.8227369614512488E-3</v>
      </c>
      <c r="AB142" s="6">
        <v>-1.4560882086167804E-2</v>
      </c>
      <c r="AC142" s="6">
        <v>-3.0186115646258505E-2</v>
      </c>
      <c r="AD142" s="6">
        <v>-3.265360090702947E-2</v>
      </c>
    </row>
    <row r="143" spans="1:32" x14ac:dyDescent="0.3">
      <c r="B143" s="6">
        <v>9.2995782312925199E-2</v>
      </c>
      <c r="C143" s="6">
        <v>6.7400696145124714E-2</v>
      </c>
      <c r="D143" s="6">
        <v>4.8314546485260748E-2</v>
      </c>
      <c r="E143" s="6">
        <v>2.2323857142857145E-2</v>
      </c>
      <c r="F143" s="6">
        <v>3.1916369614512427E-2</v>
      </c>
      <c r="G143" s="6">
        <v>0.28753386848072571</v>
      </c>
      <c r="H143" s="6">
        <v>0.26859318140589572</v>
      </c>
      <c r="I143" s="6">
        <v>0.12963451700680273</v>
      </c>
      <c r="J143" s="6">
        <v>6.5115160997732416E-2</v>
      </c>
      <c r="K143" s="6">
        <v>7.0868253968253969E-2</v>
      </c>
      <c r="L143" s="6">
        <v>5.745711564625848E-2</v>
      </c>
      <c r="M143" s="6">
        <v>1.2673469387755164E-4</v>
      </c>
      <c r="N143" s="6">
        <v>4.0829682539682541E-2</v>
      </c>
      <c r="O143" s="6">
        <v>-2.4919557823129265E-2</v>
      </c>
      <c r="P143" s="6">
        <v>3.4885086167800436E-2</v>
      </c>
      <c r="Q143" s="6">
        <v>0.10049316780045352</v>
      </c>
      <c r="R143" s="6">
        <v>0.10166102947845808</v>
      </c>
      <c r="S143" s="6">
        <v>8.2386104308390024E-2</v>
      </c>
      <c r="T143" s="6">
        <v>0.12515227891156461</v>
      </c>
      <c r="U143" s="6">
        <v>-2.7377721088435378E-2</v>
      </c>
      <c r="V143" s="6">
        <v>9.0117374149659854E-2</v>
      </c>
      <c r="W143" s="6">
        <v>5.5829031746031765E-2</v>
      </c>
      <c r="X143" s="6">
        <v>9.9203546485260766E-2</v>
      </c>
      <c r="Y143" s="6">
        <v>0.1470743038548753</v>
      </c>
      <c r="Z143" s="6">
        <v>4.2389811791383208E-2</v>
      </c>
      <c r="AA143" s="6">
        <v>0.15704640589569155</v>
      </c>
      <c r="AB143" s="6">
        <v>0.18613183446712023</v>
      </c>
      <c r="AC143" s="6">
        <v>0.1218190680272109</v>
      </c>
      <c r="AD143" s="6">
        <v>0.13275150566893426</v>
      </c>
    </row>
    <row r="144" spans="1:32" x14ac:dyDescent="0.3">
      <c r="B144" s="6">
        <v>8.3412421768707501E-2</v>
      </c>
      <c r="C144" s="6">
        <v>6.0717471655328779E-2</v>
      </c>
      <c r="D144" s="6">
        <v>4.314955328798184E-2</v>
      </c>
      <c r="E144" s="6">
        <v>2.0822285714285713E-2</v>
      </c>
      <c r="F144" s="6">
        <v>2.8218247165532874E-2</v>
      </c>
      <c r="G144" s="6">
        <v>0.26859318140589572</v>
      </c>
      <c r="H144" s="6">
        <v>0.25825642630385481</v>
      </c>
      <c r="I144" s="6">
        <v>0.12210860544217686</v>
      </c>
      <c r="J144" s="6">
        <v>5.7504242630385491E-2</v>
      </c>
      <c r="K144" s="6">
        <v>6.6483539682539658E-2</v>
      </c>
      <c r="L144" s="6">
        <v>5.0206993197278872E-2</v>
      </c>
      <c r="M144" s="6">
        <v>-3.2742925170068026E-3</v>
      </c>
      <c r="N144" s="6">
        <v>4.33358253968254E-2</v>
      </c>
      <c r="O144" s="6">
        <v>-2.5209591836734678E-2</v>
      </c>
      <c r="P144" s="6">
        <v>3.0004950113378687E-2</v>
      </c>
      <c r="Q144" s="6">
        <v>9.2090541950113389E-2</v>
      </c>
      <c r="R144" s="6">
        <v>9.4330614512471656E-2</v>
      </c>
      <c r="S144" s="6">
        <v>7.8800954648526045E-2</v>
      </c>
      <c r="T144" s="6">
        <v>0.11598412925170068</v>
      </c>
      <c r="U144" s="6">
        <v>-2.4360251700680256E-2</v>
      </c>
      <c r="V144" s="6">
        <v>8.4715081632653039E-2</v>
      </c>
      <c r="W144" s="6">
        <v>5.1786603174603173E-2</v>
      </c>
      <c r="X144" s="6">
        <v>9.0694600907029438E-2</v>
      </c>
      <c r="Y144" s="6">
        <v>0.13679729024943305</v>
      </c>
      <c r="Z144" s="6">
        <v>3.9180941043083908E-2</v>
      </c>
      <c r="AA144" s="6">
        <v>0.14773354195011335</v>
      </c>
      <c r="AB144" s="6">
        <v>0.17498558956916097</v>
      </c>
      <c r="AC144" s="6">
        <v>0.10912823129251695</v>
      </c>
      <c r="AD144" s="6">
        <v>0.12381290022675731</v>
      </c>
    </row>
    <row r="145" spans="2:30" x14ac:dyDescent="0.3">
      <c r="B145" s="6">
        <v>4.1167102040816354E-2</v>
      </c>
      <c r="C145" s="6">
        <v>4.1260639455782316E-2</v>
      </c>
      <c r="D145" s="6">
        <v>3.408617687074831E-2</v>
      </c>
      <c r="E145" s="6">
        <v>1.2396333333333332E-2</v>
      </c>
      <c r="F145" s="6">
        <v>4.1208163265305962E-3</v>
      </c>
      <c r="G145" s="6">
        <v>0.12963451700680273</v>
      </c>
      <c r="H145" s="6">
        <v>0.12210860544217686</v>
      </c>
      <c r="I145" s="6">
        <v>7.4573823129251732E-2</v>
      </c>
      <c r="J145" s="6">
        <v>3.0827312925170072E-2</v>
      </c>
      <c r="K145" s="6">
        <v>4.6260095238095253E-2</v>
      </c>
      <c r="L145" s="6">
        <v>4.1609387755102041E-2</v>
      </c>
      <c r="M145" s="6">
        <v>3.0693401360544236E-3</v>
      </c>
      <c r="N145" s="6">
        <v>1.4710714285714285E-2</v>
      </c>
      <c r="O145" s="6">
        <v>-2.0227884353741492E-2</v>
      </c>
      <c r="P145" s="6">
        <v>1.5616605442176875E-2</v>
      </c>
      <c r="Q145" s="6">
        <v>5.9848156462585053E-2</v>
      </c>
      <c r="R145" s="6">
        <v>5.5133210884353738E-2</v>
      </c>
      <c r="S145" s="6">
        <v>5.6145204081632635E-2</v>
      </c>
      <c r="T145" s="6">
        <v>6.2949394557823141E-2</v>
      </c>
      <c r="U145" s="6">
        <v>-1.3785700680272104E-2</v>
      </c>
      <c r="V145" s="6">
        <v>4.1599346938775525E-2</v>
      </c>
      <c r="W145" s="6">
        <v>3.6012809523809537E-2</v>
      </c>
      <c r="X145" s="6">
        <v>6.2614748299319734E-2</v>
      </c>
      <c r="Y145" s="6">
        <v>8.4193789115646275E-2</v>
      </c>
      <c r="Z145" s="6">
        <v>2.371712244897959E-2</v>
      </c>
      <c r="AA145" s="6">
        <v>8.3443489795918369E-2</v>
      </c>
      <c r="AB145" s="6">
        <v>9.897001360544215E-2</v>
      </c>
      <c r="AC145" s="6">
        <v>7.7415863945578228E-2</v>
      </c>
      <c r="AD145" s="6">
        <v>8.269692517006802E-2</v>
      </c>
    </row>
    <row r="146" spans="2:30" x14ac:dyDescent="0.3">
      <c r="B146" s="6">
        <v>4.7749965986394569E-2</v>
      </c>
      <c r="C146" s="6">
        <v>1.6883675736961447E-2</v>
      </c>
      <c r="D146" s="6">
        <v>1.1306893424036285E-2</v>
      </c>
      <c r="E146" s="6">
        <v>6.5611904761904722E-3</v>
      </c>
      <c r="F146" s="6">
        <v>2.1714886621315183E-2</v>
      </c>
      <c r="G146" s="6">
        <v>6.511516099773243E-2</v>
      </c>
      <c r="H146" s="6">
        <v>5.7504242630385491E-2</v>
      </c>
      <c r="I146" s="6">
        <v>3.0827312925170072E-2</v>
      </c>
      <c r="J146" s="6">
        <v>3.8281895691609981E-2</v>
      </c>
      <c r="K146" s="6">
        <v>8.5750634920635019E-3</v>
      </c>
      <c r="L146" s="6">
        <v>8.7290136054421832E-3</v>
      </c>
      <c r="M146" s="6">
        <v>-9.3055782312925425E-4</v>
      </c>
      <c r="N146" s="6">
        <v>1.8290539682539672E-2</v>
      </c>
      <c r="O146" s="6">
        <v>6.3526598639455749E-3</v>
      </c>
      <c r="P146" s="6">
        <v>1.5951909297052147E-2</v>
      </c>
      <c r="Q146" s="6">
        <v>3.1743630385487526E-2</v>
      </c>
      <c r="R146" s="6">
        <v>3.2325580498866212E-2</v>
      </c>
      <c r="S146" s="6">
        <v>6.8083287981859399E-3</v>
      </c>
      <c r="T146" s="6">
        <v>3.3459170068027226E-2</v>
      </c>
      <c r="U146" s="6">
        <v>-6.7115646258496774E-5</v>
      </c>
      <c r="V146" s="6">
        <v>2.7635027210884351E-2</v>
      </c>
      <c r="W146" s="6">
        <v>2.0448841269841273E-2</v>
      </c>
      <c r="X146" s="6">
        <v>1.0878988662131517E-2</v>
      </c>
      <c r="Y146" s="6">
        <v>2.2359419501133786E-2</v>
      </c>
      <c r="Z146" s="6">
        <v>2.1553594104308384E-2</v>
      </c>
      <c r="AA146" s="6">
        <v>4.072096371882087E-2</v>
      </c>
      <c r="AB146" s="6">
        <v>3.3064820861677995E-2</v>
      </c>
      <c r="AC146" s="6">
        <v>1.4412061224489802E-2</v>
      </c>
      <c r="AD146" s="6">
        <v>1.9274485260770989E-2</v>
      </c>
    </row>
    <row r="147" spans="2:30" x14ac:dyDescent="0.3">
      <c r="B147" s="6">
        <v>7.919095238095239E-3</v>
      </c>
      <c r="C147" s="6">
        <v>3.0650269841269836E-2</v>
      </c>
      <c r="D147" s="6">
        <v>3.0513793650793649E-2</v>
      </c>
      <c r="E147" s="6">
        <v>1.0352714285714286E-2</v>
      </c>
      <c r="F147" s="6">
        <v>-2.043377777777778E-2</v>
      </c>
      <c r="G147" s="6">
        <v>7.0868253968253983E-2</v>
      </c>
      <c r="H147" s="6">
        <v>6.6483539682539672E-2</v>
      </c>
      <c r="I147" s="6">
        <v>4.6260095238095246E-2</v>
      </c>
      <c r="J147" s="6">
        <v>8.5750634920635019E-3</v>
      </c>
      <c r="K147" s="6">
        <v>4.7404317460317473E-2</v>
      </c>
      <c r="L147" s="6">
        <v>3.9312333333333331E-2</v>
      </c>
      <c r="M147" s="6">
        <v>6.9055714285714311E-3</v>
      </c>
      <c r="N147" s="6">
        <v>-4.3217301587301516E-3</v>
      </c>
      <c r="O147" s="6">
        <v>-1.9917904761904755E-2</v>
      </c>
      <c r="P147" s="6">
        <v>8.5620158730158758E-3</v>
      </c>
      <c r="Q147" s="6">
        <v>3.8062587301587306E-2</v>
      </c>
      <c r="R147" s="6">
        <v>3.5151174603174601E-2</v>
      </c>
      <c r="S147" s="6">
        <v>5.5487126984126986E-2</v>
      </c>
      <c r="T147" s="6">
        <v>3.9275285714285714E-2</v>
      </c>
      <c r="U147" s="6">
        <v>-4.9809047619047576E-3</v>
      </c>
      <c r="V147" s="6">
        <v>1.927476190476192E-2</v>
      </c>
      <c r="W147" s="6">
        <v>2.2700206349206359E-2</v>
      </c>
      <c r="X147" s="6">
        <v>5.5465555555555546E-2</v>
      </c>
      <c r="Y147" s="6">
        <v>7.0001492063492071E-2</v>
      </c>
      <c r="Z147" s="6">
        <v>1.601365079365074E-3</v>
      </c>
      <c r="AA147" s="6">
        <v>5.4668301587301585E-2</v>
      </c>
      <c r="AB147" s="6">
        <v>7.1935539682539684E-2</v>
      </c>
      <c r="AC147" s="6">
        <v>6.9679190476190464E-2</v>
      </c>
      <c r="AD147" s="6">
        <v>7.4069841269841258E-2</v>
      </c>
    </row>
    <row r="148" spans="2:30" x14ac:dyDescent="0.3">
      <c r="B148" s="6">
        <v>1.4248360544217697E-2</v>
      </c>
      <c r="C148" s="6">
        <v>3.3016795918367342E-2</v>
      </c>
      <c r="D148" s="6">
        <v>3.718561224489797E-2</v>
      </c>
      <c r="E148" s="6">
        <v>4.4488095238095146E-3</v>
      </c>
      <c r="F148" s="6">
        <v>-1.4895401360544219E-2</v>
      </c>
      <c r="G148" s="6">
        <v>5.7457115646258487E-2</v>
      </c>
      <c r="H148" s="6">
        <v>5.0206993197278872E-2</v>
      </c>
      <c r="I148" s="6">
        <v>4.1609387755102048E-2</v>
      </c>
      <c r="J148" s="6">
        <v>8.7290136054421832E-3</v>
      </c>
      <c r="K148" s="6">
        <v>3.9312333333333331E-2</v>
      </c>
      <c r="L148" s="6">
        <v>4.6766598639455786E-2</v>
      </c>
      <c r="M148" s="6">
        <v>1.6452176870748268E-3</v>
      </c>
      <c r="N148" s="6">
        <v>-4.7789523809523759E-3</v>
      </c>
      <c r="O148" s="6">
        <v>-1.881744217687074E-2</v>
      </c>
      <c r="P148" s="6">
        <v>3.9838503401360545E-3</v>
      </c>
      <c r="Q148" s="6">
        <v>3.8185816326530612E-2</v>
      </c>
      <c r="R148" s="6">
        <v>2.9781557823129235E-2</v>
      </c>
      <c r="S148" s="6">
        <v>4.940605442176868E-2</v>
      </c>
      <c r="T148" s="6">
        <v>3.4582625850340123E-2</v>
      </c>
      <c r="U148" s="6">
        <v>-3.5658027210884228E-3</v>
      </c>
      <c r="V148" s="6">
        <v>1.1471721088435386E-2</v>
      </c>
      <c r="W148" s="6">
        <v>1.9020380952380955E-2</v>
      </c>
      <c r="X148" s="6">
        <v>5.0919564625850323E-2</v>
      </c>
      <c r="Y148" s="6">
        <v>6.0252156462585041E-2</v>
      </c>
      <c r="Z148" s="6">
        <v>3.2731564625850373E-3</v>
      </c>
      <c r="AA148" s="6">
        <v>4.5772292517006784E-2</v>
      </c>
      <c r="AB148" s="6">
        <v>6.1290863945578228E-2</v>
      </c>
      <c r="AC148" s="6">
        <v>5.9404741496598627E-2</v>
      </c>
      <c r="AD148" s="6">
        <v>6.5488176870748288E-2</v>
      </c>
    </row>
    <row r="149" spans="2:30" x14ac:dyDescent="0.3">
      <c r="B149" s="6">
        <v>-9.663258503401365E-3</v>
      </c>
      <c r="C149" s="6">
        <v>1.3217687074830133E-4</v>
      </c>
      <c r="D149" s="6">
        <v>-2.0913401360544261E-3</v>
      </c>
      <c r="E149" s="6">
        <v>1.5389190476190471E-2</v>
      </c>
      <c r="F149" s="6">
        <v>-1.0405115646258496E-2</v>
      </c>
      <c r="G149" s="6">
        <v>1.2673469387754991E-4</v>
      </c>
      <c r="H149" s="6">
        <v>-3.2742925170068026E-3</v>
      </c>
      <c r="I149" s="6">
        <v>3.0693401360544236E-3</v>
      </c>
      <c r="J149" s="6">
        <v>-9.3055782312925599E-4</v>
      </c>
      <c r="K149" s="6">
        <v>6.9055714285714311E-3</v>
      </c>
      <c r="L149" s="6">
        <v>1.6452176870748268E-3</v>
      </c>
      <c r="M149" s="6">
        <v>2.1642408163265302E-2</v>
      </c>
      <c r="N149" s="6">
        <v>-1.3719285714285701E-2</v>
      </c>
      <c r="O149" s="6">
        <v>-1.0456013605442176E-2</v>
      </c>
      <c r="P149" s="6">
        <v>-5.301972789115688E-4</v>
      </c>
      <c r="Q149" s="6">
        <v>3.8389115646258456E-3</v>
      </c>
      <c r="R149" s="6">
        <v>1.0671891156462582E-2</v>
      </c>
      <c r="S149" s="6">
        <v>1.946262585034015E-2</v>
      </c>
      <c r="T149" s="6">
        <v>1.3665721088435381E-2</v>
      </c>
      <c r="U149" s="6">
        <v>-9.3275170068027099E-3</v>
      </c>
      <c r="V149" s="6">
        <v>-7.8704081632652702E-4</v>
      </c>
      <c r="W149" s="6">
        <v>6.8142857142859821E-5</v>
      </c>
      <c r="X149" s="6">
        <v>2.453518367346939E-2</v>
      </c>
      <c r="Y149" s="6">
        <v>2.7405585034013611E-2</v>
      </c>
      <c r="Z149" s="6">
        <v>-4.5955578231292463E-3</v>
      </c>
      <c r="AA149" s="6">
        <v>1.3401768707483002E-2</v>
      </c>
      <c r="AB149" s="6">
        <v>2.4654387755102036E-2</v>
      </c>
      <c r="AC149" s="6">
        <v>3.6580693877551022E-2</v>
      </c>
      <c r="AD149" s="6">
        <v>2.7596891156462584E-2</v>
      </c>
    </row>
    <row r="150" spans="2:30" x14ac:dyDescent="0.3">
      <c r="B150" s="6">
        <v>2.8414714285714293E-2</v>
      </c>
      <c r="C150" s="6">
        <v>6.3620317460317474E-3</v>
      </c>
      <c r="D150" s="6">
        <v>4.9850793650793729E-3</v>
      </c>
      <c r="E150" s="6">
        <v>-4.505095238095223E-3</v>
      </c>
      <c r="F150" s="6">
        <v>2.9710888888888873E-2</v>
      </c>
      <c r="G150" s="6">
        <v>4.0829682539682541E-2</v>
      </c>
      <c r="H150" s="6">
        <v>4.3335825396825407E-2</v>
      </c>
      <c r="I150" s="6">
        <v>1.4710714285714285E-2</v>
      </c>
      <c r="J150" s="6">
        <v>1.8290539682539672E-2</v>
      </c>
      <c r="K150" s="6">
        <v>-4.3217301587301533E-3</v>
      </c>
      <c r="L150" s="6">
        <v>-4.7789523809523768E-3</v>
      </c>
      <c r="M150" s="6">
        <v>-1.3719285714285705E-2</v>
      </c>
      <c r="N150" s="6">
        <v>4.0549174603174587E-2</v>
      </c>
      <c r="O150" s="6">
        <v>4.2373333333333273E-3</v>
      </c>
      <c r="P150" s="6">
        <v>9.6058730158730121E-3</v>
      </c>
      <c r="Q150" s="6">
        <v>1.0841158730158732E-2</v>
      </c>
      <c r="R150" s="6">
        <v>1.7164888888888896E-2</v>
      </c>
      <c r="S150" s="6">
        <v>-7.0672063492063465E-3</v>
      </c>
      <c r="T150" s="6">
        <v>1.6335809523809527E-2</v>
      </c>
      <c r="U150" s="6">
        <v>1.1249904761904756E-2</v>
      </c>
      <c r="V150" s="6">
        <v>2.2344190476190469E-2</v>
      </c>
      <c r="W150" s="6">
        <v>1.085349206349206E-2</v>
      </c>
      <c r="X150" s="6">
        <v>-4.6280634920634889E-3</v>
      </c>
      <c r="Y150" s="6">
        <v>-2.8134126984126952E-3</v>
      </c>
      <c r="Z150" s="6">
        <v>1.7641698412698414E-2</v>
      </c>
      <c r="AA150" s="6">
        <v>2.9369206349206353E-2</v>
      </c>
      <c r="AB150" s="6">
        <v>1.1474634920634927E-2</v>
      </c>
      <c r="AC150" s="6">
        <v>-6.8709523809523873E-3</v>
      </c>
      <c r="AD150" s="6">
        <v>-1.5144539682539669E-2</v>
      </c>
    </row>
    <row r="151" spans="2:30" x14ac:dyDescent="0.3">
      <c r="B151" s="6">
        <v>9.5718435374149476E-3</v>
      </c>
      <c r="C151" s="6">
        <v>-1.4541374149659851E-2</v>
      </c>
      <c r="D151" s="6">
        <v>-1.3497496598639453E-2</v>
      </c>
      <c r="E151" s="6">
        <v>-7.6127619047618991E-3</v>
      </c>
      <c r="F151" s="6">
        <v>1.3563367346938766E-2</v>
      </c>
      <c r="G151" s="6">
        <v>-2.4919557823129265E-2</v>
      </c>
      <c r="H151" s="6">
        <v>-2.5209591836734678E-2</v>
      </c>
      <c r="I151" s="6">
        <v>-2.0227884353741499E-2</v>
      </c>
      <c r="J151" s="6">
        <v>6.3526598639455749E-3</v>
      </c>
      <c r="K151" s="6">
        <v>-1.9917904761904755E-2</v>
      </c>
      <c r="L151" s="6">
        <v>-1.8817442176870737E-2</v>
      </c>
      <c r="M151" s="6">
        <v>-1.0456013605442176E-2</v>
      </c>
      <c r="N151" s="6">
        <v>4.2373333333333273E-3</v>
      </c>
      <c r="O151" s="6">
        <v>2.5457197278911551E-2</v>
      </c>
      <c r="P151" s="6">
        <v>4.8763129251700628E-3</v>
      </c>
      <c r="Q151" s="6">
        <v>-1.5761027210884362E-2</v>
      </c>
      <c r="R151" s="6">
        <v>-1.4708707482993185E-2</v>
      </c>
      <c r="S151" s="6">
        <v>-4.0899693877551005E-2</v>
      </c>
      <c r="T151" s="6">
        <v>-2.4049836734693866E-2</v>
      </c>
      <c r="U151" s="6">
        <v>1.3894353741496585E-2</v>
      </c>
      <c r="V151" s="6">
        <v>-4.9579319727891206E-3</v>
      </c>
      <c r="W151" s="6">
        <v>-6.9875238095238055E-3</v>
      </c>
      <c r="X151" s="6">
        <v>-4.2438115646258483E-2</v>
      </c>
      <c r="Y151" s="6">
        <v>-4.6830816326530585E-2</v>
      </c>
      <c r="Z151" s="6">
        <v>4.2982789115646163E-3</v>
      </c>
      <c r="AA151" s="6">
        <v>-3.3038979591836722E-2</v>
      </c>
      <c r="AB151" s="6">
        <v>-4.8390836734693854E-2</v>
      </c>
      <c r="AC151" s="6">
        <v>-5.5247156462585018E-2</v>
      </c>
      <c r="AD151" s="6">
        <v>-4.4728659863945544E-2</v>
      </c>
    </row>
    <row r="152" spans="2:30" x14ac:dyDescent="0.3">
      <c r="B152" s="6">
        <v>1.5128040816326526E-2</v>
      </c>
      <c r="C152" s="6">
        <v>5.2215192743764131E-3</v>
      </c>
      <c r="D152" s="6">
        <v>4.363077097505671E-3</v>
      </c>
      <c r="E152" s="6">
        <v>5.4153809523809562E-3</v>
      </c>
      <c r="F152" s="6">
        <v>2.7027709750566875E-3</v>
      </c>
      <c r="G152" s="6">
        <v>3.4885086167800436E-2</v>
      </c>
      <c r="H152" s="6">
        <v>3.0004950113378694E-2</v>
      </c>
      <c r="I152" s="6">
        <v>1.5616605442176877E-2</v>
      </c>
      <c r="J152" s="6">
        <v>1.5951909297052147E-2</v>
      </c>
      <c r="K152" s="6">
        <v>8.5620158730158741E-3</v>
      </c>
      <c r="L152" s="6">
        <v>3.983850340136051E-3</v>
      </c>
      <c r="M152" s="6">
        <v>-5.3019727891156793E-4</v>
      </c>
      <c r="N152" s="6">
        <v>9.6058730158730121E-3</v>
      </c>
      <c r="O152" s="6">
        <v>4.8763129251700637E-3</v>
      </c>
      <c r="P152" s="6">
        <v>2.2175664399092968E-2</v>
      </c>
      <c r="Q152" s="6">
        <v>1.6679732426303853E-2</v>
      </c>
      <c r="R152" s="6">
        <v>1.6707709750566901E-2</v>
      </c>
      <c r="S152" s="6">
        <v>4.0032879818594179E-3</v>
      </c>
      <c r="T152" s="6">
        <v>8.5231292517006819E-3</v>
      </c>
      <c r="U152" s="6">
        <v>1.1602244897959242E-3</v>
      </c>
      <c r="V152" s="6">
        <v>1.2410700680272106E-2</v>
      </c>
      <c r="W152" s="6">
        <v>8.6439841269841285E-3</v>
      </c>
      <c r="X152" s="6">
        <v>8.8767437641723325E-3</v>
      </c>
      <c r="Y152" s="6">
        <v>1.1637623582766442E-2</v>
      </c>
      <c r="Z152" s="6">
        <v>1.024360770975056E-2</v>
      </c>
      <c r="AA152" s="6">
        <v>1.5953208616780061E-2</v>
      </c>
      <c r="AB152" s="6">
        <v>1.5798065759637183E-2</v>
      </c>
      <c r="AC152" s="6">
        <v>5.466088435374143E-3</v>
      </c>
      <c r="AD152" s="6">
        <v>3.8358526077097535E-3</v>
      </c>
    </row>
    <row r="153" spans="2:30" x14ac:dyDescent="0.3">
      <c r="B153" s="6">
        <v>4.2663625850340156E-2</v>
      </c>
      <c r="C153" s="6">
        <v>4.0621702947845804E-2</v>
      </c>
      <c r="D153" s="6">
        <v>3.5754621315192747E-2</v>
      </c>
      <c r="E153" s="6">
        <v>1.4623428571428567E-2</v>
      </c>
      <c r="F153" s="6">
        <v>-3.2465963718820937E-3</v>
      </c>
      <c r="G153" s="6">
        <v>0.10049316780045352</v>
      </c>
      <c r="H153" s="6">
        <v>9.2090541950113375E-2</v>
      </c>
      <c r="I153" s="6">
        <v>5.9848156462585046E-2</v>
      </c>
      <c r="J153" s="6">
        <v>3.1743630385487526E-2</v>
      </c>
      <c r="K153" s="6">
        <v>3.8062587301587306E-2</v>
      </c>
      <c r="L153" s="6">
        <v>3.8185816326530606E-2</v>
      </c>
      <c r="M153" s="6">
        <v>3.8389115646258456E-3</v>
      </c>
      <c r="N153" s="6">
        <v>1.0841158730158734E-2</v>
      </c>
      <c r="O153" s="6">
        <v>-1.5761027210884359E-2</v>
      </c>
      <c r="P153" s="6">
        <v>1.6679732426303849E-2</v>
      </c>
      <c r="Q153" s="6">
        <v>6.1843759637188196E-2</v>
      </c>
      <c r="R153" s="6">
        <v>5.046727437641723E-2</v>
      </c>
      <c r="S153" s="6">
        <v>5.0445219954648526E-2</v>
      </c>
      <c r="T153" s="6">
        <v>4.7116394557823141E-2</v>
      </c>
      <c r="U153" s="6">
        <v>-1.443236734693876E-2</v>
      </c>
      <c r="V153" s="6">
        <v>3.1760346938775511E-2</v>
      </c>
      <c r="W153" s="6">
        <v>3.1497412698412684E-2</v>
      </c>
      <c r="X153" s="6">
        <v>5.4411192743764158E-2</v>
      </c>
      <c r="Y153" s="6">
        <v>7.0724058956916108E-2</v>
      </c>
      <c r="Z153" s="6">
        <v>1.3995043083900227E-2</v>
      </c>
      <c r="AA153" s="6">
        <v>6.8985950113378672E-2</v>
      </c>
      <c r="AB153" s="6">
        <v>8.2726950113378689E-2</v>
      </c>
      <c r="AC153" s="6">
        <v>6.3894482993197277E-2</v>
      </c>
      <c r="AD153" s="6">
        <v>6.7639845804988677E-2</v>
      </c>
    </row>
    <row r="154" spans="2:30" x14ac:dyDescent="0.3">
      <c r="B154" s="6">
        <v>4.0003795918367377E-2</v>
      </c>
      <c r="C154" s="6">
        <v>3.4109419501133782E-2</v>
      </c>
      <c r="D154" s="6">
        <v>2.8059582766439897E-2</v>
      </c>
      <c r="E154" s="6">
        <v>1.8947333333333323E-2</v>
      </c>
      <c r="F154" s="6">
        <v>7.4560181405895799E-3</v>
      </c>
      <c r="G154" s="6">
        <v>0.10166102947845808</v>
      </c>
      <c r="H154" s="6">
        <v>9.4330614512471669E-2</v>
      </c>
      <c r="I154" s="6">
        <v>5.5133210884353745E-2</v>
      </c>
      <c r="J154" s="6">
        <v>3.2325580498866212E-2</v>
      </c>
      <c r="K154" s="6">
        <v>3.5151174603174601E-2</v>
      </c>
      <c r="L154" s="6">
        <v>2.9781557823129235E-2</v>
      </c>
      <c r="M154" s="6">
        <v>1.0671891156462582E-2</v>
      </c>
      <c r="N154" s="6">
        <v>1.7164888888888896E-2</v>
      </c>
      <c r="O154" s="6">
        <v>-1.4708707482993185E-2</v>
      </c>
      <c r="P154" s="6">
        <v>1.6707709750566901E-2</v>
      </c>
      <c r="Q154" s="6">
        <v>5.0467274376417237E-2</v>
      </c>
      <c r="R154" s="6">
        <v>5.7394181405895695E-2</v>
      </c>
      <c r="S154" s="6">
        <v>4.9804956916099749E-2</v>
      </c>
      <c r="T154" s="6">
        <v>5.9033210884353746E-2</v>
      </c>
      <c r="U154" s="6">
        <v>-4.4359863945576386E-4</v>
      </c>
      <c r="V154" s="6">
        <v>3.6062877551020424E-2</v>
      </c>
      <c r="W154" s="6">
        <v>2.9481111111111111E-2</v>
      </c>
      <c r="X154" s="6">
        <v>5.3342868480725607E-2</v>
      </c>
      <c r="Y154" s="6">
        <v>7.168848526077097E-2</v>
      </c>
      <c r="Z154" s="6">
        <v>1.8674882086167806E-2</v>
      </c>
      <c r="AA154" s="6">
        <v>7.9603226757369611E-2</v>
      </c>
      <c r="AB154" s="6">
        <v>8.5827893424036267E-2</v>
      </c>
      <c r="AC154" s="6">
        <v>6.86422244897959E-2</v>
      </c>
      <c r="AD154" s="6">
        <v>6.6287752834467112E-2</v>
      </c>
    </row>
    <row r="155" spans="2:30" x14ac:dyDescent="0.3">
      <c r="B155" s="6">
        <v>7.2443537414966334E-4</v>
      </c>
      <c r="C155" s="6">
        <v>4.0275195011337847E-2</v>
      </c>
      <c r="D155" s="6">
        <v>4.106116099773241E-2</v>
      </c>
      <c r="E155" s="6">
        <v>2.2982761904761905E-2</v>
      </c>
      <c r="F155" s="6">
        <v>-2.6014437641723353E-2</v>
      </c>
      <c r="G155" s="6">
        <v>8.2386104308390024E-2</v>
      </c>
      <c r="H155" s="6">
        <v>7.8800954648526045E-2</v>
      </c>
      <c r="I155" s="6">
        <v>5.6145204081632642E-2</v>
      </c>
      <c r="J155" s="6">
        <v>6.8083287981859364E-3</v>
      </c>
      <c r="K155" s="6">
        <v>5.5487126984126986E-2</v>
      </c>
      <c r="L155" s="6">
        <v>4.940605442176868E-2</v>
      </c>
      <c r="M155" s="6">
        <v>1.946262585034015E-2</v>
      </c>
      <c r="N155" s="6">
        <v>-7.0672063492063482E-3</v>
      </c>
      <c r="O155" s="6">
        <v>-4.0899693877551005E-2</v>
      </c>
      <c r="P155" s="6">
        <v>4.0032879818594179E-3</v>
      </c>
      <c r="Q155" s="6">
        <v>5.0445219954648526E-2</v>
      </c>
      <c r="R155" s="6">
        <v>4.9804956916099749E-2</v>
      </c>
      <c r="S155" s="6">
        <v>9.5098045351473925E-2</v>
      </c>
      <c r="T155" s="6">
        <v>5.9018299319727879E-2</v>
      </c>
      <c r="U155" s="6">
        <v>-1.6902129251700676E-2</v>
      </c>
      <c r="V155" s="6">
        <v>2.2191632653061233E-2</v>
      </c>
      <c r="W155" s="6">
        <v>2.4537206349206336E-2</v>
      </c>
      <c r="X155" s="6">
        <v>8.712263718820859E-2</v>
      </c>
      <c r="Y155" s="6">
        <v>0.10686904308390024</v>
      </c>
      <c r="Z155" s="6">
        <v>-7.8474648526077086E-3</v>
      </c>
      <c r="AA155" s="6">
        <v>7.900136281179139E-2</v>
      </c>
      <c r="AB155" s="6">
        <v>0.10753936281179134</v>
      </c>
      <c r="AC155" s="6">
        <v>0.11055234013605442</v>
      </c>
      <c r="AD155" s="6">
        <v>0.106289052154195</v>
      </c>
    </row>
    <row r="156" spans="2:30" x14ac:dyDescent="0.3">
      <c r="B156" s="6">
        <v>3.8668054421768738E-2</v>
      </c>
      <c r="C156" s="6">
        <v>3.562182993197277E-2</v>
      </c>
      <c r="D156" s="6">
        <v>2.5082748299319727E-2</v>
      </c>
      <c r="E156" s="6">
        <v>1.4593095238095238E-2</v>
      </c>
      <c r="F156" s="6">
        <v>1.1790149659863951E-2</v>
      </c>
      <c r="G156" s="6">
        <v>0.12515227891156461</v>
      </c>
      <c r="H156" s="6">
        <v>0.11598412925170068</v>
      </c>
      <c r="I156" s="6">
        <v>6.2949394557823141E-2</v>
      </c>
      <c r="J156" s="6">
        <v>3.3459170068027226E-2</v>
      </c>
      <c r="K156" s="6">
        <v>3.9275285714285714E-2</v>
      </c>
      <c r="L156" s="6">
        <v>3.4582625850340123E-2</v>
      </c>
      <c r="M156" s="6">
        <v>1.3665721088435381E-2</v>
      </c>
      <c r="N156" s="6">
        <v>1.6335809523809523E-2</v>
      </c>
      <c r="O156" s="6">
        <v>-2.4049836734693866E-2</v>
      </c>
      <c r="P156" s="6">
        <v>8.5231292517006802E-3</v>
      </c>
      <c r="Q156" s="6">
        <v>4.7116394557823141E-2</v>
      </c>
      <c r="R156" s="6">
        <v>5.9033210884353746E-2</v>
      </c>
      <c r="S156" s="6">
        <v>5.9018299319727879E-2</v>
      </c>
      <c r="T156" s="6">
        <v>8.9203632653061235E-2</v>
      </c>
      <c r="U156" s="6">
        <v>-7.7673673469387649E-3</v>
      </c>
      <c r="V156" s="6">
        <v>4.1523156462585052E-2</v>
      </c>
      <c r="W156" s="6">
        <v>3.2766809523809531E-2</v>
      </c>
      <c r="X156" s="6">
        <v>7.11462721088435E-2</v>
      </c>
      <c r="Y156" s="6">
        <v>9.9709551020408155E-2</v>
      </c>
      <c r="Z156" s="6">
        <v>2.1457027210884366E-2</v>
      </c>
      <c r="AA156" s="6">
        <v>0.10078715646258503</v>
      </c>
      <c r="AB156" s="6">
        <v>0.1129653945578231</v>
      </c>
      <c r="AC156" s="6">
        <v>9.7007721088435375E-2</v>
      </c>
      <c r="AD156" s="6">
        <v>9.6424972789115604E-2</v>
      </c>
    </row>
    <row r="157" spans="2:30" x14ac:dyDescent="0.3">
      <c r="B157" s="6">
        <v>9.5187210884353814E-3</v>
      </c>
      <c r="C157" s="6">
        <v>-3.7200272108843533E-3</v>
      </c>
      <c r="D157" s="6">
        <v>4.5261768707483023E-3</v>
      </c>
      <c r="E157" s="6">
        <v>-9.7959999999999887E-3</v>
      </c>
      <c r="F157" s="6">
        <v>1.7369006802721087E-2</v>
      </c>
      <c r="G157" s="6">
        <v>-2.7377721088435378E-2</v>
      </c>
      <c r="H157" s="6">
        <v>-2.4360251700680256E-2</v>
      </c>
      <c r="I157" s="6">
        <v>-1.3785700680272104E-2</v>
      </c>
      <c r="J157" s="6">
        <v>-6.7115646258498508E-5</v>
      </c>
      <c r="K157" s="6">
        <v>-4.9809047619047593E-3</v>
      </c>
      <c r="L157" s="6">
        <v>-3.5658027210884236E-3</v>
      </c>
      <c r="M157" s="6">
        <v>-9.3275170068027116E-3</v>
      </c>
      <c r="N157" s="6">
        <v>1.1249904761904753E-2</v>
      </c>
      <c r="O157" s="6">
        <v>1.3894353741496588E-2</v>
      </c>
      <c r="P157" s="6">
        <v>1.1602244897959244E-3</v>
      </c>
      <c r="Q157" s="6">
        <v>-1.4432367346938764E-2</v>
      </c>
      <c r="R157" s="6">
        <v>-4.4359863945576819E-4</v>
      </c>
      <c r="S157" s="6">
        <v>-1.690212925170068E-2</v>
      </c>
      <c r="T157" s="6">
        <v>-7.7673673469387684E-3</v>
      </c>
      <c r="U157" s="6">
        <v>5.4808680272108827E-2</v>
      </c>
      <c r="V157" s="6">
        <v>-6.545578231292406E-4</v>
      </c>
      <c r="W157" s="6">
        <v>1.9442857142857364E-4</v>
      </c>
      <c r="X157" s="6">
        <v>-2.9121775510204069E-2</v>
      </c>
      <c r="Y157" s="6">
        <v>-3.9432972789115645E-2</v>
      </c>
      <c r="Z157" s="6">
        <v>9.0304081632653077E-3</v>
      </c>
      <c r="AA157" s="6">
        <v>-8.4500340136054279E-3</v>
      </c>
      <c r="AB157" s="6">
        <v>-3.7590081632653052E-2</v>
      </c>
      <c r="AC157" s="6">
        <v>-3.3097374149659853E-2</v>
      </c>
      <c r="AD157" s="6">
        <v>-3.4472503401360551E-2</v>
      </c>
    </row>
    <row r="158" spans="2:30" x14ac:dyDescent="0.3">
      <c r="B158" s="6">
        <v>3.8077578231292528E-2</v>
      </c>
      <c r="C158" s="6">
        <v>2.2047877551020417E-2</v>
      </c>
      <c r="D158" s="6">
        <v>1.3615367346938788E-2</v>
      </c>
      <c r="E158" s="6">
        <v>5.8992857142857163E-3</v>
      </c>
      <c r="F158" s="6">
        <v>2.192286394557821E-2</v>
      </c>
      <c r="G158" s="6">
        <v>9.0117374149659854E-2</v>
      </c>
      <c r="H158" s="6">
        <v>8.4715081632653039E-2</v>
      </c>
      <c r="I158" s="6">
        <v>4.1599346938775518E-2</v>
      </c>
      <c r="J158" s="6">
        <v>2.7635027210884351E-2</v>
      </c>
      <c r="K158" s="6">
        <v>1.9274761904761916E-2</v>
      </c>
      <c r="L158" s="6">
        <v>1.1471721088435386E-2</v>
      </c>
      <c r="M158" s="6">
        <v>-7.8704081632652702E-4</v>
      </c>
      <c r="N158" s="6">
        <v>2.2344190476190469E-2</v>
      </c>
      <c r="O158" s="6">
        <v>-4.9579319727891206E-3</v>
      </c>
      <c r="P158" s="6">
        <v>1.2410700680272101E-2</v>
      </c>
      <c r="Q158" s="6">
        <v>3.1760346938775511E-2</v>
      </c>
      <c r="R158" s="6">
        <v>3.6062877551020424E-2</v>
      </c>
      <c r="S158" s="6">
        <v>2.2191632653061233E-2</v>
      </c>
      <c r="T158" s="6">
        <v>4.1523156462585052E-2</v>
      </c>
      <c r="U158" s="6">
        <v>-6.545578231292406E-4</v>
      </c>
      <c r="V158" s="6">
        <v>3.6884204081632642E-2</v>
      </c>
      <c r="W158" s="6">
        <v>2.2613904761904766E-2</v>
      </c>
      <c r="X158" s="6">
        <v>2.3792081632653065E-2</v>
      </c>
      <c r="Y158" s="6">
        <v>3.7767931972789139E-2</v>
      </c>
      <c r="Z158" s="6">
        <v>1.9260789115646253E-2</v>
      </c>
      <c r="AA158" s="6">
        <v>5.4946537414965996E-2</v>
      </c>
      <c r="AB158" s="6">
        <v>5.2391251700680277E-2</v>
      </c>
      <c r="AC158" s="6">
        <v>3.3032959183673466E-2</v>
      </c>
      <c r="AD158" s="6">
        <v>3.3202306122449003E-2</v>
      </c>
    </row>
    <row r="159" spans="2:30" x14ac:dyDescent="0.3">
      <c r="B159" s="6">
        <v>2.3742238095238115E-2</v>
      </c>
      <c r="C159" s="6">
        <v>2.0900825396825397E-2</v>
      </c>
      <c r="D159" s="6">
        <v>1.6207444444444448E-2</v>
      </c>
      <c r="E159" s="6">
        <v>3.3181904761904728E-3</v>
      </c>
      <c r="F159" s="6">
        <v>2.751492063492067E-3</v>
      </c>
      <c r="G159" s="6">
        <v>5.5829031746031765E-2</v>
      </c>
      <c r="H159" s="6">
        <v>5.1786603174603173E-2</v>
      </c>
      <c r="I159" s="6">
        <v>3.6012809523809537E-2</v>
      </c>
      <c r="J159" s="6">
        <v>2.0448841269841273E-2</v>
      </c>
      <c r="K159" s="6">
        <v>2.2700206349206355E-2</v>
      </c>
      <c r="L159" s="6">
        <v>1.9020380952380955E-2</v>
      </c>
      <c r="M159" s="6">
        <v>6.8142857142857219E-5</v>
      </c>
      <c r="N159" s="6">
        <v>1.085349206349206E-2</v>
      </c>
      <c r="O159" s="6">
        <v>-6.9875238095238055E-3</v>
      </c>
      <c r="P159" s="6">
        <v>8.6439841269841285E-3</v>
      </c>
      <c r="Q159" s="6">
        <v>3.1497412698412691E-2</v>
      </c>
      <c r="R159" s="6">
        <v>2.9481111111111111E-2</v>
      </c>
      <c r="S159" s="6">
        <v>2.453720634920634E-2</v>
      </c>
      <c r="T159" s="6">
        <v>3.2766809523809531E-2</v>
      </c>
      <c r="U159" s="6">
        <v>1.9442857142857358E-4</v>
      </c>
      <c r="V159" s="6">
        <v>2.2613904761904773E-2</v>
      </c>
      <c r="W159" s="6">
        <v>2.6684984126984123E-2</v>
      </c>
      <c r="X159" s="6">
        <v>2.5376253968253968E-2</v>
      </c>
      <c r="Y159" s="6">
        <v>3.5536746031746037E-2</v>
      </c>
      <c r="Z159" s="6">
        <v>1.5567730158730159E-2</v>
      </c>
      <c r="AA159" s="6">
        <v>4.4633460317460322E-2</v>
      </c>
      <c r="AB159" s="6">
        <v>4.341569841269842E-2</v>
      </c>
      <c r="AC159" s="6">
        <v>3.5864904761904744E-2</v>
      </c>
      <c r="AD159" s="6">
        <v>3.6407158730158734E-2</v>
      </c>
    </row>
    <row r="160" spans="2:30" x14ac:dyDescent="0.3">
      <c r="B160" s="6">
        <v>4.3120884353741694E-3</v>
      </c>
      <c r="C160" s="6">
        <v>4.1912249433106563E-2</v>
      </c>
      <c r="D160" s="6">
        <v>3.4584759637188198E-2</v>
      </c>
      <c r="E160" s="6">
        <v>2.2926714285714279E-2</v>
      </c>
      <c r="F160" s="6">
        <v>-2.7566213151927428E-2</v>
      </c>
      <c r="G160" s="6">
        <v>9.9203546485260766E-2</v>
      </c>
      <c r="H160" s="6">
        <v>9.0694600907029438E-2</v>
      </c>
      <c r="I160" s="6">
        <v>6.2614748299319734E-2</v>
      </c>
      <c r="J160" s="6">
        <v>1.0878988662131519E-2</v>
      </c>
      <c r="K160" s="6">
        <v>5.5465555555555546E-2</v>
      </c>
      <c r="L160" s="6">
        <v>5.0919564625850323E-2</v>
      </c>
      <c r="M160" s="6">
        <v>2.4535183673469387E-2</v>
      </c>
      <c r="N160" s="6">
        <v>-4.628063492063488E-3</v>
      </c>
      <c r="O160" s="6">
        <v>-4.2438115646258483E-2</v>
      </c>
      <c r="P160" s="6">
        <v>8.8767437641723325E-3</v>
      </c>
      <c r="Q160" s="6">
        <v>5.4411192743764158E-2</v>
      </c>
      <c r="R160" s="6">
        <v>5.3342868480725607E-2</v>
      </c>
      <c r="S160" s="6">
        <v>8.712263718820859E-2</v>
      </c>
      <c r="T160" s="6">
        <v>7.11462721088435E-2</v>
      </c>
      <c r="U160" s="6">
        <v>-2.9121775510204062E-2</v>
      </c>
      <c r="V160" s="6">
        <v>2.3792081632653072E-2</v>
      </c>
      <c r="W160" s="6">
        <v>2.5376253968253965E-2</v>
      </c>
      <c r="X160" s="6">
        <v>0.10538966439909295</v>
      </c>
      <c r="Y160" s="6">
        <v>0.12371822675736958</v>
      </c>
      <c r="Z160" s="6">
        <v>5.3576643990930692E-4</v>
      </c>
      <c r="AA160" s="6">
        <v>9.0350097505668914E-2</v>
      </c>
      <c r="AB160" s="6">
        <v>0.1273060975056689</v>
      </c>
      <c r="AC160" s="6">
        <v>0.12994327891156462</v>
      </c>
      <c r="AD160" s="6">
        <v>0.11929496371882084</v>
      </c>
    </row>
    <row r="161" spans="2:33" x14ac:dyDescent="0.3">
      <c r="B161" s="6">
        <v>1.6285061224489805E-2</v>
      </c>
      <c r="C161" s="6">
        <v>5.4168390022675733E-2</v>
      </c>
      <c r="D161" s="6">
        <v>4.1398369614512473E-2</v>
      </c>
      <c r="E161" s="6">
        <v>2.9722857142857131E-2</v>
      </c>
      <c r="F161" s="6">
        <v>-2.9114922902494331E-2</v>
      </c>
      <c r="G161" s="6">
        <v>0.1470743038548753</v>
      </c>
      <c r="H161" s="6">
        <v>0.13679729024943305</v>
      </c>
      <c r="I161" s="6">
        <v>8.4193789115646275E-2</v>
      </c>
      <c r="J161" s="6">
        <v>2.2359419501133786E-2</v>
      </c>
      <c r="K161" s="6">
        <v>7.0001492063492071E-2</v>
      </c>
      <c r="L161" s="6">
        <v>6.0252156462585041E-2</v>
      </c>
      <c r="M161" s="6">
        <v>2.7405585034013611E-2</v>
      </c>
      <c r="N161" s="6">
        <v>-2.8134126984126935E-3</v>
      </c>
      <c r="O161" s="6">
        <v>-4.6830816326530592E-2</v>
      </c>
      <c r="P161" s="6">
        <v>1.1637623582766441E-2</v>
      </c>
      <c r="Q161" s="6">
        <v>7.0724058956916122E-2</v>
      </c>
      <c r="R161" s="6">
        <v>7.168848526077097E-2</v>
      </c>
      <c r="S161" s="6">
        <v>0.10686904308390024</v>
      </c>
      <c r="T161" s="6">
        <v>9.9709551020408155E-2</v>
      </c>
      <c r="U161" s="6">
        <v>-3.9432972789115645E-2</v>
      </c>
      <c r="V161" s="6">
        <v>3.7767931972789139E-2</v>
      </c>
      <c r="W161" s="6">
        <v>3.5536746031746044E-2</v>
      </c>
      <c r="X161" s="6">
        <v>0.12371822675736958</v>
      </c>
      <c r="Y161" s="6">
        <v>0.16322380045351476</v>
      </c>
      <c r="Z161" s="6">
        <v>2.9875464852607732E-3</v>
      </c>
      <c r="AA161" s="6">
        <v>0.12000872562358277</v>
      </c>
      <c r="AB161" s="6">
        <v>0.16524020181405896</v>
      </c>
      <c r="AC161" s="6">
        <v>0.15593277551020407</v>
      </c>
      <c r="AD161" s="6">
        <v>0.15978205668934239</v>
      </c>
    </row>
    <row r="162" spans="2:33" x14ac:dyDescent="0.3">
      <c r="B162" s="6">
        <v>3.2125632653061231E-2</v>
      </c>
      <c r="C162" s="6">
        <v>8.1892630385487636E-3</v>
      </c>
      <c r="D162" s="6">
        <v>8.0243310657596937E-4</v>
      </c>
      <c r="E162" s="6">
        <v>-3.0805238095238077E-3</v>
      </c>
      <c r="F162" s="6">
        <v>2.2983235827664386E-2</v>
      </c>
      <c r="G162" s="6">
        <v>4.2389811791383208E-2</v>
      </c>
      <c r="H162" s="6">
        <v>3.9180941043083908E-2</v>
      </c>
      <c r="I162" s="6">
        <v>2.371712244897959E-2</v>
      </c>
      <c r="J162" s="6">
        <v>2.1553594104308384E-2</v>
      </c>
      <c r="K162" s="6">
        <v>1.6013650793650757E-3</v>
      </c>
      <c r="L162" s="6">
        <v>3.2731564625850373E-3</v>
      </c>
      <c r="M162" s="6">
        <v>-4.5955578231292472E-3</v>
      </c>
      <c r="N162" s="6">
        <v>1.7641698412698414E-2</v>
      </c>
      <c r="O162" s="6">
        <v>4.2982789115646181E-3</v>
      </c>
      <c r="P162" s="6">
        <v>1.024360770975056E-2</v>
      </c>
      <c r="Q162" s="6">
        <v>1.3995043083900227E-2</v>
      </c>
      <c r="R162" s="6">
        <v>1.8674882086167802E-2</v>
      </c>
      <c r="S162" s="6">
        <v>-7.8474648526077086E-3</v>
      </c>
      <c r="T162" s="6">
        <v>2.1457027210884366E-2</v>
      </c>
      <c r="U162" s="6">
        <v>9.0304081632653094E-3</v>
      </c>
      <c r="V162" s="6">
        <v>1.926078911564625E-2</v>
      </c>
      <c r="W162" s="6">
        <v>1.5567730158730159E-2</v>
      </c>
      <c r="X162" s="6">
        <v>5.3576643990930518E-4</v>
      </c>
      <c r="Y162" s="6">
        <v>2.9875464852607732E-3</v>
      </c>
      <c r="Z162" s="6">
        <v>3.3090467120181391E-2</v>
      </c>
      <c r="AA162" s="6">
        <v>2.6925852607709765E-2</v>
      </c>
      <c r="AB162" s="6">
        <v>1.371104308390023E-2</v>
      </c>
      <c r="AC162" s="6">
        <v>3.586823129251699E-3</v>
      </c>
      <c r="AD162" s="6">
        <v>1.3901201814058919E-3</v>
      </c>
    </row>
    <row r="163" spans="2:33" x14ac:dyDescent="0.3">
      <c r="B163" s="6">
        <v>5.183419727891158E-2</v>
      </c>
      <c r="C163" s="6">
        <v>5.2395369614512459E-2</v>
      </c>
      <c r="D163" s="6">
        <v>4.0125811791383199E-2</v>
      </c>
      <c r="E163" s="6">
        <v>2.048771428571429E-2</v>
      </c>
      <c r="F163" s="6">
        <v>9.8227369614512488E-3</v>
      </c>
      <c r="G163" s="6">
        <v>0.15704640589569155</v>
      </c>
      <c r="H163" s="6">
        <v>0.14773354195011335</v>
      </c>
      <c r="I163" s="6">
        <v>8.3443489795918369E-2</v>
      </c>
      <c r="J163" s="6">
        <v>4.072096371882087E-2</v>
      </c>
      <c r="K163" s="6">
        <v>5.4668301587301585E-2</v>
      </c>
      <c r="L163" s="6">
        <v>4.5772292517006777E-2</v>
      </c>
      <c r="M163" s="6">
        <v>1.3401768707483004E-2</v>
      </c>
      <c r="N163" s="6">
        <v>2.9369206349206353E-2</v>
      </c>
      <c r="O163" s="6">
        <v>-3.3038979591836722E-2</v>
      </c>
      <c r="P163" s="6">
        <v>1.5953208616780061E-2</v>
      </c>
      <c r="Q163" s="6">
        <v>6.8985950113378686E-2</v>
      </c>
      <c r="R163" s="6">
        <v>7.9603226757369611E-2</v>
      </c>
      <c r="S163" s="6">
        <v>7.900136281179139E-2</v>
      </c>
      <c r="T163" s="6">
        <v>0.10078715646258503</v>
      </c>
      <c r="U163" s="6">
        <v>-8.4500340136054279E-3</v>
      </c>
      <c r="V163" s="6">
        <v>5.4946537414965996E-2</v>
      </c>
      <c r="W163" s="6">
        <v>4.4633460317460329E-2</v>
      </c>
      <c r="X163" s="6">
        <v>9.0350097505668914E-2</v>
      </c>
      <c r="Y163" s="6">
        <v>0.12000872562358275</v>
      </c>
      <c r="Z163" s="6">
        <v>2.6925852607709761E-2</v>
      </c>
      <c r="AA163" s="6">
        <v>0.13219499773242629</v>
      </c>
      <c r="AB163" s="6">
        <v>0.14278328344671198</v>
      </c>
      <c r="AC163" s="6">
        <v>0.12203457823129252</v>
      </c>
      <c r="AD163" s="6">
        <v>0.10883408390022674</v>
      </c>
    </row>
    <row r="164" spans="2:33" x14ac:dyDescent="0.3">
      <c r="B164" s="6">
        <v>3.7121387755102056E-2</v>
      </c>
      <c r="C164" s="6">
        <v>5.8268512471655327E-2</v>
      </c>
      <c r="D164" s="6">
        <v>4.5357192743764166E-2</v>
      </c>
      <c r="E164" s="6">
        <v>3.1709761904761893E-2</v>
      </c>
      <c r="F164" s="6">
        <v>-1.4560882086167801E-2</v>
      </c>
      <c r="G164" s="6">
        <v>0.18613183446712026</v>
      </c>
      <c r="H164" s="6">
        <v>0.17498558956916097</v>
      </c>
      <c r="I164" s="6">
        <v>9.897001360544215E-2</v>
      </c>
      <c r="J164" s="6">
        <v>3.3064820861677995E-2</v>
      </c>
      <c r="K164" s="6">
        <v>7.1935539682539684E-2</v>
      </c>
      <c r="L164" s="6">
        <v>6.1290863945578228E-2</v>
      </c>
      <c r="M164" s="6">
        <v>2.4654387755102036E-2</v>
      </c>
      <c r="N164" s="6">
        <v>1.1474634920634929E-2</v>
      </c>
      <c r="O164" s="6">
        <v>-4.8390836734693861E-2</v>
      </c>
      <c r="P164" s="6">
        <v>1.5798065759637183E-2</v>
      </c>
      <c r="Q164" s="6">
        <v>8.2726950113378689E-2</v>
      </c>
      <c r="R164" s="6">
        <v>8.5827893424036267E-2</v>
      </c>
      <c r="S164" s="6">
        <v>0.10753936281179134</v>
      </c>
      <c r="T164" s="6">
        <v>0.1129653945578231</v>
      </c>
      <c r="U164" s="6">
        <v>-3.7590081632653052E-2</v>
      </c>
      <c r="V164" s="6">
        <v>5.2391251700680284E-2</v>
      </c>
      <c r="W164" s="6">
        <v>4.341569841269842E-2</v>
      </c>
      <c r="X164" s="6">
        <v>0.1273060975056689</v>
      </c>
      <c r="Y164" s="6">
        <v>0.16524020181405896</v>
      </c>
      <c r="Z164" s="6">
        <v>1.371104308390023E-2</v>
      </c>
      <c r="AA164" s="6">
        <v>0.14278328344671198</v>
      </c>
      <c r="AB164" s="6">
        <v>0.18609375963718819</v>
      </c>
      <c r="AC164" s="6">
        <v>0.15923976870748296</v>
      </c>
      <c r="AD164" s="6">
        <v>0.15584946485260767</v>
      </c>
    </row>
    <row r="165" spans="2:33" x14ac:dyDescent="0.3">
      <c r="B165" s="6">
        <v>4.4439319727891443E-3</v>
      </c>
      <c r="C165" s="6">
        <v>5.2081414965986381E-2</v>
      </c>
      <c r="D165" s="6">
        <v>4.0989088435374146E-2</v>
      </c>
      <c r="E165" s="6">
        <v>3.0095333333333332E-2</v>
      </c>
      <c r="F165" s="6">
        <v>-3.0186115646258505E-2</v>
      </c>
      <c r="G165" s="6">
        <v>0.1218190680272109</v>
      </c>
      <c r="H165" s="6">
        <v>0.10912823129251695</v>
      </c>
      <c r="I165" s="6">
        <v>7.7415863945578228E-2</v>
      </c>
      <c r="J165" s="6">
        <v>1.4412061224489802E-2</v>
      </c>
      <c r="K165" s="6">
        <v>6.9679190476190478E-2</v>
      </c>
      <c r="L165" s="6">
        <v>5.9404741496598627E-2</v>
      </c>
      <c r="M165" s="6">
        <v>3.6580693877551022E-2</v>
      </c>
      <c r="N165" s="6">
        <v>-6.8709523809523873E-3</v>
      </c>
      <c r="O165" s="6">
        <v>-5.5247156462585018E-2</v>
      </c>
      <c r="P165" s="6">
        <v>5.466088435374143E-3</v>
      </c>
      <c r="Q165" s="6">
        <v>6.3894482993197277E-2</v>
      </c>
      <c r="R165" s="6">
        <v>6.86422244897959E-2</v>
      </c>
      <c r="S165" s="6">
        <v>0.11055234013605442</v>
      </c>
      <c r="T165" s="6">
        <v>9.7007721088435375E-2</v>
      </c>
      <c r="U165" s="6">
        <v>-3.3097374149659853E-2</v>
      </c>
      <c r="V165" s="6">
        <v>3.3032959183673473E-2</v>
      </c>
      <c r="W165" s="6">
        <v>3.5864904761904737E-2</v>
      </c>
      <c r="X165" s="6">
        <v>0.12994327891156462</v>
      </c>
      <c r="Y165" s="6">
        <v>0.15593277551020407</v>
      </c>
      <c r="Z165" s="6">
        <v>3.5868231292516973E-3</v>
      </c>
      <c r="AA165" s="6">
        <v>0.12203457823129252</v>
      </c>
      <c r="AB165" s="6">
        <v>0.15923976870748299</v>
      </c>
      <c r="AC165" s="6">
        <v>0.17774793197278912</v>
      </c>
      <c r="AD165" s="6">
        <v>0.14883203401360542</v>
      </c>
    </row>
    <row r="166" spans="2:33" x14ac:dyDescent="0.3">
      <c r="B166" s="6">
        <v>1.1907224489795936E-2</v>
      </c>
      <c r="C166" s="6">
        <v>5.2776609977324244E-2</v>
      </c>
      <c r="D166" s="6">
        <v>4.2050535147392286E-2</v>
      </c>
      <c r="E166" s="6">
        <v>2.4876285714285698E-2</v>
      </c>
      <c r="F166" s="6">
        <v>-3.265360090702947E-2</v>
      </c>
      <c r="G166" s="6">
        <v>0.13275150566893426</v>
      </c>
      <c r="H166" s="6">
        <v>0.12381290022675731</v>
      </c>
      <c r="I166" s="6">
        <v>8.269692517006802E-2</v>
      </c>
      <c r="J166" s="6">
        <v>1.9274485260770989E-2</v>
      </c>
      <c r="K166" s="6">
        <v>7.4069841269841258E-2</v>
      </c>
      <c r="L166" s="6">
        <v>6.5488176870748288E-2</v>
      </c>
      <c r="M166" s="6">
        <v>2.7596891156462584E-2</v>
      </c>
      <c r="N166" s="6">
        <v>-1.5144539682539671E-2</v>
      </c>
      <c r="O166" s="6">
        <v>-4.4728659863945544E-2</v>
      </c>
      <c r="P166" s="6">
        <v>3.8358526077097535E-3</v>
      </c>
      <c r="Q166" s="6">
        <v>6.7639845804988677E-2</v>
      </c>
      <c r="R166" s="6">
        <v>6.6287752834467098E-2</v>
      </c>
      <c r="S166" s="6">
        <v>0.10628905215419499</v>
      </c>
      <c r="T166" s="6">
        <v>9.6424972789115604E-2</v>
      </c>
      <c r="U166" s="6">
        <v>-3.4472503401360551E-2</v>
      </c>
      <c r="V166" s="6">
        <v>3.3202306122449003E-2</v>
      </c>
      <c r="W166" s="6">
        <v>3.6407158730158727E-2</v>
      </c>
      <c r="X166" s="6">
        <v>0.11929496371882084</v>
      </c>
      <c r="Y166" s="6">
        <v>0.15978205668934237</v>
      </c>
      <c r="Z166" s="6">
        <v>1.3901201814058885E-3</v>
      </c>
      <c r="AA166" s="6">
        <v>0.10883408390022674</v>
      </c>
      <c r="AB166" s="6">
        <v>0.15584946485260767</v>
      </c>
      <c r="AC166" s="6">
        <v>0.14883203401360542</v>
      </c>
      <c r="AD166" s="6">
        <v>0.17261722902494325</v>
      </c>
    </row>
    <row r="167" spans="2:33" x14ac:dyDescent="0.3">
      <c r="D167" s="1"/>
    </row>
    <row r="168" spans="2:33" x14ac:dyDescent="0.3">
      <c r="B168" s="2" t="s">
        <v>115</v>
      </c>
      <c r="C168" s="2" t="s">
        <v>97</v>
      </c>
      <c r="D168" s="11" t="s">
        <v>106</v>
      </c>
      <c r="E168" s="6" cm="1">
        <f t="array" ref="E168:AG196">IF(C169:C197=TRANSPOSE(C169:C197),C169:C197,0)</f>
        <v>3.540113126079095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</row>
    <row r="169" spans="2:33" x14ac:dyDescent="0.3">
      <c r="B169" s="6" cm="1">
        <f t="array" ref="B169:B197">SQRT(Diagonals(_xlfn.ANCHORARRAY(B138)))</f>
        <v>0.2824768487292848</v>
      </c>
      <c r="C169" s="6">
        <f>1/B169</f>
        <v>3.540113126079095</v>
      </c>
      <c r="D169" s="1"/>
      <c r="E169" s="6">
        <v>0</v>
      </c>
      <c r="F169" s="6">
        <v>4.9829630415800104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</row>
    <row r="170" spans="2:33" x14ac:dyDescent="0.3">
      <c r="B170" s="6">
        <v>0.20068380833964955</v>
      </c>
      <c r="C170" s="6">
        <f t="shared" ref="C170:C197" si="3">1/B170</f>
        <v>4.9829630415800104</v>
      </c>
      <c r="D170" s="1"/>
      <c r="E170" s="6">
        <v>0</v>
      </c>
      <c r="F170" s="6">
        <v>0</v>
      </c>
      <c r="G170" s="6">
        <v>5.0973642601502087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</row>
    <row r="171" spans="2:33" x14ac:dyDescent="0.3">
      <c r="B171" s="6">
        <v>0.19617981940543761</v>
      </c>
      <c r="C171" s="6">
        <f t="shared" si="3"/>
        <v>5.0973642601502087</v>
      </c>
      <c r="D171" s="1"/>
      <c r="E171" s="6">
        <v>0</v>
      </c>
      <c r="F171" s="6">
        <v>0</v>
      </c>
      <c r="G171" s="6">
        <v>0</v>
      </c>
      <c r="H171" s="6">
        <v>7.1360122118613534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</row>
    <row r="172" spans="2:33" x14ac:dyDescent="0.3">
      <c r="B172" s="6">
        <v>0.14013428933569055</v>
      </c>
      <c r="C172" s="6">
        <f t="shared" si="3"/>
        <v>7.1360122118613534</v>
      </c>
      <c r="D172" s="1"/>
      <c r="E172" s="6">
        <v>0</v>
      </c>
      <c r="F172" s="6">
        <v>0</v>
      </c>
      <c r="G172" s="6">
        <v>0</v>
      </c>
      <c r="H172" s="6">
        <v>0</v>
      </c>
      <c r="I172" s="6">
        <v>4.2755847262492459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</row>
    <row r="173" spans="2:33" x14ac:dyDescent="0.3">
      <c r="B173" s="6">
        <v>0.23388613816039366</v>
      </c>
      <c r="C173" s="6">
        <f t="shared" si="3"/>
        <v>4.2755847262492459</v>
      </c>
      <c r="D173" s="1"/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1.8648997739380122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</row>
    <row r="174" spans="2:33" x14ac:dyDescent="0.3">
      <c r="B174" s="6">
        <v>0.53622184632922754</v>
      </c>
      <c r="C174" s="6">
        <f t="shared" si="3"/>
        <v>1.8648997739380122</v>
      </c>
      <c r="D174" s="1"/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1.967770436340134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</row>
    <row r="175" spans="2:33" x14ac:dyDescent="0.3">
      <c r="B175" s="6">
        <v>0.50818936067558007</v>
      </c>
      <c r="C175" s="6">
        <f t="shared" si="3"/>
        <v>1.967770436340134</v>
      </c>
      <c r="D175" s="1"/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3.661902660274766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</row>
    <row r="176" spans="2:33" x14ac:dyDescent="0.3">
      <c r="B176" s="6">
        <v>0.27308208130386685</v>
      </c>
      <c r="C176" s="6">
        <f t="shared" si="3"/>
        <v>3.661902660274766</v>
      </c>
      <c r="D176" s="1"/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5.110969416702793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</row>
    <row r="177" spans="2:33" x14ac:dyDescent="0.3">
      <c r="B177" s="6">
        <v>0.19565759809322505</v>
      </c>
      <c r="C177" s="6">
        <f t="shared" si="3"/>
        <v>5.110969416702793</v>
      </c>
      <c r="D177" s="1"/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4.5929429508876281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</row>
    <row r="178" spans="2:33" x14ac:dyDescent="0.3">
      <c r="B178" s="6">
        <v>0.21772532572100442</v>
      </c>
      <c r="C178" s="6">
        <f t="shared" si="3"/>
        <v>4.5929429508876281</v>
      </c>
      <c r="D178" s="1"/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4.6241520683162314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</row>
    <row r="179" spans="2:33" x14ac:dyDescent="0.3">
      <c r="B179" s="6">
        <v>0.21625586382675449</v>
      </c>
      <c r="C179" s="6">
        <f t="shared" si="3"/>
        <v>4.6241520683162314</v>
      </c>
      <c r="D179" s="1"/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6.7974685724631074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</row>
    <row r="180" spans="2:33" x14ac:dyDescent="0.3">
      <c r="B180" s="6">
        <v>0.14711358932221491</v>
      </c>
      <c r="C180" s="6">
        <f t="shared" si="3"/>
        <v>6.7974685724631074</v>
      </c>
      <c r="D180" s="1"/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4.9660260206537172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</row>
    <row r="181" spans="2:33" x14ac:dyDescent="0.3">
      <c r="B181" s="6">
        <v>0.20136825619539586</v>
      </c>
      <c r="C181" s="6">
        <f t="shared" si="3"/>
        <v>4.9660260206537172</v>
      </c>
      <c r="D181" s="1"/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6.2675052431497917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</row>
    <row r="182" spans="2:33" x14ac:dyDescent="0.3">
      <c r="B182" s="6">
        <v>0.15955311742147676</v>
      </c>
      <c r="C182" s="6">
        <f t="shared" si="3"/>
        <v>6.2675052431497917</v>
      </c>
      <c r="D182" s="1"/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6.715242179691411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</row>
    <row r="183" spans="2:33" x14ac:dyDescent="0.3">
      <c r="B183" s="6">
        <v>0.14891495693547027</v>
      </c>
      <c r="C183" s="6">
        <f t="shared" si="3"/>
        <v>6.715242179691411</v>
      </c>
      <c r="D183" s="1"/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4.0211665221410353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</row>
    <row r="184" spans="2:33" x14ac:dyDescent="0.3">
      <c r="B184" s="6">
        <v>0.24868405585639825</v>
      </c>
      <c r="C184" s="6">
        <f t="shared" si="3"/>
        <v>4.0211665221410353</v>
      </c>
      <c r="D184" s="1"/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4.1741309252401058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</row>
    <row r="185" spans="2:33" x14ac:dyDescent="0.3">
      <c r="B185" s="6">
        <v>0.23957082753518988</v>
      </c>
      <c r="C185" s="6">
        <f t="shared" si="3"/>
        <v>4.1741309252401058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3.2427555009684608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</row>
    <row r="186" spans="2:33" x14ac:dyDescent="0.3">
      <c r="B186" s="6">
        <v>0.30837970969484019</v>
      </c>
      <c r="C186" s="6">
        <f t="shared" si="3"/>
        <v>3.2427555009684608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3.3481794746195868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</row>
    <row r="187" spans="2:33" x14ac:dyDescent="0.3">
      <c r="B187" s="6">
        <v>0.29866977191048516</v>
      </c>
      <c r="C187" s="6">
        <f t="shared" si="3"/>
        <v>3.3481794746195868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4.2714500050053008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</row>
    <row r="188" spans="2:33" x14ac:dyDescent="0.3">
      <c r="B188" s="6">
        <v>0.23411253762263315</v>
      </c>
      <c r="C188" s="6">
        <f t="shared" si="3"/>
        <v>4.2714500050053008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5.2069066520638883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</row>
    <row r="189" spans="2:33" x14ac:dyDescent="0.3">
      <c r="B189" s="6">
        <v>0.19205260758873502</v>
      </c>
      <c r="C189" s="6">
        <f t="shared" si="3"/>
        <v>5.2069066520638883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6.1216222321549356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</row>
    <row r="190" spans="2:33" x14ac:dyDescent="0.3">
      <c r="B190" s="6">
        <v>0.16335539209644756</v>
      </c>
      <c r="C190" s="6">
        <f t="shared" si="3"/>
        <v>6.1216222321549356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3.0803565528768284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</row>
    <row r="191" spans="2:33" x14ac:dyDescent="0.3">
      <c r="B191" s="6">
        <v>0.32463774333723572</v>
      </c>
      <c r="C191" s="6">
        <f t="shared" si="3"/>
        <v>3.0803565528768284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2.4751883780965072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</row>
    <row r="192" spans="2:33" x14ac:dyDescent="0.3">
      <c r="B192" s="6">
        <v>0.40400965391128313</v>
      </c>
      <c r="C192" s="6">
        <f t="shared" si="3"/>
        <v>2.4751883780965072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5.4972887725096085</v>
      </c>
      <c r="AD192" s="6">
        <v>0</v>
      </c>
      <c r="AE192" s="6">
        <v>0</v>
      </c>
      <c r="AF192" s="6">
        <v>0</v>
      </c>
      <c r="AG192" s="6">
        <v>0</v>
      </c>
    </row>
    <row r="193" spans="1:33" x14ac:dyDescent="0.3">
      <c r="B193" s="6">
        <v>0.18190785337687154</v>
      </c>
      <c r="C193" s="6">
        <f t="shared" si="3"/>
        <v>5.4972887725096085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2.7503786564600303</v>
      </c>
      <c r="AE193" s="6">
        <v>0</v>
      </c>
      <c r="AF193" s="6">
        <v>0</v>
      </c>
      <c r="AG193" s="6">
        <v>0</v>
      </c>
    </row>
    <row r="194" spans="1:33" x14ac:dyDescent="0.3">
      <c r="B194" s="6">
        <v>0.36358630025404737</v>
      </c>
      <c r="C194" s="6">
        <f t="shared" si="3"/>
        <v>2.7503786564600303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2.3181102911752949</v>
      </c>
      <c r="AF194" s="6">
        <v>0</v>
      </c>
      <c r="AG194" s="6">
        <v>0</v>
      </c>
    </row>
    <row r="195" spans="1:33" x14ac:dyDescent="0.3">
      <c r="B195" s="6">
        <v>0.43138585933846763</v>
      </c>
      <c r="C195" s="6">
        <f t="shared" si="3"/>
        <v>2.3181102911752949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2.3719073545331364</v>
      </c>
      <c r="AG195" s="6">
        <v>0</v>
      </c>
    </row>
    <row r="196" spans="1:33" x14ac:dyDescent="0.3">
      <c r="B196" s="6">
        <v>0.42160162709931415</v>
      </c>
      <c r="C196" s="6">
        <f t="shared" si="3"/>
        <v>2.3719073545331364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2.4068993499985618</v>
      </c>
    </row>
    <row r="197" spans="1:33" x14ac:dyDescent="0.3">
      <c r="B197" s="6">
        <v>0.41547229633868882</v>
      </c>
      <c r="C197" s="6">
        <f t="shared" si="3"/>
        <v>2.4068993499985618</v>
      </c>
    </row>
    <row r="200" spans="1:33" ht="28.8" x14ac:dyDescent="0.3">
      <c r="B200" s="15" t="s">
        <v>116</v>
      </c>
    </row>
    <row r="201" spans="1:33" x14ac:dyDescent="0.3">
      <c r="B201" s="3" t="s">
        <v>107</v>
      </c>
    </row>
    <row r="203" spans="1:33" x14ac:dyDescent="0.3">
      <c r="A203" s="3"/>
      <c r="B203" s="2" t="s">
        <v>0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5</v>
      </c>
      <c r="H203" s="2" t="s">
        <v>6</v>
      </c>
      <c r="I203" s="2" t="s">
        <v>7</v>
      </c>
      <c r="J203" s="2" t="s">
        <v>8</v>
      </c>
      <c r="K203" s="2" t="s">
        <v>9</v>
      </c>
      <c r="L203" s="2" t="s">
        <v>10</v>
      </c>
      <c r="M203" s="2" t="s">
        <v>11</v>
      </c>
      <c r="N203" s="2" t="s">
        <v>12</v>
      </c>
      <c r="O203" s="2" t="s">
        <v>13</v>
      </c>
      <c r="P203" s="2" t="s">
        <v>14</v>
      </c>
      <c r="Q203" s="2" t="s">
        <v>15</v>
      </c>
      <c r="R203" s="2" t="s">
        <v>16</v>
      </c>
      <c r="S203" s="2" t="s">
        <v>17</v>
      </c>
      <c r="T203" s="2" t="s">
        <v>18</v>
      </c>
      <c r="U203" s="2" t="s">
        <v>19</v>
      </c>
      <c r="V203" s="2" t="s">
        <v>20</v>
      </c>
      <c r="W203" s="2" t="s">
        <v>21</v>
      </c>
      <c r="X203" s="2" t="s">
        <v>22</v>
      </c>
      <c r="Y203" s="2" t="s">
        <v>23</v>
      </c>
      <c r="Z203" s="2" t="s">
        <v>24</v>
      </c>
      <c r="AA203" s="2" t="s">
        <v>25</v>
      </c>
      <c r="AB203" s="2" t="s">
        <v>26</v>
      </c>
      <c r="AC203" s="2" t="s">
        <v>27</v>
      </c>
      <c r="AD203" s="2" t="s">
        <v>28</v>
      </c>
      <c r="AE203" s="2" t="s">
        <v>29</v>
      </c>
      <c r="AF203" s="2" t="s">
        <v>30</v>
      </c>
    </row>
    <row r="204" spans="1:33" x14ac:dyDescent="0.3">
      <c r="A204" s="3" t="s">
        <v>31</v>
      </c>
      <c r="B204" s="3" t="s">
        <v>32</v>
      </c>
      <c r="C204" s="3" t="s">
        <v>33</v>
      </c>
      <c r="D204" s="6" cm="1">
        <f t="array" ref="D204:AF224">MMULT(_xlfn.ANCHORARRAY(B116),_xlfn.ANCHORARRAY(E168))</f>
        <v>-0.13148991611150845</v>
      </c>
      <c r="E204" s="6">
        <v>-0.22802988014087747</v>
      </c>
      <c r="F204" s="6">
        <v>-2.4273163143472733E-4</v>
      </c>
      <c r="G204" s="6">
        <v>1.591330723245084</v>
      </c>
      <c r="H204" s="6">
        <v>-0.1345791192405118</v>
      </c>
      <c r="I204" s="6">
        <v>0.67784666545089634</v>
      </c>
      <c r="J204" s="6">
        <v>0.53645170228796668</v>
      </c>
      <c r="K204" s="6">
        <v>0.3248630788615211</v>
      </c>
      <c r="L204" s="6">
        <v>6.01147355202667E-2</v>
      </c>
      <c r="M204" s="6">
        <v>0.3245679685293954</v>
      </c>
      <c r="N204" s="6">
        <v>0.17505718544339793</v>
      </c>
      <c r="O204" s="6">
        <v>1.0730289675102511</v>
      </c>
      <c r="P204" s="6">
        <v>-1.6801721369878402</v>
      </c>
      <c r="Q204" s="6">
        <v>0.22294411507775697</v>
      </c>
      <c r="R204" s="6">
        <v>0.72268796790964629</v>
      </c>
      <c r="S204" s="6">
        <v>0.24950380849284468</v>
      </c>
      <c r="T204" s="6">
        <v>-8.248877780831311E-2</v>
      </c>
      <c r="U204" s="6">
        <v>0.44225008356065065</v>
      </c>
      <c r="V204" s="6">
        <v>-0.64715526130861367</v>
      </c>
      <c r="W204" s="6">
        <v>-1.1886835156786151</v>
      </c>
      <c r="X204" s="6">
        <v>-5.8763660787577311E-2</v>
      </c>
      <c r="Y204" s="6">
        <v>-1.4732704172052915</v>
      </c>
      <c r="Z204" s="6">
        <v>0.37257645925272309</v>
      </c>
      <c r="AA204" s="6">
        <v>0.14049640698528754</v>
      </c>
      <c r="AB204" s="6">
        <v>-0.78009145438469474</v>
      </c>
      <c r="AC204" s="6">
        <v>-0.84973603443393553</v>
      </c>
      <c r="AD204" s="6">
        <v>-1.1480165251532941E-2</v>
      </c>
      <c r="AE204" s="6">
        <v>0.146719412073265</v>
      </c>
      <c r="AF204" s="6">
        <v>0.12813873682373259</v>
      </c>
    </row>
    <row r="205" spans="1:33" x14ac:dyDescent="0.3">
      <c r="A205" s="3" t="s">
        <v>34</v>
      </c>
      <c r="B205" s="3" t="s">
        <v>32</v>
      </c>
      <c r="C205" s="3" t="s">
        <v>33</v>
      </c>
      <c r="D205" s="6">
        <v>-0.52090235998020851</v>
      </c>
      <c r="E205" s="6">
        <v>-1.1199802645836985</v>
      </c>
      <c r="F205" s="6">
        <v>-1.7282492158223552</v>
      </c>
      <c r="G205" s="6">
        <v>1.591330723245084</v>
      </c>
      <c r="H205" s="6">
        <v>-1.3317428425903008</v>
      </c>
      <c r="I205" s="6">
        <v>-1.3716781861069787</v>
      </c>
      <c r="J205" s="6">
        <v>-1.4313187340521674</v>
      </c>
      <c r="K205" s="6">
        <v>-1.363274047525147</v>
      </c>
      <c r="L205" s="6">
        <v>-0.12899113289773625</v>
      </c>
      <c r="M205" s="6">
        <v>-1.0900584603439933</v>
      </c>
      <c r="N205" s="6">
        <v>-1.327792236759376</v>
      </c>
      <c r="O205" s="6">
        <v>1.8887251962058247</v>
      </c>
      <c r="P205" s="6">
        <v>-2.1817407650738656</v>
      </c>
      <c r="Q205" s="6">
        <v>0.22294411507775697</v>
      </c>
      <c r="R205" s="6">
        <v>-1.0837121784273427</v>
      </c>
      <c r="S205" s="6">
        <v>-0.94478264858304162</v>
      </c>
      <c r="T205" s="6">
        <v>-0.72947907122053057</v>
      </c>
      <c r="U205" s="6">
        <v>-0.44626492370470766</v>
      </c>
      <c r="V205" s="6">
        <v>-0.40273815966138399</v>
      </c>
      <c r="W205" s="6">
        <v>-1.1886835156786151</v>
      </c>
      <c r="X205" s="6">
        <v>-1.3604903238035493</v>
      </c>
      <c r="Y205" s="6">
        <v>-0.53054059345343185</v>
      </c>
      <c r="Z205" s="6">
        <v>-0.62545906387936878</v>
      </c>
      <c r="AA205" s="6">
        <v>-0.43127210835500529</v>
      </c>
      <c r="AB205" s="6">
        <v>-0.78009145438469474</v>
      </c>
      <c r="AC205" s="6">
        <v>-0.75072240280137559</v>
      </c>
      <c r="AD205" s="6">
        <v>-0.42642190737191032</v>
      </c>
      <c r="AE205" s="6">
        <v>-0.27785200438816599</v>
      </c>
      <c r="AF205" s="6">
        <v>-0.38693772407595955</v>
      </c>
    </row>
    <row r="206" spans="1:33" x14ac:dyDescent="0.3">
      <c r="A206" s="3" t="s">
        <v>35</v>
      </c>
      <c r="B206" s="3" t="s">
        <v>36</v>
      </c>
      <c r="C206" s="3" t="s">
        <v>33</v>
      </c>
      <c r="D206" s="6">
        <v>-0.89969446447067081</v>
      </c>
      <c r="E206" s="6">
        <v>-0.5818202560930591</v>
      </c>
      <c r="F206" s="6">
        <v>-0.78523682769456649</v>
      </c>
      <c r="G206" s="6">
        <v>-0.6921931845505479</v>
      </c>
      <c r="H206" s="6">
        <v>0.36566429373064996</v>
      </c>
      <c r="I206" s="6">
        <v>-0.78609965709044272</v>
      </c>
      <c r="J206" s="6">
        <v>-0.65798495257049505</v>
      </c>
      <c r="K206" s="6">
        <v>-0.66018873675239143</v>
      </c>
      <c r="L206" s="6">
        <v>-0.74230746290207195</v>
      </c>
      <c r="M206" s="6">
        <v>-1.4161574098570155</v>
      </c>
      <c r="N206" s="6">
        <v>-0.36134445448128333</v>
      </c>
      <c r="O206" s="6">
        <v>0.20295299023497559</v>
      </c>
      <c r="P206" s="6">
        <v>0.35589853148018358</v>
      </c>
      <c r="Q206" s="6">
        <v>-1.343932195709691</v>
      </c>
      <c r="R206" s="6">
        <v>-1.9634089039669176</v>
      </c>
      <c r="S206" s="6">
        <v>-0.48234849853682349</v>
      </c>
      <c r="T206" s="6">
        <v>-0.76287211862245141</v>
      </c>
      <c r="U206" s="6">
        <v>4.3391156941529278E-2</v>
      </c>
      <c r="V206" s="6">
        <v>0.22002322261785898</v>
      </c>
      <c r="W206" s="6">
        <v>-0.88113911531823497</v>
      </c>
      <c r="X206" s="6">
        <v>-0.99079995150701239</v>
      </c>
      <c r="Y206" s="6">
        <v>-0.59787843800713691</v>
      </c>
      <c r="Z206" s="6">
        <v>0.5912817745069785</v>
      </c>
      <c r="AA206" s="6">
        <v>1.1786611324269039E-2</v>
      </c>
      <c r="AB206" s="6">
        <v>-0.37329208521898338</v>
      </c>
      <c r="AC206" s="6">
        <v>-0.25290386598210995</v>
      </c>
      <c r="AD206" s="6">
        <v>-1.1480165251532941E-2</v>
      </c>
      <c r="AE206" s="6">
        <v>0.48590216377150408</v>
      </c>
      <c r="AF206" s="6">
        <v>-4.2751117026165721E-2</v>
      </c>
    </row>
    <row r="207" spans="1:33" x14ac:dyDescent="0.3">
      <c r="A207" s="3" t="s">
        <v>37</v>
      </c>
      <c r="B207" s="3" t="s">
        <v>38</v>
      </c>
      <c r="C207" s="3" t="s">
        <v>39</v>
      </c>
      <c r="D207" s="6">
        <v>-1.0731600076485477</v>
      </c>
      <c r="E207" s="6">
        <v>-2.256095838063942</v>
      </c>
      <c r="F207" s="6">
        <v>-1.5141599168960476</v>
      </c>
      <c r="G207" s="6">
        <v>-1.027585758508031</v>
      </c>
      <c r="H207" s="6">
        <v>0.72053782600933813</v>
      </c>
      <c r="I207" s="6">
        <v>-1.9852302117325851</v>
      </c>
      <c r="J207" s="6">
        <v>-1.8524216074289559</v>
      </c>
      <c r="K207" s="6">
        <v>-2.351987765799334</v>
      </c>
      <c r="L207" s="6">
        <v>-1.2022947104053225</v>
      </c>
      <c r="M207" s="6">
        <v>-1.6412116144505091</v>
      </c>
      <c r="N207" s="6">
        <v>-2.1092739363048194</v>
      </c>
      <c r="O207" s="6">
        <v>-0.53797108416350303</v>
      </c>
      <c r="P207" s="6">
        <v>-5.6281628234075877E-2</v>
      </c>
      <c r="Q207" s="6">
        <v>2.1282657089952925</v>
      </c>
      <c r="R207" s="6">
        <v>-0.44576417135665874</v>
      </c>
      <c r="S207" s="6">
        <v>-2.6336725878822778</v>
      </c>
      <c r="T207" s="6">
        <v>-1.6686585293995528</v>
      </c>
      <c r="U207" s="6">
        <v>-1.899019388138578</v>
      </c>
      <c r="V207" s="6">
        <v>-1.5143337452350862</v>
      </c>
      <c r="W207" s="6">
        <v>3.3903108896870657</v>
      </c>
      <c r="X207" s="6">
        <v>-1.3292488838911649</v>
      </c>
      <c r="Y207" s="6">
        <v>-1.4732704172052915</v>
      </c>
      <c r="Z207" s="6">
        <v>-2.452110499735328</v>
      </c>
      <c r="AA207" s="6">
        <v>-2.4609265783941412</v>
      </c>
      <c r="AB207" s="6">
        <v>-0.57669176980183845</v>
      </c>
      <c r="AC207" s="6">
        <v>-1.9361356037356476</v>
      </c>
      <c r="AD207" s="6">
        <v>-2.5729920370002337</v>
      </c>
      <c r="AE207" s="6">
        <v>-2.0567825202880181</v>
      </c>
      <c r="AF207" s="6">
        <v>-2.2787606131748293</v>
      </c>
    </row>
    <row r="208" spans="1:33" x14ac:dyDescent="0.3">
      <c r="A208" s="3" t="s">
        <v>40</v>
      </c>
      <c r="B208" s="3" t="s">
        <v>32</v>
      </c>
      <c r="C208" s="3" t="s">
        <v>41</v>
      </c>
      <c r="D208" s="6">
        <v>1.7553903800886506</v>
      </c>
      <c r="E208" s="6">
        <v>1.9096612646969462</v>
      </c>
      <c r="F208" s="6">
        <v>2.2425975428346567</v>
      </c>
      <c r="G208" s="6">
        <v>0.69219318455055423</v>
      </c>
      <c r="H208" s="6">
        <v>0.20746765885942817</v>
      </c>
      <c r="I208" s="6">
        <v>0.81211944917443335</v>
      </c>
      <c r="J208" s="6">
        <v>0.60729143799621077</v>
      </c>
      <c r="K208" s="6">
        <v>0.74964378745339266</v>
      </c>
      <c r="L208" s="6">
        <v>0.71942979027492704</v>
      </c>
      <c r="M208" s="6">
        <v>0.56340100197555221</v>
      </c>
      <c r="N208" s="6">
        <v>1.4466990042303631</v>
      </c>
      <c r="O208" s="6">
        <v>0.46805426456103477</v>
      </c>
      <c r="P208" s="6">
        <v>-0.15063612262649495</v>
      </c>
      <c r="Q208" s="6">
        <v>-1.2687221327918934</v>
      </c>
      <c r="R208" s="6">
        <v>0.38692585892507697</v>
      </c>
      <c r="S208" s="6">
        <v>1.6810390903750545</v>
      </c>
      <c r="T208" s="6">
        <v>1.307496820296641</v>
      </c>
      <c r="U208" s="6">
        <v>1.2918520248143874</v>
      </c>
      <c r="V208" s="6">
        <v>1.0302826554757989</v>
      </c>
      <c r="W208" s="6">
        <v>0.79326928664384444</v>
      </c>
      <c r="X208" s="6">
        <v>0.4983753509832598</v>
      </c>
      <c r="Y208" s="6">
        <v>0.2775135411910204</v>
      </c>
      <c r="Z208" s="6">
        <v>1.0317727615683643</v>
      </c>
      <c r="AA208" s="6">
        <v>0.89542886230472263</v>
      </c>
      <c r="AB208" s="6">
        <v>1.7015417629199763E-2</v>
      </c>
      <c r="AC208" s="6">
        <v>1.3120615895436472</v>
      </c>
      <c r="AD208" s="6">
        <v>1.1475749803361146</v>
      </c>
      <c r="AE208" s="6">
        <v>0.97214317145079721</v>
      </c>
      <c r="AF208" s="6">
        <v>0.59507721072345343</v>
      </c>
    </row>
    <row r="209" spans="1:32" x14ac:dyDescent="0.3">
      <c r="A209" s="3" t="s">
        <v>42</v>
      </c>
      <c r="B209" s="3" t="s">
        <v>36</v>
      </c>
      <c r="C209" s="3" t="s">
        <v>41</v>
      </c>
      <c r="D209" s="6">
        <v>-0.89969446447067081</v>
      </c>
      <c r="E209" s="6">
        <v>0.32507901747450474</v>
      </c>
      <c r="F209" s="6">
        <v>-0.69858163527201333</v>
      </c>
      <c r="G209" s="6">
        <v>-0.12131220760163916</v>
      </c>
      <c r="H209" s="6">
        <v>0.36566429373064996</v>
      </c>
      <c r="I209" s="6">
        <v>0.94452733312403336</v>
      </c>
      <c r="J209" s="6">
        <v>1.0461042453000622</v>
      </c>
      <c r="K209" s="6">
        <v>0.83020564597943847</v>
      </c>
      <c r="L209" s="6">
        <v>-1.1051862914879711</v>
      </c>
      <c r="M209" s="6">
        <v>0.67822457574774253</v>
      </c>
      <c r="N209" s="6">
        <v>-0.21799574036348157</v>
      </c>
      <c r="O209" s="6">
        <v>0.529231481713205</v>
      </c>
      <c r="P209" s="6">
        <v>-0.15063612262649495</v>
      </c>
      <c r="Q209" s="6">
        <v>-1.343932195709691</v>
      </c>
      <c r="R209" s="6">
        <v>-0.44576417135665874</v>
      </c>
      <c r="S209" s="6">
        <v>6.8551314996498386E-2</v>
      </c>
      <c r="T209" s="6">
        <v>0.68972544336110664</v>
      </c>
      <c r="U209" s="6">
        <v>0.8346234991778344</v>
      </c>
      <c r="V209" s="6">
        <v>0.4343067089935127</v>
      </c>
      <c r="W209" s="6">
        <v>3.2951185752899285E-2</v>
      </c>
      <c r="X209" s="6">
        <v>1.0555143627540946</v>
      </c>
      <c r="Y209" s="6">
        <v>0.71214871967402182</v>
      </c>
      <c r="Z209" s="6">
        <v>0.48346929515628906</v>
      </c>
      <c r="AA209" s="6">
        <v>0.45237014262544828</v>
      </c>
      <c r="AB209" s="6">
        <v>0.61072260506023557</v>
      </c>
      <c r="AC209" s="6">
        <v>0.81974381003730223</v>
      </c>
      <c r="AD209" s="6">
        <v>0.81608520869804779</v>
      </c>
      <c r="AE209" s="6">
        <v>0.7396962507065491</v>
      </c>
      <c r="AF209" s="6">
        <v>0.47232534387352643</v>
      </c>
    </row>
    <row r="210" spans="1:32" x14ac:dyDescent="0.3">
      <c r="A210" s="3" t="s">
        <v>43</v>
      </c>
      <c r="B210" s="3" t="s">
        <v>36</v>
      </c>
      <c r="C210" s="3" t="s">
        <v>41</v>
      </c>
      <c r="D210" s="6">
        <v>0.3641259215395653</v>
      </c>
      <c r="E210" s="6">
        <v>0.8781879150898847</v>
      </c>
      <c r="F210" s="6">
        <v>1.2639036048858181</v>
      </c>
      <c r="G210" s="6">
        <v>0.41388870828796359</v>
      </c>
      <c r="H210" s="6">
        <v>0.20746765885942817</v>
      </c>
      <c r="I210" s="6">
        <v>0.34589450568993024</v>
      </c>
      <c r="J210" s="6">
        <v>0.39674000130781684</v>
      </c>
      <c r="K210" s="6">
        <v>0.25528692831630007</v>
      </c>
      <c r="L210" s="6">
        <v>0.17255606268772711</v>
      </c>
      <c r="M210" s="6">
        <v>1.2064130150998207</v>
      </c>
      <c r="N210" s="6">
        <v>0.88255245189578146</v>
      </c>
      <c r="O210" s="6">
        <v>0.2573327388146805</v>
      </c>
      <c r="P210" s="6">
        <v>1.0263120442684344</v>
      </c>
      <c r="Q210" s="6">
        <v>-0.86760179723030639</v>
      </c>
      <c r="R210" s="6">
        <v>-0.44576417135665874</v>
      </c>
      <c r="S210" s="6">
        <v>0.21331330979357579</v>
      </c>
      <c r="T210" s="6">
        <v>0.99861113182887384</v>
      </c>
      <c r="U210" s="6">
        <v>1.0421598512398147</v>
      </c>
      <c r="V210" s="6">
        <v>0.79256191277780774</v>
      </c>
      <c r="W210" s="6">
        <v>0.94704148682403544</v>
      </c>
      <c r="X210" s="6">
        <v>0.86806572327979681</v>
      </c>
      <c r="Y210" s="6">
        <v>0.22854056333378084</v>
      </c>
      <c r="Z210" s="6">
        <v>1.0317727615683643</v>
      </c>
      <c r="AA210" s="6">
        <v>0.45237014262544828</v>
      </c>
      <c r="AB210" s="6">
        <v>-0.76359958806716532</v>
      </c>
      <c r="AC210" s="6">
        <v>1.3120615895436472</v>
      </c>
      <c r="AD210" s="6">
        <v>0.94589938500386439</v>
      </c>
      <c r="AE210" s="6">
        <v>0.90810167287840216</v>
      </c>
      <c r="AF210" s="6">
        <v>0.3856769672735792</v>
      </c>
    </row>
    <row r="211" spans="1:32" x14ac:dyDescent="0.3">
      <c r="A211" s="3" t="s">
        <v>44</v>
      </c>
      <c r="B211" s="3" t="s">
        <v>32</v>
      </c>
      <c r="C211" s="3" t="s">
        <v>33</v>
      </c>
      <c r="D211" s="6">
        <v>3.135528768813084E-2</v>
      </c>
      <c r="E211" s="6">
        <v>-0.96550841029471968</v>
      </c>
      <c r="F211" s="6">
        <v>-1.0910786833035793</v>
      </c>
      <c r="G211" s="6">
        <v>1.0204497462961784</v>
      </c>
      <c r="H211" s="6">
        <v>0.8274274441655689</v>
      </c>
      <c r="I211" s="6">
        <v>0.47830238963953026</v>
      </c>
      <c r="J211" s="6">
        <v>0.25506052989132794</v>
      </c>
      <c r="K211" s="6">
        <v>-0.37822223191123461</v>
      </c>
      <c r="L211" s="6">
        <v>1.3225241814458559</v>
      </c>
      <c r="M211" s="6">
        <v>-0.7364018531256461</v>
      </c>
      <c r="N211" s="6">
        <v>-1.5127583194920255</v>
      </c>
      <c r="O211" s="6">
        <v>1.0730289675102511</v>
      </c>
      <c r="P211" s="6">
        <v>1.3193075794870044</v>
      </c>
      <c r="Q211" s="6">
        <v>0.72434453452974079</v>
      </c>
      <c r="R211" s="6">
        <v>2.4350747237309567</v>
      </c>
      <c r="S211" s="6">
        <v>0.33394830545780607</v>
      </c>
      <c r="T211" s="6">
        <v>0.73981501446398801</v>
      </c>
      <c r="U211" s="6">
        <v>-0.32952572566984295</v>
      </c>
      <c r="V211" s="6">
        <v>0.31377224790720748</v>
      </c>
      <c r="W211" s="6">
        <v>-0.88113911531823497</v>
      </c>
      <c r="X211" s="6">
        <v>0.98782457627726461</v>
      </c>
      <c r="Y211" s="6">
        <v>0.22854056333378084</v>
      </c>
      <c r="Z211" s="6">
        <v>0.15387114399846777</v>
      </c>
      <c r="AA211" s="6">
        <v>0.27663176778059584</v>
      </c>
      <c r="AB211" s="6">
        <v>-0.37329208521898338</v>
      </c>
      <c r="AC211" s="6">
        <v>0.42643966216351847</v>
      </c>
      <c r="AD211" s="6">
        <v>0.34319070929828721</v>
      </c>
      <c r="AE211" s="6">
        <v>0.146719412073265</v>
      </c>
      <c r="AF211" s="6">
        <v>-0.30269624682600954</v>
      </c>
    </row>
    <row r="212" spans="1:32" x14ac:dyDescent="0.3">
      <c r="A212" s="3" t="s">
        <v>45</v>
      </c>
      <c r="B212" s="3" t="s">
        <v>38</v>
      </c>
      <c r="C212" s="3" t="s">
        <v>33</v>
      </c>
      <c r="D212" s="6">
        <v>-0.89969446447067081</v>
      </c>
      <c r="E212" s="6">
        <v>-1.1498780428331796</v>
      </c>
      <c r="F212" s="6">
        <v>0.47890950882268418</v>
      </c>
      <c r="G212" s="6">
        <v>-0.95622563638941749</v>
      </c>
      <c r="H212" s="6">
        <v>0.35283753955190172</v>
      </c>
      <c r="I212" s="6">
        <v>0.14821512965250119</v>
      </c>
      <c r="J212" s="6">
        <v>0.32590026559957197</v>
      </c>
      <c r="K212" s="6">
        <v>0.36514400812454234</v>
      </c>
      <c r="L212" s="6">
        <v>-0.19543373531487204</v>
      </c>
      <c r="M212" s="6">
        <v>0.49909980066312642</v>
      </c>
      <c r="N212" s="6">
        <v>0.70683467329976557</v>
      </c>
      <c r="O212" s="6">
        <v>-0.83026223277941769</v>
      </c>
      <c r="P212" s="6">
        <v>-0.26485472110153108</v>
      </c>
      <c r="Q212" s="6">
        <v>-0.56049404031596695</v>
      </c>
      <c r="R212" s="6">
        <v>-0.12343254673147074</v>
      </c>
      <c r="S212" s="6">
        <v>-0.1968456754648093</v>
      </c>
      <c r="T212" s="6">
        <v>-0.37467794257512171</v>
      </c>
      <c r="U212" s="6">
        <v>0.79246767766524329</v>
      </c>
      <c r="V212" s="6">
        <v>0.4343067089935127</v>
      </c>
      <c r="W212" s="6">
        <v>-0.42409396478266687</v>
      </c>
      <c r="X212" s="6">
        <v>-0.1733156071329818</v>
      </c>
      <c r="Y212" s="6">
        <v>2.040540744048702E-3</v>
      </c>
      <c r="Z212" s="6">
        <v>4.2978308094901836E-2</v>
      </c>
      <c r="AA212" s="6">
        <v>0.36326336101397394</v>
      </c>
      <c r="AB212" s="6">
        <v>-0.57119448102932946</v>
      </c>
      <c r="AC212" s="6">
        <v>-4.9375845404066913E-2</v>
      </c>
      <c r="AD212" s="6">
        <v>0.32000960638653481</v>
      </c>
      <c r="AE212" s="6">
        <v>-0.31105870735162938</v>
      </c>
      <c r="AF212" s="6">
        <v>0.72986357432337301</v>
      </c>
    </row>
    <row r="213" spans="1:32" x14ac:dyDescent="0.3">
      <c r="A213" s="3" t="s">
        <v>46</v>
      </c>
      <c r="B213" s="3" t="s">
        <v>32</v>
      </c>
      <c r="C213" s="3" t="s">
        <v>39</v>
      </c>
      <c r="D213" s="6">
        <v>-0.77225039193182488</v>
      </c>
      <c r="E213" s="6">
        <v>-0.22802988014087747</v>
      </c>
      <c r="F213" s="6">
        <v>-0.72916582083291348</v>
      </c>
      <c r="G213" s="6">
        <v>-1.5056985767027413</v>
      </c>
      <c r="H213" s="6">
        <v>-1.3317428425903008</v>
      </c>
      <c r="I213" s="6">
        <v>-0.4727964950688564</v>
      </c>
      <c r="J213" s="6">
        <v>-0.63043616646173273</v>
      </c>
      <c r="K213" s="6">
        <v>-0.25371754146189163</v>
      </c>
      <c r="L213" s="6">
        <v>-0.88541460656975024</v>
      </c>
      <c r="M213" s="6">
        <v>9.951376393590193E-2</v>
      </c>
      <c r="N213" s="6">
        <v>0.36464742024436514</v>
      </c>
      <c r="O213" s="6">
        <v>-0.83026223277941769</v>
      </c>
      <c r="P213" s="6">
        <v>-0.67703488081579055</v>
      </c>
      <c r="Q213" s="6">
        <v>0.22294411507775697</v>
      </c>
      <c r="R213" s="6">
        <v>1.5486627560116899</v>
      </c>
      <c r="S213" s="6">
        <v>-0.48234849853682349</v>
      </c>
      <c r="T213" s="6">
        <v>-1.1635886874455001</v>
      </c>
      <c r="U213" s="6">
        <v>-0.92619273784804024</v>
      </c>
      <c r="V213" s="6">
        <v>-0.88152782453198564</v>
      </c>
      <c r="W213" s="6">
        <v>-0.12082101442728979</v>
      </c>
      <c r="X213" s="6">
        <v>-0.99079995150701239</v>
      </c>
      <c r="Y213" s="6">
        <v>-0.22445948184568343</v>
      </c>
      <c r="Z213" s="6">
        <v>0.26168362334915718</v>
      </c>
      <c r="AA213" s="6">
        <v>-0.43127210835500529</v>
      </c>
      <c r="AB213" s="6">
        <v>0.64370633769529451</v>
      </c>
      <c r="AC213" s="6">
        <v>-0.84973603443393553</v>
      </c>
      <c r="AD213" s="6">
        <v>-0.42874001766308534</v>
      </c>
      <c r="AE213" s="6">
        <v>-0.36086876179682609</v>
      </c>
      <c r="AF213" s="6">
        <v>-0.56023447727585618</v>
      </c>
    </row>
    <row r="214" spans="1:32" x14ac:dyDescent="0.3">
      <c r="A214" s="3" t="s">
        <v>47</v>
      </c>
      <c r="B214" s="3" t="s">
        <v>32</v>
      </c>
      <c r="C214" s="3" t="s">
        <v>39</v>
      </c>
      <c r="D214" s="6">
        <v>0.49156999407841279</v>
      </c>
      <c r="E214" s="6">
        <v>1.1970975497510057</v>
      </c>
      <c r="F214" s="6">
        <v>-2.4273163143472733E-4</v>
      </c>
      <c r="G214" s="6">
        <v>-0.93481759975383416</v>
      </c>
      <c r="H214" s="6">
        <v>-0.12602794978801329</v>
      </c>
      <c r="I214" s="6">
        <v>-0.18746682965634048</v>
      </c>
      <c r="J214" s="6">
        <v>-0.16604234348546157</v>
      </c>
      <c r="K214" s="6">
        <v>0.28824405225877259</v>
      </c>
      <c r="L214" s="6">
        <v>1.0823086188608262</v>
      </c>
      <c r="M214" s="6">
        <v>0.67822457574774253</v>
      </c>
      <c r="N214" s="6">
        <v>0.19355379371666287</v>
      </c>
      <c r="O214" s="6">
        <v>-0.32045208984468337</v>
      </c>
      <c r="P214" s="6">
        <v>-9.1043810378650281E-2</v>
      </c>
      <c r="Q214" s="6">
        <v>-5.9093620863983204E-2</v>
      </c>
      <c r="R214" s="6">
        <v>0.19218383571402511</v>
      </c>
      <c r="S214" s="6">
        <v>0.35807530459065318</v>
      </c>
      <c r="T214" s="6">
        <v>0.22222277973421442</v>
      </c>
      <c r="U214" s="6">
        <v>0.5135907045819561</v>
      </c>
      <c r="V214" s="6">
        <v>0.55149299060519874</v>
      </c>
      <c r="W214" s="6">
        <v>0.18672338593309024</v>
      </c>
      <c r="X214" s="6">
        <v>0.68061708380549668</v>
      </c>
      <c r="Y214" s="6">
        <v>0.93252712003159699</v>
      </c>
      <c r="Z214" s="6">
        <v>0.19391577918586758</v>
      </c>
      <c r="AA214" s="6">
        <v>0.45237014262544828</v>
      </c>
      <c r="AB214" s="6">
        <v>0.80312771209807265</v>
      </c>
      <c r="AC214" s="6">
        <v>0.52545329379607963</v>
      </c>
      <c r="AD214" s="6">
        <v>-0.1783841062161533</v>
      </c>
      <c r="AE214" s="6">
        <v>0.56891892118016418</v>
      </c>
      <c r="AF214" s="6">
        <v>0.72986357432337301</v>
      </c>
    </row>
    <row r="215" spans="1:32" x14ac:dyDescent="0.3">
      <c r="A215" s="3" t="s">
        <v>48</v>
      </c>
      <c r="B215" s="3" t="s">
        <v>32</v>
      </c>
      <c r="C215" s="3" t="s">
        <v>39</v>
      </c>
      <c r="D215" s="6">
        <v>0.99780617110772263</v>
      </c>
      <c r="E215" s="6">
        <v>0.66392050430194349</v>
      </c>
      <c r="F215" s="6">
        <v>0.28011230267682757</v>
      </c>
      <c r="G215" s="6">
        <v>-0.13558423202536346</v>
      </c>
      <c r="H215" s="6">
        <v>-0.3056025082904818</v>
      </c>
      <c r="I215" s="6">
        <v>1.4107522766085363</v>
      </c>
      <c r="J215" s="6">
        <v>1.5203369204580337</v>
      </c>
      <c r="K215" s="6">
        <v>0.51528201719580913</v>
      </c>
      <c r="L215" s="6">
        <v>0.43832647235627259</v>
      </c>
      <c r="M215" s="6">
        <v>0.67822457574774253</v>
      </c>
      <c r="N215" s="6">
        <v>0.53111689470374956</v>
      </c>
      <c r="O215" s="6">
        <v>-1.1021609756779422</v>
      </c>
      <c r="P215" s="6">
        <v>0.10759723044749858</v>
      </c>
      <c r="Q215" s="6">
        <v>0.48617933529004709</v>
      </c>
      <c r="R215" s="6">
        <v>1.7587539042048274E-2</v>
      </c>
      <c r="S215" s="6">
        <v>0.49881613286559001</v>
      </c>
      <c r="T215" s="6">
        <v>0.36831736211761873</v>
      </c>
      <c r="U215" s="6">
        <v>0.25741302000544714</v>
      </c>
      <c r="V215" s="6">
        <v>0.67202745169150391</v>
      </c>
      <c r="W215" s="6">
        <v>0.18672338593309024</v>
      </c>
      <c r="X215" s="6">
        <v>0.86806572327979681</v>
      </c>
      <c r="Y215" s="6">
        <v>0.49177031931644399</v>
      </c>
      <c r="Z215" s="6">
        <v>-6.7914527808662722E-2</v>
      </c>
      <c r="AA215" s="6">
        <v>0.53157617072453545</v>
      </c>
      <c r="AB215" s="6">
        <v>-0.16989240063612832</v>
      </c>
      <c r="AC215" s="6">
        <v>0.23116277755485581</v>
      </c>
      <c r="AD215" s="6">
        <v>0.56804740754229077</v>
      </c>
      <c r="AE215" s="6">
        <v>-0.43439788978735261</v>
      </c>
      <c r="AF215" s="6">
        <v>0.86464993792329259</v>
      </c>
    </row>
    <row r="216" spans="1:32" x14ac:dyDescent="0.3">
      <c r="A216" s="3" t="s">
        <v>49</v>
      </c>
      <c r="B216" s="3" t="s">
        <v>32</v>
      </c>
      <c r="C216" s="3" t="s">
        <v>41</v>
      </c>
      <c r="D216" s="6">
        <v>0.24022196212679645</v>
      </c>
      <c r="E216" s="6">
        <v>1.1970975497510057</v>
      </c>
      <c r="F216" s="6">
        <v>0.3259885810181789</v>
      </c>
      <c r="G216" s="6">
        <v>1.2416661248638783</v>
      </c>
      <c r="H216" s="6">
        <v>-0.98969606449036085</v>
      </c>
      <c r="I216" s="6">
        <v>0.49322158783103437</v>
      </c>
      <c r="J216" s="6">
        <v>0.67616340326811564</v>
      </c>
      <c r="K216" s="6">
        <v>1.0316102922945511</v>
      </c>
      <c r="L216" s="6">
        <v>0.43832647235627259</v>
      </c>
      <c r="M216" s="6">
        <v>0.85275640788147355</v>
      </c>
      <c r="N216" s="6">
        <v>0.53574104677206535</v>
      </c>
      <c r="O216" s="6">
        <v>0.72635807031463462</v>
      </c>
      <c r="P216" s="6">
        <v>-0.12083996650257371</v>
      </c>
      <c r="Q216" s="6">
        <v>-4.6558610377683614E-2</v>
      </c>
      <c r="R216" s="6">
        <v>0.19218383571402511</v>
      </c>
      <c r="S216" s="6">
        <v>1.1422027764081544</v>
      </c>
      <c r="T216" s="6">
        <v>1.1530539760627574</v>
      </c>
      <c r="U216" s="6">
        <v>0.66600021312747426</v>
      </c>
      <c r="V216" s="6">
        <v>0.79256191277780774</v>
      </c>
      <c r="W216" s="6">
        <v>-0.42409396478266687</v>
      </c>
      <c r="X216" s="6">
        <v>0.31092671150895967</v>
      </c>
      <c r="Y216" s="6">
        <v>0.49177031931644399</v>
      </c>
      <c r="Z216" s="6">
        <v>1.1426655974719302</v>
      </c>
      <c r="AA216" s="6">
        <v>1.5142259568288494</v>
      </c>
      <c r="AB216" s="6">
        <v>-0.37329208521898338</v>
      </c>
      <c r="AC216" s="6">
        <v>0.66297222661908062</v>
      </c>
      <c r="AD216" s="6">
        <v>1.1475749803361146</v>
      </c>
      <c r="AE216" s="6">
        <v>0.56891892118016418</v>
      </c>
      <c r="AF216" s="6">
        <v>1.7624233954727557</v>
      </c>
    </row>
    <row r="217" spans="1:32" x14ac:dyDescent="0.3">
      <c r="A217" s="3" t="s">
        <v>50</v>
      </c>
      <c r="B217" s="3" t="s">
        <v>32</v>
      </c>
      <c r="C217" s="3" t="s">
        <v>41</v>
      </c>
      <c r="D217" s="6">
        <v>-0.14211025548974457</v>
      </c>
      <c r="E217" s="6">
        <v>0.30514716530818464</v>
      </c>
      <c r="F217" s="6">
        <v>8.6412460791118334E-2</v>
      </c>
      <c r="G217" s="6">
        <v>0.44956876934726964</v>
      </c>
      <c r="H217" s="6">
        <v>-0.8186726754403908</v>
      </c>
      <c r="I217" s="6">
        <v>1.4107522766085363</v>
      </c>
      <c r="J217" s="6">
        <v>1.5911766561662777</v>
      </c>
      <c r="K217" s="6">
        <v>0.91076750450548249</v>
      </c>
      <c r="L217" s="6">
        <v>-0.19543373531487204</v>
      </c>
      <c r="M217" s="6">
        <v>0.94920820985011334</v>
      </c>
      <c r="N217" s="6">
        <v>0.17505718544339793</v>
      </c>
      <c r="O217" s="6">
        <v>-0.28646474698236857</v>
      </c>
      <c r="P217" s="6">
        <v>0.83263702946294083</v>
      </c>
      <c r="Q217" s="6">
        <v>-0.86760179723030639</v>
      </c>
      <c r="R217" s="6">
        <v>5.1163749940506105E-2</v>
      </c>
      <c r="S217" s="6">
        <v>0.28971547371425599</v>
      </c>
      <c r="T217" s="6">
        <v>0.40588454044477923</v>
      </c>
      <c r="U217" s="6">
        <v>0.41630803955290296</v>
      </c>
      <c r="V217" s="6">
        <v>1.2144325265798768</v>
      </c>
      <c r="W217" s="6">
        <v>-1.1715977156585937</v>
      </c>
      <c r="X217" s="6">
        <v>0.4983753509832598</v>
      </c>
      <c r="Y217" s="6">
        <v>0.22854056333378084</v>
      </c>
      <c r="Z217" s="6">
        <v>0.97016563051082771</v>
      </c>
      <c r="AA217" s="6">
        <v>1.378090596033541</v>
      </c>
      <c r="AB217" s="6">
        <v>1.7015417629199763E-2</v>
      </c>
      <c r="AC217" s="6">
        <v>1.3780706772986879</v>
      </c>
      <c r="AD217" s="6">
        <v>1.4790647519741822</v>
      </c>
      <c r="AE217" s="6">
        <v>1.4180617541030263</v>
      </c>
      <c r="AF217" s="6">
        <v>0.6841324866734001</v>
      </c>
    </row>
    <row r="218" spans="1:32" x14ac:dyDescent="0.3">
      <c r="A218" s="3" t="s">
        <v>51</v>
      </c>
      <c r="B218" s="3" t="s">
        <v>36</v>
      </c>
      <c r="C218" s="3" t="s">
        <v>33</v>
      </c>
      <c r="D218" s="6">
        <v>-1.4666182950897043E-2</v>
      </c>
      <c r="E218" s="6">
        <v>0.48453383480506301</v>
      </c>
      <c r="F218" s="6">
        <v>0.67260935070839345</v>
      </c>
      <c r="G218" s="6">
        <v>0.91340956311825716</v>
      </c>
      <c r="H218" s="6">
        <v>-0.12602794978801329</v>
      </c>
      <c r="I218" s="6">
        <v>0.21162172196639326</v>
      </c>
      <c r="J218" s="6">
        <v>0.32590026559957197</v>
      </c>
      <c r="K218" s="6">
        <v>1.0316102922945511</v>
      </c>
      <c r="L218" s="6">
        <v>-0.19543373531487204</v>
      </c>
      <c r="M218" s="6">
        <v>0.60933043148442956</v>
      </c>
      <c r="N218" s="6">
        <v>-5.2847452209337205E-3</v>
      </c>
      <c r="O218" s="6">
        <v>0.529231481713205</v>
      </c>
      <c r="P218" s="6">
        <v>0.50487931209979409</v>
      </c>
      <c r="Q218" s="6">
        <v>-1.343932195709691</v>
      </c>
      <c r="R218" s="6">
        <v>-0.12343254673147074</v>
      </c>
      <c r="S218" s="6">
        <v>0.54707013113128244</v>
      </c>
      <c r="T218" s="6">
        <v>0.22639691065945405</v>
      </c>
      <c r="U218" s="6">
        <v>0.99351851872528874</v>
      </c>
      <c r="V218" s="6">
        <v>9.6140582056934515E-2</v>
      </c>
      <c r="W218" s="6">
        <v>-0.42409396478266687</v>
      </c>
      <c r="X218" s="6">
        <v>1.0555143627540946</v>
      </c>
      <c r="Y218" s="6">
        <v>1.1529055203891749</v>
      </c>
      <c r="Z218" s="6">
        <v>0.48346929515628906</v>
      </c>
      <c r="AA218" s="6">
        <v>0.36326336101397394</v>
      </c>
      <c r="AB218" s="6">
        <v>0.21491781343954586</v>
      </c>
      <c r="AC218" s="6">
        <v>0.42643966216351847</v>
      </c>
      <c r="AD218" s="6">
        <v>0.34319070929828721</v>
      </c>
      <c r="AE218" s="6">
        <v>0.7396962507065491</v>
      </c>
      <c r="AF218" s="6">
        <v>0.23885610692366599</v>
      </c>
    </row>
    <row r="219" spans="1:32" x14ac:dyDescent="0.3">
      <c r="A219" s="3" t="s">
        <v>52</v>
      </c>
      <c r="B219" s="3" t="s">
        <v>36</v>
      </c>
      <c r="C219" s="3" t="s">
        <v>41</v>
      </c>
      <c r="D219" s="6">
        <v>-0.64480631939297728</v>
      </c>
      <c r="E219" s="6">
        <v>0.66392050430194349</v>
      </c>
      <c r="F219" s="6">
        <v>0.7031935362692936</v>
      </c>
      <c r="G219" s="6">
        <v>-0.40675269607609355</v>
      </c>
      <c r="H219" s="6">
        <v>0.19464090468067996</v>
      </c>
      <c r="I219" s="6">
        <v>-0.12779003689032487</v>
      </c>
      <c r="J219" s="6">
        <v>-0.58714521686225019</v>
      </c>
      <c r="K219" s="6">
        <v>-0.13653665633310066</v>
      </c>
      <c r="L219" s="6">
        <v>-0.55831256390077122</v>
      </c>
      <c r="M219" s="6">
        <v>0.3245679685293954</v>
      </c>
      <c r="N219" s="6">
        <v>1.2386121611561332</v>
      </c>
      <c r="O219" s="6">
        <v>0.72635807031463462</v>
      </c>
      <c r="P219" s="6">
        <v>-0.88560797368324573</v>
      </c>
      <c r="Q219" s="6">
        <v>-0.29725882010367549</v>
      </c>
      <c r="R219" s="6">
        <v>-0.95612257701320646</v>
      </c>
      <c r="S219" s="6">
        <v>-0.63113165985604147</v>
      </c>
      <c r="T219" s="6">
        <v>-9.501117058403391E-2</v>
      </c>
      <c r="U219" s="6">
        <v>0.44225008356065065</v>
      </c>
      <c r="V219" s="6">
        <v>0.79256191277780774</v>
      </c>
      <c r="W219" s="6">
        <v>3.2951185752899285E-2</v>
      </c>
      <c r="X219" s="6">
        <v>-0.43366093973617531</v>
      </c>
      <c r="Y219" s="6">
        <v>-0.22445948184568343</v>
      </c>
      <c r="Z219" s="6">
        <v>0.5912817745069785</v>
      </c>
      <c r="AA219" s="6">
        <v>0.80632208069324829</v>
      </c>
      <c r="AB219" s="6">
        <v>-0.37329208521898338</v>
      </c>
      <c r="AC219" s="6">
        <v>0.13214914592229463</v>
      </c>
      <c r="AD219" s="6">
        <v>0.1531056654219134</v>
      </c>
      <c r="AE219" s="6">
        <v>0.99349033764159522</v>
      </c>
      <c r="AF219" s="6">
        <v>0.90075342817327131</v>
      </c>
    </row>
    <row r="220" spans="1:32" x14ac:dyDescent="0.3">
      <c r="A220" s="3" t="s">
        <v>53</v>
      </c>
      <c r="B220" s="3" t="s">
        <v>38</v>
      </c>
      <c r="C220" s="3" t="s">
        <v>41</v>
      </c>
      <c r="D220" s="6">
        <v>-0.26601421490251342</v>
      </c>
      <c r="E220" s="6">
        <v>0.66392050430194349</v>
      </c>
      <c r="F220" s="6">
        <v>1.6462059243970824</v>
      </c>
      <c r="G220" s="6">
        <v>1.2416661248638783</v>
      </c>
      <c r="H220" s="6">
        <v>-1.3873254440315406</v>
      </c>
      <c r="I220" s="6">
        <v>-0.31987471360593966</v>
      </c>
      <c r="J220" s="6">
        <v>-0.23688207919370557</v>
      </c>
      <c r="K220" s="6">
        <v>0.64711051296570077</v>
      </c>
      <c r="L220" s="6">
        <v>0.24922060393826964</v>
      </c>
      <c r="M220" s="6">
        <v>1.2064130150998207</v>
      </c>
      <c r="N220" s="6">
        <v>1.5623028059382686</v>
      </c>
      <c r="O220" s="6">
        <v>-1.4566004083844031E-2</v>
      </c>
      <c r="P220" s="6">
        <v>0.30623827127364744</v>
      </c>
      <c r="Q220" s="6">
        <v>-0.32232884107627469</v>
      </c>
      <c r="R220" s="6">
        <v>1.3942121858787879</v>
      </c>
      <c r="S220" s="6">
        <v>1.2990282707716554</v>
      </c>
      <c r="T220" s="6">
        <v>1.307496820296641</v>
      </c>
      <c r="U220" s="6">
        <v>1.2918520248143874</v>
      </c>
      <c r="V220" s="6">
        <v>-0.28555187804969795</v>
      </c>
      <c r="W220" s="6">
        <v>0.79326928664384444</v>
      </c>
      <c r="X220" s="6">
        <v>-0.62110957921047538</v>
      </c>
      <c r="Y220" s="6">
        <v>1.1529055203891749</v>
      </c>
      <c r="Z220" s="6">
        <v>0.62824605314150039</v>
      </c>
      <c r="AA220" s="6">
        <v>0.36326336101397394</v>
      </c>
      <c r="AB220" s="6">
        <v>0.41282020924988949</v>
      </c>
      <c r="AC220" s="6">
        <v>0.42643966216351847</v>
      </c>
      <c r="AD220" s="6">
        <v>0.2365576359042241</v>
      </c>
      <c r="AE220" s="6">
        <v>0.48590216377150408</v>
      </c>
      <c r="AF220" s="6">
        <v>0.17386982447370558</v>
      </c>
    </row>
    <row r="221" spans="1:32" x14ac:dyDescent="0.3">
      <c r="A221" s="3" t="s">
        <v>54</v>
      </c>
      <c r="B221" s="3" t="s">
        <v>38</v>
      </c>
      <c r="C221" s="3" t="s">
        <v>39</v>
      </c>
      <c r="D221" s="6">
        <v>-0.14211025548974457</v>
      </c>
      <c r="E221" s="6">
        <v>-0.59676914521779745</v>
      </c>
      <c r="F221" s="6">
        <v>0.13738610339262158</v>
      </c>
      <c r="G221" s="6">
        <v>-0.40675269607609355</v>
      </c>
      <c r="H221" s="6">
        <v>-0.4766258973404518</v>
      </c>
      <c r="I221" s="6">
        <v>-0.51941898941730735</v>
      </c>
      <c r="J221" s="6">
        <v>-0.65798495257049505</v>
      </c>
      <c r="K221" s="6">
        <v>4.2896574020364252E-2</v>
      </c>
      <c r="L221" s="6">
        <v>-0.12899113289773625</v>
      </c>
      <c r="M221" s="6">
        <v>0.56340100197555221</v>
      </c>
      <c r="N221" s="6">
        <v>0.53574104677206535</v>
      </c>
      <c r="O221" s="6">
        <v>0.99145934464069374</v>
      </c>
      <c r="P221" s="6">
        <v>-1.2977881333975041</v>
      </c>
      <c r="Q221" s="6">
        <v>0.22294411507775697</v>
      </c>
      <c r="R221" s="6">
        <v>-0.76138055380215464</v>
      </c>
      <c r="S221" s="6">
        <v>0.21331330979357579</v>
      </c>
      <c r="T221" s="6">
        <v>-0.26197640759363827</v>
      </c>
      <c r="U221" s="6">
        <v>-0.59543167674925768</v>
      </c>
      <c r="V221" s="6">
        <v>-0.28555187804969795</v>
      </c>
      <c r="W221" s="6">
        <v>3.2951185752899285E-2</v>
      </c>
      <c r="X221" s="6">
        <v>-0.62110957921047538</v>
      </c>
      <c r="Y221" s="6">
        <v>0.49177031931644399</v>
      </c>
      <c r="Z221" s="6">
        <v>4.2978308094901836E-2</v>
      </c>
      <c r="AA221" s="6">
        <v>-0.16642695189867854</v>
      </c>
      <c r="AB221" s="6">
        <v>0.41282020924988949</v>
      </c>
      <c r="AC221" s="6">
        <v>-0.35466787627113083</v>
      </c>
      <c r="AD221" s="6">
        <v>-0.17142977534262818</v>
      </c>
      <c r="AE221" s="6">
        <v>0.31512483424511811</v>
      </c>
      <c r="AF221" s="6">
        <v>0.59507721072345343</v>
      </c>
    </row>
    <row r="222" spans="1:32" x14ac:dyDescent="0.3">
      <c r="A222" s="3" t="s">
        <v>55</v>
      </c>
      <c r="B222" s="3" t="s">
        <v>36</v>
      </c>
      <c r="C222" s="3" t="s">
        <v>33</v>
      </c>
      <c r="D222" s="6">
        <v>-1.6572786734515985</v>
      </c>
      <c r="E222" s="6">
        <v>-1.2943839710389995</v>
      </c>
      <c r="F222" s="6">
        <v>-0.90757356993817151</v>
      </c>
      <c r="G222" s="6">
        <v>-1.1988500515927036</v>
      </c>
      <c r="H222" s="6">
        <v>-0.78446799763039676</v>
      </c>
      <c r="I222" s="6">
        <v>-2.5185915470788558</v>
      </c>
      <c r="J222" s="6">
        <v>-2.3443642165139895</v>
      </c>
      <c r="K222" s="6">
        <v>-2.6962066158651616</v>
      </c>
      <c r="L222" s="6">
        <v>-2.5873674223317815</v>
      </c>
      <c r="M222" s="6">
        <v>-2.0086470505215197</v>
      </c>
      <c r="N222" s="6">
        <v>-1.6052413608583502</v>
      </c>
      <c r="O222" s="6">
        <v>-1.3604647814315405</v>
      </c>
      <c r="P222" s="6">
        <v>-0.33437908539068206</v>
      </c>
      <c r="Q222" s="6">
        <v>0.72434453452974079</v>
      </c>
      <c r="R222" s="6">
        <v>-1.5067724357479011</v>
      </c>
      <c r="S222" s="6">
        <v>-2.0787516078268138</v>
      </c>
      <c r="T222" s="6">
        <v>-2.8165445338405832</v>
      </c>
      <c r="U222" s="6">
        <v>-1.6460844590630386</v>
      </c>
      <c r="V222" s="6">
        <v>-3.2721279694103704</v>
      </c>
      <c r="W222" s="6">
        <v>-0.57786616496285781</v>
      </c>
      <c r="X222" s="6">
        <v>-2.4799752539972846</v>
      </c>
      <c r="Y222" s="6">
        <v>-3.0036759752440254</v>
      </c>
      <c r="Z222" s="6">
        <v>-2.0485837913084639</v>
      </c>
      <c r="AA222" s="6">
        <v>-2.1119250170825339</v>
      </c>
      <c r="AB222" s="6">
        <v>-2.1379217811945677</v>
      </c>
      <c r="AC222" s="6">
        <v>-2.7144927635138369</v>
      </c>
      <c r="AD222" s="6">
        <v>-2.4130424269091373</v>
      </c>
      <c r="AE222" s="6">
        <v>-2.2797418116141328</v>
      </c>
      <c r="AF222" s="6">
        <v>-2.1078707593249311</v>
      </c>
    </row>
    <row r="223" spans="1:32" x14ac:dyDescent="0.3">
      <c r="A223" s="3" t="s">
        <v>56</v>
      </c>
      <c r="B223" s="3" t="s">
        <v>32</v>
      </c>
      <c r="C223" s="3" t="s">
        <v>57</v>
      </c>
      <c r="D223" s="6">
        <v>2.07046044830969</v>
      </c>
      <c r="E223" s="6">
        <v>0.72869902384248542</v>
      </c>
      <c r="F223" s="6">
        <v>0.60634361532644121</v>
      </c>
      <c r="G223" s="6">
        <v>-1.6484188209399686</v>
      </c>
      <c r="H223" s="6">
        <v>1.6825443894154168</v>
      </c>
      <c r="I223" s="6">
        <v>0.67784666545089634</v>
      </c>
      <c r="J223" s="6">
        <v>0.53645170228796668</v>
      </c>
      <c r="K223" s="6">
        <v>0.5592248491191063</v>
      </c>
      <c r="L223" s="6">
        <v>1.7467346430321888</v>
      </c>
      <c r="M223" s="6">
        <v>-0.72262302427298275</v>
      </c>
      <c r="N223" s="6">
        <v>-6.5398722109044266E-2</v>
      </c>
      <c r="O223" s="6">
        <v>-2.6451863416270682</v>
      </c>
      <c r="P223" s="6">
        <v>1.2994434754043895</v>
      </c>
      <c r="Q223" s="6">
        <v>2.0530556460774951</v>
      </c>
      <c r="R223" s="6">
        <v>0.19218383571402511</v>
      </c>
      <c r="S223" s="6">
        <v>0.96527144943394871</v>
      </c>
      <c r="T223" s="6">
        <v>-0.1033594324345132</v>
      </c>
      <c r="U223" s="6">
        <v>-1.5034032170204261</v>
      </c>
      <c r="V223" s="6">
        <v>-0.64715526130861367</v>
      </c>
      <c r="W223" s="6">
        <v>9.2751485822974503E-2</v>
      </c>
      <c r="X223" s="6">
        <v>1.0555143627540946</v>
      </c>
      <c r="Y223" s="6">
        <v>1.3610406762824443</v>
      </c>
      <c r="Z223" s="6">
        <v>-1.7189856401506429</v>
      </c>
      <c r="AA223" s="6">
        <v>-1.4931279225584064</v>
      </c>
      <c r="AB223" s="6">
        <v>0.84710602227814957</v>
      </c>
      <c r="AC223" s="6">
        <v>-0.35466787627113083</v>
      </c>
      <c r="AD223" s="6">
        <v>-0.94336050230400081</v>
      </c>
      <c r="AE223" s="6">
        <v>-1.6322111038265872</v>
      </c>
      <c r="AF223" s="6">
        <v>-1.5061459218252904</v>
      </c>
    </row>
    <row r="224" spans="1:32" x14ac:dyDescent="0.3">
      <c r="A224" s="3" t="s">
        <v>58</v>
      </c>
      <c r="B224" s="3" t="s">
        <v>32</v>
      </c>
      <c r="C224" s="3" t="s">
        <v>57</v>
      </c>
      <c r="D224" s="6">
        <v>2.112941805822639</v>
      </c>
      <c r="E224" s="6">
        <v>-0.59676914521779745</v>
      </c>
      <c r="F224" s="6">
        <v>-0.98913139810057493</v>
      </c>
      <c r="G224" s="6">
        <v>-0.12131220760163916</v>
      </c>
      <c r="H224" s="6">
        <v>2.8882592822177044</v>
      </c>
      <c r="I224" s="6">
        <v>0.67784666545089634</v>
      </c>
      <c r="J224" s="6">
        <v>0.7470031389763615</v>
      </c>
      <c r="K224" s="6">
        <v>0.28824405225877259</v>
      </c>
      <c r="L224" s="6">
        <v>1.6956249488651596</v>
      </c>
      <c r="M224" s="6">
        <v>-1.6182468996960715</v>
      </c>
      <c r="N224" s="6">
        <v>-1.1428261540267266</v>
      </c>
      <c r="O224" s="6">
        <v>-0.53797108416350303</v>
      </c>
      <c r="P224" s="6">
        <v>2.1387018728948681</v>
      </c>
      <c r="Q224" s="6">
        <v>1.3134900273858203</v>
      </c>
      <c r="R224" s="6">
        <v>0.72268796790964629</v>
      </c>
      <c r="S224" s="6">
        <v>-0.4099675011382839</v>
      </c>
      <c r="T224" s="6">
        <v>0.63963587225822538</v>
      </c>
      <c r="U224" s="6">
        <v>-1.6817547695736919</v>
      </c>
      <c r="V224" s="6">
        <v>0.59167114430063383</v>
      </c>
      <c r="W224" s="6">
        <v>0.79326928664384444</v>
      </c>
      <c r="X224" s="6">
        <v>1.1804801224036281</v>
      </c>
      <c r="Y224" s="6">
        <v>-0.22445948184568343</v>
      </c>
      <c r="Z224" s="6">
        <v>-1.109075042681031</v>
      </c>
      <c r="AA224" s="6">
        <v>-0.90650827694953506</v>
      </c>
      <c r="AB224" s="6">
        <v>3.2933995260449245</v>
      </c>
      <c r="AC224" s="6">
        <v>0.45944420604103886</v>
      </c>
      <c r="AD224" s="6">
        <v>-0.34296993688959965</v>
      </c>
      <c r="AE224" s="6">
        <v>-1.1364824667291615</v>
      </c>
      <c r="AF224" s="6">
        <v>-1.0753109381755483</v>
      </c>
    </row>
    <row r="226" spans="1:32" ht="86.4" x14ac:dyDescent="0.3">
      <c r="C226" s="13" t="s">
        <v>111</v>
      </c>
      <c r="D226" s="14">
        <f>AVERAGE(D204:D224)</f>
        <v>1.4168560504740094E-15</v>
      </c>
      <c r="E226" s="14">
        <f t="shared" ref="E226:AF226" si="4">AVERAGE(E204:E224)</f>
        <v>-1.8345113787853779E-15</v>
      </c>
      <c r="F226" s="14">
        <f t="shared" si="4"/>
        <v>1.2053849981644557E-15</v>
      </c>
      <c r="G226" s="14">
        <f t="shared" si="4"/>
        <v>3.5381750439542193E-15</v>
      </c>
      <c r="H226" s="14">
        <f t="shared" si="4"/>
        <v>0</v>
      </c>
      <c r="I226" s="14">
        <f t="shared" si="4"/>
        <v>-6.6613381477509392E-16</v>
      </c>
      <c r="J226" s="14">
        <f t="shared" si="4"/>
        <v>1.4644370372436588E-15</v>
      </c>
      <c r="K226" s="14">
        <f t="shared" si="4"/>
        <v>2.093563417864581E-15</v>
      </c>
      <c r="L226" s="14">
        <f t="shared" si="4"/>
        <v>4.3351565723458492E-16</v>
      </c>
      <c r="M226" s="14">
        <f t="shared" si="4"/>
        <v>3.3412426264909473E-15</v>
      </c>
      <c r="N226" s="14">
        <f t="shared" si="4"/>
        <v>-1.1736643403180226E-15</v>
      </c>
      <c r="O226" s="14">
        <f t="shared" si="4"/>
        <v>4.9061284135816441E-15</v>
      </c>
      <c r="P226" s="14">
        <f t="shared" si="4"/>
        <v>5.7097184123579483E-16</v>
      </c>
      <c r="Q226" s="14">
        <f t="shared" si="4"/>
        <v>0</v>
      </c>
      <c r="R226" s="14">
        <f t="shared" si="4"/>
        <v>-2.9077269692563624E-16</v>
      </c>
      <c r="S226" s="14">
        <f t="shared" si="4"/>
        <v>-9.1725568939268895E-16</v>
      </c>
      <c r="T226" s="14">
        <f t="shared" si="4"/>
        <v>2.9447344034105344E-15</v>
      </c>
      <c r="U226" s="14">
        <f t="shared" si="4"/>
        <v>-7.2957513046795998E-16</v>
      </c>
      <c r="V226" s="14">
        <f t="shared" si="4"/>
        <v>5.3925118338936171E-16</v>
      </c>
      <c r="W226" s="14">
        <f t="shared" si="4"/>
        <v>2.1358576283264915E-15</v>
      </c>
      <c r="X226" s="14">
        <f t="shared" si="4"/>
        <v>1.818651049862161E-15</v>
      </c>
      <c r="Y226" s="14">
        <f t="shared" si="4"/>
        <v>-3.42054427110703E-15</v>
      </c>
      <c r="Z226" s="14">
        <f t="shared" si="4"/>
        <v>2.1041369704800586E-15</v>
      </c>
      <c r="AA226" s="14">
        <f t="shared" si="4"/>
        <v>5.2339085446614524E-16</v>
      </c>
      <c r="AB226" s="14">
        <f t="shared" si="4"/>
        <v>2.3261815754050899E-15</v>
      </c>
      <c r="AC226" s="14">
        <f t="shared" si="4"/>
        <v>9.30472630162036E-16</v>
      </c>
      <c r="AD226" s="14">
        <f t="shared" si="4"/>
        <v>2.2468799307890072E-15</v>
      </c>
      <c r="AE226" s="14">
        <f t="shared" si="4"/>
        <v>1.45915026093592E-15</v>
      </c>
      <c r="AF226" s="14">
        <f t="shared" si="4"/>
        <v>-3.8064789415719651E-16</v>
      </c>
    </row>
    <row r="228" spans="1:32" x14ac:dyDescent="0.3">
      <c r="A228" s="9" t="s">
        <v>109</v>
      </c>
      <c r="B228" s="6" cm="1">
        <f t="array" ref="B228:AD256">MMULT(MMULT(_xlfn.ANCHORARRAY(E168),_xlfn.ANCHORARRAY(B138)),_xlfn.ANCHORARRAY(E168))</f>
        <v>0.99999999999999989</v>
      </c>
      <c r="C228" s="6">
        <v>0.54661575565131859</v>
      </c>
      <c r="D228" s="6">
        <v>0.40234699643247751</v>
      </c>
      <c r="E228" s="6">
        <v>0.10242054348051963</v>
      </c>
      <c r="F228" s="6">
        <v>0.5318157461923434</v>
      </c>
      <c r="G228" s="6">
        <v>0.61395407868900964</v>
      </c>
      <c r="H228" s="6">
        <v>0.5810617695515965</v>
      </c>
      <c r="I228" s="6">
        <v>0.53367177224332896</v>
      </c>
      <c r="J228" s="6">
        <v>0.86395970821293144</v>
      </c>
      <c r="K228" s="6">
        <v>0.12876082700170174</v>
      </c>
      <c r="L228" s="6">
        <v>0.23324596750866078</v>
      </c>
      <c r="M228" s="6">
        <v>-0.23253479455021944</v>
      </c>
      <c r="N228" s="6">
        <v>0.4995390282321186</v>
      </c>
      <c r="O228" s="6">
        <v>0.21237697824522012</v>
      </c>
      <c r="P228" s="6">
        <v>0.35963463286595826</v>
      </c>
      <c r="Q228" s="6">
        <v>0.6073331133304769</v>
      </c>
      <c r="R228" s="6">
        <v>0.59113191902632545</v>
      </c>
      <c r="S228" s="6">
        <v>8.3163162049832949E-3</v>
      </c>
      <c r="T228" s="6">
        <v>0.45832990109046468</v>
      </c>
      <c r="U228" s="6">
        <v>0.14393654355655597</v>
      </c>
      <c r="V228" s="6">
        <v>0.70188546876990698</v>
      </c>
      <c r="W228" s="6">
        <v>0.5145236263387194</v>
      </c>
      <c r="X228" s="6">
        <v>4.7022507962126557E-2</v>
      </c>
      <c r="Y228" s="6">
        <v>0.14269698370246789</v>
      </c>
      <c r="Z228" s="6">
        <v>0.62519771261924584</v>
      </c>
      <c r="AA228" s="6">
        <v>0.50469151901111953</v>
      </c>
      <c r="AB228" s="6">
        <v>0.3046319419269618</v>
      </c>
      <c r="AC228" s="6">
        <v>3.7314898465910087E-2</v>
      </c>
      <c r="AD228" s="6">
        <v>0.1014578398679425</v>
      </c>
    </row>
    <row r="229" spans="1:32" x14ac:dyDescent="0.3">
      <c r="A229" s="3" t="s">
        <v>108</v>
      </c>
      <c r="B229" s="6">
        <v>0.54661575565131848</v>
      </c>
      <c r="C229" s="6">
        <v>1</v>
      </c>
      <c r="D229" s="6">
        <v>0.77409484700025266</v>
      </c>
      <c r="E229" s="6">
        <v>0.22650247040513266</v>
      </c>
      <c r="F229" s="6">
        <v>-0.11232304239924473</v>
      </c>
      <c r="G229" s="6">
        <v>0.62633624528179632</v>
      </c>
      <c r="H229" s="6">
        <v>0.5953546859668124</v>
      </c>
      <c r="I229" s="6">
        <v>0.75288807122919021</v>
      </c>
      <c r="J229" s="6">
        <v>0.42998959929587932</v>
      </c>
      <c r="K229" s="6">
        <v>0.70147632723815878</v>
      </c>
      <c r="L229" s="6">
        <v>0.76077231341303464</v>
      </c>
      <c r="M229" s="6">
        <v>4.4770334605045816E-3</v>
      </c>
      <c r="N229" s="6">
        <v>0.15743181005189524</v>
      </c>
      <c r="O229" s="6">
        <v>-0.45413797694803665</v>
      </c>
      <c r="P229" s="6">
        <v>0.17472145243536596</v>
      </c>
      <c r="Q229" s="6">
        <v>0.81395023005432277</v>
      </c>
      <c r="R229" s="6">
        <v>0.70946023976534567</v>
      </c>
      <c r="S229" s="6">
        <v>0.65078797963886281</v>
      </c>
      <c r="T229" s="6">
        <v>0.59430943040887452</v>
      </c>
      <c r="U229" s="6">
        <v>-7.9178835502557166E-2</v>
      </c>
      <c r="V229" s="6">
        <v>0.57205033746420442</v>
      </c>
      <c r="W229" s="6">
        <v>0.63755496010445234</v>
      </c>
      <c r="X229" s="6">
        <v>0.64332381000351202</v>
      </c>
      <c r="Y229" s="6">
        <v>0.66810058346812762</v>
      </c>
      <c r="Z229" s="6">
        <v>0.224326736319203</v>
      </c>
      <c r="AA229" s="6">
        <v>0.71808038464764323</v>
      </c>
      <c r="AB229" s="6">
        <v>0.67306296172840563</v>
      </c>
      <c r="AC229" s="6">
        <v>0.6155568414530066</v>
      </c>
      <c r="AD229" s="6">
        <v>0.63297577069376421</v>
      </c>
    </row>
    <row r="230" spans="1:32" x14ac:dyDescent="0.3">
      <c r="B230" s="6">
        <v>0.40234699643247757</v>
      </c>
      <c r="C230" s="6">
        <v>0.77409484700025255</v>
      </c>
      <c r="D230" s="6">
        <v>1</v>
      </c>
      <c r="E230" s="6">
        <v>0.18888075770308463</v>
      </c>
      <c r="F230" s="6">
        <v>-0.10800431015463129</v>
      </c>
      <c r="G230" s="6">
        <v>0.4592816279031755</v>
      </c>
      <c r="H230" s="6">
        <v>0.43280912154321438</v>
      </c>
      <c r="I230" s="6">
        <v>0.63625434124611968</v>
      </c>
      <c r="J230" s="6">
        <v>0.29457253382793974</v>
      </c>
      <c r="K230" s="6">
        <v>0.7143859846440852</v>
      </c>
      <c r="L230" s="6">
        <v>0.87650160090362639</v>
      </c>
      <c r="M230" s="6">
        <v>-7.2463206930481319E-2</v>
      </c>
      <c r="N230" s="6">
        <v>0.12619052212932097</v>
      </c>
      <c r="O230" s="6">
        <v>-0.4312147445020254</v>
      </c>
      <c r="P230" s="6">
        <v>0.14934828387146304</v>
      </c>
      <c r="Q230" s="6">
        <v>0.73287500559549534</v>
      </c>
      <c r="R230" s="6">
        <v>0.59702558871600586</v>
      </c>
      <c r="S230" s="6">
        <v>0.67872070687540753</v>
      </c>
      <c r="T230" s="6">
        <v>0.42808451591684921</v>
      </c>
      <c r="U230" s="6">
        <v>9.8549067257816272E-2</v>
      </c>
      <c r="V230" s="6">
        <v>0.36137227072553835</v>
      </c>
      <c r="W230" s="6">
        <v>0.50573933923591496</v>
      </c>
      <c r="X230" s="6">
        <v>0.54303949968428766</v>
      </c>
      <c r="Y230" s="6">
        <v>0.52232061204122349</v>
      </c>
      <c r="Z230" s="6">
        <v>2.2485526395320022E-2</v>
      </c>
      <c r="AA230" s="6">
        <v>0.56255111590287077</v>
      </c>
      <c r="AB230" s="6">
        <v>0.53595204438865351</v>
      </c>
      <c r="AC230" s="6">
        <v>0.495577580864968</v>
      </c>
      <c r="AD230" s="6">
        <v>0.51591140220279386</v>
      </c>
    </row>
    <row r="231" spans="1:32" x14ac:dyDescent="0.3">
      <c r="B231" s="6">
        <v>0.10242054348051964</v>
      </c>
      <c r="C231" s="6">
        <v>0.22650247040513269</v>
      </c>
      <c r="D231" s="6">
        <v>0.18888075770308471</v>
      </c>
      <c r="E231" s="6">
        <v>0.99999999999999978</v>
      </c>
      <c r="F231" s="6">
        <v>-0.28446653694677387</v>
      </c>
      <c r="G231" s="6">
        <v>0.29708472021012811</v>
      </c>
      <c r="H231" s="6">
        <v>0.2923872411230295</v>
      </c>
      <c r="I231" s="6">
        <v>0.32393332300165834</v>
      </c>
      <c r="J231" s="6">
        <v>0.23929934650498436</v>
      </c>
      <c r="K231" s="6">
        <v>0.33931328532462757</v>
      </c>
      <c r="L231" s="6">
        <v>0.14680184170905328</v>
      </c>
      <c r="M231" s="6">
        <v>0.74648067302761845</v>
      </c>
      <c r="N231" s="6">
        <v>-0.1596498635984164</v>
      </c>
      <c r="O231" s="6">
        <v>-0.340480730156272</v>
      </c>
      <c r="P231" s="6">
        <v>0.25950532708959301</v>
      </c>
      <c r="Q231" s="6">
        <v>0.41962064880128364</v>
      </c>
      <c r="R231" s="6">
        <v>0.56437757234450381</v>
      </c>
      <c r="S231" s="6">
        <v>0.5318289902308283</v>
      </c>
      <c r="T231" s="6">
        <v>0.34866771137158914</v>
      </c>
      <c r="U231" s="6">
        <v>-0.2985930456235234</v>
      </c>
      <c r="V231" s="6">
        <v>0.21919710139291723</v>
      </c>
      <c r="W231" s="6">
        <v>0.14495173655116952</v>
      </c>
      <c r="X231" s="6">
        <v>0.50396269835685437</v>
      </c>
      <c r="Y231" s="6">
        <v>0.52499406756605593</v>
      </c>
      <c r="Z231" s="6">
        <v>-0.12084500540033588</v>
      </c>
      <c r="AA231" s="6">
        <v>0.40210695296778032</v>
      </c>
      <c r="AB231" s="6">
        <v>0.52454489012365912</v>
      </c>
      <c r="AC231" s="6">
        <v>0.50939240359268079</v>
      </c>
      <c r="AD231" s="6">
        <v>0.42726670395896726</v>
      </c>
    </row>
    <row r="232" spans="1:32" x14ac:dyDescent="0.3">
      <c r="B232" s="6">
        <v>0.5318157461923434</v>
      </c>
      <c r="C232" s="6">
        <v>-0.11232304239924473</v>
      </c>
      <c r="D232" s="6">
        <v>-0.10800431015463133</v>
      </c>
      <c r="E232" s="6">
        <v>-0.28446653694677393</v>
      </c>
      <c r="F232" s="6">
        <v>1</v>
      </c>
      <c r="G232" s="6">
        <v>0.25448635368979527</v>
      </c>
      <c r="H232" s="6">
        <v>0.23741053221202549</v>
      </c>
      <c r="I232" s="6">
        <v>6.451869438400698E-2</v>
      </c>
      <c r="J232" s="6">
        <v>0.47452201435127472</v>
      </c>
      <c r="K232" s="6">
        <v>-0.40126865295491676</v>
      </c>
      <c r="L232" s="6">
        <v>-0.29449629444274972</v>
      </c>
      <c r="M232" s="6">
        <v>-0.30240546598696832</v>
      </c>
      <c r="N232" s="6">
        <v>0.63084135075072567</v>
      </c>
      <c r="O232" s="6">
        <v>0.36346094142359375</v>
      </c>
      <c r="P232" s="6">
        <v>7.7600843711822132E-2</v>
      </c>
      <c r="Q232" s="6">
        <v>-5.5818206004854952E-2</v>
      </c>
      <c r="R232" s="6">
        <v>0.13306644055340799</v>
      </c>
      <c r="S232" s="6">
        <v>-0.36068174638656153</v>
      </c>
      <c r="T232" s="6">
        <v>0.16878100345894878</v>
      </c>
      <c r="U232" s="6">
        <v>0.31720924026520009</v>
      </c>
      <c r="V232" s="6">
        <v>0.48805930530282715</v>
      </c>
      <c r="W232" s="6">
        <v>7.2016217463558879E-2</v>
      </c>
      <c r="X232" s="6">
        <v>-0.36305599805280969</v>
      </c>
      <c r="Y232" s="6">
        <v>-0.30811966610868308</v>
      </c>
      <c r="Z232" s="6">
        <v>0.54020082278119119</v>
      </c>
      <c r="AA232" s="6">
        <v>0.11551024912929836</v>
      </c>
      <c r="AB232" s="6">
        <v>-0.14431693506088875</v>
      </c>
      <c r="AC232" s="6">
        <v>-0.30612617861537239</v>
      </c>
      <c r="AD232" s="6">
        <v>-0.33603501009685233</v>
      </c>
    </row>
    <row r="233" spans="1:32" x14ac:dyDescent="0.3">
      <c r="B233" s="6">
        <v>0.61395407868900975</v>
      </c>
      <c r="C233" s="6">
        <v>0.62633624528179632</v>
      </c>
      <c r="D233" s="6">
        <v>0.45928162790317545</v>
      </c>
      <c r="E233" s="6">
        <v>0.29708472021012811</v>
      </c>
      <c r="F233" s="6">
        <v>0.25448635368979527</v>
      </c>
      <c r="G233" s="6">
        <v>1</v>
      </c>
      <c r="H233" s="6">
        <v>0.98565495865410779</v>
      </c>
      <c r="I233" s="6">
        <v>0.88528467450612824</v>
      </c>
      <c r="J233" s="6">
        <v>0.620641621935628</v>
      </c>
      <c r="K233" s="6">
        <v>0.60701340263067283</v>
      </c>
      <c r="L233" s="6">
        <v>0.49548604178279487</v>
      </c>
      <c r="M233" s="6">
        <v>1.6065647167692316E-3</v>
      </c>
      <c r="N233" s="6">
        <v>0.37812943895352519</v>
      </c>
      <c r="O233" s="6">
        <v>-0.29126649796648557</v>
      </c>
      <c r="P233" s="6">
        <v>0.43687478173418487</v>
      </c>
      <c r="Q233" s="6">
        <v>0.75360555491985204</v>
      </c>
      <c r="R233" s="6">
        <v>0.79136359315215066</v>
      </c>
      <c r="S233" s="6">
        <v>0.49822288065705639</v>
      </c>
      <c r="T233" s="6">
        <v>0.78145322560448316</v>
      </c>
      <c r="U233" s="6">
        <v>-0.21808616653867371</v>
      </c>
      <c r="V233" s="6">
        <v>0.87507205858654313</v>
      </c>
      <c r="W233" s="6">
        <v>0.63735605752690005</v>
      </c>
      <c r="X233" s="6">
        <v>0.5698803519035921</v>
      </c>
      <c r="Y233" s="6">
        <v>0.67889178725238242</v>
      </c>
      <c r="Z233" s="6">
        <v>0.43457579735849106</v>
      </c>
      <c r="AA233" s="6">
        <v>0.80551936816104563</v>
      </c>
      <c r="AB233" s="6">
        <v>0.80465599070100724</v>
      </c>
      <c r="AC233" s="6">
        <v>0.53885074872296324</v>
      </c>
      <c r="AD233" s="6">
        <v>0.59587186701399486</v>
      </c>
    </row>
    <row r="234" spans="1:32" x14ac:dyDescent="0.3">
      <c r="B234" s="6">
        <v>0.5810617695515965</v>
      </c>
      <c r="C234" s="6">
        <v>0.5953546859668124</v>
      </c>
      <c r="D234" s="6">
        <v>0.43280912154321438</v>
      </c>
      <c r="E234" s="6">
        <v>0.2923872411230295</v>
      </c>
      <c r="F234" s="6">
        <v>0.23741053221202546</v>
      </c>
      <c r="G234" s="6">
        <v>0.98565495865410802</v>
      </c>
      <c r="H234" s="6">
        <v>1</v>
      </c>
      <c r="I234" s="6">
        <v>0.87988821040392162</v>
      </c>
      <c r="J234" s="6">
        <v>0.57833250389942692</v>
      </c>
      <c r="K234" s="6">
        <v>0.60086874807658985</v>
      </c>
      <c r="L234" s="6">
        <v>0.45684697359366067</v>
      </c>
      <c r="M234" s="6">
        <v>-4.3796470771872993E-2</v>
      </c>
      <c r="N234" s="6">
        <v>0.42347765065574783</v>
      </c>
      <c r="O234" s="6">
        <v>-0.31091018671535359</v>
      </c>
      <c r="P234" s="6">
        <v>0.39648706209244206</v>
      </c>
      <c r="Q234" s="6">
        <v>0.7286878336125211</v>
      </c>
      <c r="R234" s="6">
        <v>0.77480633343045069</v>
      </c>
      <c r="S234" s="6">
        <v>0.50282876608902816</v>
      </c>
      <c r="T234" s="6">
        <v>0.76415547233401582</v>
      </c>
      <c r="U234" s="6">
        <v>-0.20475359246103383</v>
      </c>
      <c r="V234" s="6">
        <v>0.86799047012082131</v>
      </c>
      <c r="W234" s="6">
        <v>0.62381869014336833</v>
      </c>
      <c r="X234" s="6">
        <v>0.54973938817436852</v>
      </c>
      <c r="Y234" s="6">
        <v>0.66628522590548189</v>
      </c>
      <c r="Z234" s="6">
        <v>0.42383600279661687</v>
      </c>
      <c r="AA234" s="6">
        <v>0.79955074242930557</v>
      </c>
      <c r="AB234" s="6">
        <v>0.79819832404283608</v>
      </c>
      <c r="AC234" s="6">
        <v>0.50934174231001805</v>
      </c>
      <c r="AD234" s="6">
        <v>0.58640580094210326</v>
      </c>
    </row>
    <row r="235" spans="1:32" x14ac:dyDescent="0.3">
      <c r="B235" s="6">
        <v>0.53367177224332896</v>
      </c>
      <c r="C235" s="6">
        <v>0.75288807122919021</v>
      </c>
      <c r="D235" s="6">
        <v>0.63625434124611968</v>
      </c>
      <c r="E235" s="6">
        <v>0.32393332300165828</v>
      </c>
      <c r="F235" s="6">
        <v>6.4518694384007008E-2</v>
      </c>
      <c r="G235" s="6">
        <v>0.88528467450612824</v>
      </c>
      <c r="H235" s="6">
        <v>0.87988821040392151</v>
      </c>
      <c r="I235" s="6">
        <v>0.99999999999999978</v>
      </c>
      <c r="J235" s="6">
        <v>0.57696005833627695</v>
      </c>
      <c r="K235" s="6">
        <v>0.77804437887954292</v>
      </c>
      <c r="L235" s="6">
        <v>0.70457986672156891</v>
      </c>
      <c r="M235" s="6">
        <v>7.6400996408892363E-2</v>
      </c>
      <c r="N235" s="6">
        <v>0.26751586767046165</v>
      </c>
      <c r="O235" s="6">
        <v>-0.46425005492701016</v>
      </c>
      <c r="P235" s="6">
        <v>0.38402112312969117</v>
      </c>
      <c r="Q235" s="6">
        <v>0.88127130872207071</v>
      </c>
      <c r="R235" s="6">
        <v>0.84272552582492211</v>
      </c>
      <c r="S235" s="6">
        <v>0.66670492812789706</v>
      </c>
      <c r="T235" s="6">
        <v>0.77180410297117841</v>
      </c>
      <c r="U235" s="6">
        <v>-0.2156308863569367</v>
      </c>
      <c r="V235" s="6">
        <v>0.79318245731400427</v>
      </c>
      <c r="W235" s="6">
        <v>0.80729139887433465</v>
      </c>
      <c r="X235" s="6">
        <v>0.70629222287171589</v>
      </c>
      <c r="Y235" s="6">
        <v>0.76312399309373857</v>
      </c>
      <c r="Z235" s="6">
        <v>0.47743839629643575</v>
      </c>
      <c r="AA235" s="6">
        <v>0.84041103048376564</v>
      </c>
      <c r="AB235" s="6">
        <v>0.84012618462962374</v>
      </c>
      <c r="AC235" s="6">
        <v>0.67241049347990878</v>
      </c>
      <c r="AD235" s="6">
        <v>0.72887673364857264</v>
      </c>
    </row>
    <row r="236" spans="1:32" x14ac:dyDescent="0.3">
      <c r="B236" s="6">
        <v>0.86395970821293144</v>
      </c>
      <c r="C236" s="6">
        <v>0.42998959929587932</v>
      </c>
      <c r="D236" s="6">
        <v>0.29457253382793974</v>
      </c>
      <c r="E236" s="6">
        <v>0.2392993465049843</v>
      </c>
      <c r="F236" s="6">
        <v>0.47452201435127472</v>
      </c>
      <c r="G236" s="6">
        <v>0.62064162193562822</v>
      </c>
      <c r="H236" s="6">
        <v>0.57833250389942703</v>
      </c>
      <c r="I236" s="6">
        <v>0.57696005833627695</v>
      </c>
      <c r="J236" s="6">
        <v>0.99999999999999978</v>
      </c>
      <c r="K236" s="6">
        <v>0.20129439287362214</v>
      </c>
      <c r="L236" s="6">
        <v>0.2063006328981592</v>
      </c>
      <c r="M236" s="6">
        <v>-3.2329117904058624E-2</v>
      </c>
      <c r="N236" s="6">
        <v>0.46423597591141319</v>
      </c>
      <c r="O236" s="6">
        <v>0.20349492886167039</v>
      </c>
      <c r="P236" s="6">
        <v>0.54749181837107186</v>
      </c>
      <c r="Q236" s="6">
        <v>0.65239696817969528</v>
      </c>
      <c r="R236" s="6">
        <v>0.68962926332339625</v>
      </c>
      <c r="S236" s="6">
        <v>0.11283868287190182</v>
      </c>
      <c r="T236" s="6">
        <v>0.57256813715047805</v>
      </c>
      <c r="U236" s="6">
        <v>-1.4652184752375163E-3</v>
      </c>
      <c r="V236" s="6">
        <v>0.73543275812759146</v>
      </c>
      <c r="W236" s="6">
        <v>0.63979156730536524</v>
      </c>
      <c r="X236" s="6">
        <v>0.17127453439402063</v>
      </c>
      <c r="Y236" s="6">
        <v>0.28286034291303669</v>
      </c>
      <c r="Z236" s="6">
        <v>0.60558001340887635</v>
      </c>
      <c r="AA236" s="6">
        <v>0.57241870785597815</v>
      </c>
      <c r="AB236" s="6">
        <v>0.39174508049926526</v>
      </c>
      <c r="AC236" s="6">
        <v>0.17471375681542151</v>
      </c>
      <c r="AD236" s="6">
        <v>0.23710679522704894</v>
      </c>
    </row>
    <row r="237" spans="1:32" x14ac:dyDescent="0.3">
      <c r="B237" s="6">
        <v>0.12876082700170174</v>
      </c>
      <c r="C237" s="6">
        <v>0.70147632723815878</v>
      </c>
      <c r="D237" s="6">
        <v>0.71438598464408509</v>
      </c>
      <c r="E237" s="6">
        <v>0.33931328532462757</v>
      </c>
      <c r="F237" s="6">
        <v>-0.40126865295491676</v>
      </c>
      <c r="G237" s="6">
        <v>0.60701340263067305</v>
      </c>
      <c r="H237" s="6">
        <v>0.60086874807658996</v>
      </c>
      <c r="I237" s="6">
        <v>0.7780443788795427</v>
      </c>
      <c r="J237" s="6">
        <v>0.20129439287362214</v>
      </c>
      <c r="K237" s="6">
        <v>1.0000000000000002</v>
      </c>
      <c r="L237" s="6">
        <v>0.83493368027664938</v>
      </c>
      <c r="M237" s="6">
        <v>0.21559460115707169</v>
      </c>
      <c r="N237" s="6">
        <v>-9.8572935194499445E-2</v>
      </c>
      <c r="O237" s="6">
        <v>-0.57336266286156301</v>
      </c>
      <c r="P237" s="6">
        <v>0.26407589444757379</v>
      </c>
      <c r="Q237" s="6">
        <v>0.70297748457311282</v>
      </c>
      <c r="R237" s="6">
        <v>0.67390233305996516</v>
      </c>
      <c r="S237" s="6">
        <v>0.82641367358099194</v>
      </c>
      <c r="T237" s="6">
        <v>0.60397523830965683</v>
      </c>
      <c r="U237" s="6">
        <v>-9.7718010524103643E-2</v>
      </c>
      <c r="V237" s="6">
        <v>0.46095641674435828</v>
      </c>
      <c r="W237" s="6">
        <v>0.63824494188551029</v>
      </c>
      <c r="X237" s="6">
        <v>0.78472123970292307</v>
      </c>
      <c r="Y237" s="6">
        <v>0.79580489330394444</v>
      </c>
      <c r="Z237" s="6">
        <v>4.0432440472097639E-2</v>
      </c>
      <c r="AA237" s="6">
        <v>0.69058814987515649</v>
      </c>
      <c r="AB237" s="6">
        <v>0.76589397346005161</v>
      </c>
      <c r="AC237" s="6">
        <v>0.75908755125792526</v>
      </c>
      <c r="AD237" s="6">
        <v>0.81882368170309117</v>
      </c>
    </row>
    <row r="238" spans="1:32" x14ac:dyDescent="0.3">
      <c r="B238" s="6">
        <v>0.23324596750866075</v>
      </c>
      <c r="C238" s="6">
        <v>0.76077231341303464</v>
      </c>
      <c r="D238" s="6">
        <v>0.87650160090362617</v>
      </c>
      <c r="E238" s="6">
        <v>0.14680184170905328</v>
      </c>
      <c r="F238" s="6">
        <v>-0.29449629444274983</v>
      </c>
      <c r="G238" s="6">
        <v>0.49548604178279493</v>
      </c>
      <c r="H238" s="6">
        <v>0.45684697359366067</v>
      </c>
      <c r="I238" s="6">
        <v>0.70457986672156914</v>
      </c>
      <c r="J238" s="6">
        <v>0.20630063289815917</v>
      </c>
      <c r="K238" s="6">
        <v>0.83493368027664938</v>
      </c>
      <c r="L238" s="6">
        <v>1.0000000000000002</v>
      </c>
      <c r="M238" s="6">
        <v>5.1713351605164722E-2</v>
      </c>
      <c r="N238" s="6">
        <v>-0.10974223521766274</v>
      </c>
      <c r="O238" s="6">
        <v>-0.5453651772452629</v>
      </c>
      <c r="P238" s="6">
        <v>0.1237077199584813</v>
      </c>
      <c r="Q238" s="6">
        <v>0.71004560762284663</v>
      </c>
      <c r="R238" s="6">
        <v>0.57483815380348846</v>
      </c>
      <c r="S238" s="6">
        <v>0.74084351712971519</v>
      </c>
      <c r="T238" s="6">
        <v>0.53542519495941876</v>
      </c>
      <c r="U238" s="6">
        <v>-7.0431144762127418E-2</v>
      </c>
      <c r="V238" s="6">
        <v>0.27621068760405065</v>
      </c>
      <c r="W238" s="6">
        <v>0.53841585999919828</v>
      </c>
      <c r="X238" s="6">
        <v>0.72530016892641669</v>
      </c>
      <c r="Y238" s="6">
        <v>0.68962494145785236</v>
      </c>
      <c r="Z238" s="6">
        <v>8.320461676290461E-2</v>
      </c>
      <c r="AA238" s="6">
        <v>0.58213975874833956</v>
      </c>
      <c r="AB238" s="6">
        <v>0.65699482064029091</v>
      </c>
      <c r="AC238" s="6">
        <v>0.65155478680014445</v>
      </c>
      <c r="AD238" s="6">
        <v>0.72887480391777582</v>
      </c>
    </row>
    <row r="239" spans="1:32" x14ac:dyDescent="0.3">
      <c r="B239" s="6">
        <v>-0.23253479455021944</v>
      </c>
      <c r="C239" s="6">
        <v>4.4770334605045668E-3</v>
      </c>
      <c r="D239" s="6">
        <v>-7.2463206930481319E-2</v>
      </c>
      <c r="E239" s="6">
        <v>0.74648067302761834</v>
      </c>
      <c r="F239" s="6">
        <v>-0.30240546598696827</v>
      </c>
      <c r="G239" s="6">
        <v>1.6065647167692095E-3</v>
      </c>
      <c r="H239" s="6">
        <v>-4.3796470771872993E-2</v>
      </c>
      <c r="I239" s="6">
        <v>7.6400996408892363E-2</v>
      </c>
      <c r="J239" s="6">
        <v>-3.2329117904058687E-2</v>
      </c>
      <c r="K239" s="6">
        <v>0.21559460115707169</v>
      </c>
      <c r="L239" s="6">
        <v>5.1713351605164722E-2</v>
      </c>
      <c r="M239" s="6">
        <v>1</v>
      </c>
      <c r="N239" s="6">
        <v>-0.46311377593203473</v>
      </c>
      <c r="O239" s="6">
        <v>-0.44545932429818402</v>
      </c>
      <c r="P239" s="6">
        <v>-2.4201728387623123E-2</v>
      </c>
      <c r="Q239" s="6">
        <v>0.10493186072241703</v>
      </c>
      <c r="R239" s="6">
        <v>0.30279915752324182</v>
      </c>
      <c r="S239" s="6">
        <v>0.4290054870542892</v>
      </c>
      <c r="T239" s="6">
        <v>0.31102012441529153</v>
      </c>
      <c r="U239" s="6">
        <v>-0.27082489625163486</v>
      </c>
      <c r="V239" s="6">
        <v>-2.7856352909727829E-2</v>
      </c>
      <c r="W239" s="6">
        <v>2.8355288669807302E-3</v>
      </c>
      <c r="X239" s="6">
        <v>0.51373305588429063</v>
      </c>
      <c r="Y239" s="6">
        <v>0.46109938506464532</v>
      </c>
      <c r="Z239" s="6">
        <v>-0.17172518555831501</v>
      </c>
      <c r="AA239" s="6">
        <v>0.25055427429714094</v>
      </c>
      <c r="AB239" s="6">
        <v>0.38848613673990501</v>
      </c>
      <c r="AC239" s="6">
        <v>0.58978927264190162</v>
      </c>
      <c r="AD239" s="6">
        <v>0.45150784297015756</v>
      </c>
    </row>
    <row r="240" spans="1:32" x14ac:dyDescent="0.3">
      <c r="B240" s="6">
        <v>0.49953902823211854</v>
      </c>
      <c r="C240" s="6">
        <v>0.15743181005189524</v>
      </c>
      <c r="D240" s="6">
        <v>0.12619052212932103</v>
      </c>
      <c r="E240" s="6">
        <v>-0.15964986359841651</v>
      </c>
      <c r="F240" s="6">
        <v>0.63084135075072556</v>
      </c>
      <c r="G240" s="6">
        <v>0.37812943895352524</v>
      </c>
      <c r="H240" s="6">
        <v>0.42347765065574788</v>
      </c>
      <c r="I240" s="6">
        <v>0.26751586767046165</v>
      </c>
      <c r="J240" s="6">
        <v>0.46423597591141319</v>
      </c>
      <c r="K240" s="6">
        <v>-9.8572935194499486E-2</v>
      </c>
      <c r="L240" s="6">
        <v>-0.10974223521766277</v>
      </c>
      <c r="M240" s="6">
        <v>-0.46311377593203484</v>
      </c>
      <c r="N240" s="6">
        <v>1</v>
      </c>
      <c r="O240" s="6">
        <v>0.13188528015989856</v>
      </c>
      <c r="P240" s="6">
        <v>0.32033730076282435</v>
      </c>
      <c r="Q240" s="6">
        <v>0.21648945752715942</v>
      </c>
      <c r="R240" s="6">
        <v>0.35580828325740649</v>
      </c>
      <c r="S240" s="6">
        <v>-0.11380752209092278</v>
      </c>
      <c r="T240" s="6">
        <v>0.27161789639694356</v>
      </c>
      <c r="U240" s="6">
        <v>0.23863446334321453</v>
      </c>
      <c r="V240" s="6">
        <v>0.5777678976003312</v>
      </c>
      <c r="W240" s="6">
        <v>0.32994762713701875</v>
      </c>
      <c r="X240" s="6">
        <v>-7.0796092563241556E-2</v>
      </c>
      <c r="Y240" s="6">
        <v>-3.4582046572142172E-2</v>
      </c>
      <c r="Z240" s="6">
        <v>0.48161270522213012</v>
      </c>
      <c r="AA240" s="6">
        <v>0.40113789445366643</v>
      </c>
      <c r="AB240" s="6">
        <v>0.13209365666449771</v>
      </c>
      <c r="AC240" s="6">
        <v>-8.0932629566072375E-2</v>
      </c>
      <c r="AD240" s="6">
        <v>-0.18101851506605829</v>
      </c>
    </row>
    <row r="241" spans="2:30" x14ac:dyDescent="0.3">
      <c r="B241" s="6">
        <v>0.21237697824522006</v>
      </c>
      <c r="C241" s="6">
        <v>-0.45413797694803659</v>
      </c>
      <c r="D241" s="6">
        <v>-0.4312147445020254</v>
      </c>
      <c r="E241" s="6">
        <v>-0.34048073015627195</v>
      </c>
      <c r="F241" s="6">
        <v>0.36346094142359375</v>
      </c>
      <c r="G241" s="6">
        <v>-0.29126649796648552</v>
      </c>
      <c r="H241" s="6">
        <v>-0.31091018671535364</v>
      </c>
      <c r="I241" s="6">
        <v>-0.46425005492701032</v>
      </c>
      <c r="J241" s="6">
        <v>0.20349492886167042</v>
      </c>
      <c r="K241" s="6">
        <v>-0.57336266286156301</v>
      </c>
      <c r="L241" s="6">
        <v>-0.54536517724526279</v>
      </c>
      <c r="M241" s="6">
        <v>-0.44545932429818402</v>
      </c>
      <c r="N241" s="6">
        <v>0.13188528015989856</v>
      </c>
      <c r="O241" s="6">
        <v>1</v>
      </c>
      <c r="P241" s="6">
        <v>0.20523335905731832</v>
      </c>
      <c r="Q241" s="6">
        <v>-0.39722016090442797</v>
      </c>
      <c r="R241" s="6">
        <v>-0.38480019549156202</v>
      </c>
      <c r="S241" s="6">
        <v>-0.83124485094831602</v>
      </c>
      <c r="T241" s="6">
        <v>-0.50467938843428239</v>
      </c>
      <c r="U241" s="6">
        <v>0.37197040282130073</v>
      </c>
      <c r="V241" s="6">
        <v>-0.16179871247141797</v>
      </c>
      <c r="W241" s="6">
        <v>-0.26809241832046538</v>
      </c>
      <c r="X241" s="6">
        <v>-0.81931666228353306</v>
      </c>
      <c r="Y241" s="6">
        <v>-0.72649844880183978</v>
      </c>
      <c r="Z241" s="6">
        <v>0.14809413180715705</v>
      </c>
      <c r="AA241" s="6">
        <v>-0.56952634814752079</v>
      </c>
      <c r="AB241" s="6">
        <v>-0.70305925980094874</v>
      </c>
      <c r="AC241" s="6">
        <v>-0.82130101152764701</v>
      </c>
      <c r="AD241" s="6">
        <v>-0.67474320836018953</v>
      </c>
    </row>
    <row r="242" spans="2:30" x14ac:dyDescent="0.3">
      <c r="B242" s="6">
        <v>0.35963463286595831</v>
      </c>
      <c r="C242" s="6">
        <v>0.17472145243536596</v>
      </c>
      <c r="D242" s="6">
        <v>0.14934828387146309</v>
      </c>
      <c r="E242" s="6">
        <v>0.25950532708959301</v>
      </c>
      <c r="F242" s="6">
        <v>7.7600843711822146E-2</v>
      </c>
      <c r="G242" s="6">
        <v>0.43687478173418481</v>
      </c>
      <c r="H242" s="6">
        <v>0.39648706209244217</v>
      </c>
      <c r="I242" s="6">
        <v>0.38402112312969122</v>
      </c>
      <c r="J242" s="6">
        <v>0.54749181837107175</v>
      </c>
      <c r="K242" s="6">
        <v>0.26407589444757379</v>
      </c>
      <c r="L242" s="6">
        <v>0.12370771995848119</v>
      </c>
      <c r="M242" s="6">
        <v>-2.4201728387623082E-2</v>
      </c>
      <c r="N242" s="6">
        <v>0.32033730076282435</v>
      </c>
      <c r="O242" s="6">
        <v>0.20523335905731835</v>
      </c>
      <c r="P242" s="6">
        <v>1.0000000000000002</v>
      </c>
      <c r="Q242" s="6">
        <v>0.45040460012346378</v>
      </c>
      <c r="R242" s="6">
        <v>0.46832211750225772</v>
      </c>
      <c r="S242" s="6">
        <v>8.7175152800540667E-2</v>
      </c>
      <c r="T242" s="6">
        <v>0.19163264058451848</v>
      </c>
      <c r="U242" s="6">
        <v>3.327967186596039E-2</v>
      </c>
      <c r="V242" s="6">
        <v>0.43394808190345313</v>
      </c>
      <c r="W242" s="6">
        <v>0.35533841929034909</v>
      </c>
      <c r="X242" s="6">
        <v>0.1836184650949845</v>
      </c>
      <c r="Y242" s="6">
        <v>0.19343463701371261</v>
      </c>
      <c r="Z242" s="6">
        <v>0.37814918535823422</v>
      </c>
      <c r="AA242" s="6">
        <v>0.29464712870084381</v>
      </c>
      <c r="AB242" s="6">
        <v>0.24592330798543205</v>
      </c>
      <c r="AC242" s="6">
        <v>8.7063486618141631E-2</v>
      </c>
      <c r="AD242" s="6">
        <v>6.1998548286775805E-2</v>
      </c>
    </row>
    <row r="243" spans="2:30" x14ac:dyDescent="0.3">
      <c r="B243" s="6">
        <v>0.6073331133304769</v>
      </c>
      <c r="C243" s="6">
        <v>0.81395023005432265</v>
      </c>
      <c r="D243" s="6">
        <v>0.73287500559549534</v>
      </c>
      <c r="E243" s="6">
        <v>0.41962064880128358</v>
      </c>
      <c r="F243" s="6">
        <v>-5.5818206004854959E-2</v>
      </c>
      <c r="G243" s="6">
        <v>0.75360555491985193</v>
      </c>
      <c r="H243" s="6">
        <v>0.72868783361252099</v>
      </c>
      <c r="I243" s="6">
        <v>0.8812713087220706</v>
      </c>
      <c r="J243" s="6">
        <v>0.65239696817969528</v>
      </c>
      <c r="K243" s="6">
        <v>0.70297748457311282</v>
      </c>
      <c r="L243" s="6">
        <v>0.71004560762284652</v>
      </c>
      <c r="M243" s="6">
        <v>0.10493186072241703</v>
      </c>
      <c r="N243" s="6">
        <v>0.21648945752715948</v>
      </c>
      <c r="O243" s="6">
        <v>-0.39722016090442797</v>
      </c>
      <c r="P243" s="6">
        <v>0.45040460012346367</v>
      </c>
      <c r="Q243" s="6">
        <v>0.99999999999999967</v>
      </c>
      <c r="R243" s="6">
        <v>0.84708691902959754</v>
      </c>
      <c r="S243" s="6">
        <v>0.65778850977064662</v>
      </c>
      <c r="T243" s="6">
        <v>0.63435568731304592</v>
      </c>
      <c r="U243" s="6">
        <v>-0.24789339776538724</v>
      </c>
      <c r="V243" s="6">
        <v>0.66499302167912733</v>
      </c>
      <c r="W243" s="6">
        <v>0.77534227582850246</v>
      </c>
      <c r="X243" s="6">
        <v>0.67397112991788055</v>
      </c>
      <c r="Y243" s="6">
        <v>0.70392678846711443</v>
      </c>
      <c r="Z243" s="6">
        <v>0.30936761486767245</v>
      </c>
      <c r="AA243" s="6">
        <v>0.76296602182255036</v>
      </c>
      <c r="AB243" s="6">
        <v>0.77113988572755698</v>
      </c>
      <c r="AC243" s="6">
        <v>0.60941500090850242</v>
      </c>
      <c r="AD243" s="6">
        <v>0.65465516211477504</v>
      </c>
    </row>
    <row r="244" spans="2:30" x14ac:dyDescent="0.3">
      <c r="B244" s="6">
        <v>0.59113191902632556</v>
      </c>
      <c r="C244" s="6">
        <v>0.70946023976534578</v>
      </c>
      <c r="D244" s="6">
        <v>0.59702558871600586</v>
      </c>
      <c r="E244" s="6">
        <v>0.56437757234450381</v>
      </c>
      <c r="F244" s="6">
        <v>0.13306644055340802</v>
      </c>
      <c r="G244" s="6">
        <v>0.79136359315215066</v>
      </c>
      <c r="H244" s="6">
        <v>0.7748063334304508</v>
      </c>
      <c r="I244" s="6">
        <v>0.84272552582492222</v>
      </c>
      <c r="J244" s="6">
        <v>0.68962926332339625</v>
      </c>
      <c r="K244" s="6">
        <v>0.67390233305996505</v>
      </c>
      <c r="L244" s="6">
        <v>0.57483815380348846</v>
      </c>
      <c r="M244" s="6">
        <v>0.30279915752324188</v>
      </c>
      <c r="N244" s="6">
        <v>0.35580828325740649</v>
      </c>
      <c r="O244" s="6">
        <v>-0.38480019549156202</v>
      </c>
      <c r="P244" s="6">
        <v>0.46832211750225772</v>
      </c>
      <c r="Q244" s="6">
        <v>0.84708691902959754</v>
      </c>
      <c r="R244" s="6">
        <v>0.99999999999999989</v>
      </c>
      <c r="S244" s="6">
        <v>0.67414425903528086</v>
      </c>
      <c r="T244" s="6">
        <v>0.82503277647546625</v>
      </c>
      <c r="U244" s="6">
        <v>-7.9091825587376402E-3</v>
      </c>
      <c r="V244" s="6">
        <v>0.78380176311488425</v>
      </c>
      <c r="W244" s="6">
        <v>0.75331469638096316</v>
      </c>
      <c r="X244" s="6">
        <v>0.68587255036180961</v>
      </c>
      <c r="Y244" s="6">
        <v>0.74066824991343738</v>
      </c>
      <c r="Z244" s="6">
        <v>0.42852137163967291</v>
      </c>
      <c r="AA244" s="6">
        <v>0.91388011683792347</v>
      </c>
      <c r="AB244" s="6">
        <v>0.83047892376182753</v>
      </c>
      <c r="AC244" s="6">
        <v>0.67960276622138527</v>
      </c>
      <c r="AD244" s="6">
        <v>0.66597402885670076</v>
      </c>
    </row>
    <row r="245" spans="2:30" x14ac:dyDescent="0.3">
      <c r="B245" s="6">
        <v>8.3163162049832949E-3</v>
      </c>
      <c r="C245" s="6">
        <v>0.65078797963886292</v>
      </c>
      <c r="D245" s="6">
        <v>0.67872070687540742</v>
      </c>
      <c r="E245" s="6">
        <v>0.5318289902308283</v>
      </c>
      <c r="F245" s="6">
        <v>-0.36068174638656159</v>
      </c>
      <c r="G245" s="6">
        <v>0.49822288065705633</v>
      </c>
      <c r="H245" s="6">
        <v>0.50282876608902816</v>
      </c>
      <c r="I245" s="6">
        <v>0.66670492812789717</v>
      </c>
      <c r="J245" s="6">
        <v>0.11283868287190177</v>
      </c>
      <c r="K245" s="6">
        <v>0.82641367358099205</v>
      </c>
      <c r="L245" s="6">
        <v>0.74084351712971519</v>
      </c>
      <c r="M245" s="6">
        <v>0.4290054870542892</v>
      </c>
      <c r="N245" s="6">
        <v>-0.11380752209092281</v>
      </c>
      <c r="O245" s="6">
        <v>-0.83124485094831602</v>
      </c>
      <c r="P245" s="6">
        <v>8.7175152800540667E-2</v>
      </c>
      <c r="Q245" s="6">
        <v>0.65778850977064673</v>
      </c>
      <c r="R245" s="6">
        <v>0.67414425903528086</v>
      </c>
      <c r="S245" s="6">
        <v>1.0000000000000002</v>
      </c>
      <c r="T245" s="6">
        <v>0.64078099886924667</v>
      </c>
      <c r="U245" s="6">
        <v>-0.23411592205018891</v>
      </c>
      <c r="V245" s="6">
        <v>0.37469961884238751</v>
      </c>
      <c r="W245" s="6">
        <v>0.48708622253686501</v>
      </c>
      <c r="X245" s="6">
        <v>0.87025435827855036</v>
      </c>
      <c r="Y245" s="6">
        <v>0.85777697138804587</v>
      </c>
      <c r="Z245" s="6">
        <v>-0.13989176028991487</v>
      </c>
      <c r="AA245" s="6">
        <v>0.7045977905739037</v>
      </c>
      <c r="AB245" s="6">
        <v>0.80838036940605629</v>
      </c>
      <c r="AC245" s="6">
        <v>0.85031505117194095</v>
      </c>
      <c r="AD245" s="6">
        <v>0.82958457544126707</v>
      </c>
    </row>
    <row r="246" spans="2:30" x14ac:dyDescent="0.3">
      <c r="B246" s="6">
        <v>0.45832990109046468</v>
      </c>
      <c r="C246" s="6">
        <v>0.59430943040887452</v>
      </c>
      <c r="D246" s="6">
        <v>0.42808451591684921</v>
      </c>
      <c r="E246" s="6">
        <v>0.34866771137158908</v>
      </c>
      <c r="F246" s="6">
        <v>0.16878100345894884</v>
      </c>
      <c r="G246" s="6">
        <v>0.78145322560448316</v>
      </c>
      <c r="H246" s="6">
        <v>0.76415547233401582</v>
      </c>
      <c r="I246" s="6">
        <v>0.77180410297117841</v>
      </c>
      <c r="J246" s="6">
        <v>0.57256813715047805</v>
      </c>
      <c r="K246" s="6">
        <v>0.60397523830965683</v>
      </c>
      <c r="L246" s="6">
        <v>0.53542519495941876</v>
      </c>
      <c r="M246" s="6">
        <v>0.31102012441529153</v>
      </c>
      <c r="N246" s="6">
        <v>0.2716178963969435</v>
      </c>
      <c r="O246" s="6">
        <v>-0.50467938843428239</v>
      </c>
      <c r="P246" s="6">
        <v>0.19163264058451843</v>
      </c>
      <c r="Q246" s="6">
        <v>0.63435568731304592</v>
      </c>
      <c r="R246" s="6">
        <v>0.82503277647546613</v>
      </c>
      <c r="S246" s="6">
        <v>0.64078099886924667</v>
      </c>
      <c r="T246" s="6">
        <v>1</v>
      </c>
      <c r="U246" s="6">
        <v>-0.11108563508363146</v>
      </c>
      <c r="V246" s="6">
        <v>0.72390050796477523</v>
      </c>
      <c r="W246" s="6">
        <v>0.67159802739547581</v>
      </c>
      <c r="X246" s="6">
        <v>0.73377323758400836</v>
      </c>
      <c r="Y246" s="6">
        <v>0.82633043274598217</v>
      </c>
      <c r="Z246" s="6">
        <v>0.39493609957013137</v>
      </c>
      <c r="AA246" s="6">
        <v>0.92812487251998321</v>
      </c>
      <c r="AB246" s="6">
        <v>0.87677518215553385</v>
      </c>
      <c r="AC246" s="6">
        <v>0.77039375503029073</v>
      </c>
      <c r="AD246" s="6">
        <v>0.7770629174997663</v>
      </c>
    </row>
    <row r="247" spans="2:30" x14ac:dyDescent="0.3">
      <c r="B247" s="6">
        <v>0.14393654355655597</v>
      </c>
      <c r="C247" s="6">
        <v>-7.9178835502557179E-2</v>
      </c>
      <c r="D247" s="6">
        <v>9.8549067257816231E-2</v>
      </c>
      <c r="E247" s="6">
        <v>-0.2985930456235234</v>
      </c>
      <c r="F247" s="6">
        <v>0.31720924026520009</v>
      </c>
      <c r="G247" s="6">
        <v>-0.21808616653867371</v>
      </c>
      <c r="H247" s="6">
        <v>-0.20475359246103386</v>
      </c>
      <c r="I247" s="6">
        <v>-0.2156308863569367</v>
      </c>
      <c r="J247" s="6">
        <v>-1.4652184752375543E-3</v>
      </c>
      <c r="K247" s="6">
        <v>-9.7718010524103671E-2</v>
      </c>
      <c r="L247" s="6">
        <v>-7.0431144762127432E-2</v>
      </c>
      <c r="M247" s="6">
        <v>-0.27082489625163486</v>
      </c>
      <c r="N247" s="6">
        <v>0.23863446334321445</v>
      </c>
      <c r="O247" s="6">
        <v>0.37197040282130078</v>
      </c>
      <c r="P247" s="6">
        <v>3.327967186596039E-2</v>
      </c>
      <c r="Q247" s="6">
        <v>-0.24789339776538727</v>
      </c>
      <c r="R247" s="6">
        <v>-7.9091825587377183E-3</v>
      </c>
      <c r="S247" s="6">
        <v>-0.23411592205018897</v>
      </c>
      <c r="T247" s="6">
        <v>-0.11108563508363152</v>
      </c>
      <c r="U247" s="6">
        <v>1.0000000000000002</v>
      </c>
      <c r="V247" s="6">
        <v>-1.4558047672379792E-2</v>
      </c>
      <c r="W247" s="6">
        <v>5.0839578157996709E-3</v>
      </c>
      <c r="X247" s="6">
        <v>-0.38317235349804968</v>
      </c>
      <c r="Y247" s="6">
        <v>-0.41691075989592302</v>
      </c>
      <c r="Z247" s="6">
        <v>0.21204657346082351</v>
      </c>
      <c r="AA247" s="6">
        <v>-9.927188621928304E-2</v>
      </c>
      <c r="AB247" s="6">
        <v>-0.37220541865737433</v>
      </c>
      <c r="AC247" s="6">
        <v>-0.33532550609422657</v>
      </c>
      <c r="AD247" s="6">
        <v>-0.35441009213825425</v>
      </c>
    </row>
    <row r="248" spans="2:30" x14ac:dyDescent="0.3">
      <c r="B248" s="6">
        <v>0.70188546876990698</v>
      </c>
      <c r="C248" s="6">
        <v>0.57205033746420453</v>
      </c>
      <c r="D248" s="6">
        <v>0.3613722707255384</v>
      </c>
      <c r="E248" s="6">
        <v>0.21919710139291726</v>
      </c>
      <c r="F248" s="6">
        <v>0.4880593053028271</v>
      </c>
      <c r="G248" s="6">
        <v>0.87507205858654313</v>
      </c>
      <c r="H248" s="6">
        <v>0.86799047012082142</v>
      </c>
      <c r="I248" s="6">
        <v>0.79318245731400416</v>
      </c>
      <c r="J248" s="6">
        <v>0.73543275812759146</v>
      </c>
      <c r="K248" s="6">
        <v>0.46095641674435822</v>
      </c>
      <c r="L248" s="6">
        <v>0.27621068760405065</v>
      </c>
      <c r="M248" s="6">
        <v>-2.7856352909727832E-2</v>
      </c>
      <c r="N248" s="6">
        <v>0.5777678976003312</v>
      </c>
      <c r="O248" s="6">
        <v>-0.16179871247141797</v>
      </c>
      <c r="P248" s="6">
        <v>0.43394808190345296</v>
      </c>
      <c r="Q248" s="6">
        <v>0.66499302167912733</v>
      </c>
      <c r="R248" s="6">
        <v>0.78380176311488425</v>
      </c>
      <c r="S248" s="6">
        <v>0.37469961884238751</v>
      </c>
      <c r="T248" s="6">
        <v>0.72390050796477512</v>
      </c>
      <c r="U248" s="6">
        <v>-1.4558047672379794E-2</v>
      </c>
      <c r="V248" s="6">
        <v>1</v>
      </c>
      <c r="W248" s="6">
        <v>0.72081178112798772</v>
      </c>
      <c r="X248" s="6">
        <v>0.38160426710093814</v>
      </c>
      <c r="Y248" s="6">
        <v>0.48675593347825208</v>
      </c>
      <c r="Z248" s="6">
        <v>0.55131831368754614</v>
      </c>
      <c r="AA248" s="6">
        <v>0.78688743490598256</v>
      </c>
      <c r="AB248" s="6">
        <v>0.63237204253417167</v>
      </c>
      <c r="AC248" s="6">
        <v>0.40796696183126308</v>
      </c>
      <c r="AD248" s="6">
        <v>0.41610790932714847</v>
      </c>
    </row>
    <row r="249" spans="2:30" x14ac:dyDescent="0.3">
      <c r="B249" s="6">
        <v>0.5145236263387194</v>
      </c>
      <c r="C249" s="6">
        <v>0.63755496010445245</v>
      </c>
      <c r="D249" s="6">
        <v>0.50573933923591496</v>
      </c>
      <c r="E249" s="6">
        <v>0.14495173655116947</v>
      </c>
      <c r="F249" s="6">
        <v>7.2016217463558921E-2</v>
      </c>
      <c r="G249" s="6">
        <v>0.63735605752690017</v>
      </c>
      <c r="H249" s="6">
        <v>0.62381869014336833</v>
      </c>
      <c r="I249" s="6">
        <v>0.80729139887433465</v>
      </c>
      <c r="J249" s="6">
        <v>0.63979156730536524</v>
      </c>
      <c r="K249" s="6">
        <v>0.63824494188551029</v>
      </c>
      <c r="L249" s="6">
        <v>0.53841585999919828</v>
      </c>
      <c r="M249" s="6">
        <v>2.8355288669806218E-3</v>
      </c>
      <c r="N249" s="6">
        <v>0.32994762713701875</v>
      </c>
      <c r="O249" s="6">
        <v>-0.26809241832046532</v>
      </c>
      <c r="P249" s="6">
        <v>0.35533841929034909</v>
      </c>
      <c r="Q249" s="6">
        <v>0.77534227582850268</v>
      </c>
      <c r="R249" s="6">
        <v>0.75331469638096327</v>
      </c>
      <c r="S249" s="6">
        <v>0.48708622253686507</v>
      </c>
      <c r="T249" s="6">
        <v>0.67159802739547569</v>
      </c>
      <c r="U249" s="6">
        <v>5.0839578157996701E-3</v>
      </c>
      <c r="V249" s="6">
        <v>0.72081178112798794</v>
      </c>
      <c r="W249" s="6">
        <v>1</v>
      </c>
      <c r="X249" s="6">
        <v>0.47851441691270397</v>
      </c>
      <c r="Y249" s="6">
        <v>0.53845875330036208</v>
      </c>
      <c r="Z249" s="6">
        <v>0.52389031740390057</v>
      </c>
      <c r="AA249" s="6">
        <v>0.75148371318297125</v>
      </c>
      <c r="AB249" s="6">
        <v>0.61609461430950685</v>
      </c>
      <c r="AC249" s="6">
        <v>0.52075557643158032</v>
      </c>
      <c r="AD249" s="6">
        <v>0.53642775765354833</v>
      </c>
    </row>
    <row r="250" spans="2:30" x14ac:dyDescent="0.3">
      <c r="B250" s="6">
        <v>4.7022507962126557E-2</v>
      </c>
      <c r="C250" s="6">
        <v>0.64332381000351202</v>
      </c>
      <c r="D250" s="6">
        <v>0.54303949968428744</v>
      </c>
      <c r="E250" s="6">
        <v>0.50396269835685437</v>
      </c>
      <c r="F250" s="6">
        <v>-0.36305599805280975</v>
      </c>
      <c r="G250" s="6">
        <v>0.56988035190359199</v>
      </c>
      <c r="H250" s="6">
        <v>0.54973938817436852</v>
      </c>
      <c r="I250" s="6">
        <v>0.706292222871716</v>
      </c>
      <c r="J250" s="6">
        <v>0.17127453439402066</v>
      </c>
      <c r="K250" s="6">
        <v>0.78472123970292307</v>
      </c>
      <c r="L250" s="6">
        <v>0.72530016892641669</v>
      </c>
      <c r="M250" s="6">
        <v>0.51373305588429052</v>
      </c>
      <c r="N250" s="6">
        <v>-7.0796092563241542E-2</v>
      </c>
      <c r="O250" s="6">
        <v>-0.81931666228353317</v>
      </c>
      <c r="P250" s="6">
        <v>0.1836184650949845</v>
      </c>
      <c r="Q250" s="6">
        <v>0.67397112991788055</v>
      </c>
      <c r="R250" s="6">
        <v>0.68587255036180961</v>
      </c>
      <c r="S250" s="6">
        <v>0.87025435827855024</v>
      </c>
      <c r="T250" s="6">
        <v>0.73377323758400836</v>
      </c>
      <c r="U250" s="6">
        <v>-0.38317235349804962</v>
      </c>
      <c r="V250" s="6">
        <v>0.3816042671009382</v>
      </c>
      <c r="W250" s="6">
        <v>0.47851441691270385</v>
      </c>
      <c r="X250" s="6">
        <v>1.0000000000000002</v>
      </c>
      <c r="Y250" s="6">
        <v>0.94328501017960853</v>
      </c>
      <c r="Z250" s="6">
        <v>9.0724596731234647E-3</v>
      </c>
      <c r="AA250" s="6">
        <v>0.76545930006214402</v>
      </c>
      <c r="AB250" s="6">
        <v>0.90904271242020973</v>
      </c>
      <c r="AC250" s="6">
        <v>0.94940722466246541</v>
      </c>
      <c r="AD250" s="6">
        <v>0.88446576692303602</v>
      </c>
    </row>
    <row r="251" spans="2:30" x14ac:dyDescent="0.3">
      <c r="B251" s="6">
        <v>0.14269698370246789</v>
      </c>
      <c r="C251" s="6">
        <v>0.66810058346812762</v>
      </c>
      <c r="D251" s="6">
        <v>0.52232061204122338</v>
      </c>
      <c r="E251" s="6">
        <v>0.52499406756605571</v>
      </c>
      <c r="F251" s="6">
        <v>-0.30811966610868302</v>
      </c>
      <c r="G251" s="6">
        <v>0.67889178725238242</v>
      </c>
      <c r="H251" s="6">
        <v>0.66628522590548189</v>
      </c>
      <c r="I251" s="6">
        <v>0.76312399309373868</v>
      </c>
      <c r="J251" s="6">
        <v>0.28286034291303669</v>
      </c>
      <c r="K251" s="6">
        <v>0.79580489330394433</v>
      </c>
      <c r="L251" s="6">
        <v>0.68962494145785247</v>
      </c>
      <c r="M251" s="6">
        <v>0.46109938506464532</v>
      </c>
      <c r="N251" s="6">
        <v>-3.4582046572142151E-2</v>
      </c>
      <c r="O251" s="6">
        <v>-0.72649844880183989</v>
      </c>
      <c r="P251" s="6">
        <v>0.19343463701371255</v>
      </c>
      <c r="Q251" s="6">
        <v>0.70392678846711465</v>
      </c>
      <c r="R251" s="6">
        <v>0.74066824991343749</v>
      </c>
      <c r="S251" s="6">
        <v>0.85777697138804576</v>
      </c>
      <c r="T251" s="6">
        <v>0.82633043274598217</v>
      </c>
      <c r="U251" s="6">
        <v>-0.41691075989592302</v>
      </c>
      <c r="V251" s="6">
        <v>0.48675593347825213</v>
      </c>
      <c r="W251" s="6">
        <v>0.53845875330036219</v>
      </c>
      <c r="X251" s="6">
        <v>0.94328501017960842</v>
      </c>
      <c r="Y251" s="6">
        <v>1</v>
      </c>
      <c r="Z251" s="6">
        <v>4.065102304308061E-2</v>
      </c>
      <c r="AA251" s="6">
        <v>0.81698403577393297</v>
      </c>
      <c r="AB251" s="6">
        <v>0.94810856283440681</v>
      </c>
      <c r="AC251" s="6">
        <v>0.91546846335170773</v>
      </c>
      <c r="AD251" s="6">
        <v>0.95190628407969125</v>
      </c>
    </row>
    <row r="252" spans="2:30" x14ac:dyDescent="0.3">
      <c r="B252" s="6">
        <v>0.62519771261924584</v>
      </c>
      <c r="C252" s="6">
        <v>0.224326736319203</v>
      </c>
      <c r="D252" s="6">
        <v>2.2485526395320022E-2</v>
      </c>
      <c r="E252" s="6">
        <v>-0.12084500540033587</v>
      </c>
      <c r="F252" s="6">
        <v>0.54020082278119119</v>
      </c>
      <c r="G252" s="6">
        <v>0.43457579735849106</v>
      </c>
      <c r="H252" s="6">
        <v>0.42383600279661682</v>
      </c>
      <c r="I252" s="6">
        <v>0.47743839629643575</v>
      </c>
      <c r="J252" s="6">
        <v>0.60558001340887635</v>
      </c>
      <c r="K252" s="6">
        <v>4.043244047209768E-2</v>
      </c>
      <c r="L252" s="6">
        <v>8.320461676290461E-2</v>
      </c>
      <c r="M252" s="6">
        <v>-0.17172518555831501</v>
      </c>
      <c r="N252" s="6">
        <v>0.48161270522213018</v>
      </c>
      <c r="O252" s="6">
        <v>0.14809413180715711</v>
      </c>
      <c r="P252" s="6">
        <v>0.37814918535823427</v>
      </c>
      <c r="Q252" s="6">
        <v>0.30936761486767245</v>
      </c>
      <c r="R252" s="6">
        <v>0.42852137163967285</v>
      </c>
      <c r="S252" s="6">
        <v>-0.13989176028991487</v>
      </c>
      <c r="T252" s="6">
        <v>0.39493609957013132</v>
      </c>
      <c r="U252" s="6">
        <v>0.21204657346082359</v>
      </c>
      <c r="V252" s="6">
        <v>0.55131831368754602</v>
      </c>
      <c r="W252" s="6">
        <v>0.52389031740390046</v>
      </c>
      <c r="X252" s="6">
        <v>9.0724596731234352E-3</v>
      </c>
      <c r="Y252" s="6">
        <v>4.065102304308061E-2</v>
      </c>
      <c r="Z252" s="6">
        <v>0.99999999999999989</v>
      </c>
      <c r="AA252" s="6">
        <v>0.40710881330563475</v>
      </c>
      <c r="AB252" s="6">
        <v>0.17472423254694994</v>
      </c>
      <c r="AC252" s="6">
        <v>4.6768800806284233E-2</v>
      </c>
      <c r="AD252" s="6">
        <v>1.8393265045648283E-2</v>
      </c>
    </row>
    <row r="253" spans="2:30" x14ac:dyDescent="0.3">
      <c r="B253" s="6">
        <v>0.50469151901111964</v>
      </c>
      <c r="C253" s="6">
        <v>0.71808038464764323</v>
      </c>
      <c r="D253" s="6">
        <v>0.56255111590287066</v>
      </c>
      <c r="E253" s="6">
        <v>0.40210695296778026</v>
      </c>
      <c r="F253" s="6">
        <v>0.11551024912929836</v>
      </c>
      <c r="G253" s="6">
        <v>0.80551936816104563</v>
      </c>
      <c r="H253" s="6">
        <v>0.79955074242930568</v>
      </c>
      <c r="I253" s="6">
        <v>0.84041103048376564</v>
      </c>
      <c r="J253" s="6">
        <v>0.57241870785597815</v>
      </c>
      <c r="K253" s="6">
        <v>0.6905881498751566</v>
      </c>
      <c r="L253" s="6">
        <v>0.58213975874833945</v>
      </c>
      <c r="M253" s="6">
        <v>0.250554274297141</v>
      </c>
      <c r="N253" s="6">
        <v>0.40113789445366638</v>
      </c>
      <c r="O253" s="6">
        <v>-0.56952634814752079</v>
      </c>
      <c r="P253" s="6">
        <v>0.29464712870084381</v>
      </c>
      <c r="Q253" s="6">
        <v>0.76296602182255058</v>
      </c>
      <c r="R253" s="6">
        <v>0.91388011683792347</v>
      </c>
      <c r="S253" s="6">
        <v>0.70459779057390359</v>
      </c>
      <c r="T253" s="6">
        <v>0.9281248725199831</v>
      </c>
      <c r="U253" s="6">
        <v>-9.9271886219283026E-2</v>
      </c>
      <c r="V253" s="6">
        <v>0.78688743490598267</v>
      </c>
      <c r="W253" s="6">
        <v>0.75148371318297136</v>
      </c>
      <c r="X253" s="6">
        <v>0.76545930006214402</v>
      </c>
      <c r="Y253" s="6">
        <v>0.81698403577393275</v>
      </c>
      <c r="Z253" s="6">
        <v>0.40710881330563475</v>
      </c>
      <c r="AA253" s="6">
        <v>1</v>
      </c>
      <c r="AB253" s="6">
        <v>0.91034067712219224</v>
      </c>
      <c r="AC253" s="6">
        <v>0.79611006633611459</v>
      </c>
      <c r="AD253" s="6">
        <v>0.72046907601884724</v>
      </c>
    </row>
    <row r="254" spans="2:30" x14ac:dyDescent="0.3">
      <c r="B254" s="6">
        <v>0.3046319419269618</v>
      </c>
      <c r="C254" s="6">
        <v>0.67306296172840552</v>
      </c>
      <c r="D254" s="6">
        <v>0.53595204438865351</v>
      </c>
      <c r="E254" s="6">
        <v>0.52454489012365924</v>
      </c>
      <c r="F254" s="6">
        <v>-0.14431693506088869</v>
      </c>
      <c r="G254" s="6">
        <v>0.80465599070100735</v>
      </c>
      <c r="H254" s="6">
        <v>0.79819832404283608</v>
      </c>
      <c r="I254" s="6">
        <v>0.84012618462962385</v>
      </c>
      <c r="J254" s="6">
        <v>0.39174508049926526</v>
      </c>
      <c r="K254" s="6">
        <v>0.76589397346005161</v>
      </c>
      <c r="L254" s="6">
        <v>0.6569948206402908</v>
      </c>
      <c r="M254" s="6">
        <v>0.38848613673990501</v>
      </c>
      <c r="N254" s="6">
        <v>0.13209365666449774</v>
      </c>
      <c r="O254" s="6">
        <v>-0.70305925980094897</v>
      </c>
      <c r="P254" s="6">
        <v>0.24592330798543208</v>
      </c>
      <c r="Q254" s="6">
        <v>0.77113988572755698</v>
      </c>
      <c r="R254" s="6">
        <v>0.83047892376182741</v>
      </c>
      <c r="S254" s="6">
        <v>0.80838036940605629</v>
      </c>
      <c r="T254" s="6">
        <v>0.87677518215553396</v>
      </c>
      <c r="U254" s="6">
        <v>-0.37220541865737439</v>
      </c>
      <c r="V254" s="6">
        <v>0.63237204253417167</v>
      </c>
      <c r="W254" s="6">
        <v>0.61609461430950685</v>
      </c>
      <c r="X254" s="6">
        <v>0.90904271242020973</v>
      </c>
      <c r="Y254" s="6">
        <v>0.94810856283440681</v>
      </c>
      <c r="Z254" s="6">
        <v>0.17472423254694991</v>
      </c>
      <c r="AA254" s="6">
        <v>0.91034067712219224</v>
      </c>
      <c r="AB254" s="6">
        <v>1</v>
      </c>
      <c r="AC254" s="6">
        <v>0.87555484343098844</v>
      </c>
      <c r="AD254" s="6">
        <v>0.86955556732110839</v>
      </c>
    </row>
    <row r="255" spans="2:30" x14ac:dyDescent="0.3">
      <c r="B255" s="6">
        <v>3.731489846591015E-2</v>
      </c>
      <c r="C255" s="6">
        <v>0.61555684145300671</v>
      </c>
      <c r="D255" s="6">
        <v>0.49557758086496795</v>
      </c>
      <c r="E255" s="6">
        <v>0.50939240359268068</v>
      </c>
      <c r="F255" s="6">
        <v>-0.30612617861537234</v>
      </c>
      <c r="G255" s="6">
        <v>0.53885074872296324</v>
      </c>
      <c r="H255" s="6">
        <v>0.50934174231001794</v>
      </c>
      <c r="I255" s="6">
        <v>0.67241049347990867</v>
      </c>
      <c r="J255" s="6">
        <v>0.17471375681542151</v>
      </c>
      <c r="K255" s="6">
        <v>0.7590875512579256</v>
      </c>
      <c r="L255" s="6">
        <v>0.65155478680014445</v>
      </c>
      <c r="M255" s="6">
        <v>0.58978927264190151</v>
      </c>
      <c r="N255" s="6">
        <v>-8.0932629566072362E-2</v>
      </c>
      <c r="O255" s="6">
        <v>-0.8213010115276469</v>
      </c>
      <c r="P255" s="6">
        <v>8.7063486618141631E-2</v>
      </c>
      <c r="Q255" s="6">
        <v>0.60941500090850242</v>
      </c>
      <c r="R255" s="6">
        <v>0.67960276622138527</v>
      </c>
      <c r="S255" s="6">
        <v>0.85031505117194084</v>
      </c>
      <c r="T255" s="6">
        <v>0.77039375503029073</v>
      </c>
      <c r="U255" s="6">
        <v>-0.33532550609422657</v>
      </c>
      <c r="V255" s="6">
        <v>0.40796696183126313</v>
      </c>
      <c r="W255" s="6">
        <v>0.52075557643158021</v>
      </c>
      <c r="X255" s="6">
        <v>0.94940722466246552</v>
      </c>
      <c r="Y255" s="6">
        <v>0.91546846335170762</v>
      </c>
      <c r="Z255" s="6">
        <v>4.6768800806284212E-2</v>
      </c>
      <c r="AA255" s="6">
        <v>0.79611006633611447</v>
      </c>
      <c r="AB255" s="6">
        <v>0.87555484343098866</v>
      </c>
      <c r="AC255" s="6">
        <v>1</v>
      </c>
      <c r="AD255" s="6">
        <v>0.84967349009287907</v>
      </c>
    </row>
    <row r="256" spans="2:30" x14ac:dyDescent="0.3">
      <c r="B256" s="6">
        <v>0.1014578398679425</v>
      </c>
      <c r="C256" s="6">
        <v>0.63297577069376421</v>
      </c>
      <c r="D256" s="6">
        <v>0.51591140220279386</v>
      </c>
      <c r="E256" s="6">
        <v>0.42726670395896721</v>
      </c>
      <c r="F256" s="6">
        <v>-0.33603501009685233</v>
      </c>
      <c r="G256" s="6">
        <v>0.59587186701399475</v>
      </c>
      <c r="H256" s="6">
        <v>0.58640580094210326</v>
      </c>
      <c r="I256" s="6">
        <v>0.72887673364857264</v>
      </c>
      <c r="J256" s="6">
        <v>0.23710679522704894</v>
      </c>
      <c r="K256" s="6">
        <v>0.81882368170309117</v>
      </c>
      <c r="L256" s="6">
        <v>0.72887480391777582</v>
      </c>
      <c r="M256" s="6">
        <v>0.45150784297015756</v>
      </c>
      <c r="N256" s="6">
        <v>-0.18101851506605834</v>
      </c>
      <c r="O256" s="6">
        <v>-0.67474320836018964</v>
      </c>
      <c r="P256" s="6">
        <v>6.1998548286775812E-2</v>
      </c>
      <c r="Q256" s="6">
        <v>0.65465516211477504</v>
      </c>
      <c r="R256" s="6">
        <v>0.66597402885670054</v>
      </c>
      <c r="S256" s="6">
        <v>0.82958457544126696</v>
      </c>
      <c r="T256" s="6">
        <v>0.7770629174997663</v>
      </c>
      <c r="U256" s="6">
        <v>-0.3544100921382542</v>
      </c>
      <c r="V256" s="6">
        <v>0.41610790932714842</v>
      </c>
      <c r="W256" s="6">
        <v>0.53642775765354811</v>
      </c>
      <c r="X256" s="6">
        <v>0.88446576692303602</v>
      </c>
      <c r="Y256" s="6">
        <v>0.95190628407969091</v>
      </c>
      <c r="Z256" s="6">
        <v>1.8393265045648238E-2</v>
      </c>
      <c r="AA256" s="6">
        <v>0.72046907601884735</v>
      </c>
      <c r="AB256" s="6">
        <v>0.8695555673211085</v>
      </c>
      <c r="AC256" s="6">
        <v>0.84967349009287907</v>
      </c>
      <c r="AD256" s="6">
        <v>1</v>
      </c>
    </row>
    <row r="259" spans="1:1" x14ac:dyDescent="0.3">
      <c r="A259" t="s">
        <v>135</v>
      </c>
    </row>
  </sheetData>
  <mergeCells count="3">
    <mergeCell ref="A28:B30"/>
    <mergeCell ref="A1:E2"/>
    <mergeCell ref="A3:E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F106"/>
  <sheetViews>
    <sheetView topLeftCell="A67" zoomScale="70" zoomScaleNormal="70" workbookViewId="0">
      <selection activeCell="C24" sqref="C24"/>
    </sheetView>
  </sheetViews>
  <sheetFormatPr baseColWidth="10" defaultRowHeight="14.4" x14ac:dyDescent="0.3"/>
  <cols>
    <col min="2" max="2" width="12.77734375" customWidth="1"/>
    <col min="3" max="3" width="15" customWidth="1"/>
    <col min="4" max="4" width="20.5546875" customWidth="1"/>
    <col min="5" max="5" width="27.77734375" customWidth="1"/>
    <col min="6" max="6" width="25.33203125" customWidth="1"/>
    <col min="7" max="7" width="20.33203125" customWidth="1"/>
    <col min="8" max="8" width="24.21875" customWidth="1"/>
  </cols>
  <sheetData>
    <row r="1" spans="1:3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3" t="s">
        <v>31</v>
      </c>
      <c r="B2" s="3" t="s">
        <v>32</v>
      </c>
      <c r="C2" s="3" t="s">
        <v>33</v>
      </c>
      <c r="D2" s="6">
        <f>('Classeur 1'!D5-'Classeur 1'!$D$29)/'Classeur 1'!$D$30</f>
        <v>-0.13148991611151004</v>
      </c>
      <c r="E2" s="6">
        <f>('Classeur 1'!E5-'Classeur 1'!E$29)/'Classeur 1'!E$30</f>
        <v>-0.22802988014087969</v>
      </c>
      <c r="F2" s="6">
        <f>('Classeur 1'!F5-'Classeur 1'!F$29)/'Classeur 1'!F$30</f>
        <v>-2.4273163143472736E-4</v>
      </c>
      <c r="G2" s="6">
        <f>('Classeur 1'!G5-'Classeur 1'!G$29)/'Classeur 1'!G$30</f>
        <v>1.5913307232450808</v>
      </c>
      <c r="H2" s="6">
        <f>('Classeur 1'!H5-'Classeur 1'!H$29)/'Classeur 1'!H$30</f>
        <v>-0.13457911924051102</v>
      </c>
      <c r="I2" s="6">
        <f>('Classeur 1'!I5-'Classeur 1'!I$29)/'Classeur 1'!I$30</f>
        <v>0.67784666545089589</v>
      </c>
      <c r="J2" s="6">
        <f>('Classeur 1'!J5-'Classeur 1'!J$29)/'Classeur 1'!J$30</f>
        <v>0.53645170228796746</v>
      </c>
      <c r="K2" s="6">
        <f>('Classeur 1'!K5-'Classeur 1'!K$29)/'Classeur 1'!K$30</f>
        <v>0.32486307886151955</v>
      </c>
      <c r="L2" s="6">
        <f>('Classeur 1'!L5-'Classeur 1'!L$29)/'Classeur 1'!L$30</f>
        <v>6.0114735520264431E-2</v>
      </c>
      <c r="M2" s="6">
        <f>('Classeur 1'!M5-'Classeur 1'!M$29)/'Classeur 1'!M$30</f>
        <v>0.32456796852939335</v>
      </c>
      <c r="N2" s="6">
        <f>('Classeur 1'!N5-'Classeur 1'!N$29)/'Classeur 1'!N$30</f>
        <v>0.17505718544339996</v>
      </c>
      <c r="O2" s="6">
        <f>('Classeur 1'!O5-'Classeur 1'!O$29)/'Classeur 1'!O$30</f>
        <v>1.0730289675102451</v>
      </c>
      <c r="P2" s="6">
        <f>('Classeur 1'!P5-'Classeur 1'!P$29)/'Classeur 1'!P$30</f>
        <v>-1.68017213698784</v>
      </c>
      <c r="Q2" s="6">
        <f>('Classeur 1'!Q5-'Classeur 1'!Q$29)/'Classeur 1'!Q$30</f>
        <v>0.22294411507775702</v>
      </c>
      <c r="R2" s="6">
        <f>('Classeur 1'!R5-'Classeur 1'!R$29)/'Classeur 1'!R$30</f>
        <v>0.72268796790964629</v>
      </c>
      <c r="S2" s="6">
        <f>('Classeur 1'!S5-'Classeur 1'!S$29)/'Classeur 1'!S$30</f>
        <v>0.24950380849284648</v>
      </c>
      <c r="T2" s="6">
        <f>('Classeur 1'!T5-'Classeur 1'!T$29)/'Classeur 1'!T$30</f>
        <v>-8.248877780831497E-2</v>
      </c>
      <c r="U2" s="6">
        <f>('Classeur 1'!U5-'Classeur 1'!U$29)/'Classeur 1'!U$30</f>
        <v>0.44225008356064871</v>
      </c>
      <c r="V2" s="6">
        <f>('Classeur 1'!V5-'Classeur 1'!V$29)/'Classeur 1'!V$30</f>
        <v>-0.64715526130861512</v>
      </c>
      <c r="W2" s="6">
        <f>('Classeur 1'!W5-'Classeur 1'!W$29)/'Classeur 1'!W$30</f>
        <v>-1.1886835156786149</v>
      </c>
      <c r="X2" s="6">
        <f>('Classeur 1'!X5-'Classeur 1'!X$29)/'Classeur 1'!X$30</f>
        <v>-5.8763660787577311E-2</v>
      </c>
      <c r="Y2" s="6">
        <f>('Classeur 1'!Y5-'Classeur 1'!Y$29)/'Classeur 1'!Y$30</f>
        <v>-1.4732704172052884</v>
      </c>
      <c r="Z2" s="6">
        <f>('Classeur 1'!Z5-'Classeur 1'!Z$29)/'Classeur 1'!Z$30</f>
        <v>0.37257645925272154</v>
      </c>
      <c r="AA2" s="6">
        <f>('Classeur 1'!AA5-'Classeur 1'!AA$29)/'Classeur 1'!AA$30</f>
        <v>0.14049640698528681</v>
      </c>
      <c r="AB2" s="6">
        <f>('Classeur 1'!AB5-'Classeur 1'!AB$29)/'Classeur 1'!AB$30</f>
        <v>-0.78009145438469962</v>
      </c>
      <c r="AC2" s="6">
        <f>('Classeur 1'!AC5-'Classeur 1'!AC$29)/'Classeur 1'!AC$30</f>
        <v>-0.84973603443393986</v>
      </c>
      <c r="AD2" s="6">
        <f>('Classeur 1'!AD5-'Classeur 1'!AD$29)/'Classeur 1'!AD$30</f>
        <v>-1.1480165251535028E-2</v>
      </c>
      <c r="AE2" s="6">
        <f>('Classeur 1'!AE5-'Classeur 1'!AE$29)/'Classeur 1'!AE$30</f>
        <v>0.14671941207326425</v>
      </c>
      <c r="AF2" s="6">
        <f>('Classeur 1'!AF5-'Classeur 1'!AF$29)/'Classeur 1'!AF$30</f>
        <v>0.12813873682373375</v>
      </c>
    </row>
    <row r="3" spans="1:32" x14ac:dyDescent="0.3">
      <c r="A3" s="3" t="s">
        <v>34</v>
      </c>
      <c r="B3" s="3" t="s">
        <v>32</v>
      </c>
      <c r="C3" s="3" t="s">
        <v>33</v>
      </c>
      <c r="D3" s="6">
        <f>('Classeur 1'!D6-'Classeur 1'!$D$29)/'Classeur 1'!$D$30</f>
        <v>-0.52090235998021006</v>
      </c>
      <c r="E3" s="6">
        <f>('Classeur 1'!E6-'Classeur 1'!E$29)/'Classeur 1'!E$30</f>
        <v>-1.1199802645837007</v>
      </c>
      <c r="F3" s="6">
        <f>('Classeur 1'!F6-'Classeur 1'!F$29)/'Classeur 1'!F$30</f>
        <v>-1.7282492158223555</v>
      </c>
      <c r="G3" s="6">
        <f>('Classeur 1'!G6-'Classeur 1'!G$29)/'Classeur 1'!G$30</f>
        <v>1.5913307232450808</v>
      </c>
      <c r="H3" s="6">
        <f>('Classeur 1'!H6-'Classeur 1'!H$29)/'Classeur 1'!H$30</f>
        <v>-1.3317428425902931</v>
      </c>
      <c r="I3" s="6">
        <f>('Classeur 1'!I6-'Classeur 1'!I$29)/'Classeur 1'!I$30</f>
        <v>-1.3716781861069729</v>
      </c>
      <c r="J3" s="6">
        <f>('Classeur 1'!J6-'Classeur 1'!J$29)/'Classeur 1'!J$30</f>
        <v>-1.4313187340521758</v>
      </c>
      <c r="K3" s="6">
        <f>('Classeur 1'!K6-'Classeur 1'!K$29)/'Classeur 1'!K$30</f>
        <v>-1.363274047525149</v>
      </c>
      <c r="L3" s="6">
        <f>('Classeur 1'!L6-'Classeur 1'!L$29)/'Classeur 1'!L$30</f>
        <v>-0.12899113289773853</v>
      </c>
      <c r="M3" s="6">
        <f>('Classeur 1'!M6-'Classeur 1'!M$29)/'Classeur 1'!M$30</f>
        <v>-1.0900584603439953</v>
      </c>
      <c r="N3" s="6">
        <f>('Classeur 1'!N6-'Classeur 1'!N$29)/'Classeur 1'!N$30</f>
        <v>-1.327792236759374</v>
      </c>
      <c r="O3" s="6">
        <f>('Classeur 1'!O6-'Classeur 1'!O$29)/'Classeur 1'!O$30</f>
        <v>1.8887251962058187</v>
      </c>
      <c r="P3" s="6">
        <f>('Classeur 1'!P6-'Classeur 1'!P$29)/'Classeur 1'!P$30</f>
        <v>-2.1817407650738652</v>
      </c>
      <c r="Q3" s="6">
        <f>('Classeur 1'!Q6-'Classeur 1'!Q$29)/'Classeur 1'!Q$30</f>
        <v>0.22294411507775702</v>
      </c>
      <c r="R3" s="6">
        <f>('Classeur 1'!R6-'Classeur 1'!R$29)/'Classeur 1'!R$30</f>
        <v>-1.0837121784273427</v>
      </c>
      <c r="S3" s="6">
        <f>('Classeur 1'!S6-'Classeur 1'!S$29)/'Classeur 1'!S$30</f>
        <v>-0.94478264858303984</v>
      </c>
      <c r="T3" s="6">
        <f>('Classeur 1'!T6-'Classeur 1'!T$29)/'Classeur 1'!T$30</f>
        <v>-0.72947907122053246</v>
      </c>
      <c r="U3" s="6">
        <f>('Classeur 1'!U6-'Classeur 1'!U$29)/'Classeur 1'!U$30</f>
        <v>-0.44626492370470278</v>
      </c>
      <c r="V3" s="6">
        <f>('Classeur 1'!V6-'Classeur 1'!V$29)/'Classeur 1'!V$30</f>
        <v>-0.40273815966138549</v>
      </c>
      <c r="W3" s="6">
        <f>('Classeur 1'!W6-'Classeur 1'!W$29)/'Classeur 1'!W$30</f>
        <v>-1.1886835156786149</v>
      </c>
      <c r="X3" s="6">
        <f>('Classeur 1'!X6-'Classeur 1'!X$29)/'Classeur 1'!X$30</f>
        <v>-1.3604903238035495</v>
      </c>
      <c r="Y3" s="6">
        <f>('Classeur 1'!Y6-'Classeur 1'!Y$29)/'Classeur 1'!Y$30</f>
        <v>-0.53054059345342897</v>
      </c>
      <c r="Z3" s="6">
        <f>('Classeur 1'!Z6-'Classeur 1'!Z$29)/'Classeur 1'!Z$30</f>
        <v>-0.62545906387936989</v>
      </c>
      <c r="AA3" s="6">
        <f>('Classeur 1'!AA6-'Classeur 1'!AA$29)/'Classeur 1'!AA$30</f>
        <v>-0.43127210835500307</v>
      </c>
      <c r="AB3" s="6">
        <f>('Classeur 1'!AB6-'Classeur 1'!AB$29)/'Classeur 1'!AB$30</f>
        <v>-0.78009145438469962</v>
      </c>
      <c r="AC3" s="6">
        <f>('Classeur 1'!AC6-'Classeur 1'!AC$29)/'Classeur 1'!AC$30</f>
        <v>-0.75072240280137958</v>
      </c>
      <c r="AD3" s="6">
        <f>('Classeur 1'!AD6-'Classeur 1'!AD$29)/'Classeur 1'!AD$30</f>
        <v>-0.42642190737191343</v>
      </c>
      <c r="AE3" s="6">
        <f>('Classeur 1'!AE6-'Classeur 1'!AE$29)/'Classeur 1'!AE$30</f>
        <v>-0.2778520043881707</v>
      </c>
      <c r="AF3" s="6">
        <f>('Classeur 1'!AF6-'Classeur 1'!AF$29)/'Classeur 1'!AF$30</f>
        <v>-0.38693772407596305</v>
      </c>
    </row>
    <row r="4" spans="1:32" x14ac:dyDescent="0.3">
      <c r="A4" s="3" t="s">
        <v>35</v>
      </c>
      <c r="B4" s="3" t="s">
        <v>36</v>
      </c>
      <c r="C4" s="3" t="s">
        <v>33</v>
      </c>
      <c r="D4" s="6">
        <f>('Classeur 1'!D7-'Classeur 1'!$D$29)/'Classeur 1'!$D$30</f>
        <v>-0.89969446447067236</v>
      </c>
      <c r="E4" s="6">
        <f>('Classeur 1'!E7-'Classeur 1'!E$29)/'Classeur 1'!E$30</f>
        <v>-0.58182025609306132</v>
      </c>
      <c r="F4" s="6">
        <f>('Classeur 1'!F7-'Classeur 1'!F$29)/'Classeur 1'!F$30</f>
        <v>-0.78523682769456649</v>
      </c>
      <c r="G4" s="6">
        <f>('Classeur 1'!G7-'Classeur 1'!G$29)/'Classeur 1'!G$30</f>
        <v>-0.69219318455055112</v>
      </c>
      <c r="H4" s="6">
        <f>('Classeur 1'!H7-'Classeur 1'!H$29)/'Classeur 1'!H$30</f>
        <v>0.36566429373064785</v>
      </c>
      <c r="I4" s="6">
        <f>('Classeur 1'!I7-'Classeur 1'!I$29)/'Classeur 1'!I$30</f>
        <v>-0.78609965709043861</v>
      </c>
      <c r="J4" s="6">
        <f>('Classeur 1'!J7-'Classeur 1'!J$29)/'Classeur 1'!J$30</f>
        <v>-0.65798495257049983</v>
      </c>
      <c r="K4" s="6">
        <f>('Classeur 1'!K7-'Classeur 1'!K$29)/'Classeur 1'!K$30</f>
        <v>-0.6601887367523932</v>
      </c>
      <c r="L4" s="6">
        <f>('Classeur 1'!L7-'Classeur 1'!L$29)/'Classeur 1'!L$30</f>
        <v>-0.74230746290207428</v>
      </c>
      <c r="M4" s="6">
        <f>('Classeur 1'!M7-'Classeur 1'!M$29)/'Classeur 1'!M$30</f>
        <v>-1.4161574098570178</v>
      </c>
      <c r="N4" s="6">
        <f>('Classeur 1'!N7-'Classeur 1'!N$29)/'Classeur 1'!N$30</f>
        <v>-0.36134445448128127</v>
      </c>
      <c r="O4" s="6">
        <f>('Classeur 1'!O7-'Classeur 1'!O$29)/'Classeur 1'!O$30</f>
        <v>0.20295299023496954</v>
      </c>
      <c r="P4" s="6">
        <f>('Classeur 1'!P7-'Classeur 1'!P$29)/'Classeur 1'!P$30</f>
        <v>0.35589853148018352</v>
      </c>
      <c r="Q4" s="6">
        <f>('Classeur 1'!Q7-'Classeur 1'!Q$29)/'Classeur 1'!Q$30</f>
        <v>-1.3439321957096912</v>
      </c>
      <c r="R4" s="6">
        <f>('Classeur 1'!R7-'Classeur 1'!R$29)/'Classeur 1'!R$30</f>
        <v>-1.9634089039669176</v>
      </c>
      <c r="S4" s="6">
        <f>('Classeur 1'!S7-'Classeur 1'!S$29)/'Classeur 1'!S$30</f>
        <v>-0.48234849853682171</v>
      </c>
      <c r="T4" s="6">
        <f>('Classeur 1'!T7-'Classeur 1'!T$29)/'Classeur 1'!T$30</f>
        <v>-0.7628721186224533</v>
      </c>
      <c r="U4" s="6">
        <f>('Classeur 1'!U7-'Classeur 1'!U$29)/'Classeur 1'!U$30</f>
        <v>4.3391156941530382E-2</v>
      </c>
      <c r="V4" s="6">
        <f>('Classeur 1'!V7-'Classeur 1'!V$29)/'Classeur 1'!V$30</f>
        <v>0.22002322261785748</v>
      </c>
      <c r="W4" s="6">
        <f>('Classeur 1'!W7-'Classeur 1'!W$29)/'Classeur 1'!W$30</f>
        <v>-0.88113911531823486</v>
      </c>
      <c r="X4" s="6">
        <f>('Classeur 1'!X7-'Classeur 1'!X$29)/'Classeur 1'!X$30</f>
        <v>-0.9907999515070125</v>
      </c>
      <c r="Y4" s="6">
        <f>('Classeur 1'!Y7-'Classeur 1'!Y$29)/'Classeur 1'!Y$30</f>
        <v>-0.59787843800713403</v>
      </c>
      <c r="Z4" s="6">
        <f>('Classeur 1'!Z7-'Classeur 1'!Z$29)/'Classeur 1'!Z$30</f>
        <v>0.59128177450697683</v>
      </c>
      <c r="AA4" s="6">
        <f>('Classeur 1'!AA7-'Classeur 1'!AA$29)/'Classeur 1'!AA$30</f>
        <v>1.1786611324268979E-2</v>
      </c>
      <c r="AB4" s="6">
        <f>('Classeur 1'!AB7-'Classeur 1'!AB$29)/'Classeur 1'!AB$30</f>
        <v>-0.37329208521898827</v>
      </c>
      <c r="AC4" s="6">
        <f>('Classeur 1'!AC7-'Classeur 1'!AC$29)/'Classeur 1'!AC$30</f>
        <v>-0.25290386598211212</v>
      </c>
      <c r="AD4" s="6">
        <f>('Classeur 1'!AD7-'Classeur 1'!AD$29)/'Classeur 1'!AD$30</f>
        <v>-1.1480165251535028E-2</v>
      </c>
      <c r="AE4" s="6">
        <f>('Classeur 1'!AE7-'Classeur 1'!AE$29)/'Classeur 1'!AE$30</f>
        <v>0.48590216377150647</v>
      </c>
      <c r="AF4" s="6">
        <f>('Classeur 1'!AF7-'Classeur 1'!AF$29)/'Classeur 1'!AF$30</f>
        <v>-4.2751117026166102E-2</v>
      </c>
    </row>
    <row r="5" spans="1:32" x14ac:dyDescent="0.3">
      <c r="A5" s="3" t="s">
        <v>37</v>
      </c>
      <c r="B5" s="3" t="s">
        <v>38</v>
      </c>
      <c r="C5" s="3" t="s">
        <v>39</v>
      </c>
      <c r="D5" s="6">
        <f>('Classeur 1'!D8-'Classeur 1'!$D$29)/'Classeur 1'!$D$30</f>
        <v>-1.0731600076485492</v>
      </c>
      <c r="E5" s="6">
        <f>('Classeur 1'!E8-'Classeur 1'!E$29)/'Classeur 1'!E$30</f>
        <v>-2.2560958380639442</v>
      </c>
      <c r="F5" s="6">
        <f>('Classeur 1'!F8-'Classeur 1'!F$29)/'Classeur 1'!F$30</f>
        <v>-1.5141599168960478</v>
      </c>
      <c r="G5" s="6">
        <f>('Classeur 1'!G8-'Classeur 1'!G$29)/'Classeur 1'!G$30</f>
        <v>-1.0275857585080341</v>
      </c>
      <c r="H5" s="6">
        <f>('Classeur 1'!H8-'Classeur 1'!H$29)/'Classeur 1'!H$30</f>
        <v>0.72053782600933403</v>
      </c>
      <c r="I5" s="6">
        <f>('Classeur 1'!I8-'Classeur 1'!I$29)/'Classeur 1'!I$30</f>
        <v>-1.9852302117325773</v>
      </c>
      <c r="J5" s="6">
        <f>('Classeur 1'!J8-'Classeur 1'!J$29)/'Classeur 1'!J$30</f>
        <v>-1.8524216074289663</v>
      </c>
      <c r="K5" s="6">
        <f>('Classeur 1'!K8-'Classeur 1'!K$29)/'Classeur 1'!K$30</f>
        <v>-2.3519877657993362</v>
      </c>
      <c r="L5" s="6">
        <f>('Classeur 1'!L8-'Classeur 1'!L$29)/'Classeur 1'!L$30</f>
        <v>-1.202294710405325</v>
      </c>
      <c r="M5" s="6">
        <f>('Classeur 1'!M8-'Classeur 1'!M$29)/'Classeur 1'!M$30</f>
        <v>-1.6412116144505111</v>
      </c>
      <c r="N5" s="6">
        <f>('Classeur 1'!N8-'Classeur 1'!N$29)/'Classeur 1'!N$30</f>
        <v>-2.1092739363048172</v>
      </c>
      <c r="O5" s="6">
        <f>('Classeur 1'!O8-'Classeur 1'!O$29)/'Classeur 1'!O$30</f>
        <v>-0.53797108416350903</v>
      </c>
      <c r="P5" s="6">
        <f>('Classeur 1'!P8-'Classeur 1'!P$29)/'Classeur 1'!P$30</f>
        <v>-5.6281628234075877E-2</v>
      </c>
      <c r="Q5" s="6">
        <f>('Classeur 1'!Q8-'Classeur 1'!Q$29)/'Classeur 1'!Q$30</f>
        <v>2.128265708995293</v>
      </c>
      <c r="R5" s="6">
        <f>('Classeur 1'!R8-'Classeur 1'!R$29)/'Classeur 1'!R$30</f>
        <v>-0.44576417135665874</v>
      </c>
      <c r="S5" s="6">
        <f>('Classeur 1'!S8-'Classeur 1'!S$29)/'Classeur 1'!S$30</f>
        <v>-2.633672587882276</v>
      </c>
      <c r="T5" s="6">
        <f>('Classeur 1'!T8-'Classeur 1'!T$29)/'Classeur 1'!T$30</f>
        <v>-1.6686585293995548</v>
      </c>
      <c r="U5" s="6">
        <f>('Classeur 1'!U8-'Classeur 1'!U$29)/'Classeur 1'!U$30</f>
        <v>-1.8990193881385617</v>
      </c>
      <c r="V5" s="6">
        <f>('Classeur 1'!V8-'Classeur 1'!V$29)/'Classeur 1'!V$30</f>
        <v>-1.5143337452350878</v>
      </c>
      <c r="W5" s="6">
        <f>('Classeur 1'!W8-'Classeur 1'!W$29)/'Classeur 1'!W$30</f>
        <v>3.3903108896870653</v>
      </c>
      <c r="X5" s="6">
        <f>('Classeur 1'!X8-'Classeur 1'!X$29)/'Classeur 1'!X$30</f>
        <v>-1.3292488838911649</v>
      </c>
      <c r="Y5" s="6">
        <f>('Classeur 1'!Y8-'Classeur 1'!Y$29)/'Classeur 1'!Y$30</f>
        <v>-1.4732704172052884</v>
      </c>
      <c r="Z5" s="6">
        <f>('Classeur 1'!Z8-'Classeur 1'!Z$29)/'Classeur 1'!Z$30</f>
        <v>-2.452110499735328</v>
      </c>
      <c r="AA5" s="6">
        <f>('Classeur 1'!AA8-'Classeur 1'!AA$29)/'Classeur 1'!AA$30</f>
        <v>-2.4609265783941288</v>
      </c>
      <c r="AB5" s="6">
        <f>('Classeur 1'!AB8-'Classeur 1'!AB$29)/'Classeur 1'!AB$30</f>
        <v>-0.57669176980184333</v>
      </c>
      <c r="AC5" s="6">
        <f>('Classeur 1'!AC8-'Classeur 1'!AC$29)/'Classeur 1'!AC$30</f>
        <v>-1.9361356037356559</v>
      </c>
      <c r="AD5" s="6">
        <f>('Classeur 1'!AD8-'Classeur 1'!AD$29)/'Classeur 1'!AD$30</f>
        <v>-2.5729920370002421</v>
      </c>
      <c r="AE5" s="6">
        <f>('Classeur 1'!AE8-'Classeur 1'!AE$29)/'Classeur 1'!AE$30</f>
        <v>-2.0567825202880394</v>
      </c>
      <c r="AF5" s="6">
        <f>('Classeur 1'!AF8-'Classeur 1'!AF$29)/'Classeur 1'!AF$30</f>
        <v>-2.2787606131748497</v>
      </c>
    </row>
    <row r="6" spans="1:32" x14ac:dyDescent="0.3">
      <c r="A6" s="3" t="s">
        <v>40</v>
      </c>
      <c r="B6" s="3" t="s">
        <v>32</v>
      </c>
      <c r="C6" s="3" t="s">
        <v>41</v>
      </c>
      <c r="D6" s="6">
        <f>('Classeur 1'!D9-'Classeur 1'!$D$29)/'Classeur 1'!$D$30</f>
        <v>1.7553903800886488</v>
      </c>
      <c r="E6" s="6">
        <f>('Classeur 1'!E9-'Classeur 1'!E$29)/'Classeur 1'!E$30</f>
        <v>1.909661264696944</v>
      </c>
      <c r="F6" s="6">
        <f>('Classeur 1'!F9-'Classeur 1'!F$29)/'Classeur 1'!F$30</f>
        <v>2.2425975428346572</v>
      </c>
      <c r="G6" s="6">
        <f>('Classeur 1'!G9-'Classeur 1'!G$29)/'Classeur 1'!G$30</f>
        <v>0.69219318455055112</v>
      </c>
      <c r="H6" s="6">
        <f>('Classeur 1'!H9-'Classeur 1'!H$29)/'Classeur 1'!H$30</f>
        <v>0.20746765885942697</v>
      </c>
      <c r="I6" s="6">
        <f>('Classeur 1'!I9-'Classeur 1'!I$29)/'Classeur 1'!I$30</f>
        <v>0.81211944917443246</v>
      </c>
      <c r="J6" s="6">
        <f>('Classeur 1'!J9-'Classeur 1'!J$29)/'Classeur 1'!J$30</f>
        <v>0.60729143799621177</v>
      </c>
      <c r="K6" s="6">
        <f>('Classeur 1'!K9-'Classeur 1'!K$29)/'Classeur 1'!K$30</f>
        <v>0.74964378745339122</v>
      </c>
      <c r="L6" s="6">
        <f>('Classeur 1'!L9-'Classeur 1'!L$29)/'Classeur 1'!L$30</f>
        <v>0.71942979027492482</v>
      </c>
      <c r="M6" s="6">
        <f>('Classeur 1'!M9-'Classeur 1'!M$29)/'Classeur 1'!M$30</f>
        <v>0.56340100197555021</v>
      </c>
      <c r="N6" s="6">
        <f>('Classeur 1'!N9-'Classeur 1'!N$29)/'Classeur 1'!N$30</f>
        <v>1.4466990042303651</v>
      </c>
      <c r="O6" s="6">
        <f>('Classeur 1'!O9-'Classeur 1'!O$29)/'Classeur 1'!O$30</f>
        <v>0.46805426456102872</v>
      </c>
      <c r="P6" s="6">
        <f>('Classeur 1'!P9-'Classeur 1'!P$29)/'Classeur 1'!P$30</f>
        <v>-0.15063612262649492</v>
      </c>
      <c r="Q6" s="6">
        <f>('Classeur 1'!Q9-'Classeur 1'!Q$29)/'Classeur 1'!Q$30</f>
        <v>-1.2687221327918936</v>
      </c>
      <c r="R6" s="6">
        <f>('Classeur 1'!R9-'Classeur 1'!R$29)/'Classeur 1'!R$30</f>
        <v>0.38692585892507697</v>
      </c>
      <c r="S6" s="6">
        <f>('Classeur 1'!S9-'Classeur 1'!S$29)/'Classeur 1'!S$30</f>
        <v>1.6810390903750563</v>
      </c>
      <c r="T6" s="6">
        <f>('Classeur 1'!T9-'Classeur 1'!T$29)/'Classeur 1'!T$30</f>
        <v>1.3074968202966393</v>
      </c>
      <c r="U6" s="6">
        <f>('Classeur 1'!U9-'Classeur 1'!U$29)/'Classeur 1'!U$30</f>
        <v>1.2918520248143788</v>
      </c>
      <c r="V6" s="6">
        <f>('Classeur 1'!V9-'Classeur 1'!V$29)/'Classeur 1'!V$30</f>
        <v>1.0302826554757973</v>
      </c>
      <c r="W6" s="6">
        <f>('Classeur 1'!W9-'Classeur 1'!W$29)/'Classeur 1'!W$30</f>
        <v>0.79326928664384433</v>
      </c>
      <c r="X6" s="6">
        <f>('Classeur 1'!X9-'Classeur 1'!X$29)/'Classeur 1'!X$30</f>
        <v>0.4983753509832598</v>
      </c>
      <c r="Y6" s="6">
        <f>('Classeur 1'!Y9-'Classeur 1'!Y$29)/'Classeur 1'!Y$30</f>
        <v>0.27751354119102301</v>
      </c>
      <c r="Z6" s="6">
        <f>('Classeur 1'!Z9-'Classeur 1'!Z$29)/'Classeur 1'!Z$30</f>
        <v>1.0317727615683625</v>
      </c>
      <c r="AA6" s="6">
        <f>('Classeur 1'!AA9-'Classeur 1'!AA$29)/'Classeur 1'!AA$30</f>
        <v>0.89542886230471797</v>
      </c>
      <c r="AB6" s="6">
        <f>('Classeur 1'!AB9-'Classeur 1'!AB$29)/'Classeur 1'!AB$30</f>
        <v>1.7015417629194882E-2</v>
      </c>
      <c r="AC6" s="6">
        <f>('Classeur 1'!AC9-'Classeur 1'!AC$29)/'Classeur 1'!AC$30</f>
        <v>1.3120615895436507</v>
      </c>
      <c r="AD6" s="6">
        <f>('Classeur 1'!AD9-'Classeur 1'!AD$29)/'Classeur 1'!AD$30</f>
        <v>1.1475749803361153</v>
      </c>
      <c r="AE6" s="6">
        <f>('Classeur 1'!AE9-'Classeur 1'!AE$29)/'Classeur 1'!AE$30</f>
        <v>0.97214317145080409</v>
      </c>
      <c r="AF6" s="6">
        <f>('Classeur 1'!AF9-'Classeur 1'!AF$29)/'Classeur 1'!AF$30</f>
        <v>0.59507721072345876</v>
      </c>
    </row>
    <row r="7" spans="1:32" x14ac:dyDescent="0.3">
      <c r="A7" s="3" t="s">
        <v>42</v>
      </c>
      <c r="B7" s="3" t="s">
        <v>36</v>
      </c>
      <c r="C7" s="3" t="s">
        <v>41</v>
      </c>
      <c r="D7" s="6">
        <f>('Classeur 1'!D10-'Classeur 1'!$D$29)/'Classeur 1'!$D$30</f>
        <v>-0.89969446447067236</v>
      </c>
      <c r="E7" s="6">
        <f>('Classeur 1'!E10-'Classeur 1'!E$29)/'Classeur 1'!E$30</f>
        <v>0.32507901747450252</v>
      </c>
      <c r="F7" s="6">
        <f>('Classeur 1'!F10-'Classeur 1'!F$29)/'Classeur 1'!F$30</f>
        <v>-0.69858163527201345</v>
      </c>
      <c r="G7" s="6">
        <f>('Classeur 1'!G10-'Classeur 1'!G$29)/'Classeur 1'!G$30</f>
        <v>-0.12131220760164232</v>
      </c>
      <c r="H7" s="6">
        <f>('Classeur 1'!H10-'Classeur 1'!H$29)/'Classeur 1'!H$30</f>
        <v>0.36566429373064785</v>
      </c>
      <c r="I7" s="6">
        <f>('Classeur 1'!I10-'Classeur 1'!I$29)/'Classeur 1'!I$30</f>
        <v>0.94452733312403214</v>
      </c>
      <c r="J7" s="6">
        <f>('Classeur 1'!J10-'Classeur 1'!J$29)/'Classeur 1'!J$30</f>
        <v>1.0461042453000653</v>
      </c>
      <c r="K7" s="6">
        <f>('Classeur 1'!K10-'Classeur 1'!K$29)/'Classeur 1'!K$30</f>
        <v>0.83020564597943702</v>
      </c>
      <c r="L7" s="6">
        <f>('Classeur 1'!L10-'Classeur 1'!L$29)/'Classeur 1'!L$30</f>
        <v>-1.1051862914879735</v>
      </c>
      <c r="M7" s="6">
        <f>('Classeur 1'!M10-'Classeur 1'!M$29)/'Classeur 1'!M$30</f>
        <v>0.67822457574774053</v>
      </c>
      <c r="N7" s="6">
        <f>('Classeur 1'!N10-'Classeur 1'!N$29)/'Classeur 1'!N$30</f>
        <v>-0.21799574036347952</v>
      </c>
      <c r="O7" s="6">
        <f>('Classeur 1'!O10-'Classeur 1'!O$29)/'Classeur 1'!O$30</f>
        <v>0.529231481713199</v>
      </c>
      <c r="P7" s="6">
        <f>('Classeur 1'!P10-'Classeur 1'!P$29)/'Classeur 1'!P$30</f>
        <v>-0.15063612262649492</v>
      </c>
      <c r="Q7" s="6">
        <f>('Classeur 1'!Q10-'Classeur 1'!Q$29)/'Classeur 1'!Q$30</f>
        <v>-1.3439321957096912</v>
      </c>
      <c r="R7" s="6">
        <f>('Classeur 1'!R10-'Classeur 1'!R$29)/'Classeur 1'!R$30</f>
        <v>-0.44576417135665874</v>
      </c>
      <c r="S7" s="6">
        <f>('Classeur 1'!S10-'Classeur 1'!S$29)/'Classeur 1'!S$30</f>
        <v>6.8551314996500162E-2</v>
      </c>
      <c r="T7" s="6">
        <f>('Classeur 1'!T10-'Classeur 1'!T$29)/'Classeur 1'!T$30</f>
        <v>0.68972544336110486</v>
      </c>
      <c r="U7" s="6">
        <f>('Classeur 1'!U10-'Classeur 1'!U$29)/'Classeur 1'!U$30</f>
        <v>0.83462349917782941</v>
      </c>
      <c r="V7" s="6">
        <f>('Classeur 1'!V10-'Classeur 1'!V$29)/'Classeur 1'!V$30</f>
        <v>0.4343067089935112</v>
      </c>
      <c r="W7" s="6">
        <f>('Classeur 1'!W10-'Classeur 1'!W$29)/'Classeur 1'!W$30</f>
        <v>3.2951185752899279E-2</v>
      </c>
      <c r="X7" s="6">
        <f>('Classeur 1'!X10-'Classeur 1'!X$29)/'Classeur 1'!X$30</f>
        <v>1.0555143627540946</v>
      </c>
      <c r="Y7" s="6">
        <f>('Classeur 1'!Y10-'Classeur 1'!Y$29)/'Classeur 1'!Y$30</f>
        <v>0.71214871967402438</v>
      </c>
      <c r="Z7" s="6">
        <f>('Classeur 1'!Z10-'Classeur 1'!Z$29)/'Classeur 1'!Z$30</f>
        <v>0.48346929515628745</v>
      </c>
      <c r="AA7" s="6">
        <f>('Classeur 1'!AA10-'Classeur 1'!AA$29)/'Classeur 1'!AA$30</f>
        <v>0.45237014262544595</v>
      </c>
      <c r="AB7" s="6">
        <f>('Classeur 1'!AB10-'Classeur 1'!AB$29)/'Classeur 1'!AB$30</f>
        <v>0.61072260506023068</v>
      </c>
      <c r="AC7" s="6">
        <f>('Classeur 1'!AC10-'Classeur 1'!AC$29)/'Classeur 1'!AC$30</f>
        <v>0.81974381003730401</v>
      </c>
      <c r="AD7" s="6">
        <f>('Classeur 1'!AD10-'Classeur 1'!AD$29)/'Classeur 1'!AD$30</f>
        <v>0.81608520869804779</v>
      </c>
      <c r="AE7" s="6">
        <f>('Classeur 1'!AE10-'Classeur 1'!AE$29)/'Classeur 1'!AE$30</f>
        <v>0.73969625070655387</v>
      </c>
      <c r="AF7" s="6">
        <f>('Classeur 1'!AF10-'Classeur 1'!AF$29)/'Classeur 1'!AF$30</f>
        <v>0.4723253438735307</v>
      </c>
    </row>
    <row r="8" spans="1:32" x14ac:dyDescent="0.3">
      <c r="A8" s="3" t="s">
        <v>43</v>
      </c>
      <c r="B8" s="3" t="s">
        <v>36</v>
      </c>
      <c r="C8" s="3" t="s">
        <v>41</v>
      </c>
      <c r="D8" s="6">
        <f>('Classeur 1'!D11-'Classeur 1'!$D$29)/'Classeur 1'!$D$30</f>
        <v>0.36412592153956369</v>
      </c>
      <c r="E8" s="6">
        <f>('Classeur 1'!E11-'Classeur 1'!E$29)/'Classeur 1'!E$30</f>
        <v>0.87818791508988248</v>
      </c>
      <c r="F8" s="6">
        <f>('Classeur 1'!F11-'Classeur 1'!F$29)/'Classeur 1'!F$30</f>
        <v>1.2639036048858183</v>
      </c>
      <c r="G8" s="6">
        <f>('Classeur 1'!G11-'Classeur 1'!G$29)/'Classeur 1'!G$30</f>
        <v>0.41388870828796043</v>
      </c>
      <c r="H8" s="6">
        <f>('Classeur 1'!H11-'Classeur 1'!H$29)/'Classeur 1'!H$30</f>
        <v>0.20746765885942697</v>
      </c>
      <c r="I8" s="6">
        <f>('Classeur 1'!I11-'Classeur 1'!I$29)/'Classeur 1'!I$30</f>
        <v>0.34589450568993085</v>
      </c>
      <c r="J8" s="6">
        <f>('Classeur 1'!J11-'Classeur 1'!J$29)/'Classeur 1'!J$30</f>
        <v>0.39674000130781695</v>
      </c>
      <c r="K8" s="6">
        <f>('Classeur 1'!K11-'Classeur 1'!K$29)/'Classeur 1'!K$30</f>
        <v>0.25528692831629851</v>
      </c>
      <c r="L8" s="6">
        <f>('Classeur 1'!L11-'Classeur 1'!L$29)/'Classeur 1'!L$30</f>
        <v>0.17255606268772483</v>
      </c>
      <c r="M8" s="6">
        <f>('Classeur 1'!M11-'Classeur 1'!M$29)/'Classeur 1'!M$30</f>
        <v>1.2064130150998187</v>
      </c>
      <c r="N8" s="6">
        <f>('Classeur 1'!N11-'Classeur 1'!N$29)/'Classeur 1'!N$30</f>
        <v>0.88255245189578346</v>
      </c>
      <c r="O8" s="6">
        <f>('Classeur 1'!O11-'Classeur 1'!O$29)/'Classeur 1'!O$30</f>
        <v>0.25733273881467444</v>
      </c>
      <c r="P8" s="6">
        <f>('Classeur 1'!P11-'Classeur 1'!P$29)/'Classeur 1'!P$30</f>
        <v>1.0263120442684341</v>
      </c>
      <c r="Q8" s="6">
        <f>('Classeur 1'!Q11-'Classeur 1'!Q$29)/'Classeur 1'!Q$30</f>
        <v>-0.8676017972303065</v>
      </c>
      <c r="R8" s="6">
        <f>('Classeur 1'!R11-'Classeur 1'!R$29)/'Classeur 1'!R$30</f>
        <v>-0.44576417135665874</v>
      </c>
      <c r="S8" s="6">
        <f>('Classeur 1'!S11-'Classeur 1'!S$29)/'Classeur 1'!S$30</f>
        <v>0.21331330979357757</v>
      </c>
      <c r="T8" s="6">
        <f>('Classeur 1'!T11-'Classeur 1'!T$29)/'Classeur 1'!T$30</f>
        <v>0.99861113182887207</v>
      </c>
      <c r="U8" s="6">
        <f>('Classeur 1'!U11-'Classeur 1'!U$29)/'Classeur 1'!U$30</f>
        <v>1.042159851239808</v>
      </c>
      <c r="V8" s="6">
        <f>('Classeur 1'!V11-'Classeur 1'!V$29)/'Classeur 1'!V$30</f>
        <v>0.79256191277780619</v>
      </c>
      <c r="W8" s="6">
        <f>('Classeur 1'!W11-'Classeur 1'!W$29)/'Classeur 1'!W$30</f>
        <v>0.94704148682403522</v>
      </c>
      <c r="X8" s="6">
        <f>('Classeur 1'!X11-'Classeur 1'!X$29)/'Classeur 1'!X$30</f>
        <v>0.86806572327979681</v>
      </c>
      <c r="Y8" s="6">
        <f>('Classeur 1'!Y11-'Classeur 1'!Y$29)/'Classeur 1'!Y$30</f>
        <v>0.2285405633337835</v>
      </c>
      <c r="Z8" s="6">
        <f>('Classeur 1'!Z11-'Classeur 1'!Z$29)/'Classeur 1'!Z$30</f>
        <v>1.0317727615683625</v>
      </c>
      <c r="AA8" s="6">
        <f>('Classeur 1'!AA11-'Classeur 1'!AA$29)/'Classeur 1'!AA$30</f>
        <v>0.45237014262544595</v>
      </c>
      <c r="AB8" s="6">
        <f>('Classeur 1'!AB11-'Classeur 1'!AB$29)/'Classeur 1'!AB$30</f>
        <v>-0.76359958806717021</v>
      </c>
      <c r="AC8" s="6">
        <f>('Classeur 1'!AC11-'Classeur 1'!AC$29)/'Classeur 1'!AC$30</f>
        <v>1.3120615895436507</v>
      </c>
      <c r="AD8" s="6">
        <f>('Classeur 1'!AD11-'Classeur 1'!AD$29)/'Classeur 1'!AD$30</f>
        <v>0.94589938500386472</v>
      </c>
      <c r="AE8" s="6">
        <f>('Classeur 1'!AE11-'Classeur 1'!AE$29)/'Classeur 1'!AE$30</f>
        <v>0.90810167287840848</v>
      </c>
      <c r="AF8" s="6">
        <f>('Classeur 1'!AF11-'Classeur 1'!AF$29)/'Classeur 1'!AF$30</f>
        <v>0.38567696727358264</v>
      </c>
    </row>
    <row r="9" spans="1:32" x14ac:dyDescent="0.3">
      <c r="A9" s="3" t="s">
        <v>44</v>
      </c>
      <c r="B9" s="3" t="s">
        <v>32</v>
      </c>
      <c r="C9" s="3" t="s">
        <v>33</v>
      </c>
      <c r="D9" s="6">
        <f>('Classeur 1'!D12-'Classeur 1'!$D$29)/'Classeur 1'!$D$30</f>
        <v>3.1355287688129264E-2</v>
      </c>
      <c r="E9" s="6">
        <f>('Classeur 1'!E12-'Classeur 1'!E$29)/'Classeur 1'!E$30</f>
        <v>-0.9655084102947219</v>
      </c>
      <c r="F9" s="6">
        <f>('Classeur 1'!F12-'Classeur 1'!F$29)/'Classeur 1'!F$30</f>
        <v>-1.0910786833035793</v>
      </c>
      <c r="G9" s="6">
        <f>('Classeur 1'!G12-'Classeur 1'!G$29)/'Classeur 1'!G$30</f>
        <v>1.0204497462961752</v>
      </c>
      <c r="H9" s="6">
        <f>('Classeur 1'!H12-'Classeur 1'!H$29)/'Classeur 1'!H$30</f>
        <v>0.82742744416556413</v>
      </c>
      <c r="I9" s="6">
        <f>('Classeur 1'!I12-'Classeur 1'!I$29)/'Classeur 1'!I$30</f>
        <v>0.47830238963953048</v>
      </c>
      <c r="J9" s="6">
        <f>('Classeur 1'!J12-'Classeur 1'!J$29)/'Classeur 1'!J$30</f>
        <v>0.25506052989132738</v>
      </c>
      <c r="K9" s="6">
        <f>('Classeur 1'!K12-'Classeur 1'!K$29)/'Classeur 1'!K$30</f>
        <v>-0.37822223191123633</v>
      </c>
      <c r="L9" s="6">
        <f>('Classeur 1'!L12-'Classeur 1'!L$29)/'Classeur 1'!L$30</f>
        <v>1.3225241814458537</v>
      </c>
      <c r="M9" s="6">
        <f>('Classeur 1'!M12-'Classeur 1'!M$29)/'Classeur 1'!M$30</f>
        <v>-0.7364018531256481</v>
      </c>
      <c r="N9" s="6">
        <f>('Classeur 1'!N12-'Classeur 1'!N$29)/'Classeur 1'!N$30</f>
        <v>-1.5127583194920233</v>
      </c>
      <c r="O9" s="6">
        <f>('Classeur 1'!O12-'Classeur 1'!O$29)/'Classeur 1'!O$30</f>
        <v>1.0730289675102451</v>
      </c>
      <c r="P9" s="6">
        <f>('Classeur 1'!P12-'Classeur 1'!P$29)/'Classeur 1'!P$30</f>
        <v>1.3193075794870044</v>
      </c>
      <c r="Q9" s="6">
        <f>('Classeur 1'!Q12-'Classeur 1'!Q$29)/'Classeur 1'!Q$30</f>
        <v>0.7243445345297409</v>
      </c>
      <c r="R9" s="6">
        <f>('Classeur 1'!R12-'Classeur 1'!R$29)/'Classeur 1'!R$30</f>
        <v>2.4350747237309571</v>
      </c>
      <c r="S9" s="6">
        <f>('Classeur 1'!S12-'Classeur 1'!S$29)/'Classeur 1'!S$30</f>
        <v>0.33394830545780785</v>
      </c>
      <c r="T9" s="6">
        <f>('Classeur 1'!T12-'Classeur 1'!T$29)/'Classeur 1'!T$30</f>
        <v>0.73981501446398623</v>
      </c>
      <c r="U9" s="6">
        <f>('Classeur 1'!U12-'Classeur 1'!U$29)/'Classeur 1'!U$30</f>
        <v>-0.32952572566983895</v>
      </c>
      <c r="V9" s="6">
        <f>('Classeur 1'!V12-'Classeur 1'!V$29)/'Classeur 1'!V$30</f>
        <v>0.31377224790720598</v>
      </c>
      <c r="W9" s="6">
        <f>('Classeur 1'!W12-'Classeur 1'!W$29)/'Classeur 1'!W$30</f>
        <v>-0.88113911531823486</v>
      </c>
      <c r="X9" s="6">
        <f>('Classeur 1'!X12-'Classeur 1'!X$29)/'Classeur 1'!X$30</f>
        <v>0.98782457627726461</v>
      </c>
      <c r="Y9" s="6">
        <f>('Classeur 1'!Y12-'Classeur 1'!Y$29)/'Classeur 1'!Y$30</f>
        <v>0.2285405633337835</v>
      </c>
      <c r="Z9" s="6">
        <f>('Classeur 1'!Z12-'Classeur 1'!Z$29)/'Classeur 1'!Z$30</f>
        <v>0.15387114399846633</v>
      </c>
      <c r="AA9" s="6">
        <f>('Classeur 1'!AA12-'Classeur 1'!AA$29)/'Classeur 1'!AA$30</f>
        <v>0.2766317677805944</v>
      </c>
      <c r="AB9" s="6">
        <f>('Classeur 1'!AB12-'Classeur 1'!AB$29)/'Classeur 1'!AB$30</f>
        <v>-0.37329208521898827</v>
      </c>
      <c r="AC9" s="6">
        <f>('Classeur 1'!AC12-'Classeur 1'!AC$29)/'Classeur 1'!AC$30</f>
        <v>0.42643966216351881</v>
      </c>
      <c r="AD9" s="6">
        <f>('Classeur 1'!AD12-'Classeur 1'!AD$29)/'Classeur 1'!AD$30</f>
        <v>0.34319070929828605</v>
      </c>
      <c r="AE9" s="6">
        <f>('Classeur 1'!AE12-'Classeur 1'!AE$29)/'Classeur 1'!AE$30</f>
        <v>0.14671941207326425</v>
      </c>
      <c r="AF9" s="6">
        <f>('Classeur 1'!AF12-'Classeur 1'!AF$29)/'Classeur 1'!AF$30</f>
        <v>-0.30269624682601226</v>
      </c>
    </row>
    <row r="10" spans="1:32" x14ac:dyDescent="0.3">
      <c r="A10" s="3" t="s">
        <v>45</v>
      </c>
      <c r="B10" s="3" t="s">
        <v>38</v>
      </c>
      <c r="C10" s="3" t="s">
        <v>33</v>
      </c>
      <c r="D10" s="6">
        <f>('Classeur 1'!D13-'Classeur 1'!$D$29)/'Classeur 1'!$D$30</f>
        <v>-0.89969446447067236</v>
      </c>
      <c r="E10" s="6">
        <f>('Classeur 1'!E13-'Classeur 1'!E$29)/'Classeur 1'!E$30</f>
        <v>-1.1498780428331818</v>
      </c>
      <c r="F10" s="6">
        <f>('Classeur 1'!F13-'Classeur 1'!F$29)/'Classeur 1'!F$30</f>
        <v>0.47890950882268424</v>
      </c>
      <c r="G10" s="6">
        <f>('Classeur 1'!G13-'Classeur 1'!G$29)/'Classeur 1'!G$30</f>
        <v>-0.9562256363894206</v>
      </c>
      <c r="H10" s="6">
        <f>('Classeur 1'!H13-'Classeur 1'!H$29)/'Classeur 1'!H$30</f>
        <v>0.35283753955189967</v>
      </c>
      <c r="I10" s="6">
        <f>('Classeur 1'!I13-'Classeur 1'!I$29)/'Classeur 1'!I$30</f>
        <v>0.14821512965250239</v>
      </c>
      <c r="J10" s="6">
        <f>('Classeur 1'!J13-'Classeur 1'!J$29)/'Classeur 1'!J$30</f>
        <v>0.32590026559957169</v>
      </c>
      <c r="K10" s="6">
        <f>('Classeur 1'!K13-'Classeur 1'!K$29)/'Classeur 1'!K$30</f>
        <v>0.36514400812454079</v>
      </c>
      <c r="L10" s="6">
        <f>('Classeur 1'!L13-'Classeur 1'!L$29)/'Classeur 1'!L$30</f>
        <v>-0.19543373531487432</v>
      </c>
      <c r="M10" s="6">
        <f>('Classeur 1'!M13-'Classeur 1'!M$29)/'Classeur 1'!M$30</f>
        <v>0.49909980066312437</v>
      </c>
      <c r="N10" s="6">
        <f>('Classeur 1'!N13-'Classeur 1'!N$29)/'Classeur 1'!N$30</f>
        <v>0.70683467329976757</v>
      </c>
      <c r="O10" s="6">
        <f>('Classeur 1'!O13-'Classeur 1'!O$29)/'Classeur 1'!O$30</f>
        <v>-0.83026223277942368</v>
      </c>
      <c r="P10" s="6">
        <f>('Classeur 1'!P13-'Classeur 1'!P$29)/'Classeur 1'!P$30</f>
        <v>-0.26485472110153108</v>
      </c>
      <c r="Q10" s="6">
        <f>('Classeur 1'!Q13-'Classeur 1'!Q$29)/'Classeur 1'!Q$30</f>
        <v>-0.56049404031596706</v>
      </c>
      <c r="R10" s="6">
        <f>('Classeur 1'!R13-'Classeur 1'!R$29)/'Classeur 1'!R$30</f>
        <v>-0.12343254673147074</v>
      </c>
      <c r="S10" s="6">
        <f>('Classeur 1'!S13-'Classeur 1'!S$29)/'Classeur 1'!S$30</f>
        <v>-0.1968456754648075</v>
      </c>
      <c r="T10" s="6">
        <f>('Classeur 1'!T13-'Classeur 1'!T$29)/'Classeur 1'!T$30</f>
        <v>-0.3746779425751236</v>
      </c>
      <c r="U10" s="6">
        <f>('Classeur 1'!U13-'Classeur 1'!U$29)/'Classeur 1'!U$30</f>
        <v>0.79246767766523862</v>
      </c>
      <c r="V10" s="6">
        <f>('Classeur 1'!V13-'Classeur 1'!V$29)/'Classeur 1'!V$30</f>
        <v>0.4343067089935112</v>
      </c>
      <c r="W10" s="6">
        <f>('Classeur 1'!W13-'Classeur 1'!W$29)/'Classeur 1'!W$30</f>
        <v>-0.42409396478266681</v>
      </c>
      <c r="X10" s="6">
        <f>('Classeur 1'!X13-'Classeur 1'!X$29)/'Classeur 1'!X$30</f>
        <v>-0.1733156071329818</v>
      </c>
      <c r="Y10" s="6">
        <f>('Classeur 1'!Y13-'Classeur 1'!Y$29)/'Classeur 1'!Y$30</f>
        <v>2.0405407440514198E-3</v>
      </c>
      <c r="Z10" s="6">
        <f>('Classeur 1'!Z13-'Classeur 1'!Z$29)/'Classeur 1'!Z$30</f>
        <v>4.2978308094900448E-2</v>
      </c>
      <c r="AA10" s="6">
        <f>('Classeur 1'!AA13-'Classeur 1'!AA$29)/'Classeur 1'!AA$30</f>
        <v>0.36326336101397205</v>
      </c>
      <c r="AB10" s="6">
        <f>('Classeur 1'!AB13-'Classeur 1'!AB$29)/'Classeur 1'!AB$30</f>
        <v>-0.57119448102933434</v>
      </c>
      <c r="AC10" s="6">
        <f>('Classeur 1'!AC13-'Classeur 1'!AC$29)/'Classeur 1'!AC$30</f>
        <v>-4.9375845404068315E-2</v>
      </c>
      <c r="AD10" s="6">
        <f>('Classeur 1'!AD13-'Classeur 1'!AD$29)/'Classeur 1'!AD$30</f>
        <v>0.32000960638653353</v>
      </c>
      <c r="AE10" s="6">
        <f>('Classeur 1'!AE13-'Classeur 1'!AE$29)/'Classeur 1'!AE$30</f>
        <v>-0.31105870735163438</v>
      </c>
      <c r="AF10" s="6">
        <f>('Classeur 1'!AF13-'Classeur 1'!AF$29)/'Classeur 1'!AF$30</f>
        <v>0.72986357432337956</v>
      </c>
    </row>
    <row r="11" spans="1:32" x14ac:dyDescent="0.3">
      <c r="A11" s="3" t="s">
        <v>46</v>
      </c>
      <c r="B11" s="3" t="s">
        <v>32</v>
      </c>
      <c r="C11" s="3" t="s">
        <v>39</v>
      </c>
      <c r="D11" s="6">
        <f>('Classeur 1'!D14-'Classeur 1'!$D$29)/'Classeur 1'!$D$30</f>
        <v>-0.77225039193182632</v>
      </c>
      <c r="E11" s="6">
        <f>('Classeur 1'!E14-'Classeur 1'!E$29)/'Classeur 1'!E$30</f>
        <v>-0.22802988014087969</v>
      </c>
      <c r="F11" s="6">
        <f>('Classeur 1'!F14-'Classeur 1'!F$29)/'Classeur 1'!F$30</f>
        <v>-0.72916582083291359</v>
      </c>
      <c r="G11" s="6">
        <f>('Classeur 1'!G14-'Classeur 1'!G$29)/'Classeur 1'!G$30</f>
        <v>-1.5056985767027444</v>
      </c>
      <c r="H11" s="6">
        <f>('Classeur 1'!H14-'Classeur 1'!H$29)/'Classeur 1'!H$30</f>
        <v>-1.3317428425902931</v>
      </c>
      <c r="I11" s="6">
        <f>('Classeur 1'!I14-'Classeur 1'!I$29)/'Classeur 1'!I$30</f>
        <v>-0.4727964950688533</v>
      </c>
      <c r="J11" s="6">
        <f>('Classeur 1'!J14-'Classeur 1'!J$29)/'Classeur 1'!J$30</f>
        <v>-0.63043616646173739</v>
      </c>
      <c r="K11" s="6">
        <f>('Classeur 1'!K14-'Classeur 1'!K$29)/'Classeur 1'!K$30</f>
        <v>-0.25371754146189335</v>
      </c>
      <c r="L11" s="6">
        <f>('Classeur 1'!L14-'Classeur 1'!L$29)/'Classeur 1'!L$30</f>
        <v>-0.88541460656975257</v>
      </c>
      <c r="M11" s="6">
        <f>('Classeur 1'!M14-'Classeur 1'!M$29)/'Classeur 1'!M$30</f>
        <v>9.9513763935899877E-2</v>
      </c>
      <c r="N11" s="6">
        <f>('Classeur 1'!N14-'Classeur 1'!N$29)/'Classeur 1'!N$30</f>
        <v>0.36464742024436714</v>
      </c>
      <c r="O11" s="6">
        <f>('Classeur 1'!O14-'Classeur 1'!O$29)/'Classeur 1'!O$30</f>
        <v>-0.83026223277942368</v>
      </c>
      <c r="P11" s="6">
        <f>('Classeur 1'!P14-'Classeur 1'!P$29)/'Classeur 1'!P$30</f>
        <v>-0.67703488081579044</v>
      </c>
      <c r="Q11" s="6">
        <f>('Classeur 1'!Q14-'Classeur 1'!Q$29)/'Classeur 1'!Q$30</f>
        <v>0.22294411507775702</v>
      </c>
      <c r="R11" s="6">
        <f>('Classeur 1'!R14-'Classeur 1'!R$29)/'Classeur 1'!R$30</f>
        <v>1.5486627560116899</v>
      </c>
      <c r="S11" s="6">
        <f>('Classeur 1'!S14-'Classeur 1'!S$29)/'Classeur 1'!S$30</f>
        <v>-0.48234849853682171</v>
      </c>
      <c r="T11" s="6">
        <f>('Classeur 1'!T14-'Classeur 1'!T$29)/'Classeur 1'!T$30</f>
        <v>-1.1635886874455019</v>
      </c>
      <c r="U11" s="6">
        <f>('Classeur 1'!U14-'Classeur 1'!U$29)/'Classeur 1'!U$30</f>
        <v>-0.92619273784803169</v>
      </c>
      <c r="V11" s="6">
        <f>('Classeur 1'!V14-'Classeur 1'!V$29)/'Classeur 1'!V$30</f>
        <v>-0.88152782453198719</v>
      </c>
      <c r="W11" s="6">
        <f>('Classeur 1'!W14-'Classeur 1'!W$29)/'Classeur 1'!W$30</f>
        <v>-0.12082101442728976</v>
      </c>
      <c r="X11" s="6">
        <f>('Classeur 1'!X14-'Classeur 1'!X$29)/'Classeur 1'!X$30</f>
        <v>-0.9907999515070125</v>
      </c>
      <c r="Y11" s="6">
        <f>('Classeur 1'!Y14-'Classeur 1'!Y$29)/'Classeur 1'!Y$30</f>
        <v>-0.22445948184568068</v>
      </c>
      <c r="Z11" s="6">
        <f>('Classeur 1'!Z14-'Classeur 1'!Z$29)/'Classeur 1'!Z$30</f>
        <v>0.26168362334915568</v>
      </c>
      <c r="AA11" s="6">
        <f>('Classeur 1'!AA14-'Classeur 1'!AA$29)/'Classeur 1'!AA$30</f>
        <v>-0.43127210835500307</v>
      </c>
      <c r="AB11" s="6">
        <f>('Classeur 1'!AB14-'Classeur 1'!AB$29)/'Classeur 1'!AB$30</f>
        <v>0.64370633769528962</v>
      </c>
      <c r="AC11" s="6">
        <f>('Classeur 1'!AC14-'Classeur 1'!AC$29)/'Classeur 1'!AC$30</f>
        <v>-0.84973603443393986</v>
      </c>
      <c r="AD11" s="6">
        <f>('Classeur 1'!AD14-'Classeur 1'!AD$29)/'Classeur 1'!AD$30</f>
        <v>-0.42874001766308845</v>
      </c>
      <c r="AE11" s="6">
        <f>('Classeur 1'!AE14-'Classeur 1'!AE$29)/'Classeur 1'!AE$30</f>
        <v>-0.36086876179683158</v>
      </c>
      <c r="AF11" s="6">
        <f>('Classeur 1'!AF14-'Classeur 1'!AF$29)/'Classeur 1'!AF$30</f>
        <v>-0.56023447727586118</v>
      </c>
    </row>
    <row r="12" spans="1:32" x14ac:dyDescent="0.3">
      <c r="A12" s="3" t="s">
        <v>47</v>
      </c>
      <c r="B12" s="3" t="s">
        <v>32</v>
      </c>
      <c r="C12" s="3" t="s">
        <v>39</v>
      </c>
      <c r="D12" s="6">
        <f>('Classeur 1'!D15-'Classeur 1'!$D$29)/'Classeur 1'!$D$30</f>
        <v>0.49156999407841123</v>
      </c>
      <c r="E12" s="6">
        <f>('Classeur 1'!E15-'Classeur 1'!E$29)/'Classeur 1'!E$30</f>
        <v>1.1970975497510035</v>
      </c>
      <c r="F12" s="6">
        <f>('Classeur 1'!F15-'Classeur 1'!F$29)/'Classeur 1'!F$30</f>
        <v>-2.4273163143472736E-4</v>
      </c>
      <c r="G12" s="6">
        <f>('Classeur 1'!G15-'Classeur 1'!G$29)/'Classeur 1'!G$30</f>
        <v>-0.93481759975383727</v>
      </c>
      <c r="H12" s="6">
        <f>('Classeur 1'!H15-'Classeur 1'!H$29)/'Classeur 1'!H$30</f>
        <v>-0.12602794978801257</v>
      </c>
      <c r="I12" s="6">
        <f>('Classeur 1'!I15-'Classeur 1'!I$29)/'Classeur 1'!I$30</f>
        <v>-0.18746682965633824</v>
      </c>
      <c r="J12" s="6">
        <f>('Classeur 1'!J15-'Classeur 1'!J$29)/'Classeur 1'!J$30</f>
        <v>-0.16604234348546407</v>
      </c>
      <c r="K12" s="6">
        <f>('Classeur 1'!K15-'Classeur 1'!K$29)/'Classeur 1'!K$30</f>
        <v>0.28824405225877103</v>
      </c>
      <c r="L12" s="6">
        <f>('Classeur 1'!L15-'Classeur 1'!L$29)/'Classeur 1'!L$30</f>
        <v>1.082308618860824</v>
      </c>
      <c r="M12" s="6">
        <f>('Classeur 1'!M15-'Classeur 1'!M$29)/'Classeur 1'!M$30</f>
        <v>0.67822457574774053</v>
      </c>
      <c r="N12" s="6">
        <f>('Classeur 1'!N15-'Classeur 1'!N$29)/'Classeur 1'!N$30</f>
        <v>0.1935537937166649</v>
      </c>
      <c r="O12" s="6">
        <f>('Classeur 1'!O15-'Classeur 1'!O$29)/'Classeur 1'!O$30</f>
        <v>-0.32045208984468943</v>
      </c>
      <c r="P12" s="6">
        <f>('Classeur 1'!P15-'Classeur 1'!P$29)/'Classeur 1'!P$30</f>
        <v>-9.1043810378650267E-2</v>
      </c>
      <c r="Q12" s="6">
        <f>('Classeur 1'!Q15-'Classeur 1'!Q$29)/'Classeur 1'!Q$30</f>
        <v>-5.9093620863983218E-2</v>
      </c>
      <c r="R12" s="6">
        <f>('Classeur 1'!R15-'Classeur 1'!R$29)/'Classeur 1'!R$30</f>
        <v>0.19218383571402511</v>
      </c>
      <c r="S12" s="6">
        <f>('Classeur 1'!S15-'Classeur 1'!S$29)/'Classeur 1'!S$30</f>
        <v>0.35807530459065495</v>
      </c>
      <c r="T12" s="6">
        <f>('Classeur 1'!T15-'Classeur 1'!T$29)/'Classeur 1'!T$30</f>
        <v>0.22222277973421256</v>
      </c>
      <c r="U12" s="6">
        <f>('Classeur 1'!U15-'Classeur 1'!U$29)/'Classeur 1'!U$30</f>
        <v>0.51359070458195366</v>
      </c>
      <c r="V12" s="6">
        <f>('Classeur 1'!V15-'Classeur 1'!V$29)/'Classeur 1'!V$30</f>
        <v>0.55149299060519719</v>
      </c>
      <c r="W12" s="6">
        <f>('Classeur 1'!W15-'Classeur 1'!W$29)/'Classeur 1'!W$30</f>
        <v>0.18672338593309021</v>
      </c>
      <c r="X12" s="6">
        <f>('Classeur 1'!X15-'Classeur 1'!X$29)/'Classeur 1'!X$30</f>
        <v>0.68061708380549668</v>
      </c>
      <c r="Y12" s="6">
        <f>('Classeur 1'!Y15-'Classeur 1'!Y$29)/'Classeur 1'!Y$30</f>
        <v>0.93252712003159954</v>
      </c>
      <c r="Z12" s="6">
        <f>('Classeur 1'!Z15-'Classeur 1'!Z$29)/'Classeur 1'!Z$30</f>
        <v>0.19391577918586611</v>
      </c>
      <c r="AA12" s="6">
        <f>('Classeur 1'!AA15-'Classeur 1'!AA$29)/'Classeur 1'!AA$30</f>
        <v>0.45237014262544595</v>
      </c>
      <c r="AB12" s="6">
        <f>('Classeur 1'!AB15-'Classeur 1'!AB$29)/'Classeur 1'!AB$30</f>
        <v>0.80312771209806777</v>
      </c>
      <c r="AC12" s="6">
        <f>('Classeur 1'!AC15-'Classeur 1'!AC$29)/'Classeur 1'!AC$30</f>
        <v>0.5254532937960803</v>
      </c>
      <c r="AD12" s="6">
        <f>('Classeur 1'!AD15-'Classeur 1'!AD$29)/'Classeur 1'!AD$30</f>
        <v>-0.1783841062161558</v>
      </c>
      <c r="AE12" s="6">
        <f>('Classeur 1'!AE15-'Classeur 1'!AE$29)/'Classeur 1'!AE$30</f>
        <v>0.5689189211801674</v>
      </c>
      <c r="AF12" s="6">
        <f>('Classeur 1'!AF15-'Classeur 1'!AF$29)/'Classeur 1'!AF$30</f>
        <v>0.72986357432337956</v>
      </c>
    </row>
    <row r="13" spans="1:32" x14ac:dyDescent="0.3">
      <c r="A13" s="3" t="s">
        <v>48</v>
      </c>
      <c r="B13" s="3" t="s">
        <v>32</v>
      </c>
      <c r="C13" s="3" t="s">
        <v>39</v>
      </c>
      <c r="D13" s="6">
        <f>('Classeur 1'!D16-'Classeur 1'!$D$29)/'Classeur 1'!$D$30</f>
        <v>0.99780617110772107</v>
      </c>
      <c r="E13" s="6">
        <f>('Classeur 1'!E16-'Classeur 1'!E$29)/'Classeur 1'!E$30</f>
        <v>0.66392050430194127</v>
      </c>
      <c r="F13" s="6">
        <f>('Classeur 1'!F16-'Classeur 1'!F$29)/'Classeur 1'!F$30</f>
        <v>0.28011230267682763</v>
      </c>
      <c r="G13" s="6">
        <f>('Classeur 1'!G16-'Classeur 1'!G$29)/'Classeur 1'!G$30</f>
        <v>-0.13558423202536662</v>
      </c>
      <c r="H13" s="6">
        <f>('Classeur 1'!H16-'Classeur 1'!H$29)/'Classeur 1'!H$30</f>
        <v>-0.30560250829048002</v>
      </c>
      <c r="I13" s="6">
        <f>('Classeur 1'!I16-'Classeur 1'!I$29)/'Classeur 1'!I$30</f>
        <v>1.4107522766085336</v>
      </c>
      <c r="J13" s="6">
        <f>('Classeur 1'!J16-'Classeur 1'!J$29)/'Classeur 1'!J$30</f>
        <v>1.520336920458039</v>
      </c>
      <c r="K13" s="6">
        <f>('Classeur 1'!K16-'Classeur 1'!K$29)/'Classeur 1'!K$30</f>
        <v>0.51528201719580757</v>
      </c>
      <c r="L13" s="6">
        <f>('Classeur 1'!L16-'Classeur 1'!L$29)/'Classeur 1'!L$30</f>
        <v>0.43832647235627031</v>
      </c>
      <c r="M13" s="6">
        <f>('Classeur 1'!M16-'Classeur 1'!M$29)/'Classeur 1'!M$30</f>
        <v>0.67822457574774053</v>
      </c>
      <c r="N13" s="6">
        <f>('Classeur 1'!N16-'Classeur 1'!N$29)/'Classeur 1'!N$30</f>
        <v>0.53111689470375156</v>
      </c>
      <c r="O13" s="6">
        <f>('Classeur 1'!O16-'Classeur 1'!O$29)/'Classeur 1'!O$30</f>
        <v>-1.1021609756779482</v>
      </c>
      <c r="P13" s="6">
        <f>('Classeur 1'!P16-'Classeur 1'!P$29)/'Classeur 1'!P$30</f>
        <v>0.10759723044749858</v>
      </c>
      <c r="Q13" s="6">
        <f>('Classeur 1'!Q16-'Classeur 1'!Q$29)/'Classeur 1'!Q$30</f>
        <v>0.48617933529004714</v>
      </c>
      <c r="R13" s="6">
        <f>('Classeur 1'!R16-'Classeur 1'!R$29)/'Classeur 1'!R$30</f>
        <v>1.7587539042048274E-2</v>
      </c>
      <c r="S13" s="6">
        <f>('Classeur 1'!S16-'Classeur 1'!S$29)/'Classeur 1'!S$30</f>
        <v>0.49881613286559179</v>
      </c>
      <c r="T13" s="6">
        <f>('Classeur 1'!T16-'Classeur 1'!T$29)/'Classeur 1'!T$30</f>
        <v>0.3683173621176169</v>
      </c>
      <c r="U13" s="6">
        <f>('Classeur 1'!U16-'Classeur 1'!U$29)/'Classeur 1'!U$30</f>
        <v>0.25741302000544664</v>
      </c>
      <c r="V13" s="6">
        <f>('Classeur 1'!V16-'Classeur 1'!V$29)/'Classeur 1'!V$30</f>
        <v>0.67202745169150246</v>
      </c>
      <c r="W13" s="6">
        <f>('Classeur 1'!W16-'Classeur 1'!W$29)/'Classeur 1'!W$30</f>
        <v>0.18672338593309021</v>
      </c>
      <c r="X13" s="6">
        <f>('Classeur 1'!X16-'Classeur 1'!X$29)/'Classeur 1'!X$30</f>
        <v>0.86806572327979681</v>
      </c>
      <c r="Y13" s="6">
        <f>('Classeur 1'!Y16-'Classeur 1'!Y$29)/'Classeur 1'!Y$30</f>
        <v>0.4917703193164466</v>
      </c>
      <c r="Z13" s="6">
        <f>('Classeur 1'!Z16-'Classeur 1'!Z$29)/'Classeur 1'!Z$30</f>
        <v>-6.7914527808664055E-2</v>
      </c>
      <c r="AA13" s="6">
        <f>('Classeur 1'!AA16-'Classeur 1'!AA$29)/'Classeur 1'!AA$30</f>
        <v>0.53157617072453267</v>
      </c>
      <c r="AB13" s="6">
        <f>('Classeur 1'!AB16-'Classeur 1'!AB$29)/'Classeur 1'!AB$30</f>
        <v>-0.1698924006361332</v>
      </c>
      <c r="AC13" s="6">
        <f>('Classeur 1'!AC16-'Classeur 1'!AC$29)/'Classeur 1'!AC$30</f>
        <v>0.23116277755485545</v>
      </c>
      <c r="AD13" s="6">
        <f>('Classeur 1'!AD16-'Classeur 1'!AD$29)/'Classeur 1'!AD$30</f>
        <v>0.56804740754229011</v>
      </c>
      <c r="AE13" s="6">
        <f>('Classeur 1'!AE16-'Classeur 1'!AE$29)/'Classeur 1'!AE$30</f>
        <v>-0.43439788978735872</v>
      </c>
      <c r="AF13" s="6">
        <f>('Classeur 1'!AF16-'Classeur 1'!AF$29)/'Classeur 1'!AF$30</f>
        <v>0.86464993792330036</v>
      </c>
    </row>
    <row r="14" spans="1:32" x14ac:dyDescent="0.3">
      <c r="A14" s="3" t="s">
        <v>49</v>
      </c>
      <c r="B14" s="3" t="s">
        <v>32</v>
      </c>
      <c r="C14" s="3" t="s">
        <v>41</v>
      </c>
      <c r="D14" s="6">
        <f>('Classeur 1'!D17-'Classeur 1'!$D$29)/'Classeur 1'!$D$30</f>
        <v>0.24022196212679486</v>
      </c>
      <c r="E14" s="6">
        <f>('Classeur 1'!E17-'Classeur 1'!E$29)/'Classeur 1'!E$30</f>
        <v>1.1970975497510035</v>
      </c>
      <c r="F14" s="6">
        <f>('Classeur 1'!F17-'Classeur 1'!F$29)/'Classeur 1'!F$30</f>
        <v>0.32598858101817896</v>
      </c>
      <c r="G14" s="6">
        <f>('Classeur 1'!G17-'Classeur 1'!G$29)/'Classeur 1'!G$30</f>
        <v>1.241666124863875</v>
      </c>
      <c r="H14" s="6">
        <f>('Classeur 1'!H17-'Classeur 1'!H$29)/'Classeur 1'!H$30</f>
        <v>-0.98969606449035508</v>
      </c>
      <c r="I14" s="6">
        <f>('Classeur 1'!I17-'Classeur 1'!I$29)/'Classeur 1'!I$30</f>
        <v>0.49322158783103454</v>
      </c>
      <c r="J14" s="6">
        <f>('Classeur 1'!J17-'Classeur 1'!J$29)/'Classeur 1'!J$30</f>
        <v>0.67616340326811708</v>
      </c>
      <c r="K14" s="6">
        <f>('Classeur 1'!K17-'Classeur 1'!K$29)/'Classeur 1'!K$30</f>
        <v>1.0316102922945498</v>
      </c>
      <c r="L14" s="6">
        <f>('Classeur 1'!L17-'Classeur 1'!L$29)/'Classeur 1'!L$30</f>
        <v>0.43832647235627031</v>
      </c>
      <c r="M14" s="6">
        <f>('Classeur 1'!M17-'Classeur 1'!M$29)/'Classeur 1'!M$30</f>
        <v>0.85275640788147156</v>
      </c>
      <c r="N14" s="6">
        <f>('Classeur 1'!N17-'Classeur 1'!N$29)/'Classeur 1'!N$30</f>
        <v>0.53574104677206735</v>
      </c>
      <c r="O14" s="6">
        <f>('Classeur 1'!O17-'Classeur 1'!O$29)/'Classeur 1'!O$30</f>
        <v>0.72635807031462851</v>
      </c>
      <c r="P14" s="6">
        <f>('Classeur 1'!P17-'Classeur 1'!P$29)/'Classeur 1'!P$30</f>
        <v>-0.1208399665025737</v>
      </c>
      <c r="Q14" s="6">
        <f>('Classeur 1'!Q17-'Classeur 1'!Q$29)/'Classeur 1'!Q$30</f>
        <v>-4.6558610377683621E-2</v>
      </c>
      <c r="R14" s="6">
        <f>('Classeur 1'!R17-'Classeur 1'!R$29)/'Classeur 1'!R$30</f>
        <v>0.19218383571402511</v>
      </c>
      <c r="S14" s="6">
        <f>('Classeur 1'!S17-'Classeur 1'!S$29)/'Classeur 1'!S$30</f>
        <v>1.1422027764081562</v>
      </c>
      <c r="T14" s="6">
        <f>('Classeur 1'!T17-'Classeur 1'!T$29)/'Classeur 1'!T$30</f>
        <v>1.1530539760627556</v>
      </c>
      <c r="U14" s="6">
        <f>('Classeur 1'!U17-'Classeur 1'!U$29)/'Classeur 1'!U$30</f>
        <v>0.6660002131274706</v>
      </c>
      <c r="V14" s="6">
        <f>('Classeur 1'!V17-'Classeur 1'!V$29)/'Classeur 1'!V$30</f>
        <v>0.79256191277780619</v>
      </c>
      <c r="W14" s="6">
        <f>('Classeur 1'!W17-'Classeur 1'!W$29)/'Classeur 1'!W$30</f>
        <v>-0.42409396478266681</v>
      </c>
      <c r="X14" s="6">
        <f>('Classeur 1'!X17-'Classeur 1'!X$29)/'Classeur 1'!X$30</f>
        <v>0.31092671150895967</v>
      </c>
      <c r="Y14" s="6">
        <f>('Classeur 1'!Y17-'Classeur 1'!Y$29)/'Classeur 1'!Y$30</f>
        <v>0.4917703193164466</v>
      </c>
      <c r="Z14" s="6">
        <f>('Classeur 1'!Z17-'Classeur 1'!Z$29)/'Classeur 1'!Z$30</f>
        <v>1.1426655974719282</v>
      </c>
      <c r="AA14" s="6">
        <f>('Classeur 1'!AA17-'Classeur 1'!AA$29)/'Classeur 1'!AA$30</f>
        <v>1.5142259568288416</v>
      </c>
      <c r="AB14" s="6">
        <f>('Classeur 1'!AB17-'Classeur 1'!AB$29)/'Classeur 1'!AB$30</f>
        <v>-0.37329208521898827</v>
      </c>
      <c r="AC14" s="6">
        <f>('Classeur 1'!AC17-'Classeur 1'!AC$29)/'Classeur 1'!AC$30</f>
        <v>0.66297222661908184</v>
      </c>
      <c r="AD14" s="6">
        <f>('Classeur 1'!AD17-'Classeur 1'!AD$29)/'Classeur 1'!AD$30</f>
        <v>1.1475749803361153</v>
      </c>
      <c r="AE14" s="6">
        <f>('Classeur 1'!AE17-'Classeur 1'!AE$29)/'Classeur 1'!AE$30</f>
        <v>0.5689189211801674</v>
      </c>
      <c r="AF14" s="6">
        <f>('Classeur 1'!AF17-'Classeur 1'!AF$29)/'Classeur 1'!AF$30</f>
        <v>1.7624233954727715</v>
      </c>
    </row>
    <row r="15" spans="1:32" x14ac:dyDescent="0.3">
      <c r="A15" s="3" t="s">
        <v>50</v>
      </c>
      <c r="B15" s="3" t="s">
        <v>32</v>
      </c>
      <c r="C15" s="3" t="s">
        <v>41</v>
      </c>
      <c r="D15" s="6">
        <f>('Classeur 1'!D18-'Classeur 1'!$D$29)/'Classeur 1'!$D$30</f>
        <v>-0.14211025548974615</v>
      </c>
      <c r="E15" s="6">
        <f>('Classeur 1'!E18-'Classeur 1'!E$29)/'Classeur 1'!E$30</f>
        <v>0.30514716530818248</v>
      </c>
      <c r="F15" s="6">
        <f>('Classeur 1'!F18-'Classeur 1'!F$29)/'Classeur 1'!F$30</f>
        <v>8.6412460791118348E-2</v>
      </c>
      <c r="G15" s="6">
        <f>('Classeur 1'!G18-'Classeur 1'!G$29)/'Classeur 1'!G$30</f>
        <v>0.44956876934726647</v>
      </c>
      <c r="H15" s="6">
        <f>('Classeur 1'!H18-'Classeur 1'!H$29)/'Classeur 1'!H$30</f>
        <v>-0.81867267544038613</v>
      </c>
      <c r="I15" s="6">
        <f>('Classeur 1'!I18-'Classeur 1'!I$29)/'Classeur 1'!I$30</f>
        <v>1.4107522766085336</v>
      </c>
      <c r="J15" s="6">
        <f>('Classeur 1'!J18-'Classeur 1'!J$29)/'Classeur 1'!J$30</f>
        <v>1.5911766561662835</v>
      </c>
      <c r="K15" s="6">
        <f>('Classeur 1'!K18-'Classeur 1'!K$29)/'Classeur 1'!K$30</f>
        <v>0.91076750450548116</v>
      </c>
      <c r="L15" s="6">
        <f>('Classeur 1'!L18-'Classeur 1'!L$29)/'Classeur 1'!L$30</f>
        <v>-0.19543373531487432</v>
      </c>
      <c r="M15" s="6">
        <f>('Classeur 1'!M18-'Classeur 1'!M$29)/'Classeur 1'!M$30</f>
        <v>0.94920820985011134</v>
      </c>
      <c r="N15" s="6">
        <f>('Classeur 1'!N18-'Classeur 1'!N$29)/'Classeur 1'!N$30</f>
        <v>0.17505718544339996</v>
      </c>
      <c r="O15" s="6">
        <f>('Classeur 1'!O18-'Classeur 1'!O$29)/'Classeur 1'!O$30</f>
        <v>-0.28646474698237462</v>
      </c>
      <c r="P15" s="6">
        <f>('Classeur 1'!P18-'Classeur 1'!P$29)/'Classeur 1'!P$30</f>
        <v>0.83263702946294083</v>
      </c>
      <c r="Q15" s="6">
        <f>('Classeur 1'!Q18-'Classeur 1'!Q$29)/'Classeur 1'!Q$30</f>
        <v>-0.8676017972303065</v>
      </c>
      <c r="R15" s="6">
        <f>('Classeur 1'!R18-'Classeur 1'!R$29)/'Classeur 1'!R$30</f>
        <v>5.1163749940506105E-2</v>
      </c>
      <c r="S15" s="6">
        <f>('Classeur 1'!S18-'Classeur 1'!S$29)/'Classeur 1'!S$30</f>
        <v>0.28971547371425777</v>
      </c>
      <c r="T15" s="6">
        <f>('Classeur 1'!T18-'Classeur 1'!T$29)/'Classeur 1'!T$30</f>
        <v>0.4058845404447774</v>
      </c>
      <c r="U15" s="6">
        <f>('Classeur 1'!U18-'Classeur 1'!U$29)/'Classeur 1'!U$30</f>
        <v>0.41630803955290119</v>
      </c>
      <c r="V15" s="6">
        <f>('Classeur 1'!V18-'Classeur 1'!V$29)/'Classeur 1'!V$30</f>
        <v>1.2144325265798752</v>
      </c>
      <c r="W15" s="6">
        <f>('Classeur 1'!W18-'Classeur 1'!W$29)/'Classeur 1'!W$30</f>
        <v>-1.1715977156585935</v>
      </c>
      <c r="X15" s="6">
        <f>('Classeur 1'!X18-'Classeur 1'!X$29)/'Classeur 1'!X$30</f>
        <v>0.4983753509832598</v>
      </c>
      <c r="Y15" s="6">
        <f>('Classeur 1'!Y18-'Classeur 1'!Y$29)/'Classeur 1'!Y$30</f>
        <v>0.2285405633337835</v>
      </c>
      <c r="Z15" s="6">
        <f>('Classeur 1'!Z18-'Classeur 1'!Z$29)/'Classeur 1'!Z$30</f>
        <v>0.97016563051082583</v>
      </c>
      <c r="AA15" s="6">
        <f>('Classeur 1'!AA18-'Classeur 1'!AA$29)/'Classeur 1'!AA$30</f>
        <v>1.3780905960335339</v>
      </c>
      <c r="AB15" s="6">
        <f>('Classeur 1'!AB18-'Classeur 1'!AB$29)/'Classeur 1'!AB$30</f>
        <v>1.7015417629194882E-2</v>
      </c>
      <c r="AC15" s="6">
        <f>('Classeur 1'!AC18-'Classeur 1'!AC$29)/'Classeur 1'!AC$30</f>
        <v>1.3780706772986917</v>
      </c>
      <c r="AD15" s="6">
        <f>('Classeur 1'!AD18-'Classeur 1'!AD$29)/'Classeur 1'!AD$30</f>
        <v>1.4790647519741837</v>
      </c>
      <c r="AE15" s="6">
        <f>('Classeur 1'!AE18-'Classeur 1'!AE$29)/'Classeur 1'!AE$30</f>
        <v>1.4180617541030371</v>
      </c>
      <c r="AF15" s="6">
        <f>('Classeur 1'!AF18-'Classeur 1'!AF$29)/'Classeur 1'!AF$30</f>
        <v>0.6841324866734062</v>
      </c>
    </row>
    <row r="16" spans="1:32" x14ac:dyDescent="0.3">
      <c r="A16" s="3" t="s">
        <v>51</v>
      </c>
      <c r="B16" s="3" t="s">
        <v>36</v>
      </c>
      <c r="C16" s="3" t="s">
        <v>33</v>
      </c>
      <c r="D16" s="6">
        <f>('Classeur 1'!D19-'Classeur 1'!$D$29)/'Classeur 1'!$D$30</f>
        <v>-1.4666182950898615E-2</v>
      </c>
      <c r="E16" s="6">
        <f>('Classeur 1'!E19-'Classeur 1'!E$29)/'Classeur 1'!E$30</f>
        <v>0.48453383480506079</v>
      </c>
      <c r="F16" s="6">
        <f>('Classeur 1'!F19-'Classeur 1'!F$29)/'Classeur 1'!F$30</f>
        <v>0.67260935070839345</v>
      </c>
      <c r="G16" s="6">
        <f>('Classeur 1'!G19-'Classeur 1'!G$29)/'Classeur 1'!G$30</f>
        <v>0.91340956311825405</v>
      </c>
      <c r="H16" s="6">
        <f>('Classeur 1'!H19-'Classeur 1'!H$29)/'Classeur 1'!H$30</f>
        <v>-0.12602794978801257</v>
      </c>
      <c r="I16" s="6">
        <f>('Classeur 1'!I19-'Classeur 1'!I$29)/'Classeur 1'!I$30</f>
        <v>0.21162172196639426</v>
      </c>
      <c r="J16" s="6">
        <f>('Classeur 1'!J19-'Classeur 1'!J$29)/'Classeur 1'!J$30</f>
        <v>0.32590026559957169</v>
      </c>
      <c r="K16" s="6">
        <f>('Classeur 1'!K19-'Classeur 1'!K$29)/'Classeur 1'!K$30</f>
        <v>1.0316102922945498</v>
      </c>
      <c r="L16" s="6">
        <f>('Classeur 1'!L19-'Classeur 1'!L$29)/'Classeur 1'!L$30</f>
        <v>-0.19543373531487432</v>
      </c>
      <c r="M16" s="6">
        <f>('Classeur 1'!M19-'Classeur 1'!M$29)/'Classeur 1'!M$30</f>
        <v>0.60933043148442756</v>
      </c>
      <c r="N16" s="6">
        <f>('Classeur 1'!N19-'Classeur 1'!N$29)/'Classeur 1'!N$30</f>
        <v>-5.2847452209316666E-3</v>
      </c>
      <c r="O16" s="6">
        <f>('Classeur 1'!O19-'Classeur 1'!O$29)/'Classeur 1'!O$30</f>
        <v>0.529231481713199</v>
      </c>
      <c r="P16" s="6">
        <f>('Classeur 1'!P19-'Classeur 1'!P$29)/'Classeur 1'!P$30</f>
        <v>0.50487931209979409</v>
      </c>
      <c r="Q16" s="6">
        <f>('Classeur 1'!Q19-'Classeur 1'!Q$29)/'Classeur 1'!Q$30</f>
        <v>-1.3439321957096912</v>
      </c>
      <c r="R16" s="6">
        <f>('Classeur 1'!R19-'Classeur 1'!R$29)/'Classeur 1'!R$30</f>
        <v>-0.12343254673147074</v>
      </c>
      <c r="S16" s="6">
        <f>('Classeur 1'!S19-'Classeur 1'!S$29)/'Classeur 1'!S$30</f>
        <v>0.54707013113128422</v>
      </c>
      <c r="T16" s="6">
        <f>('Classeur 1'!T19-'Classeur 1'!T$29)/'Classeur 1'!T$30</f>
        <v>0.22639691065945222</v>
      </c>
      <c r="U16" s="6">
        <f>('Classeur 1'!U19-'Classeur 1'!U$29)/'Classeur 1'!U$30</f>
        <v>0.99351851872528252</v>
      </c>
      <c r="V16" s="6">
        <f>('Classeur 1'!V19-'Classeur 1'!V$29)/'Classeur 1'!V$30</f>
        <v>9.614058205693303E-2</v>
      </c>
      <c r="W16" s="6">
        <f>('Classeur 1'!W19-'Classeur 1'!W$29)/'Classeur 1'!W$30</f>
        <v>-0.42409396478266681</v>
      </c>
      <c r="X16" s="6">
        <f>('Classeur 1'!X19-'Classeur 1'!X$29)/'Classeur 1'!X$30</f>
        <v>1.0555143627540946</v>
      </c>
      <c r="Y16" s="6">
        <f>('Classeur 1'!Y19-'Classeur 1'!Y$29)/'Classeur 1'!Y$30</f>
        <v>1.1529055203891774</v>
      </c>
      <c r="Z16" s="6">
        <f>('Classeur 1'!Z19-'Classeur 1'!Z$29)/'Classeur 1'!Z$30</f>
        <v>0.48346929515628745</v>
      </c>
      <c r="AA16" s="6">
        <f>('Classeur 1'!AA19-'Classeur 1'!AA$29)/'Classeur 1'!AA$30</f>
        <v>0.36326336101397205</v>
      </c>
      <c r="AB16" s="6">
        <f>('Classeur 1'!AB19-'Classeur 1'!AB$29)/'Classeur 1'!AB$30</f>
        <v>0.21491781343954097</v>
      </c>
      <c r="AC16" s="6">
        <f>('Classeur 1'!AC19-'Classeur 1'!AC$29)/'Classeur 1'!AC$30</f>
        <v>0.42643966216351881</v>
      </c>
      <c r="AD16" s="6">
        <f>('Classeur 1'!AD19-'Classeur 1'!AD$29)/'Classeur 1'!AD$30</f>
        <v>0.34319070929828605</v>
      </c>
      <c r="AE16" s="6">
        <f>('Classeur 1'!AE19-'Classeur 1'!AE$29)/'Classeur 1'!AE$30</f>
        <v>0.73969625070655387</v>
      </c>
      <c r="AF16" s="6">
        <f>('Classeur 1'!AF19-'Classeur 1'!AF$29)/'Classeur 1'!AF$30</f>
        <v>0.23885610692366815</v>
      </c>
    </row>
    <row r="17" spans="1:32" x14ac:dyDescent="0.3">
      <c r="A17" s="3" t="s">
        <v>52</v>
      </c>
      <c r="B17" s="3" t="s">
        <v>36</v>
      </c>
      <c r="C17" s="3" t="s">
        <v>41</v>
      </c>
      <c r="D17" s="6">
        <f>('Classeur 1'!D20-'Classeur 1'!$D$29)/'Classeur 1'!$D$30</f>
        <v>-0.64480631939297883</v>
      </c>
      <c r="E17" s="6">
        <f>('Classeur 1'!E20-'Classeur 1'!E$29)/'Classeur 1'!E$30</f>
        <v>0.66392050430194127</v>
      </c>
      <c r="F17" s="6">
        <f>('Classeur 1'!F20-'Classeur 1'!F$29)/'Classeur 1'!F$30</f>
        <v>0.70319353626929371</v>
      </c>
      <c r="G17" s="6">
        <f>('Classeur 1'!G20-'Classeur 1'!G$29)/'Classeur 1'!G$30</f>
        <v>-0.40675269607609671</v>
      </c>
      <c r="H17" s="6">
        <f>('Classeur 1'!H20-'Classeur 1'!H$29)/'Classeur 1'!H$30</f>
        <v>0.19464090468067882</v>
      </c>
      <c r="I17" s="6">
        <f>('Classeur 1'!I20-'Classeur 1'!I$29)/'Classeur 1'!I$30</f>
        <v>-0.12779003689032281</v>
      </c>
      <c r="J17" s="6">
        <f>('Classeur 1'!J20-'Classeur 1'!J$29)/'Classeur 1'!J$30</f>
        <v>-0.58714521686225463</v>
      </c>
      <c r="K17" s="6">
        <f>('Classeur 1'!K20-'Classeur 1'!K$29)/'Classeur 1'!K$30</f>
        <v>-0.13653665633310233</v>
      </c>
      <c r="L17" s="6">
        <f>('Classeur 1'!L20-'Classeur 1'!L$29)/'Classeur 1'!L$30</f>
        <v>-0.55831256390077355</v>
      </c>
      <c r="M17" s="6">
        <f>('Classeur 1'!M20-'Classeur 1'!M$29)/'Classeur 1'!M$30</f>
        <v>0.32456796852939335</v>
      </c>
      <c r="N17" s="6">
        <f>('Classeur 1'!N20-'Classeur 1'!N$29)/'Classeur 1'!N$30</f>
        <v>1.2386121611561351</v>
      </c>
      <c r="O17" s="6">
        <f>('Classeur 1'!O20-'Classeur 1'!O$29)/'Classeur 1'!O$30</f>
        <v>0.72635807031462851</v>
      </c>
      <c r="P17" s="6">
        <f>('Classeur 1'!P20-'Classeur 1'!P$29)/'Classeur 1'!P$30</f>
        <v>-0.88560797368324562</v>
      </c>
      <c r="Q17" s="6">
        <f>('Classeur 1'!Q20-'Classeur 1'!Q$29)/'Classeur 1'!Q$30</f>
        <v>-0.29725882010367555</v>
      </c>
      <c r="R17" s="6">
        <f>('Classeur 1'!R20-'Classeur 1'!R$29)/'Classeur 1'!R$30</f>
        <v>-0.95612257701320646</v>
      </c>
      <c r="S17" s="6">
        <f>('Classeur 1'!S20-'Classeur 1'!S$29)/'Classeur 1'!S$30</f>
        <v>-0.6311316598560397</v>
      </c>
      <c r="T17" s="6">
        <f>('Classeur 1'!T20-'Classeur 1'!T$29)/'Classeur 1'!T$30</f>
        <v>-9.501117058403577E-2</v>
      </c>
      <c r="U17" s="6">
        <f>('Classeur 1'!U20-'Classeur 1'!U$29)/'Classeur 1'!U$30</f>
        <v>0.44225008356064871</v>
      </c>
      <c r="V17" s="6">
        <f>('Classeur 1'!V20-'Classeur 1'!V$29)/'Classeur 1'!V$30</f>
        <v>0.79256191277780619</v>
      </c>
      <c r="W17" s="6">
        <f>('Classeur 1'!W20-'Classeur 1'!W$29)/'Classeur 1'!W$30</f>
        <v>3.2951185752899279E-2</v>
      </c>
      <c r="X17" s="6">
        <f>('Classeur 1'!X20-'Classeur 1'!X$29)/'Classeur 1'!X$30</f>
        <v>-0.43366093973617531</v>
      </c>
      <c r="Y17" s="6">
        <f>('Classeur 1'!Y20-'Classeur 1'!Y$29)/'Classeur 1'!Y$30</f>
        <v>-0.22445948184568068</v>
      </c>
      <c r="Z17" s="6">
        <f>('Classeur 1'!Z20-'Classeur 1'!Z$29)/'Classeur 1'!Z$30</f>
        <v>0.59128177450697683</v>
      </c>
      <c r="AA17" s="6">
        <f>('Classeur 1'!AA20-'Classeur 1'!AA$29)/'Classeur 1'!AA$30</f>
        <v>0.80632208069324407</v>
      </c>
      <c r="AB17" s="6">
        <f>('Classeur 1'!AB20-'Classeur 1'!AB$29)/'Classeur 1'!AB$30</f>
        <v>-0.37329208521898827</v>
      </c>
      <c r="AC17" s="6">
        <f>('Classeur 1'!AC20-'Classeur 1'!AC$29)/'Classeur 1'!AC$30</f>
        <v>0.1321491459222939</v>
      </c>
      <c r="AD17" s="6">
        <f>('Classeur 1'!AD20-'Classeur 1'!AD$29)/'Classeur 1'!AD$30</f>
        <v>0.15310566542191173</v>
      </c>
      <c r="AE17" s="6">
        <f>('Classeur 1'!AE20-'Classeur 1'!AE$29)/'Classeur 1'!AE$30</f>
        <v>0.99349033764160233</v>
      </c>
      <c r="AF17" s="6">
        <f>('Classeur 1'!AF20-'Classeur 1'!AF$29)/'Classeur 1'!AF$30</f>
        <v>0.90075342817327941</v>
      </c>
    </row>
    <row r="18" spans="1:32" x14ac:dyDescent="0.3">
      <c r="A18" s="3" t="s">
        <v>53</v>
      </c>
      <c r="B18" s="3" t="s">
        <v>38</v>
      </c>
      <c r="C18" s="3" t="s">
        <v>41</v>
      </c>
      <c r="D18" s="6">
        <f>('Classeur 1'!D21-'Classeur 1'!$D$29)/'Classeur 1'!$D$30</f>
        <v>-0.26601421490251498</v>
      </c>
      <c r="E18" s="6">
        <f>('Classeur 1'!E21-'Classeur 1'!E$29)/'Classeur 1'!E$30</f>
        <v>0.66392050430194127</v>
      </c>
      <c r="F18" s="6">
        <f>('Classeur 1'!F21-'Classeur 1'!F$29)/'Classeur 1'!F$30</f>
        <v>1.6462059243970826</v>
      </c>
      <c r="G18" s="6">
        <f>('Classeur 1'!G21-'Classeur 1'!G$29)/'Classeur 1'!G$30</f>
        <v>1.241666124863875</v>
      </c>
      <c r="H18" s="6">
        <f>('Classeur 1'!H21-'Classeur 1'!H$29)/'Classeur 1'!H$30</f>
        <v>-1.3873254440315326</v>
      </c>
      <c r="I18" s="6">
        <f>('Classeur 1'!I21-'Classeur 1'!I$29)/'Classeur 1'!I$30</f>
        <v>-0.31987471360593706</v>
      </c>
      <c r="J18" s="6">
        <f>('Classeur 1'!J21-'Classeur 1'!J$29)/'Classeur 1'!J$30</f>
        <v>-0.23688207919370841</v>
      </c>
      <c r="K18" s="6">
        <f>('Classeur 1'!K21-'Classeur 1'!K$29)/'Classeur 1'!K$30</f>
        <v>0.64711051296569932</v>
      </c>
      <c r="L18" s="6">
        <f>('Classeur 1'!L21-'Classeur 1'!L$29)/'Classeur 1'!L$30</f>
        <v>0.24922060393826737</v>
      </c>
      <c r="M18" s="6">
        <f>('Classeur 1'!M21-'Classeur 1'!M$29)/'Classeur 1'!M$30</f>
        <v>1.2064130150998187</v>
      </c>
      <c r="N18" s="6">
        <f>('Classeur 1'!N21-'Classeur 1'!N$29)/'Classeur 1'!N$30</f>
        <v>1.5623028059382704</v>
      </c>
      <c r="O18" s="6">
        <f>('Classeur 1'!O21-'Classeur 1'!O$29)/'Classeur 1'!O$30</f>
        <v>-1.4566004083850068E-2</v>
      </c>
      <c r="P18" s="6">
        <f>('Classeur 1'!P21-'Classeur 1'!P$29)/'Classeur 1'!P$30</f>
        <v>0.30623827127364744</v>
      </c>
      <c r="Q18" s="6">
        <f>('Classeur 1'!Q21-'Classeur 1'!Q$29)/'Classeur 1'!Q$30</f>
        <v>-0.32232884107627474</v>
      </c>
      <c r="R18" s="6">
        <f>('Classeur 1'!R21-'Classeur 1'!R$29)/'Classeur 1'!R$30</f>
        <v>1.3942121858787879</v>
      </c>
      <c r="S18" s="6">
        <f>('Classeur 1'!S21-'Classeur 1'!S$29)/'Classeur 1'!S$30</f>
        <v>1.2990282707716572</v>
      </c>
      <c r="T18" s="6">
        <f>('Classeur 1'!T21-'Classeur 1'!T$29)/'Classeur 1'!T$30</f>
        <v>1.3074968202966393</v>
      </c>
      <c r="U18" s="6">
        <f>('Classeur 1'!U21-'Classeur 1'!U$29)/'Classeur 1'!U$30</f>
        <v>1.2918520248143788</v>
      </c>
      <c r="V18" s="6">
        <f>('Classeur 1'!V21-'Classeur 1'!V$29)/'Classeur 1'!V$30</f>
        <v>-0.28555187804969945</v>
      </c>
      <c r="W18" s="6">
        <f>('Classeur 1'!W21-'Classeur 1'!W$29)/'Classeur 1'!W$30</f>
        <v>0.79326928664384433</v>
      </c>
      <c r="X18" s="6">
        <f>('Classeur 1'!X21-'Classeur 1'!X$29)/'Classeur 1'!X$30</f>
        <v>-0.62110957921047549</v>
      </c>
      <c r="Y18" s="6">
        <f>('Classeur 1'!Y21-'Classeur 1'!Y$29)/'Classeur 1'!Y$30</f>
        <v>1.1529055203891774</v>
      </c>
      <c r="Z18" s="6">
        <f>('Classeur 1'!Z21-'Classeur 1'!Z$29)/'Classeur 1'!Z$30</f>
        <v>0.62824605314149873</v>
      </c>
      <c r="AA18" s="6">
        <f>('Classeur 1'!AA21-'Classeur 1'!AA$29)/'Classeur 1'!AA$30</f>
        <v>0.36326336101397205</v>
      </c>
      <c r="AB18" s="6">
        <f>('Classeur 1'!AB21-'Classeur 1'!AB$29)/'Classeur 1'!AB$30</f>
        <v>0.41282020924988461</v>
      </c>
      <c r="AC18" s="6">
        <f>('Classeur 1'!AC21-'Classeur 1'!AC$29)/'Classeur 1'!AC$30</f>
        <v>0.42643966216351881</v>
      </c>
      <c r="AD18" s="6">
        <f>('Classeur 1'!AD21-'Classeur 1'!AD$29)/'Classeur 1'!AD$30</f>
        <v>0.2365576359042226</v>
      </c>
      <c r="AE18" s="6">
        <f>('Classeur 1'!AE21-'Classeur 1'!AE$29)/'Classeur 1'!AE$30</f>
        <v>0.48590216377150647</v>
      </c>
      <c r="AF18" s="6">
        <f>('Classeur 1'!AF21-'Classeur 1'!AF$29)/'Classeur 1'!AF$30</f>
        <v>0.17386982447370714</v>
      </c>
    </row>
    <row r="19" spans="1:32" x14ac:dyDescent="0.3">
      <c r="A19" s="3" t="s">
        <v>54</v>
      </c>
      <c r="B19" s="3" t="s">
        <v>38</v>
      </c>
      <c r="C19" s="3" t="s">
        <v>39</v>
      </c>
      <c r="D19" s="6">
        <f>('Classeur 1'!D22-'Classeur 1'!$D$29)/'Classeur 1'!$D$30</f>
        <v>-0.14211025548974615</v>
      </c>
      <c r="E19" s="6">
        <f>('Classeur 1'!E22-'Classeur 1'!E$29)/'Classeur 1'!E$30</f>
        <v>-0.59676914521779967</v>
      </c>
      <c r="F19" s="6">
        <f>('Classeur 1'!F22-'Classeur 1'!F$29)/'Classeur 1'!F$30</f>
        <v>0.13738610339262161</v>
      </c>
      <c r="G19" s="6">
        <f>('Classeur 1'!G22-'Classeur 1'!G$29)/'Classeur 1'!G$30</f>
        <v>-0.40675269607609671</v>
      </c>
      <c r="H19" s="6">
        <f>('Classeur 1'!H22-'Classeur 1'!H$29)/'Classeur 1'!H$30</f>
        <v>-0.47662589734044902</v>
      </c>
      <c r="I19" s="6">
        <f>('Classeur 1'!I22-'Classeur 1'!I$29)/'Classeur 1'!I$30</f>
        <v>-0.51941898941730413</v>
      </c>
      <c r="J19" s="6">
        <f>('Classeur 1'!J22-'Classeur 1'!J$29)/'Classeur 1'!J$30</f>
        <v>-0.65798495257049983</v>
      </c>
      <c r="K19" s="6">
        <f>('Classeur 1'!K22-'Classeur 1'!K$29)/'Classeur 1'!K$30</f>
        <v>4.2896574020362635E-2</v>
      </c>
      <c r="L19" s="6">
        <f>('Classeur 1'!L22-'Classeur 1'!L$29)/'Classeur 1'!L$30</f>
        <v>-0.12899113289773853</v>
      </c>
      <c r="M19" s="6">
        <f>('Classeur 1'!M22-'Classeur 1'!M$29)/'Classeur 1'!M$30</f>
        <v>0.56340100197555021</v>
      </c>
      <c r="N19" s="6">
        <f>('Classeur 1'!N22-'Classeur 1'!N$29)/'Classeur 1'!N$30</f>
        <v>0.53574104677206735</v>
      </c>
      <c r="O19" s="6">
        <f>('Classeur 1'!O22-'Classeur 1'!O$29)/'Classeur 1'!O$30</f>
        <v>0.99145934464068763</v>
      </c>
      <c r="P19" s="6">
        <f>('Classeur 1'!P22-'Classeur 1'!P$29)/'Classeur 1'!P$30</f>
        <v>-1.2977881333975039</v>
      </c>
      <c r="Q19" s="6">
        <f>('Classeur 1'!Q22-'Classeur 1'!Q$29)/'Classeur 1'!Q$30</f>
        <v>0.22294411507775702</v>
      </c>
      <c r="R19" s="6">
        <f>('Classeur 1'!R22-'Classeur 1'!R$29)/'Classeur 1'!R$30</f>
        <v>-0.76138055380215464</v>
      </c>
      <c r="S19" s="6">
        <f>('Classeur 1'!S22-'Classeur 1'!S$29)/'Classeur 1'!S$30</f>
        <v>0.21331330979357757</v>
      </c>
      <c r="T19" s="6">
        <f>('Classeur 1'!T22-'Classeur 1'!T$29)/'Classeur 1'!T$30</f>
        <v>-0.26197640759364016</v>
      </c>
      <c r="U19" s="6">
        <f>('Classeur 1'!U22-'Classeur 1'!U$29)/'Classeur 1'!U$30</f>
        <v>-0.59543167674925168</v>
      </c>
      <c r="V19" s="6">
        <f>('Classeur 1'!V22-'Classeur 1'!V$29)/'Classeur 1'!V$30</f>
        <v>-0.28555187804969945</v>
      </c>
      <c r="W19" s="6">
        <f>('Classeur 1'!W22-'Classeur 1'!W$29)/'Classeur 1'!W$30</f>
        <v>3.2951185752899279E-2</v>
      </c>
      <c r="X19" s="6">
        <f>('Classeur 1'!X22-'Classeur 1'!X$29)/'Classeur 1'!X$30</f>
        <v>-0.62110957921047549</v>
      </c>
      <c r="Y19" s="6">
        <f>('Classeur 1'!Y22-'Classeur 1'!Y$29)/'Classeur 1'!Y$30</f>
        <v>0.4917703193164466</v>
      </c>
      <c r="Z19" s="6">
        <f>('Classeur 1'!Z22-'Classeur 1'!Z$29)/'Classeur 1'!Z$30</f>
        <v>4.2978308094900448E-2</v>
      </c>
      <c r="AA19" s="6">
        <f>('Classeur 1'!AA22-'Classeur 1'!AA$29)/'Classeur 1'!AA$30</f>
        <v>-0.16642695189867768</v>
      </c>
      <c r="AB19" s="6">
        <f>('Classeur 1'!AB22-'Classeur 1'!AB$29)/'Classeur 1'!AB$30</f>
        <v>0.41282020924988461</v>
      </c>
      <c r="AC19" s="6">
        <f>('Classeur 1'!AC22-'Classeur 1'!AC$29)/'Classeur 1'!AC$30</f>
        <v>-0.35466787627113339</v>
      </c>
      <c r="AD19" s="6">
        <f>('Classeur 1'!AD22-'Classeur 1'!AD$29)/'Classeur 1'!AD$30</f>
        <v>-0.17142977534263065</v>
      </c>
      <c r="AE19" s="6">
        <f>('Classeur 1'!AE22-'Classeur 1'!AE$29)/'Classeur 1'!AE$30</f>
        <v>0.31512483424511889</v>
      </c>
      <c r="AF19" s="6">
        <f>('Classeur 1'!AF22-'Classeur 1'!AF$29)/'Classeur 1'!AF$30</f>
        <v>0.59507721072345876</v>
      </c>
    </row>
    <row r="20" spans="1:32" x14ac:dyDescent="0.3">
      <c r="A20" s="3" t="s">
        <v>55</v>
      </c>
      <c r="B20" s="3" t="s">
        <v>36</v>
      </c>
      <c r="C20" s="3" t="s">
        <v>33</v>
      </c>
      <c r="D20" s="6">
        <f>('Classeur 1'!D23-'Classeur 1'!$D$29)/'Classeur 1'!$D$30</f>
        <v>-1.6572786734516001</v>
      </c>
      <c r="E20" s="6">
        <f>('Classeur 1'!E23-'Classeur 1'!E$29)/'Classeur 1'!E$30</f>
        <v>-1.2943839710390017</v>
      </c>
      <c r="F20" s="6">
        <f>('Classeur 1'!F23-'Classeur 1'!F$29)/'Classeur 1'!F$30</f>
        <v>-0.90757356993817162</v>
      </c>
      <c r="G20" s="6">
        <f>('Classeur 1'!G23-'Classeur 1'!G$29)/'Classeur 1'!G$30</f>
        <v>-1.1988500515927067</v>
      </c>
      <c r="H20" s="6">
        <f>('Classeur 1'!H23-'Classeur 1'!H$29)/'Classeur 1'!H$30</f>
        <v>-0.78446799763039232</v>
      </c>
      <c r="I20" s="6">
        <f>('Classeur 1'!I23-'Classeur 1'!I$29)/'Classeur 1'!I$30</f>
        <v>-2.5185915470788465</v>
      </c>
      <c r="J20" s="6">
        <f>('Classeur 1'!J23-'Classeur 1'!J$29)/'Classeur 1'!J$30</f>
        <v>-2.344364216514002</v>
      </c>
      <c r="K20" s="6">
        <f>('Classeur 1'!K23-'Classeur 1'!K$29)/'Classeur 1'!K$30</f>
        <v>-2.6962066158651639</v>
      </c>
      <c r="L20" s="6">
        <f>('Classeur 1'!L23-'Classeur 1'!L$29)/'Classeur 1'!L$30</f>
        <v>-2.5873674223317837</v>
      </c>
      <c r="M20" s="6">
        <f>('Classeur 1'!M23-'Classeur 1'!M$29)/'Classeur 1'!M$30</f>
        <v>-2.0086470505215215</v>
      </c>
      <c r="N20" s="6">
        <f>('Classeur 1'!N23-'Classeur 1'!N$29)/'Classeur 1'!N$30</f>
        <v>-1.605241360858348</v>
      </c>
      <c r="O20" s="6">
        <f>('Classeur 1'!O23-'Classeur 1'!O$29)/'Classeur 1'!O$30</f>
        <v>-1.3604647814315465</v>
      </c>
      <c r="P20" s="6">
        <f>('Classeur 1'!P23-'Classeur 1'!P$29)/'Classeur 1'!P$30</f>
        <v>-0.33437908539068206</v>
      </c>
      <c r="Q20" s="6">
        <f>('Classeur 1'!Q23-'Classeur 1'!Q$29)/'Classeur 1'!Q$30</f>
        <v>0.7243445345297409</v>
      </c>
      <c r="R20" s="6">
        <f>('Classeur 1'!R23-'Classeur 1'!R$29)/'Classeur 1'!R$30</f>
        <v>-1.5067724357479011</v>
      </c>
      <c r="S20" s="6">
        <f>('Classeur 1'!S23-'Classeur 1'!S$29)/'Classeur 1'!S$30</f>
        <v>-2.078751607826812</v>
      </c>
      <c r="T20" s="6">
        <f>('Classeur 1'!T23-'Classeur 1'!T$29)/'Classeur 1'!T$30</f>
        <v>-2.8165445338405855</v>
      </c>
      <c r="U20" s="6">
        <f>('Classeur 1'!U23-'Classeur 1'!U$29)/'Classeur 1'!U$30</f>
        <v>-1.6460844590630244</v>
      </c>
      <c r="V20" s="6">
        <f>('Classeur 1'!V23-'Classeur 1'!V$29)/'Classeur 1'!V$30</f>
        <v>-3.2721279694103718</v>
      </c>
      <c r="W20" s="6">
        <f>('Classeur 1'!W23-'Classeur 1'!W$29)/'Classeur 1'!W$30</f>
        <v>-0.57786616496285781</v>
      </c>
      <c r="X20" s="6">
        <f>('Classeur 1'!X23-'Classeur 1'!X$29)/'Classeur 1'!X$30</f>
        <v>-2.4799752539972846</v>
      </c>
      <c r="Y20" s="6">
        <f>('Classeur 1'!Y23-'Classeur 1'!Y$29)/'Classeur 1'!Y$30</f>
        <v>-3.0036759752440219</v>
      </c>
      <c r="Z20" s="6">
        <f>('Classeur 1'!Z23-'Classeur 1'!Z$29)/'Classeur 1'!Z$30</f>
        <v>-2.0485837913084644</v>
      </c>
      <c r="AA20" s="6">
        <f>('Classeur 1'!AA23-'Classeur 1'!AA$29)/'Classeur 1'!AA$30</f>
        <v>-2.1119250170825228</v>
      </c>
      <c r="AB20" s="6">
        <f>('Classeur 1'!AB23-'Classeur 1'!AB$29)/'Classeur 1'!AB$30</f>
        <v>-2.1379217811945725</v>
      </c>
      <c r="AC20" s="6">
        <f>('Classeur 1'!AC23-'Classeur 1'!AC$29)/'Classeur 1'!AC$30</f>
        <v>-2.7144927635138485</v>
      </c>
      <c r="AD20" s="6">
        <f>('Classeur 1'!AD23-'Classeur 1'!AD$29)/'Classeur 1'!AD$30</f>
        <v>-2.4130424269091453</v>
      </c>
      <c r="AE20" s="6">
        <f>('Classeur 1'!AE23-'Classeur 1'!AE$29)/'Classeur 1'!AE$30</f>
        <v>-2.2797418116141559</v>
      </c>
      <c r="AF20" s="6">
        <f>('Classeur 1'!AF23-'Classeur 1'!AF$29)/'Classeur 1'!AF$30</f>
        <v>-2.1078707593249497</v>
      </c>
    </row>
    <row r="21" spans="1:32" x14ac:dyDescent="0.3">
      <c r="A21" s="3" t="s">
        <v>56</v>
      </c>
      <c r="B21" s="3" t="s">
        <v>32</v>
      </c>
      <c r="C21" s="3" t="s">
        <v>57</v>
      </c>
      <c r="D21" s="6">
        <f>('Classeur 1'!D24-'Classeur 1'!$D$29)/'Classeur 1'!$D$30</f>
        <v>2.0704604483096882</v>
      </c>
      <c r="E21" s="6">
        <f>('Classeur 1'!E24-'Classeur 1'!E$29)/'Classeur 1'!E$30</f>
        <v>0.7286990238424832</v>
      </c>
      <c r="F21" s="6">
        <f>('Classeur 1'!F24-'Classeur 1'!F$29)/'Classeur 1'!F$30</f>
        <v>0.60634361532644132</v>
      </c>
      <c r="G21" s="6">
        <f>('Classeur 1'!G24-'Classeur 1'!G$29)/'Classeur 1'!G$30</f>
        <v>-1.6484188209399717</v>
      </c>
      <c r="H21" s="6">
        <f>('Classeur 1'!H24-'Classeur 1'!H$29)/'Classeur 1'!H$30</f>
        <v>1.6825443894154073</v>
      </c>
      <c r="I21" s="6">
        <f>('Classeur 1'!I24-'Classeur 1'!I$29)/'Classeur 1'!I$30</f>
        <v>0.67784666545089589</v>
      </c>
      <c r="J21" s="6">
        <f>('Classeur 1'!J24-'Classeur 1'!J$29)/'Classeur 1'!J$30</f>
        <v>0.53645170228796746</v>
      </c>
      <c r="K21" s="6">
        <f>('Classeur 1'!K24-'Classeur 1'!K$29)/'Classeur 1'!K$30</f>
        <v>0.55922484911910486</v>
      </c>
      <c r="L21" s="6">
        <f>('Classeur 1'!L24-'Classeur 1'!L$29)/'Classeur 1'!L$30</f>
        <v>1.7467346430321866</v>
      </c>
      <c r="M21" s="6">
        <f>('Classeur 1'!M24-'Classeur 1'!M$29)/'Classeur 1'!M$30</f>
        <v>-0.72262302427298475</v>
      </c>
      <c r="N21" s="6">
        <f>('Classeur 1'!N24-'Classeur 1'!N$29)/'Classeur 1'!N$30</f>
        <v>-6.5398722109042212E-2</v>
      </c>
      <c r="O21" s="6">
        <f>('Classeur 1'!O24-'Classeur 1'!O$29)/'Classeur 1'!O$30</f>
        <v>-2.645186341627074</v>
      </c>
      <c r="P21" s="6">
        <f>('Classeur 1'!P24-'Classeur 1'!P$29)/'Classeur 1'!P$30</f>
        <v>1.2994434754043895</v>
      </c>
      <c r="Q21" s="6">
        <f>('Classeur 1'!Q24-'Classeur 1'!Q$29)/'Classeur 1'!Q$30</f>
        <v>2.0530556460774956</v>
      </c>
      <c r="R21" s="6">
        <f>('Classeur 1'!R24-'Classeur 1'!R$29)/'Classeur 1'!R$30</f>
        <v>0.19218383571402511</v>
      </c>
      <c r="S21" s="6">
        <f>('Classeur 1'!S24-'Classeur 1'!S$29)/'Classeur 1'!S$30</f>
        <v>0.96527144943395049</v>
      </c>
      <c r="T21" s="6">
        <f>('Classeur 1'!T24-'Classeur 1'!T$29)/'Classeur 1'!T$30</f>
        <v>-0.10335943243451506</v>
      </c>
      <c r="U21" s="6">
        <f>('Classeur 1'!U24-'Classeur 1'!U$29)/'Classeur 1'!U$30</f>
        <v>-1.503403217020413</v>
      </c>
      <c r="V21" s="6">
        <f>('Classeur 1'!V24-'Classeur 1'!V$29)/'Classeur 1'!V$30</f>
        <v>-0.64715526130861512</v>
      </c>
      <c r="W21" s="6">
        <f>('Classeur 1'!W24-'Classeur 1'!W$29)/'Classeur 1'!W$30</f>
        <v>9.2751485822974489E-2</v>
      </c>
      <c r="X21" s="6">
        <f>('Classeur 1'!X24-'Classeur 1'!X$29)/'Classeur 1'!X$30</f>
        <v>1.0555143627540946</v>
      </c>
      <c r="Y21" s="6">
        <f>('Classeur 1'!Y24-'Classeur 1'!Y$29)/'Classeur 1'!Y$30</f>
        <v>1.3610406762824467</v>
      </c>
      <c r="Z21" s="6">
        <f>('Classeur 1'!Z24-'Classeur 1'!Z$29)/'Classeur 1'!Z$30</f>
        <v>-1.7189856401506434</v>
      </c>
      <c r="AA21" s="6">
        <f>('Classeur 1'!AA24-'Classeur 1'!AA$29)/'Classeur 1'!AA$30</f>
        <v>-1.4931279225583987</v>
      </c>
      <c r="AB21" s="6">
        <f>('Classeur 1'!AB24-'Classeur 1'!AB$29)/'Classeur 1'!AB$30</f>
        <v>0.84710602227814469</v>
      </c>
      <c r="AC21" s="6">
        <f>('Classeur 1'!AC24-'Classeur 1'!AC$29)/'Classeur 1'!AC$30</f>
        <v>-0.35466787627113339</v>
      </c>
      <c r="AD21" s="6">
        <f>('Classeur 1'!AD24-'Classeur 1'!AD$29)/'Classeur 1'!AD$30</f>
        <v>-0.94336050230400514</v>
      </c>
      <c r="AE21" s="6">
        <f>('Classeur 1'!AE24-'Classeur 1'!AE$29)/'Classeur 1'!AE$30</f>
        <v>-1.6322111038266045</v>
      </c>
      <c r="AF21" s="6">
        <f>('Classeur 1'!AF24-'Classeur 1'!AF$29)/'Classeur 1'!AF$30</f>
        <v>-1.5061459218253039</v>
      </c>
    </row>
    <row r="22" spans="1:32" x14ac:dyDescent="0.3">
      <c r="A22" s="3" t="s">
        <v>58</v>
      </c>
      <c r="B22" s="3" t="s">
        <v>32</v>
      </c>
      <c r="C22" s="3" t="s">
        <v>57</v>
      </c>
      <c r="D22" s="6">
        <f>('Classeur 1'!D25-'Classeur 1'!$D$29)/'Classeur 1'!$D$30</f>
        <v>2.1129418058226372</v>
      </c>
      <c r="E22" s="6">
        <f>('Classeur 1'!E25-'Classeur 1'!E$29)/'Classeur 1'!E$30</f>
        <v>-0.59676914521779967</v>
      </c>
      <c r="F22" s="6">
        <f>('Classeur 1'!F25-'Classeur 1'!F$29)/'Classeur 1'!F$30</f>
        <v>-0.98913139810057504</v>
      </c>
      <c r="G22" s="6">
        <f>('Classeur 1'!G25-'Classeur 1'!G$29)/'Classeur 1'!G$30</f>
        <v>-0.12131220760164232</v>
      </c>
      <c r="H22" s="6">
        <f>('Classeur 1'!H25-'Classeur 1'!H$29)/'Classeur 1'!H$30</f>
        <v>2.888259282217688</v>
      </c>
      <c r="I22" s="6">
        <f>('Classeur 1'!I25-'Classeur 1'!I$29)/'Classeur 1'!I$30</f>
        <v>0.67784666545089589</v>
      </c>
      <c r="J22" s="6">
        <f>('Classeur 1'!J25-'Classeur 1'!J$29)/'Classeur 1'!J$30</f>
        <v>0.74700313897636317</v>
      </c>
      <c r="K22" s="6">
        <f>('Classeur 1'!K25-'Classeur 1'!K$29)/'Classeur 1'!K$30</f>
        <v>0.28824405225877103</v>
      </c>
      <c r="L22" s="6">
        <f>('Classeur 1'!L25-'Classeur 1'!L$29)/'Classeur 1'!L$30</f>
        <v>1.6956249488651574</v>
      </c>
      <c r="M22" s="6">
        <f>('Classeur 1'!M25-'Classeur 1'!M$29)/'Classeur 1'!M$30</f>
        <v>-1.6182468996960735</v>
      </c>
      <c r="N22" s="6">
        <f>('Classeur 1'!N25-'Classeur 1'!N$29)/'Classeur 1'!N$30</f>
        <v>-1.1428261540267246</v>
      </c>
      <c r="O22" s="6">
        <f>('Classeur 1'!O25-'Classeur 1'!O$29)/'Classeur 1'!O$30</f>
        <v>-0.53797108416350903</v>
      </c>
      <c r="P22" s="6">
        <f>('Classeur 1'!P25-'Classeur 1'!P$29)/'Classeur 1'!P$30</f>
        <v>2.1387018728948677</v>
      </c>
      <c r="Q22" s="6">
        <f>('Classeur 1'!Q25-'Classeur 1'!Q$29)/'Classeur 1'!Q$30</f>
        <v>1.3134900273858205</v>
      </c>
      <c r="R22" s="6">
        <f>('Classeur 1'!R25-'Classeur 1'!R$29)/'Classeur 1'!R$30</f>
        <v>0.72268796790964629</v>
      </c>
      <c r="S22" s="6">
        <f>('Classeur 1'!S25-'Classeur 1'!S$29)/'Classeur 1'!S$30</f>
        <v>-0.40996750113828212</v>
      </c>
      <c r="T22" s="6">
        <f>('Classeur 1'!T25-'Classeur 1'!T$29)/'Classeur 1'!T$30</f>
        <v>0.63963587225822349</v>
      </c>
      <c r="U22" s="6">
        <f>('Classeur 1'!U25-'Classeur 1'!U$29)/'Classeur 1'!U$30</f>
        <v>-1.6817547695736774</v>
      </c>
      <c r="V22" s="6">
        <f>('Classeur 1'!V25-'Classeur 1'!V$29)/'Classeur 1'!V$30</f>
        <v>0.59167114430063228</v>
      </c>
      <c r="W22" s="6">
        <f>('Classeur 1'!W25-'Classeur 1'!W$29)/'Classeur 1'!W$30</f>
        <v>0.79326928664384433</v>
      </c>
      <c r="X22" s="6">
        <f>('Classeur 1'!X25-'Classeur 1'!X$29)/'Classeur 1'!X$30</f>
        <v>1.1804801224036281</v>
      </c>
      <c r="Y22" s="6">
        <f>('Classeur 1'!Y25-'Classeur 1'!Y$29)/'Classeur 1'!Y$30</f>
        <v>-0.22445948184568068</v>
      </c>
      <c r="Z22" s="6">
        <f>('Classeur 1'!Z25-'Classeur 1'!Z$29)/'Classeur 1'!Z$30</f>
        <v>-1.1090750426810319</v>
      </c>
      <c r="AA22" s="6">
        <f>('Classeur 1'!AA25-'Classeur 1'!AA$29)/'Classeur 1'!AA$30</f>
        <v>-0.9065082769495304</v>
      </c>
      <c r="AB22" s="6">
        <f>('Classeur 1'!AB25-'Classeur 1'!AB$29)/'Classeur 1'!AB$30</f>
        <v>3.2933995260449196</v>
      </c>
      <c r="AC22" s="6">
        <f>('Classeur 1'!AC25-'Classeur 1'!AC$29)/'Classeur 1'!AC$30</f>
        <v>0.4594442060410393</v>
      </c>
      <c r="AD22" s="6">
        <f>('Classeur 1'!AD25-'Classeur 1'!AD$29)/'Classeur 1'!AD$30</f>
        <v>-0.34296993688960253</v>
      </c>
      <c r="AE22" s="6">
        <f>('Classeur 1'!AE25-'Classeur 1'!AE$29)/'Classeur 1'!AE$30</f>
        <v>-1.1364824667291742</v>
      </c>
      <c r="AF22" s="6">
        <f>('Classeur 1'!AF25-'Classeur 1'!AF$29)/'Classeur 1'!AF$30</f>
        <v>-1.0753109381755579</v>
      </c>
    </row>
    <row r="24" spans="1:32" x14ac:dyDescent="0.3">
      <c r="C24" s="2" t="s">
        <v>110</v>
      </c>
      <c r="D24" s="4">
        <f>AVERAGE(D2:D22)</f>
        <v>0</v>
      </c>
      <c r="E24" s="4">
        <f>AVERAGE(E2:E22)</f>
        <v>-4.0338103228047357E-15</v>
      </c>
      <c r="F24" s="4">
        <f t="shared" ref="F24:AF24" si="0">AVERAGE(F2:F22)</f>
        <v>1.1789511166257614E-15</v>
      </c>
      <c r="G24" s="4">
        <f t="shared" si="0"/>
        <v>3.6346587115704529E-16</v>
      </c>
      <c r="H24" s="4">
        <f t="shared" si="0"/>
        <v>2.1147105230955362E-16</v>
      </c>
      <c r="I24" s="4">
        <f t="shared" si="0"/>
        <v>1.0150610510858574E-15</v>
      </c>
      <c r="J24" s="4">
        <f t="shared" si="0"/>
        <v>-2.9077269692563624E-16</v>
      </c>
      <c r="K24" s="4">
        <f t="shared" si="0"/>
        <v>4.7052309138875682E-16</v>
      </c>
      <c r="L24" s="4">
        <f t="shared" si="0"/>
        <v>-1.8292246024776387E-15</v>
      </c>
      <c r="M24" s="4">
        <f t="shared" si="0"/>
        <v>1.3322676295501878E-15</v>
      </c>
      <c r="N24" s="4">
        <f t="shared" si="0"/>
        <v>8.564577618536922E-16</v>
      </c>
      <c r="O24" s="4">
        <f t="shared" si="0"/>
        <v>-1.1102230246251565E-15</v>
      </c>
      <c r="P24" s="4">
        <f t="shared" si="0"/>
        <v>6.3441315692866089E-16</v>
      </c>
      <c r="Q24" s="4">
        <f t="shared" si="0"/>
        <v>1.0573552615477681E-16</v>
      </c>
      <c r="R24" s="4">
        <f t="shared" si="0"/>
        <v>-2.6962559169468085E-16</v>
      </c>
      <c r="S24" s="4">
        <f t="shared" si="0"/>
        <v>8.5910115000756161E-16</v>
      </c>
      <c r="T24" s="4">
        <f t="shared" si="0"/>
        <v>1.0732155904709846E-15</v>
      </c>
      <c r="U24" s="4">
        <f t="shared" si="0"/>
        <v>7.084280252370047E-16</v>
      </c>
      <c r="V24" s="4">
        <f t="shared" si="0"/>
        <v>-9.1461230123881934E-16</v>
      </c>
      <c r="W24" s="4">
        <f t="shared" si="0"/>
        <v>2.1728650624806637E-15</v>
      </c>
      <c r="X24" s="4">
        <f t="shared" si="0"/>
        <v>1.7763568394002505E-15</v>
      </c>
      <c r="Y24" s="4">
        <f t="shared" si="0"/>
        <v>-6.5688195623655099E-16</v>
      </c>
      <c r="Z24" s="4">
        <f t="shared" si="0"/>
        <v>7.5072223569891537E-16</v>
      </c>
      <c r="AA24" s="4">
        <f t="shared" si="0"/>
        <v>5.0224374923518985E-16</v>
      </c>
      <c r="AB24" s="4">
        <f t="shared" si="0"/>
        <v>-2.5376526277146436E-15</v>
      </c>
      <c r="AC24" s="4">
        <f t="shared" si="0"/>
        <v>-3.1191980215659158E-16</v>
      </c>
      <c r="AD24" s="4">
        <f t="shared" si="0"/>
        <v>1.4802973661668753E-16</v>
      </c>
      <c r="AE24" s="4">
        <f t="shared" si="0"/>
        <v>-6.8728092000604931E-16</v>
      </c>
      <c r="AF24" s="4">
        <f t="shared" si="0"/>
        <v>-3.3835368369528578E-16</v>
      </c>
    </row>
    <row r="26" spans="1:32" x14ac:dyDescent="0.3">
      <c r="A26" s="8" t="s">
        <v>59</v>
      </c>
      <c r="B26" s="6" cm="1">
        <f t="array" ref="B26:V46">(1/21)*_xlfn.MUNIT(21)</f>
        <v>4.7619047619047616E-2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32" x14ac:dyDescent="0.3">
      <c r="B27" s="6">
        <v>0</v>
      </c>
      <c r="C27" s="6">
        <v>4.7619047619047616E-2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32" x14ac:dyDescent="0.3">
      <c r="B28" s="6">
        <v>0</v>
      </c>
      <c r="C28" s="6">
        <v>0</v>
      </c>
      <c r="D28" s="6">
        <v>4.7619047619047616E-2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32" x14ac:dyDescent="0.3">
      <c r="B29" s="6">
        <v>0</v>
      </c>
      <c r="C29" s="6">
        <v>0</v>
      </c>
      <c r="D29" s="6">
        <v>0</v>
      </c>
      <c r="E29" s="6">
        <v>4.7619047619047616E-2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32" x14ac:dyDescent="0.3">
      <c r="B30" s="6">
        <v>0</v>
      </c>
      <c r="C30" s="6">
        <v>0</v>
      </c>
      <c r="D30" s="6">
        <v>0</v>
      </c>
      <c r="E30" s="6">
        <v>0</v>
      </c>
      <c r="F30" s="6">
        <v>4.7619047619047616E-2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32" x14ac:dyDescent="0.3"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4.7619047619047616E-2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32" x14ac:dyDescent="0.3"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4.7619047619047616E-2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x14ac:dyDescent="0.3"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4.7619047619047616E-2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 x14ac:dyDescent="0.3"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4.7619047619047616E-2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x14ac:dyDescent="0.3"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4.7619047619047616E-2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x14ac:dyDescent="0.3"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4.7619047619047616E-2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x14ac:dyDescent="0.3"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4.7619047619047616E-2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x14ac:dyDescent="0.3"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4.7619047619047616E-2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x14ac:dyDescent="0.3"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4.7619047619047616E-2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x14ac:dyDescent="0.3"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4.7619047619047616E-2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x14ac:dyDescent="0.3"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4.7619047619047616E-2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x14ac:dyDescent="0.3"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4.7619047619047616E-2</v>
      </c>
      <c r="S42" s="6">
        <v>0</v>
      </c>
      <c r="T42" s="6">
        <v>0</v>
      </c>
      <c r="U42" s="6">
        <v>0</v>
      </c>
      <c r="V42" s="6">
        <v>0</v>
      </c>
    </row>
    <row r="43" spans="1:22" x14ac:dyDescent="0.3"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4.7619047619047616E-2</v>
      </c>
      <c r="T43" s="6">
        <v>0</v>
      </c>
      <c r="U43" s="6">
        <v>0</v>
      </c>
      <c r="V43" s="6">
        <v>0</v>
      </c>
    </row>
    <row r="44" spans="1:22" x14ac:dyDescent="0.3"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4.7619047619047616E-2</v>
      </c>
      <c r="U44" s="6">
        <v>0</v>
      </c>
      <c r="V44" s="6">
        <v>0</v>
      </c>
    </row>
    <row r="45" spans="1:22" x14ac:dyDescent="0.3"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4.7619047619047616E-2</v>
      </c>
      <c r="V45" s="6">
        <v>0</v>
      </c>
    </row>
    <row r="46" spans="1:22" x14ac:dyDescent="0.3"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4.7619047619047616E-2</v>
      </c>
    </row>
    <row r="48" spans="1:22" x14ac:dyDescent="0.3">
      <c r="A48" s="8" t="s">
        <v>65</v>
      </c>
      <c r="B48" s="6" cm="1">
        <f t="array" ref="B48:V76">MMULT(TRANSPOSE(D2:AF22),_xlfn.ANCHORARRAY(B26))</f>
        <v>-6.2614245767385725E-3</v>
      </c>
      <c r="C48" s="6">
        <v>-2.4804874284771905E-2</v>
      </c>
      <c r="D48" s="6">
        <v>-4.2842593546222489E-2</v>
      </c>
      <c r="E48" s="6">
        <v>-5.1102857507073773E-2</v>
      </c>
      <c r="F48" s="6">
        <v>8.3590018099459457E-2</v>
      </c>
      <c r="G48" s="6">
        <v>-4.2842593546222489E-2</v>
      </c>
      <c r="H48" s="6">
        <v>1.7339329597122078E-2</v>
      </c>
      <c r="I48" s="6">
        <v>1.4931089375299648E-3</v>
      </c>
      <c r="J48" s="6">
        <v>-4.2842593546222489E-2</v>
      </c>
      <c r="K48" s="6">
        <v>-3.6773828187229823E-2</v>
      </c>
      <c r="L48" s="6">
        <v>2.340809495611482E-2</v>
      </c>
      <c r="M48" s="6">
        <v>4.7514579576558143E-2</v>
      </c>
      <c r="N48" s="6">
        <v>1.1439141053656898E-2</v>
      </c>
      <c r="O48" s="6">
        <v>-6.7671550233212446E-3</v>
      </c>
      <c r="P48" s="6">
        <v>-6.983896643285054E-4</v>
      </c>
      <c r="Q48" s="6">
        <v>-3.0705062828237085E-2</v>
      </c>
      <c r="R48" s="6">
        <v>-1.2667343566786426E-2</v>
      </c>
      <c r="S48" s="6">
        <v>-6.7671550233212446E-3</v>
      </c>
      <c r="T48" s="6">
        <v>-7.8918032069123803E-2</v>
      </c>
      <c r="U48" s="6">
        <v>9.8593354681413725E-2</v>
      </c>
      <c r="V48" s="6">
        <v>0.10061627646774463</v>
      </c>
    </row>
    <row r="49" spans="2:22" x14ac:dyDescent="0.3">
      <c r="B49" s="6">
        <v>-1.085856572099427E-2</v>
      </c>
      <c r="C49" s="6">
        <v>-5.3332393551604795E-2</v>
      </c>
      <c r="D49" s="6">
        <v>-2.7705726480621966E-2</v>
      </c>
      <c r="E49" s="6">
        <v>-0.1074331351459021</v>
      </c>
      <c r="F49" s="6">
        <v>9.0936250699854476E-2</v>
      </c>
      <c r="G49" s="6">
        <v>1.5479953213071548E-2</v>
      </c>
      <c r="H49" s="6">
        <v>4.1818472147137256E-2</v>
      </c>
      <c r="I49" s="6">
        <v>-4.5976590966415327E-2</v>
      </c>
      <c r="J49" s="6">
        <v>-5.475609727777056E-2</v>
      </c>
      <c r="K49" s="6">
        <v>-1.085856572099427E-2</v>
      </c>
      <c r="L49" s="6">
        <v>5.7004645226238257E-2</v>
      </c>
      <c r="M49" s="6">
        <v>3.1615262109616252E-2</v>
      </c>
      <c r="N49" s="6">
        <v>5.7004645226238257E-2</v>
      </c>
      <c r="O49" s="6">
        <v>1.4530817395627737E-2</v>
      </c>
      <c r="P49" s="6">
        <v>2.3073039752621941E-2</v>
      </c>
      <c r="Q49" s="6">
        <v>3.1615262109616252E-2</v>
      </c>
      <c r="R49" s="6">
        <v>3.1615262109616252E-2</v>
      </c>
      <c r="S49" s="6">
        <v>-2.8417578343704744E-2</v>
      </c>
      <c r="T49" s="6">
        <v>-6.1637331954238171E-2</v>
      </c>
      <c r="U49" s="6">
        <v>3.4699953516308724E-2</v>
      </c>
      <c r="V49" s="6">
        <v>-2.8417578343704744E-2</v>
      </c>
    </row>
    <row r="50" spans="2:22" x14ac:dyDescent="0.3">
      <c r="B50" s="6">
        <v>-1.1558649115939397E-5</v>
      </c>
      <c r="C50" s="6">
        <v>-8.2297581705826447E-2</v>
      </c>
      <c r="D50" s="6">
        <v>-3.7392229890217447E-2</v>
      </c>
      <c r="E50" s="6">
        <v>-7.2102853185526075E-2</v>
      </c>
      <c r="F50" s="6">
        <v>0.10679035918260271</v>
      </c>
      <c r="G50" s="6">
        <v>-3.3265792155810159E-2</v>
      </c>
      <c r="H50" s="6">
        <v>6.0185885946943726E-2</v>
      </c>
      <c r="I50" s="6">
        <v>-5.1956127776360918E-2</v>
      </c>
      <c r="J50" s="6">
        <v>2.2805214705842104E-2</v>
      </c>
      <c r="K50" s="6">
        <v>-3.4722181944424453E-2</v>
      </c>
      <c r="L50" s="6">
        <v>-1.1558649115939397E-5</v>
      </c>
      <c r="M50" s="6">
        <v>1.3338681079848935E-2</v>
      </c>
      <c r="N50" s="6">
        <v>1.5523265762770426E-2</v>
      </c>
      <c r="O50" s="6">
        <v>4.1148790852913496E-3</v>
      </c>
      <c r="P50" s="6">
        <v>3.2029016700399683E-2</v>
      </c>
      <c r="Q50" s="6">
        <v>3.3485406489013984E-2</v>
      </c>
      <c r="R50" s="6">
        <v>7.8390758304622971E-2</v>
      </c>
      <c r="S50" s="6">
        <v>6.5421953996486482E-3</v>
      </c>
      <c r="T50" s="6">
        <v>-4.321778904467484E-2</v>
      </c>
      <c r="U50" s="6">
        <v>2.8873505491735299E-2</v>
      </c>
      <c r="V50" s="6">
        <v>-4.710149514764643E-2</v>
      </c>
    </row>
    <row r="51" spans="2:22" x14ac:dyDescent="0.3">
      <c r="B51" s="6">
        <v>7.5777653487860988E-2</v>
      </c>
      <c r="C51" s="6">
        <v>7.5777653487860988E-2</v>
      </c>
      <c r="D51" s="6">
        <v>-3.2961580216692911E-2</v>
      </c>
      <c r="E51" s="6">
        <v>-4.8932655167049241E-2</v>
      </c>
      <c r="F51" s="6">
        <v>3.2961580216692911E-2</v>
      </c>
      <c r="G51" s="6">
        <v>-5.7767717905543962E-3</v>
      </c>
      <c r="H51" s="6">
        <v>1.9708986108950496E-2</v>
      </c>
      <c r="I51" s="6">
        <v>4.859284506172263E-2</v>
      </c>
      <c r="J51" s="6">
        <v>-4.5534554113781933E-2</v>
      </c>
      <c r="K51" s="6">
        <v>-7.1699932223940208E-2</v>
      </c>
      <c r="L51" s="6">
        <v>-4.4515123797801773E-2</v>
      </c>
      <c r="M51" s="6">
        <v>-6.456392001207934E-3</v>
      </c>
      <c r="N51" s="6">
        <v>5.9126958326851185E-2</v>
      </c>
      <c r="O51" s="6">
        <v>2.1408036635584115E-2</v>
      </c>
      <c r="P51" s="6">
        <v>4.3495693481821619E-2</v>
      </c>
      <c r="Q51" s="6">
        <v>-1.9369176003623652E-2</v>
      </c>
      <c r="R51" s="6">
        <v>5.9126958326851185E-2</v>
      </c>
      <c r="S51" s="6">
        <v>-1.9369176003623652E-2</v>
      </c>
      <c r="T51" s="6">
        <v>-5.7088097694890795E-2</v>
      </c>
      <c r="U51" s="6">
        <v>-7.8496134330474837E-2</v>
      </c>
      <c r="V51" s="6">
        <v>-5.7767717905543962E-3</v>
      </c>
    </row>
    <row r="52" spans="2:22" x14ac:dyDescent="0.3">
      <c r="B52" s="6">
        <v>-6.4085294876433819E-3</v>
      </c>
      <c r="C52" s="6">
        <v>-6.3416325837633E-2</v>
      </c>
      <c r="D52" s="6">
        <v>1.7412585415745134E-2</v>
      </c>
      <c r="E52" s="6">
        <v>3.4311325048063522E-2</v>
      </c>
      <c r="F52" s="6">
        <v>9.8794123266393793E-3</v>
      </c>
      <c r="G52" s="6">
        <v>1.7412585415745134E-2</v>
      </c>
      <c r="H52" s="6">
        <v>9.8794123266393793E-3</v>
      </c>
      <c r="I52" s="6">
        <v>3.940130686502686E-2</v>
      </c>
      <c r="J52" s="6">
        <v>1.6801787597709505E-2</v>
      </c>
      <c r="K52" s="6">
        <v>-6.3416325837633E-2</v>
      </c>
      <c r="L52" s="6">
        <v>-6.0013309422863124E-3</v>
      </c>
      <c r="M52" s="6">
        <v>-1.4552500394784762E-2</v>
      </c>
      <c r="N52" s="6">
        <v>-4.7128384023350241E-2</v>
      </c>
      <c r="O52" s="6">
        <v>-3.8984413116208864E-2</v>
      </c>
      <c r="P52" s="6">
        <v>-6.0013309422863124E-3</v>
      </c>
      <c r="Q52" s="6">
        <v>9.2686145086037525E-3</v>
      </c>
      <c r="R52" s="6">
        <v>-6.6063116382453935E-2</v>
      </c>
      <c r="S52" s="6">
        <v>-2.2696471301926143E-2</v>
      </c>
      <c r="T52" s="6">
        <v>-3.7355618934780586E-2</v>
      </c>
      <c r="U52" s="6">
        <v>8.0121161400733679E-2</v>
      </c>
      <c r="V52" s="6">
        <v>0.13753615629608038</v>
      </c>
    </row>
    <row r="53" spans="2:22" x14ac:dyDescent="0.3">
      <c r="B53" s="6">
        <v>3.2278412640518853E-2</v>
      </c>
      <c r="C53" s="6">
        <v>-6.5318008862236807E-2</v>
      </c>
      <c r="D53" s="6">
        <v>-3.7433317004306597E-2</v>
      </c>
      <c r="E53" s="6">
        <v>-9.4534771987265578E-2</v>
      </c>
      <c r="F53" s="6">
        <v>3.867235472259202E-2</v>
      </c>
      <c r="G53" s="6">
        <v>4.4977492053525338E-2</v>
      </c>
      <c r="H53" s="6">
        <v>1.6471166937615755E-2</v>
      </c>
      <c r="I53" s="6">
        <v>2.2776304268549069E-2</v>
      </c>
      <c r="J53" s="6">
        <v>7.0578633167858278E-3</v>
      </c>
      <c r="K53" s="6">
        <v>-2.2514118812802537E-2</v>
      </c>
      <c r="L53" s="6">
        <v>-8.9269918883970577E-3</v>
      </c>
      <c r="M53" s="6">
        <v>6.7178679838501593E-2</v>
      </c>
      <c r="N53" s="6">
        <v>2.348674227766831E-2</v>
      </c>
      <c r="O53" s="6">
        <v>6.7178679838501593E-2</v>
      </c>
      <c r="P53" s="6">
        <v>1.0077224855542582E-2</v>
      </c>
      <c r="Q53" s="6">
        <v>-6.0852398519201335E-3</v>
      </c>
      <c r="R53" s="6">
        <v>-1.5232129219330336E-2</v>
      </c>
      <c r="S53" s="6">
        <v>-2.4734237591300196E-2</v>
      </c>
      <c r="T53" s="6">
        <v>-0.1199329308132784</v>
      </c>
      <c r="U53" s="6">
        <v>3.2278412640518853E-2</v>
      </c>
      <c r="V53" s="6">
        <v>3.2278412640518853E-2</v>
      </c>
    </row>
    <row r="54" spans="2:22" x14ac:dyDescent="0.3">
      <c r="B54" s="6">
        <v>2.5545319156569879E-2</v>
      </c>
      <c r="C54" s="6">
        <v>-6.8158034954865512E-2</v>
      </c>
      <c r="D54" s="6">
        <v>-3.133261678907142E-2</v>
      </c>
      <c r="E54" s="6">
        <v>-8.8210552734712677E-2</v>
      </c>
      <c r="F54" s="6">
        <v>2.891863990458151E-2</v>
      </c>
      <c r="G54" s="6">
        <v>4.9814487871431681E-2</v>
      </c>
      <c r="H54" s="6">
        <v>1.8892381014657948E-2</v>
      </c>
      <c r="I54" s="6">
        <v>1.2145739518634636E-2</v>
      </c>
      <c r="J54" s="6">
        <v>1.551906026664627E-2</v>
      </c>
      <c r="K54" s="6">
        <v>-3.0020769831511303E-2</v>
      </c>
      <c r="L54" s="6">
        <v>-7.9067782612125739E-3</v>
      </c>
      <c r="M54" s="6">
        <v>7.2396996212287568E-2</v>
      </c>
      <c r="N54" s="6">
        <v>3.2198257298481761E-2</v>
      </c>
      <c r="O54" s="6">
        <v>7.5770316960299205E-2</v>
      </c>
      <c r="P54" s="6">
        <v>1.551906026664627E-2</v>
      </c>
      <c r="Q54" s="6">
        <v>-2.7959296041059744E-2</v>
      </c>
      <c r="R54" s="6">
        <v>-1.128009900922421E-2</v>
      </c>
      <c r="S54" s="6">
        <v>-3.133261678907142E-2</v>
      </c>
      <c r="T54" s="6">
        <v>-0.11163639126257152</v>
      </c>
      <c r="U54" s="6">
        <v>2.5545319156569879E-2</v>
      </c>
      <c r="V54" s="6">
        <v>3.5571578046493482E-2</v>
      </c>
    </row>
    <row r="55" spans="2:22" x14ac:dyDescent="0.3">
      <c r="B55" s="6">
        <v>1.5469670421977121E-2</v>
      </c>
      <c r="C55" s="6">
        <v>-6.4917811786911861E-2</v>
      </c>
      <c r="D55" s="6">
        <v>-3.1437558892971104E-2</v>
      </c>
      <c r="E55" s="6">
        <v>-0.11199941741901601</v>
      </c>
      <c r="F55" s="6">
        <v>3.569732321206625E-2</v>
      </c>
      <c r="G55" s="6">
        <v>3.9533602189496996E-2</v>
      </c>
      <c r="H55" s="6">
        <v>1.2156520396014215E-2</v>
      </c>
      <c r="I55" s="6">
        <v>-1.8010582471963632E-2</v>
      </c>
      <c r="J55" s="6">
        <v>1.7387809910692418E-2</v>
      </c>
      <c r="K55" s="6">
        <v>-1.2081787688661588E-2</v>
      </c>
      <c r="L55" s="6">
        <v>1.3725907250417668E-2</v>
      </c>
      <c r="M55" s="6">
        <v>2.4537238914086074E-2</v>
      </c>
      <c r="N55" s="6">
        <v>4.9124299633073798E-2</v>
      </c>
      <c r="O55" s="6">
        <v>4.3369881166927672E-2</v>
      </c>
      <c r="P55" s="6">
        <v>4.9124299633073798E-2</v>
      </c>
      <c r="Q55" s="6">
        <v>-6.501745539671539E-3</v>
      </c>
      <c r="R55" s="6">
        <v>3.0814786331699966E-2</v>
      </c>
      <c r="S55" s="6">
        <v>2.0426940009696491E-3</v>
      </c>
      <c r="T55" s="6">
        <v>-0.12839079123167446</v>
      </c>
      <c r="U55" s="6">
        <v>2.6629754719957374E-2</v>
      </c>
      <c r="V55" s="6">
        <v>1.3725907250417668E-2</v>
      </c>
    </row>
    <row r="56" spans="2:22" x14ac:dyDescent="0.3">
      <c r="B56" s="6">
        <v>2.8626064533459252E-3</v>
      </c>
      <c r="C56" s="6">
        <v>-6.1424348998923104E-3</v>
      </c>
      <c r="D56" s="6">
        <v>-3.5347974423908295E-2</v>
      </c>
      <c r="E56" s="6">
        <v>-5.7252129066920232E-2</v>
      </c>
      <c r="F56" s="6">
        <v>3.4258561441663088E-2</v>
      </c>
      <c r="G56" s="6">
        <v>-5.2627918642284451E-2</v>
      </c>
      <c r="H56" s="6">
        <v>8.2169553660821348E-3</v>
      </c>
      <c r="I56" s="6">
        <v>6.2977341973612072E-2</v>
      </c>
      <c r="J56" s="6">
        <v>-9.3063683483273485E-3</v>
      </c>
      <c r="K56" s="6">
        <v>-4.2162600312845355E-2</v>
      </c>
      <c r="L56" s="6">
        <v>5.1538505660039237E-2</v>
      </c>
      <c r="M56" s="6">
        <v>2.0872689159822395E-2</v>
      </c>
      <c r="N56" s="6">
        <v>2.0872689159822395E-2</v>
      </c>
      <c r="O56" s="6">
        <v>-9.3063683483273485E-3</v>
      </c>
      <c r="P56" s="6">
        <v>-9.3063683483273485E-3</v>
      </c>
      <c r="Q56" s="6">
        <v>-2.6586312566703501E-2</v>
      </c>
      <c r="R56" s="6">
        <v>1.1867647806584159E-2</v>
      </c>
      <c r="S56" s="6">
        <v>-6.1424348998923104E-3</v>
      </c>
      <c r="T56" s="6">
        <v>-0.1232079724919897</v>
      </c>
      <c r="U56" s="6">
        <v>8.3177840144389836E-2</v>
      </c>
      <c r="V56" s="6">
        <v>8.0744045184055105E-2</v>
      </c>
    </row>
    <row r="57" spans="2:22" x14ac:dyDescent="0.3">
      <c r="B57" s="6">
        <v>1.5455617549018729E-2</v>
      </c>
      <c r="C57" s="6">
        <v>-5.1907545730666443E-2</v>
      </c>
      <c r="D57" s="6">
        <v>-6.7436067136048466E-2</v>
      </c>
      <c r="E57" s="6">
        <v>-7.8152934021452902E-2</v>
      </c>
      <c r="F57" s="6">
        <v>2.6828619141692867E-2</v>
      </c>
      <c r="G57" s="6">
        <v>3.2296408368940023E-2</v>
      </c>
      <c r="H57" s="6">
        <v>5.7448238814277075E-2</v>
      </c>
      <c r="I57" s="6">
        <v>-3.5066754910745145E-2</v>
      </c>
      <c r="J57" s="6">
        <v>2.3766657174434491E-2</v>
      </c>
      <c r="K57" s="6">
        <v>4.7387506636142798E-3</v>
      </c>
      <c r="L57" s="6">
        <v>3.2296408368940023E-2</v>
      </c>
      <c r="M57" s="6">
        <v>3.2296408368940023E-2</v>
      </c>
      <c r="N57" s="6">
        <v>4.0607447994355783E-2</v>
      </c>
      <c r="O57" s="6">
        <v>4.5200390945243397E-2</v>
      </c>
      <c r="P57" s="6">
        <v>2.9015734832591789E-2</v>
      </c>
      <c r="Q57" s="6">
        <v>1.5455617549018729E-2</v>
      </c>
      <c r="R57" s="6">
        <v>5.7448238814277075E-2</v>
      </c>
      <c r="S57" s="6">
        <v>2.6828619141692867E-2</v>
      </c>
      <c r="T57" s="6">
        <v>-9.564985954864387E-2</v>
      </c>
      <c r="U57" s="6">
        <v>-3.4410620203475462E-2</v>
      </c>
      <c r="V57" s="6">
        <v>-7.7059376176003502E-2</v>
      </c>
    </row>
    <row r="58" spans="2:22" x14ac:dyDescent="0.3">
      <c r="B58" s="6">
        <v>8.336056449685712E-3</v>
      </c>
      <c r="C58" s="6">
        <v>-6.3228201750446369E-2</v>
      </c>
      <c r="D58" s="6">
        <v>-1.7206878784822917E-2</v>
      </c>
      <c r="E58" s="6">
        <v>-0.10044161601451509</v>
      </c>
      <c r="F58" s="6">
        <v>6.8890428772874532E-2</v>
      </c>
      <c r="G58" s="6">
        <v>-1.0380749541118072E-2</v>
      </c>
      <c r="H58" s="6">
        <v>4.2026307233132547E-2</v>
      </c>
      <c r="I58" s="6">
        <v>-7.2036110452001104E-2</v>
      </c>
      <c r="J58" s="6">
        <v>3.3658793966655595E-2</v>
      </c>
      <c r="K58" s="6">
        <v>1.7364162868779388E-2</v>
      </c>
      <c r="L58" s="6">
        <v>9.216847319841185E-3</v>
      </c>
      <c r="M58" s="6">
        <v>2.5291280700178644E-2</v>
      </c>
      <c r="N58" s="6">
        <v>2.5511478417717493E-2</v>
      </c>
      <c r="O58" s="6">
        <v>8.336056449685712E-3</v>
      </c>
      <c r="P58" s="6">
        <v>-2.5165453433007934E-4</v>
      </c>
      <c r="Q58" s="6">
        <v>5.8981531483625477E-2</v>
      </c>
      <c r="R58" s="6">
        <v>7.4395371711346206E-2</v>
      </c>
      <c r="S58" s="6">
        <v>2.5511478417717493E-2</v>
      </c>
      <c r="T58" s="6">
        <v>-7.6440064802778471E-2</v>
      </c>
      <c r="U58" s="6">
        <v>-3.1142248623353434E-3</v>
      </c>
      <c r="V58" s="6">
        <v>-5.4420293048891642E-2</v>
      </c>
    </row>
    <row r="59" spans="2:22" x14ac:dyDescent="0.3">
      <c r="B59" s="6">
        <v>5.1096617500487863E-2</v>
      </c>
      <c r="C59" s="6">
        <v>8.9939295057419932E-2</v>
      </c>
      <c r="D59" s="6">
        <v>9.6644281064271198E-3</v>
      </c>
      <c r="E59" s="6">
        <v>-2.5617670674452808E-2</v>
      </c>
      <c r="F59" s="6">
        <v>2.2288298312429938E-2</v>
      </c>
      <c r="G59" s="6">
        <v>2.5201499129199952E-2</v>
      </c>
      <c r="H59" s="6">
        <v>1.2253939943555925E-2</v>
      </c>
      <c r="I59" s="6">
        <v>5.1096617500487863E-2</v>
      </c>
      <c r="J59" s="6">
        <v>-3.9536296799020175E-2</v>
      </c>
      <c r="K59" s="6">
        <v>-3.9536296799020175E-2</v>
      </c>
      <c r="L59" s="6">
        <v>-1.5259623325937591E-2</v>
      </c>
      <c r="M59" s="6">
        <v>-5.24838559846642E-2</v>
      </c>
      <c r="N59" s="6">
        <v>3.4588479538791829E-2</v>
      </c>
      <c r="O59" s="6">
        <v>-1.3641178427732124E-2</v>
      </c>
      <c r="P59" s="6">
        <v>2.5201499129199952E-2</v>
      </c>
      <c r="Q59" s="6">
        <v>3.4588479538791829E-2</v>
      </c>
      <c r="R59" s="6">
        <v>-6.936192420880984E-4</v>
      </c>
      <c r="S59" s="6">
        <v>4.7212349744794643E-2</v>
      </c>
      <c r="T59" s="6">
        <v>-6.4784037211026019E-2</v>
      </c>
      <c r="U59" s="6">
        <v>-0.125961254363194</v>
      </c>
      <c r="V59" s="6">
        <v>-2.5617670674452808E-2</v>
      </c>
    </row>
    <row r="60" spans="2:22" x14ac:dyDescent="0.3">
      <c r="B60" s="6">
        <v>-8.0008196999420952E-2</v>
      </c>
      <c r="C60" s="6">
        <v>-0.10389241738446976</v>
      </c>
      <c r="D60" s="6">
        <v>1.6947549118103977E-2</v>
      </c>
      <c r="E60" s="6">
        <v>-2.6800775349559939E-3</v>
      </c>
      <c r="F60" s="6">
        <v>-7.1731486964997579E-3</v>
      </c>
      <c r="G60" s="6">
        <v>-7.1731486964997579E-3</v>
      </c>
      <c r="H60" s="6">
        <v>4.8872002108020673E-2</v>
      </c>
      <c r="I60" s="6">
        <v>6.2824170451762112E-2</v>
      </c>
      <c r="J60" s="6">
        <v>-1.2612129576263384E-2</v>
      </c>
      <c r="K60" s="6">
        <v>-3.2239756229323353E-2</v>
      </c>
      <c r="L60" s="6">
        <v>-4.3354195418404884E-3</v>
      </c>
      <c r="M60" s="6">
        <v>5.1236776403570748E-3</v>
      </c>
      <c r="N60" s="6">
        <v>-5.7542841191701756E-3</v>
      </c>
      <c r="O60" s="6">
        <v>3.9649382355378134E-2</v>
      </c>
      <c r="P60" s="6">
        <v>2.4041872004752097E-2</v>
      </c>
      <c r="Q60" s="6">
        <v>-4.2171808270630738E-2</v>
      </c>
      <c r="R60" s="6">
        <v>1.4582774822554639E-2</v>
      </c>
      <c r="S60" s="6">
        <v>-6.1799434923690659E-2</v>
      </c>
      <c r="T60" s="6">
        <v>-1.5922813590032479E-2</v>
      </c>
      <c r="U60" s="6">
        <v>6.1878260733542356E-2</v>
      </c>
      <c r="V60" s="6">
        <v>0.10184294632832702</v>
      </c>
    </row>
    <row r="61" spans="2:22" x14ac:dyDescent="0.3">
      <c r="B61" s="6">
        <v>1.0616386432274144E-2</v>
      </c>
      <c r="C61" s="6">
        <v>1.0616386432274144E-2</v>
      </c>
      <c r="D61" s="6">
        <v>-6.3996771224271012E-2</v>
      </c>
      <c r="E61" s="6">
        <v>0.10134598614263299</v>
      </c>
      <c r="F61" s="6">
        <v>-6.0415339656756835E-2</v>
      </c>
      <c r="G61" s="6">
        <v>-6.3996771224271012E-2</v>
      </c>
      <c r="H61" s="6">
        <v>-4.1314371296681258E-2</v>
      </c>
      <c r="I61" s="6">
        <v>3.4492596882368609E-2</v>
      </c>
      <c r="J61" s="6">
        <v>-2.669019239599843E-2</v>
      </c>
      <c r="K61" s="6">
        <v>1.0616386432274144E-2</v>
      </c>
      <c r="L61" s="6">
        <v>-2.8139819459039625E-3</v>
      </c>
      <c r="M61" s="6">
        <v>2.3151396918573673E-2</v>
      </c>
      <c r="N61" s="6">
        <v>-2.2170766846516007E-3</v>
      </c>
      <c r="O61" s="6">
        <v>-4.1314371296681258E-2</v>
      </c>
      <c r="P61" s="6">
        <v>-6.3996771224271012E-2</v>
      </c>
      <c r="Q61" s="6">
        <v>-1.4155181909698835E-2</v>
      </c>
      <c r="R61" s="6">
        <v>-1.5348992432203558E-2</v>
      </c>
      <c r="S61" s="6">
        <v>1.0616386432274144E-2</v>
      </c>
      <c r="T61" s="6">
        <v>3.4492596882368609E-2</v>
      </c>
      <c r="U61" s="6">
        <v>9.7764554575118831E-2</v>
      </c>
      <c r="V61" s="6">
        <v>6.2547144161229543E-2</v>
      </c>
    </row>
    <row r="62" spans="2:22" x14ac:dyDescent="0.3">
      <c r="B62" s="6">
        <v>3.4413712757602202E-2</v>
      </c>
      <c r="C62" s="6">
        <v>-5.1605341829873461E-2</v>
      </c>
      <c r="D62" s="6">
        <v>-9.3495662093662738E-2</v>
      </c>
      <c r="E62" s="6">
        <v>-2.1226865302698034E-2</v>
      </c>
      <c r="F62" s="6">
        <v>1.842504090119414E-2</v>
      </c>
      <c r="G62" s="6">
        <v>-2.1226865302698034E-2</v>
      </c>
      <c r="H62" s="6">
        <v>-2.1226865302698034E-2</v>
      </c>
      <c r="I62" s="6">
        <v>0.11595593922528366</v>
      </c>
      <c r="J62" s="6">
        <v>-5.8777403205462252E-3</v>
      </c>
      <c r="K62" s="6">
        <v>7.374584552436618E-2</v>
      </c>
      <c r="L62" s="6">
        <v>9.1516112244773851E-3</v>
      </c>
      <c r="M62" s="6">
        <v>8.3750185914515589E-4</v>
      </c>
      <c r="N62" s="6">
        <v>9.1516112244773851E-3</v>
      </c>
      <c r="O62" s="6">
        <v>2.4363690447860051E-3</v>
      </c>
      <c r="P62" s="6">
        <v>-5.8777403205462252E-3</v>
      </c>
      <c r="Q62" s="6">
        <v>-4.5529646524438402E-2</v>
      </c>
      <c r="R62" s="6">
        <v>6.6391056470418472E-2</v>
      </c>
      <c r="S62" s="6">
        <v>-3.6256216847721651E-2</v>
      </c>
      <c r="T62" s="6">
        <v>-7.1751068368947665E-2</v>
      </c>
      <c r="U62" s="6">
        <v>9.1516112244773851E-3</v>
      </c>
      <c r="V62" s="6">
        <v>3.4413712757602202E-2</v>
      </c>
    </row>
    <row r="63" spans="2:22" x14ac:dyDescent="0.3">
      <c r="B63" s="6">
        <v>1.1881133737754594E-2</v>
      </c>
      <c r="C63" s="6">
        <v>-4.4989649932525702E-2</v>
      </c>
      <c r="D63" s="6">
        <v>-2.2968976120801031E-2</v>
      </c>
      <c r="E63" s="6">
        <v>-0.12541298037534646</v>
      </c>
      <c r="F63" s="6">
        <v>8.0049480494050293E-2</v>
      </c>
      <c r="G63" s="6">
        <v>3.2643483331666742E-3</v>
      </c>
      <c r="H63" s="6">
        <v>1.0157776656837026E-2</v>
      </c>
      <c r="I63" s="6">
        <v>1.590230025989561E-2</v>
      </c>
      <c r="J63" s="6">
        <v>-9.3736035935622613E-3</v>
      </c>
      <c r="K63" s="6">
        <v>-2.2968976120801031E-2</v>
      </c>
      <c r="L63" s="6">
        <v>1.7051204980507377E-2</v>
      </c>
      <c r="M63" s="6">
        <v>2.3753149184075797E-2</v>
      </c>
      <c r="N63" s="6">
        <v>5.4390608400388382E-2</v>
      </c>
      <c r="O63" s="6">
        <v>1.3795974938774179E-2</v>
      </c>
      <c r="P63" s="6">
        <v>2.6050958625299245E-2</v>
      </c>
      <c r="Q63" s="6">
        <v>-3.0053888564573316E-2</v>
      </c>
      <c r="R63" s="6">
        <v>6.1858489084364622E-2</v>
      </c>
      <c r="S63" s="6">
        <v>1.0157776656837026E-2</v>
      </c>
      <c r="T63" s="6">
        <v>-9.8988171801276753E-2</v>
      </c>
      <c r="U63" s="6">
        <v>4.5965307115902403E-2</v>
      </c>
      <c r="V63" s="6">
        <v>-1.9522261958965816E-2</v>
      </c>
    </row>
    <row r="64" spans="2:22" x14ac:dyDescent="0.3">
      <c r="B64" s="6">
        <v>-3.9280370384911891E-3</v>
      </c>
      <c r="C64" s="6">
        <v>-3.4737098629549164E-2</v>
      </c>
      <c r="D64" s="6">
        <v>-3.6327243743926346E-2</v>
      </c>
      <c r="E64" s="6">
        <v>-7.945992997140737E-2</v>
      </c>
      <c r="F64" s="6">
        <v>6.2261753347459009E-2</v>
      </c>
      <c r="G64" s="6">
        <v>3.2844068731481185E-2</v>
      </c>
      <c r="H64" s="6">
        <v>4.7552911039470097E-2</v>
      </c>
      <c r="I64" s="6">
        <v>3.5229286403046962E-2</v>
      </c>
      <c r="J64" s="6">
        <v>-1.7841806789291599E-2</v>
      </c>
      <c r="K64" s="6">
        <v>-5.5408985116452467E-2</v>
      </c>
      <c r="L64" s="6">
        <v>1.0582037130200598E-2</v>
      </c>
      <c r="M64" s="6">
        <v>1.7538922005600803E-2</v>
      </c>
      <c r="N64" s="6">
        <v>5.4907332193464553E-2</v>
      </c>
      <c r="O64" s="6">
        <v>1.9327835259275113E-2</v>
      </c>
      <c r="P64" s="6">
        <v>1.0780805269497724E-2</v>
      </c>
      <c r="Q64" s="6">
        <v>-4.5243414563826551E-3</v>
      </c>
      <c r="R64" s="6">
        <v>6.2261753347459009E-2</v>
      </c>
      <c r="S64" s="6">
        <v>-1.2475067028268578E-2</v>
      </c>
      <c r="T64" s="6">
        <v>-0.13412116827812312</v>
      </c>
      <c r="U64" s="6">
        <v>-4.9218777349769073E-3</v>
      </c>
      <c r="V64" s="6">
        <v>3.0458851059915401E-2</v>
      </c>
    </row>
    <row r="65" spans="1:32" x14ac:dyDescent="0.3">
      <c r="B65" s="6">
        <v>2.1059527788602317E-2</v>
      </c>
      <c r="C65" s="6">
        <v>-2.1250710652604893E-2</v>
      </c>
      <c r="D65" s="6">
        <v>2.0662455686443039E-3</v>
      </c>
      <c r="E65" s="6">
        <v>-9.0429494673264846E-2</v>
      </c>
      <c r="F65" s="6">
        <v>6.1516763086398987E-2</v>
      </c>
      <c r="G65" s="6">
        <v>3.974397615132521E-2</v>
      </c>
      <c r="H65" s="6">
        <v>4.9626659582847996E-2</v>
      </c>
      <c r="I65" s="6">
        <v>-1.5691701222373282E-2</v>
      </c>
      <c r="J65" s="6">
        <v>3.7736556079297073E-2</v>
      </c>
      <c r="K65" s="6">
        <v>-4.4104416088001509E-2</v>
      </c>
      <c r="L65" s="6">
        <v>2.4456700218188267E-2</v>
      </c>
      <c r="M65" s="6">
        <v>1.2257762857402221E-2</v>
      </c>
      <c r="N65" s="6">
        <v>3.1714295863212887E-2</v>
      </c>
      <c r="O65" s="6">
        <v>1.9824192359661961E-2</v>
      </c>
      <c r="P65" s="6">
        <v>4.731040565358488E-2</v>
      </c>
      <c r="Q65" s="6">
        <v>2.1059527788602317E-2</v>
      </c>
      <c r="R65" s="6">
        <v>6.1516763086398987E-2</v>
      </c>
      <c r="S65" s="6">
        <v>-2.8353889369011984E-2</v>
      </c>
      <c r="T65" s="6">
        <v>-7.8384974241096389E-2</v>
      </c>
      <c r="U65" s="6">
        <v>-7.1590629381924425E-2</v>
      </c>
      <c r="V65" s="6">
        <v>-8.0083560455889394E-2</v>
      </c>
    </row>
    <row r="66" spans="1:32" x14ac:dyDescent="0.3">
      <c r="B66" s="6">
        <v>-3.0816917205172146E-2</v>
      </c>
      <c r="C66" s="6">
        <v>-1.9178007602923118E-2</v>
      </c>
      <c r="D66" s="6">
        <v>1.0477296315136071E-2</v>
      </c>
      <c r="E66" s="6">
        <v>-7.2111130725480366E-2</v>
      </c>
      <c r="F66" s="6">
        <v>4.9061078832180825E-2</v>
      </c>
      <c r="G66" s="6">
        <v>2.0681271856833865E-2</v>
      </c>
      <c r="H66" s="6">
        <v>3.7741043465609816E-2</v>
      </c>
      <c r="I66" s="6">
        <v>1.4941535614628855E-2</v>
      </c>
      <c r="J66" s="6">
        <v>2.0681271856833865E-2</v>
      </c>
      <c r="K66" s="6">
        <v>-4.197751545390415E-2</v>
      </c>
      <c r="L66" s="6">
        <v>2.6261570981199866E-2</v>
      </c>
      <c r="M66" s="6">
        <v>3.2001307223404878E-2</v>
      </c>
      <c r="N66" s="6">
        <v>3.7741043465609816E-2</v>
      </c>
      <c r="O66" s="6">
        <v>5.7830120313327391E-2</v>
      </c>
      <c r="P66" s="6">
        <v>4.5781229550920484E-3</v>
      </c>
      <c r="Q66" s="6">
        <v>3.7741043465609816E-2</v>
      </c>
      <c r="R66" s="6">
        <v>-1.3597708478557116E-2</v>
      </c>
      <c r="S66" s="6">
        <v>-1.3597708478557116E-2</v>
      </c>
      <c r="T66" s="6">
        <v>-0.15581561759097007</v>
      </c>
      <c r="U66" s="6">
        <v>-3.0816917205172146E-2</v>
      </c>
      <c r="V66" s="6">
        <v>2.8174816395268202E-2</v>
      </c>
    </row>
    <row r="67" spans="1:32" x14ac:dyDescent="0.3">
      <c r="B67" s="6">
        <v>-5.6603976937076896E-2</v>
      </c>
      <c r="C67" s="6">
        <v>-5.6603976937076896E-2</v>
      </c>
      <c r="D67" s="6">
        <v>-4.1959005491344514E-2</v>
      </c>
      <c r="E67" s="6">
        <v>0.16144337569938405</v>
      </c>
      <c r="F67" s="6">
        <v>3.7774727935421158E-2</v>
      </c>
      <c r="G67" s="6">
        <v>1.5691040834713941E-3</v>
      </c>
      <c r="H67" s="6">
        <v>4.5097213658287387E-2</v>
      </c>
      <c r="I67" s="6">
        <v>-4.1959005491344514E-2</v>
      </c>
      <c r="J67" s="6">
        <v>-2.0194950703936513E-2</v>
      </c>
      <c r="K67" s="6">
        <v>-5.7533816393947499E-3</v>
      </c>
      <c r="L67" s="6">
        <v>8.8915898063376287E-3</v>
      </c>
      <c r="M67" s="6">
        <v>8.8915898063376287E-3</v>
      </c>
      <c r="N67" s="6">
        <v>-2.0194950703936513E-2</v>
      </c>
      <c r="O67" s="6">
        <v>-5.5790367412313975E-2</v>
      </c>
      <c r="P67" s="6">
        <v>-2.0194950703936513E-2</v>
      </c>
      <c r="Q67" s="6">
        <v>1.5691040834713941E-3</v>
      </c>
      <c r="R67" s="6">
        <v>3.7774727935421158E-2</v>
      </c>
      <c r="S67" s="6">
        <v>1.5691040834713941E-3</v>
      </c>
      <c r="T67" s="6">
        <v>-2.7517436426802752E-2</v>
      </c>
      <c r="U67" s="6">
        <v>4.4167374201416424E-3</v>
      </c>
      <c r="V67" s="6">
        <v>3.7774727935421158E-2</v>
      </c>
    </row>
    <row r="68" spans="1:32" x14ac:dyDescent="0.3">
      <c r="B68" s="6">
        <v>-2.798269561313205E-3</v>
      </c>
      <c r="C68" s="6">
        <v>-6.478525351445473E-2</v>
      </c>
      <c r="D68" s="6">
        <v>-4.7180950071762498E-2</v>
      </c>
      <c r="E68" s="6">
        <v>-6.3297565899579272E-2</v>
      </c>
      <c r="F68" s="6">
        <v>2.3732159570631416E-2</v>
      </c>
      <c r="G68" s="6">
        <v>5.0262588702575932E-2</v>
      </c>
      <c r="H68" s="6">
        <v>4.1336463013323659E-2</v>
      </c>
      <c r="I68" s="6">
        <v>4.7039265537012598E-2</v>
      </c>
      <c r="J68" s="6">
        <v>-8.2531241491896092E-3</v>
      </c>
      <c r="K68" s="6">
        <v>-4.7180950071762498E-2</v>
      </c>
      <c r="L68" s="6">
        <v>3.2410337324071267E-2</v>
      </c>
      <c r="M68" s="6">
        <v>4.1336463013323659E-2</v>
      </c>
      <c r="N68" s="6">
        <v>1.4806033881379032E-2</v>
      </c>
      <c r="O68" s="6">
        <v>2.3732159570631416E-2</v>
      </c>
      <c r="P68" s="6">
        <v>5.0262588702575932E-2</v>
      </c>
      <c r="Q68" s="6">
        <v>-2.0650520939817871E-2</v>
      </c>
      <c r="R68" s="6">
        <v>-2.9576646629070259E-2</v>
      </c>
      <c r="S68" s="6">
        <v>-2.9576646629070259E-2</v>
      </c>
      <c r="T68" s="6">
        <v>-0.1180940597141564</v>
      </c>
      <c r="U68" s="6">
        <v>5.0262588702575932E-2</v>
      </c>
      <c r="V68" s="6">
        <v>5.6213339162077526E-2</v>
      </c>
    </row>
    <row r="69" spans="1:32" x14ac:dyDescent="0.3">
      <c r="B69" s="6">
        <v>-7.0155734152632779E-2</v>
      </c>
      <c r="C69" s="6">
        <v>-2.5263837783496616E-2</v>
      </c>
      <c r="D69" s="6">
        <v>-2.8470401809863523E-2</v>
      </c>
      <c r="E69" s="6">
        <v>-7.0155734152632779E-2</v>
      </c>
      <c r="F69" s="6">
        <v>1.3214930532905856E-2</v>
      </c>
      <c r="G69" s="6">
        <v>3.3911843794001161E-2</v>
      </c>
      <c r="H69" s="6">
        <v>1.0882883968275404E-2</v>
      </c>
      <c r="I69" s="6">
        <v>1.0882883968275404E-2</v>
      </c>
      <c r="J69" s="6">
        <v>9.7168606859591417E-5</v>
      </c>
      <c r="K69" s="6">
        <v>-1.0688546754556221E-2</v>
      </c>
      <c r="L69" s="6">
        <v>4.4406053334838068E-2</v>
      </c>
      <c r="M69" s="6">
        <v>2.3417634253164121E-2</v>
      </c>
      <c r="N69" s="6">
        <v>2.3417634253164121E-2</v>
      </c>
      <c r="O69" s="6">
        <v>1.0882883968275404E-2</v>
      </c>
      <c r="P69" s="6">
        <v>5.4900262875675107E-2</v>
      </c>
      <c r="Q69" s="6">
        <v>-1.0688546754556221E-2</v>
      </c>
      <c r="R69" s="6">
        <v>5.4900262875675107E-2</v>
      </c>
      <c r="S69" s="6">
        <v>2.3417634253164121E-2</v>
      </c>
      <c r="T69" s="6">
        <v>-0.14303218929733436</v>
      </c>
      <c r="U69" s="6">
        <v>6.4811460775354601E-2</v>
      </c>
      <c r="V69" s="6">
        <v>-1.0688546754556221E-2</v>
      </c>
    </row>
    <row r="70" spans="1:32" x14ac:dyDescent="0.3">
      <c r="B70" s="6">
        <v>1.77417361548915E-2</v>
      </c>
      <c r="C70" s="6">
        <v>-2.9783764946636659E-2</v>
      </c>
      <c r="D70" s="6">
        <v>2.8156274976522705E-2</v>
      </c>
      <c r="E70" s="6">
        <v>-0.11676716665406323</v>
      </c>
      <c r="F70" s="6">
        <v>4.913203626516012E-2</v>
      </c>
      <c r="G70" s="6">
        <v>2.3022347388394638E-2</v>
      </c>
      <c r="H70" s="6">
        <v>4.913203626516012E-2</v>
      </c>
      <c r="I70" s="6">
        <v>7.327197333260301E-3</v>
      </c>
      <c r="J70" s="6">
        <v>2.0465860997571639E-3</v>
      </c>
      <c r="K70" s="6">
        <v>1.2461124921388365E-2</v>
      </c>
      <c r="L70" s="6">
        <v>9.2340847231364813E-3</v>
      </c>
      <c r="M70" s="6">
        <v>-3.2340251337459073E-3</v>
      </c>
      <c r="N70" s="6">
        <v>5.4412647498663244E-2</v>
      </c>
      <c r="O70" s="6">
        <v>4.6198363357658367E-2</v>
      </c>
      <c r="P70" s="6">
        <v>2.3022347388394638E-2</v>
      </c>
      <c r="Q70" s="6">
        <v>2.8156274976522705E-2</v>
      </c>
      <c r="R70" s="6">
        <v>2.9916478721023747E-2</v>
      </c>
      <c r="S70" s="6">
        <v>2.0465860997571639E-3</v>
      </c>
      <c r="T70" s="6">
        <v>-9.7551609109926871E-2</v>
      </c>
      <c r="U70" s="6">
        <v>-8.1856459054792538E-2</v>
      </c>
      <c r="V70" s="6">
        <v>-5.2813097270525321E-2</v>
      </c>
    </row>
    <row r="71" spans="1:32" x14ac:dyDescent="0.3">
      <c r="B71" s="6">
        <v>6.690305094537467E-3</v>
      </c>
      <c r="C71" s="6">
        <v>-2.0536767064523953E-2</v>
      </c>
      <c r="D71" s="6">
        <v>5.6126720591757038E-4</v>
      </c>
      <c r="E71" s="6">
        <v>-0.11718697992352993</v>
      </c>
      <c r="F71" s="6">
        <v>4.2639469633557997E-2</v>
      </c>
      <c r="G71" s="6">
        <v>2.1541435363116472E-2</v>
      </c>
      <c r="H71" s="6">
        <v>2.1541435363116472E-2</v>
      </c>
      <c r="I71" s="6">
        <v>1.3172941322885446E-2</v>
      </c>
      <c r="J71" s="6">
        <v>1.729825528637962E-2</v>
      </c>
      <c r="K71" s="6">
        <v>-2.0536767064523953E-2</v>
      </c>
      <c r="L71" s="6">
        <v>2.1541435363116472E-2</v>
      </c>
      <c r="M71" s="6">
        <v>2.5313150986882506E-2</v>
      </c>
      <c r="N71" s="6">
        <v>7.2105997944230546E-2</v>
      </c>
      <c r="O71" s="6">
        <v>6.5623361715882567E-2</v>
      </c>
      <c r="P71" s="6">
        <v>1.729825528637962E-2</v>
      </c>
      <c r="Q71" s="6">
        <v>3.8396289556821145E-2</v>
      </c>
      <c r="R71" s="6">
        <v>1.729825528637962E-2</v>
      </c>
      <c r="S71" s="6">
        <v>-7.9250929475560786E-3</v>
      </c>
      <c r="T71" s="6">
        <v>-0.1005678579563106</v>
      </c>
      <c r="U71" s="6">
        <v>-7.1101329645638034E-2</v>
      </c>
      <c r="V71" s="6">
        <v>-4.3167060807120496E-2</v>
      </c>
    </row>
    <row r="72" spans="1:32" x14ac:dyDescent="0.3">
      <c r="B72" s="6">
        <v>-3.7147212113557121E-2</v>
      </c>
      <c r="C72" s="6">
        <v>-3.7147212113557121E-2</v>
      </c>
      <c r="D72" s="6">
        <v>-1.7775813581856582E-2</v>
      </c>
      <c r="E72" s="6">
        <v>-2.7461512847706825E-2</v>
      </c>
      <c r="F72" s="6">
        <v>8.1025798234261339E-4</v>
      </c>
      <c r="G72" s="6">
        <v>2.9082028812391934E-2</v>
      </c>
      <c r="H72" s="6">
        <v>-3.636188514605572E-2</v>
      </c>
      <c r="I72" s="6">
        <v>-1.7775813581856582E-2</v>
      </c>
      <c r="J72" s="6">
        <v>-2.7199737191873064E-2</v>
      </c>
      <c r="K72" s="6">
        <v>3.0652682747394744E-2</v>
      </c>
      <c r="L72" s="6">
        <v>3.8244176766574656E-2</v>
      </c>
      <c r="M72" s="6">
        <v>-8.0901143160063433E-3</v>
      </c>
      <c r="N72" s="6">
        <v>-1.7775813581856582E-2</v>
      </c>
      <c r="O72" s="6">
        <v>8.1025798234261339E-4</v>
      </c>
      <c r="P72" s="6">
        <v>1.0234181592359093E-2</v>
      </c>
      <c r="Q72" s="6">
        <v>-1.7775813581856582E-2</v>
      </c>
      <c r="R72" s="6">
        <v>1.9658105202375455E-2</v>
      </c>
      <c r="S72" s="6">
        <v>1.9658105202375455E-2</v>
      </c>
      <c r="T72" s="6">
        <v>-0.10180579910450345</v>
      </c>
      <c r="U72" s="6">
        <v>4.0338382013244981E-2</v>
      </c>
      <c r="V72" s="6">
        <v>0.15682854885928188</v>
      </c>
    </row>
    <row r="73" spans="1:32" x14ac:dyDescent="0.3">
      <c r="B73" s="6">
        <v>-4.0463620687330469E-2</v>
      </c>
      <c r="C73" s="6">
        <v>-3.5748685847684737E-2</v>
      </c>
      <c r="D73" s="6">
        <v>-1.2043041237243434E-2</v>
      </c>
      <c r="E73" s="6">
        <v>-9.2196933511221699E-2</v>
      </c>
      <c r="F73" s="6">
        <v>6.2479123311602408E-2</v>
      </c>
      <c r="G73" s="6">
        <v>3.9035419525585903E-2</v>
      </c>
      <c r="H73" s="6">
        <v>6.2479123311602408E-2</v>
      </c>
      <c r="I73" s="6">
        <v>2.0306650579215182E-2</v>
      </c>
      <c r="J73" s="6">
        <v>-2.3512307335270626E-3</v>
      </c>
      <c r="K73" s="6">
        <v>-4.0463620687330469E-2</v>
      </c>
      <c r="L73" s="6">
        <v>2.5021585418860966E-2</v>
      </c>
      <c r="M73" s="6">
        <v>1.1007751312135973E-2</v>
      </c>
      <c r="N73" s="6">
        <v>3.1570106029480086E-2</v>
      </c>
      <c r="O73" s="6">
        <v>6.5622413204699595E-2</v>
      </c>
      <c r="P73" s="6">
        <v>2.0306650579215182E-2</v>
      </c>
      <c r="Q73" s="6">
        <v>6.2928164724901856E-3</v>
      </c>
      <c r="R73" s="6">
        <v>2.0306650579215182E-2</v>
      </c>
      <c r="S73" s="6">
        <v>-1.6888946489101588E-2</v>
      </c>
      <c r="T73" s="6">
        <v>-0.12926156016732612</v>
      </c>
      <c r="U73" s="6">
        <v>-1.6888946489101588E-2</v>
      </c>
      <c r="V73" s="6">
        <v>2.1878295525763775E-2</v>
      </c>
    </row>
    <row r="74" spans="1:32" x14ac:dyDescent="0.3">
      <c r="B74" s="6">
        <v>-5.4667453578738227E-4</v>
      </c>
      <c r="C74" s="6">
        <v>-2.0305805112948258E-2</v>
      </c>
      <c r="D74" s="6">
        <v>-5.4667453578738227E-4</v>
      </c>
      <c r="E74" s="6">
        <v>-0.12252343033334485</v>
      </c>
      <c r="F74" s="6">
        <v>5.4646427635053105E-2</v>
      </c>
      <c r="G74" s="6">
        <v>3.8861200414192748E-2</v>
      </c>
      <c r="H74" s="6">
        <v>4.5042827857326891E-2</v>
      </c>
      <c r="I74" s="6">
        <v>1.634241472848981E-2</v>
      </c>
      <c r="J74" s="6">
        <v>1.5238552685073025E-2</v>
      </c>
      <c r="K74" s="6">
        <v>-2.0416191317289924E-2</v>
      </c>
      <c r="L74" s="6">
        <v>-8.4944812483883705E-3</v>
      </c>
      <c r="M74" s="6">
        <v>2.7049876549632861E-2</v>
      </c>
      <c r="N74" s="6">
        <v>5.4646427635053105E-2</v>
      </c>
      <c r="O74" s="6">
        <v>7.0431654855913503E-2</v>
      </c>
      <c r="P74" s="6">
        <v>1.634241472848981E-2</v>
      </c>
      <c r="Q74" s="6">
        <v>7.290745972471987E-3</v>
      </c>
      <c r="R74" s="6">
        <v>1.1264649328772504E-2</v>
      </c>
      <c r="S74" s="6">
        <v>-8.1633226353633632E-3</v>
      </c>
      <c r="T74" s="6">
        <v>-0.11490678223376882</v>
      </c>
      <c r="U74" s="6">
        <v>-4.49219286811431E-2</v>
      </c>
      <c r="V74" s="6">
        <v>-1.633190175664774E-2</v>
      </c>
    </row>
    <row r="75" spans="1:32" x14ac:dyDescent="0.3">
      <c r="B75" s="6">
        <v>6.9866386701554397E-3</v>
      </c>
      <c r="C75" s="6">
        <v>-1.3231047828008128E-2</v>
      </c>
      <c r="D75" s="6">
        <v>2.3138198274833641E-2</v>
      </c>
      <c r="E75" s="6">
        <v>-9.7942024775620917E-2</v>
      </c>
      <c r="F75" s="6">
        <v>4.6292531973847813E-2</v>
      </c>
      <c r="G75" s="6">
        <v>3.522363098602637E-2</v>
      </c>
      <c r="H75" s="6">
        <v>4.3242936803733735E-2</v>
      </c>
      <c r="I75" s="6">
        <v>6.9866386701554397E-3</v>
      </c>
      <c r="J75" s="6">
        <v>-1.4812319397696875E-2</v>
      </c>
      <c r="K75" s="6">
        <v>-1.7184226752230074E-2</v>
      </c>
      <c r="L75" s="6">
        <v>2.7091377199055588E-2</v>
      </c>
      <c r="M75" s="6">
        <v>-2.0685613799398032E-2</v>
      </c>
      <c r="N75" s="6">
        <v>2.7091377199055588E-2</v>
      </c>
      <c r="O75" s="6">
        <v>6.752675019538272E-2</v>
      </c>
      <c r="P75" s="6">
        <v>3.522363098602637E-2</v>
      </c>
      <c r="Q75" s="6">
        <v>4.7309063697219156E-2</v>
      </c>
      <c r="R75" s="6">
        <v>2.3138198274833641E-2</v>
      </c>
      <c r="S75" s="6">
        <v>1.5005944487862804E-2</v>
      </c>
      <c r="T75" s="6">
        <v>-0.10855913388638837</v>
      </c>
      <c r="U75" s="6">
        <v>-7.7724338277457353E-2</v>
      </c>
      <c r="V75" s="6">
        <v>-5.4118212701389244E-2</v>
      </c>
    </row>
    <row r="76" spans="1:32" x14ac:dyDescent="0.3">
      <c r="B76" s="6">
        <v>6.1018446106539878E-3</v>
      </c>
      <c r="C76" s="6">
        <v>-1.8425605908379192E-2</v>
      </c>
      <c r="D76" s="6">
        <v>-2.0357674774364809E-3</v>
      </c>
      <c r="E76" s="6">
        <v>-0.10851241015118331</v>
      </c>
      <c r="F76" s="6">
        <v>2.8337010034450414E-2</v>
      </c>
      <c r="G76" s="6">
        <v>2.24916830415967E-2</v>
      </c>
      <c r="H76" s="6">
        <v>1.83655698701706E-2</v>
      </c>
      <c r="I76" s="6">
        <v>-1.4414106991714869E-2</v>
      </c>
      <c r="J76" s="6">
        <v>3.4755408301113309E-2</v>
      </c>
      <c r="K76" s="6">
        <v>-2.6677832251231482E-2</v>
      </c>
      <c r="L76" s="6">
        <v>3.4755408301113309E-2</v>
      </c>
      <c r="M76" s="6">
        <v>4.1173806567776208E-2</v>
      </c>
      <c r="N76" s="6">
        <v>8.3924923593941492E-2</v>
      </c>
      <c r="O76" s="6">
        <v>3.2577737460638391E-2</v>
      </c>
      <c r="P76" s="6">
        <v>1.1374100329698484E-2</v>
      </c>
      <c r="Q76" s="6">
        <v>4.2893020389203777E-2</v>
      </c>
      <c r="R76" s="6">
        <v>8.2795154511289114E-3</v>
      </c>
      <c r="S76" s="6">
        <v>2.8337010034450414E-2</v>
      </c>
      <c r="T76" s="6">
        <v>-0.10037479806309284</v>
      </c>
      <c r="U76" s="6">
        <v>-7.1721234372633516E-2</v>
      </c>
      <c r="V76" s="6">
        <v>-5.1205282770264655E-2</v>
      </c>
    </row>
    <row r="78" spans="1:32" x14ac:dyDescent="0.3">
      <c r="A78" s="8" t="s">
        <v>61</v>
      </c>
      <c r="B78" s="6" cm="1">
        <f t="array" ref="B78:AD106">MMULT(_xlfn.ANCHORARRAY(B48),D2:AF22)</f>
        <v>0.99999999999999989</v>
      </c>
      <c r="C78" s="6">
        <v>0.54661575565131859</v>
      </c>
      <c r="D78" s="6">
        <v>0.4023469964324774</v>
      </c>
      <c r="E78" s="6">
        <v>0.10242054348051963</v>
      </c>
      <c r="F78" s="6">
        <v>0.5318157461923404</v>
      </c>
      <c r="G78" s="6">
        <v>0.61395407868900775</v>
      </c>
      <c r="H78" s="6">
        <v>0.58106176955159905</v>
      </c>
      <c r="I78" s="6">
        <v>0.53367177224332896</v>
      </c>
      <c r="J78" s="6">
        <v>0.86395970821293144</v>
      </c>
      <c r="K78" s="6">
        <v>0.12876082700170183</v>
      </c>
      <c r="L78" s="6">
        <v>0.23324596750866067</v>
      </c>
      <c r="M78" s="6">
        <v>-0.2325347945502195</v>
      </c>
      <c r="N78" s="6">
        <v>0.4995390282321186</v>
      </c>
      <c r="O78" s="6">
        <v>0.21237697824522012</v>
      </c>
      <c r="P78" s="6">
        <v>0.35963463286595831</v>
      </c>
      <c r="Q78" s="6">
        <v>0.6073331133304769</v>
      </c>
      <c r="R78" s="6">
        <v>0.59113191902632556</v>
      </c>
      <c r="S78" s="6">
        <v>8.3163162049832151E-3</v>
      </c>
      <c r="T78" s="6">
        <v>0.45832990109046451</v>
      </c>
      <c r="U78" s="6">
        <v>0.14393654355655588</v>
      </c>
      <c r="V78" s="6">
        <v>0.70188546876990687</v>
      </c>
      <c r="W78" s="6">
        <v>0.51452362633871929</v>
      </c>
      <c r="X78" s="6">
        <v>4.7022507962126425E-2</v>
      </c>
      <c r="Y78" s="6">
        <v>0.14269698370246711</v>
      </c>
      <c r="Z78" s="6">
        <v>0.62519771261924584</v>
      </c>
      <c r="AA78" s="6">
        <v>0.50469151901112153</v>
      </c>
      <c r="AB78" s="6">
        <v>0.30463194192696247</v>
      </c>
      <c r="AC78" s="6">
        <v>3.7314898465910323E-2</v>
      </c>
      <c r="AD78" s="6">
        <v>0.10145783986794331</v>
      </c>
      <c r="AF78">
        <v>1</v>
      </c>
    </row>
    <row r="79" spans="1:32" x14ac:dyDescent="0.3">
      <c r="B79" s="6">
        <v>0.54661575565131859</v>
      </c>
      <c r="C79" s="6">
        <v>1.0000000000000002</v>
      </c>
      <c r="D79" s="6">
        <v>0.77409484700025288</v>
      </c>
      <c r="E79" s="6">
        <v>0.22650247040513274</v>
      </c>
      <c r="F79" s="6">
        <v>-0.11232304239924408</v>
      </c>
      <c r="G79" s="6">
        <v>0.62633624528179455</v>
      </c>
      <c r="H79" s="6">
        <v>0.59535468596681529</v>
      </c>
      <c r="I79" s="6">
        <v>0.75288807122919044</v>
      </c>
      <c r="J79" s="6">
        <v>0.42998959929587932</v>
      </c>
      <c r="K79" s="6">
        <v>0.70147632723815878</v>
      </c>
      <c r="L79" s="6">
        <v>0.76077231341303453</v>
      </c>
      <c r="M79" s="6">
        <v>4.4770334605045235E-3</v>
      </c>
      <c r="N79" s="6">
        <v>0.15743181005189524</v>
      </c>
      <c r="O79" s="6">
        <v>-0.4541379769480367</v>
      </c>
      <c r="P79" s="6">
        <v>0.17472145243536599</v>
      </c>
      <c r="Q79" s="6">
        <v>0.81395023005432254</v>
      </c>
      <c r="R79" s="6">
        <v>0.70946023976534578</v>
      </c>
      <c r="S79" s="6">
        <v>0.65078797963885782</v>
      </c>
      <c r="T79" s="6">
        <v>0.59430943040887452</v>
      </c>
      <c r="U79" s="6">
        <v>-7.917883550255711E-2</v>
      </c>
      <c r="V79" s="6">
        <v>0.57205033746420453</v>
      </c>
      <c r="W79" s="6">
        <v>0.63755496010445223</v>
      </c>
      <c r="X79" s="6">
        <v>0.64332381000351169</v>
      </c>
      <c r="Y79" s="6">
        <v>0.66810058346812418</v>
      </c>
      <c r="Z79" s="6">
        <v>0.22432673631920302</v>
      </c>
      <c r="AA79" s="6">
        <v>0.71808038464764601</v>
      </c>
      <c r="AB79" s="6">
        <v>0.67306296172840707</v>
      </c>
      <c r="AC79" s="6">
        <v>0.61555684145301259</v>
      </c>
      <c r="AD79" s="6">
        <v>0.63297577069376976</v>
      </c>
      <c r="AF79">
        <v>1</v>
      </c>
    </row>
    <row r="80" spans="1:32" x14ac:dyDescent="0.3">
      <c r="B80" s="6">
        <v>0.4023469964324774</v>
      </c>
      <c r="C80" s="6">
        <v>0.77409484700025277</v>
      </c>
      <c r="D80" s="6">
        <v>1.0000000000000002</v>
      </c>
      <c r="E80" s="6">
        <v>0.18888075770308466</v>
      </c>
      <c r="F80" s="6">
        <v>-0.10800431015463072</v>
      </c>
      <c r="G80" s="6">
        <v>0.45928162790317434</v>
      </c>
      <c r="H80" s="6">
        <v>0.43280912154321644</v>
      </c>
      <c r="I80" s="6">
        <v>0.6362543412461199</v>
      </c>
      <c r="J80" s="6">
        <v>0.29457253382793985</v>
      </c>
      <c r="K80" s="6">
        <v>0.71438598464408543</v>
      </c>
      <c r="L80" s="6">
        <v>0.87650160090362594</v>
      </c>
      <c r="M80" s="6">
        <v>-7.2463206930481333E-2</v>
      </c>
      <c r="N80" s="6">
        <v>0.12619052212932111</v>
      </c>
      <c r="O80" s="6">
        <v>-0.43121474450202552</v>
      </c>
      <c r="P80" s="6">
        <v>0.14934828387146309</v>
      </c>
      <c r="Q80" s="6">
        <v>0.73287500559549545</v>
      </c>
      <c r="R80" s="6">
        <v>0.59702558871600597</v>
      </c>
      <c r="S80" s="6">
        <v>0.67872070687540242</v>
      </c>
      <c r="T80" s="6">
        <v>0.4280845159168491</v>
      </c>
      <c r="U80" s="6">
        <v>9.8549067257816259E-2</v>
      </c>
      <c r="V80" s="6">
        <v>0.36137227072553851</v>
      </c>
      <c r="W80" s="6">
        <v>0.50573933923591463</v>
      </c>
      <c r="X80" s="6">
        <v>0.54303949968428744</v>
      </c>
      <c r="Y80" s="6">
        <v>0.52232061204122093</v>
      </c>
      <c r="Z80" s="6">
        <v>2.2485526395320005E-2</v>
      </c>
      <c r="AA80" s="6">
        <v>0.56255111590287299</v>
      </c>
      <c r="AB80" s="6">
        <v>0.53595204438865485</v>
      </c>
      <c r="AC80" s="6">
        <v>0.49557758086497267</v>
      </c>
      <c r="AD80" s="6">
        <v>0.51591140220279852</v>
      </c>
      <c r="AF80">
        <v>1</v>
      </c>
    </row>
    <row r="81" spans="2:32" x14ac:dyDescent="0.3">
      <c r="B81" s="6">
        <v>0.10242054348051968</v>
      </c>
      <c r="C81" s="6">
        <v>0.22650247040513269</v>
      </c>
      <c r="D81" s="6">
        <v>0.18888075770308466</v>
      </c>
      <c r="E81" s="6">
        <v>0.99999999999999989</v>
      </c>
      <c r="F81" s="6">
        <v>-0.28446653694677226</v>
      </c>
      <c r="G81" s="6">
        <v>0.29708472021012722</v>
      </c>
      <c r="H81" s="6">
        <v>0.29238724112303088</v>
      </c>
      <c r="I81" s="6">
        <v>0.32393332300165839</v>
      </c>
      <c r="J81" s="6">
        <v>0.23929934650498441</v>
      </c>
      <c r="K81" s="6">
        <v>0.33931328532462751</v>
      </c>
      <c r="L81" s="6">
        <v>0.14680184170905322</v>
      </c>
      <c r="M81" s="6">
        <v>0.74648067302761834</v>
      </c>
      <c r="N81" s="6">
        <v>-0.15964986359841649</v>
      </c>
      <c r="O81" s="6">
        <v>-0.34048073015627212</v>
      </c>
      <c r="P81" s="6">
        <v>0.25950532708959301</v>
      </c>
      <c r="Q81" s="6">
        <v>0.41962064880128358</v>
      </c>
      <c r="R81" s="6">
        <v>0.56437757234450392</v>
      </c>
      <c r="S81" s="6">
        <v>0.53182899023082431</v>
      </c>
      <c r="T81" s="6">
        <v>0.34866771137158908</v>
      </c>
      <c r="U81" s="6">
        <v>-0.29859304562352329</v>
      </c>
      <c r="V81" s="6">
        <v>0.21919710139291726</v>
      </c>
      <c r="W81" s="6">
        <v>0.14495173655116941</v>
      </c>
      <c r="X81" s="6">
        <v>0.50396269835685403</v>
      </c>
      <c r="Y81" s="6">
        <v>0.52499406756605294</v>
      </c>
      <c r="Z81" s="6">
        <v>-0.12084500540033585</v>
      </c>
      <c r="AA81" s="6">
        <v>0.40210695296778176</v>
      </c>
      <c r="AB81" s="6">
        <v>0.52454489012366046</v>
      </c>
      <c r="AC81" s="6">
        <v>0.50939240359268534</v>
      </c>
      <c r="AD81" s="6">
        <v>0.42726670395897115</v>
      </c>
      <c r="AF81">
        <v>1</v>
      </c>
    </row>
    <row r="82" spans="2:32" x14ac:dyDescent="0.3">
      <c r="B82" s="6">
        <v>0.5318157461923404</v>
      </c>
      <c r="C82" s="6">
        <v>-0.11232304239924412</v>
      </c>
      <c r="D82" s="6">
        <v>-0.10800431015463072</v>
      </c>
      <c r="E82" s="6">
        <v>-0.28446653694677226</v>
      </c>
      <c r="F82" s="6">
        <v>0.99999999999998856</v>
      </c>
      <c r="G82" s="6">
        <v>0.25448635368979311</v>
      </c>
      <c r="H82" s="6">
        <v>0.23741053221202524</v>
      </c>
      <c r="I82" s="6">
        <v>6.4518694384006675E-2</v>
      </c>
      <c r="J82" s="6">
        <v>0.47452201435127206</v>
      </c>
      <c r="K82" s="6">
        <v>-0.40126865295491454</v>
      </c>
      <c r="L82" s="6">
        <v>-0.29449629444274816</v>
      </c>
      <c r="M82" s="6">
        <v>-0.30240546598696655</v>
      </c>
      <c r="N82" s="6">
        <v>0.63084135075072201</v>
      </c>
      <c r="O82" s="6">
        <v>0.36346094142359175</v>
      </c>
      <c r="P82" s="6">
        <v>7.7600843711821701E-2</v>
      </c>
      <c r="Q82" s="6">
        <v>-5.5818206004854647E-2</v>
      </c>
      <c r="R82" s="6">
        <v>0.13306644055340727</v>
      </c>
      <c r="S82" s="6">
        <v>-0.3606817463865567</v>
      </c>
      <c r="T82" s="6">
        <v>0.16878100345894781</v>
      </c>
      <c r="U82" s="6">
        <v>0.31720924026519814</v>
      </c>
      <c r="V82" s="6">
        <v>0.48805930530282438</v>
      </c>
      <c r="W82" s="6">
        <v>7.2016217463558449E-2</v>
      </c>
      <c r="X82" s="6">
        <v>-0.36305599805280747</v>
      </c>
      <c r="Y82" s="6">
        <v>-0.30811966610867969</v>
      </c>
      <c r="Z82" s="6">
        <v>0.54020082278118808</v>
      </c>
      <c r="AA82" s="6">
        <v>0.11551024912929814</v>
      </c>
      <c r="AB82" s="6">
        <v>-0.1443169350608883</v>
      </c>
      <c r="AC82" s="6">
        <v>-0.3061261786153735</v>
      </c>
      <c r="AD82" s="6">
        <v>-0.33603501009685355</v>
      </c>
      <c r="AF82">
        <v>1</v>
      </c>
    </row>
    <row r="83" spans="2:32" x14ac:dyDescent="0.3">
      <c r="B83" s="6">
        <v>0.61395407868900775</v>
      </c>
      <c r="C83" s="6">
        <v>0.62633624528179443</v>
      </c>
      <c r="D83" s="6">
        <v>0.45928162790317434</v>
      </c>
      <c r="E83" s="6">
        <v>0.29708472021012716</v>
      </c>
      <c r="F83" s="6">
        <v>0.25448635368979311</v>
      </c>
      <c r="G83" s="6">
        <v>0.99999999999999356</v>
      </c>
      <c r="H83" s="6">
        <v>0.98565495865410968</v>
      </c>
      <c r="I83" s="6">
        <v>0.88528467450612569</v>
      </c>
      <c r="J83" s="6">
        <v>0.62064162193562622</v>
      </c>
      <c r="K83" s="6">
        <v>0.60701340263067105</v>
      </c>
      <c r="L83" s="6">
        <v>0.49548604178279326</v>
      </c>
      <c r="M83" s="6">
        <v>1.6065647167692043E-3</v>
      </c>
      <c r="N83" s="6">
        <v>0.37812943895352413</v>
      </c>
      <c r="O83" s="6">
        <v>-0.29126649796648457</v>
      </c>
      <c r="P83" s="6">
        <v>0.43687478173418376</v>
      </c>
      <c r="Q83" s="6">
        <v>0.75360555491984982</v>
      </c>
      <c r="R83" s="6">
        <v>0.79136359315214821</v>
      </c>
      <c r="S83" s="6">
        <v>0.49822288065705095</v>
      </c>
      <c r="T83" s="6">
        <v>0.78145322560448094</v>
      </c>
      <c r="U83" s="6">
        <v>-0.21808616653867302</v>
      </c>
      <c r="V83" s="6">
        <v>0.87507205858654047</v>
      </c>
      <c r="W83" s="6">
        <v>0.63735605752689806</v>
      </c>
      <c r="X83" s="6">
        <v>0.56988035190359021</v>
      </c>
      <c r="Y83" s="6">
        <v>0.67889178725237698</v>
      </c>
      <c r="Z83" s="6">
        <v>0.43457579735848972</v>
      </c>
      <c r="AA83" s="6">
        <v>0.80551936816104652</v>
      </c>
      <c r="AB83" s="6">
        <v>0.80465599070100646</v>
      </c>
      <c r="AC83" s="6">
        <v>0.53885074872296623</v>
      </c>
      <c r="AD83" s="6">
        <v>0.59587186701399808</v>
      </c>
      <c r="AF83">
        <v>1</v>
      </c>
    </row>
    <row r="84" spans="2:32" x14ac:dyDescent="0.3">
      <c r="B84" s="6">
        <v>0.58106176955159916</v>
      </c>
      <c r="C84" s="6">
        <v>0.59535468596681529</v>
      </c>
      <c r="D84" s="6">
        <v>0.43280912154321649</v>
      </c>
      <c r="E84" s="6">
        <v>0.29238724112303083</v>
      </c>
      <c r="F84" s="6">
        <v>0.23741053221202524</v>
      </c>
      <c r="G84" s="6">
        <v>0.98565495865410968</v>
      </c>
      <c r="H84" s="6">
        <v>1.0000000000000093</v>
      </c>
      <c r="I84" s="6">
        <v>0.87988821040392595</v>
      </c>
      <c r="J84" s="6">
        <v>0.57833250389942958</v>
      </c>
      <c r="K84" s="6">
        <v>0.60086874807659285</v>
      </c>
      <c r="L84" s="6">
        <v>0.45684697359366289</v>
      </c>
      <c r="M84" s="6">
        <v>-4.3796470771873222E-2</v>
      </c>
      <c r="N84" s="6">
        <v>0.42347765065574977</v>
      </c>
      <c r="O84" s="6">
        <v>-0.31091018671535509</v>
      </c>
      <c r="P84" s="6">
        <v>0.39648706209244394</v>
      </c>
      <c r="Q84" s="6">
        <v>0.72868783361252421</v>
      </c>
      <c r="R84" s="6">
        <v>0.77480633343045435</v>
      </c>
      <c r="S84" s="6">
        <v>0.50282876608902671</v>
      </c>
      <c r="T84" s="6">
        <v>0.76415547233401915</v>
      </c>
      <c r="U84" s="6">
        <v>-0.20475359246103469</v>
      </c>
      <c r="V84" s="6">
        <v>0.86799047012082564</v>
      </c>
      <c r="W84" s="6">
        <v>0.62381869014337121</v>
      </c>
      <c r="X84" s="6">
        <v>0.54973938817437096</v>
      </c>
      <c r="Y84" s="6">
        <v>0.66628522590548167</v>
      </c>
      <c r="Z84" s="6">
        <v>0.42383600279661882</v>
      </c>
      <c r="AA84" s="6">
        <v>0.79955074242931234</v>
      </c>
      <c r="AB84" s="6">
        <v>0.79819832404284152</v>
      </c>
      <c r="AC84" s="6">
        <v>0.50934174231002505</v>
      </c>
      <c r="AD84" s="6">
        <v>0.58640580094211125</v>
      </c>
      <c r="AF84">
        <v>1</v>
      </c>
    </row>
    <row r="85" spans="2:32" x14ac:dyDescent="0.3">
      <c r="B85" s="6">
        <v>0.53367177224332896</v>
      </c>
      <c r="C85" s="6">
        <v>0.75288807122919044</v>
      </c>
      <c r="D85" s="6">
        <v>0.6362543412461199</v>
      </c>
      <c r="E85" s="6">
        <v>0.32393332300165839</v>
      </c>
      <c r="F85" s="6">
        <v>6.4518694384006661E-2</v>
      </c>
      <c r="G85" s="6">
        <v>0.88528467450612569</v>
      </c>
      <c r="H85" s="6">
        <v>0.87988821040392606</v>
      </c>
      <c r="I85" s="6">
        <v>1.0000000000000002</v>
      </c>
      <c r="J85" s="6">
        <v>0.57696005833627717</v>
      </c>
      <c r="K85" s="6">
        <v>0.77804437887954314</v>
      </c>
      <c r="L85" s="6">
        <v>0.70457986672156914</v>
      </c>
      <c r="M85" s="6">
        <v>7.6400996408892377E-2</v>
      </c>
      <c r="N85" s="6">
        <v>0.26751586767046176</v>
      </c>
      <c r="O85" s="6">
        <v>-0.46425005492701032</v>
      </c>
      <c r="P85" s="6">
        <v>0.38402112312969128</v>
      </c>
      <c r="Q85" s="6">
        <v>0.88127130872207116</v>
      </c>
      <c r="R85" s="6">
        <v>0.84272552582492255</v>
      </c>
      <c r="S85" s="6">
        <v>0.66670492812789228</v>
      </c>
      <c r="T85" s="6">
        <v>0.7718041029711783</v>
      </c>
      <c r="U85" s="6">
        <v>-0.21563088635693672</v>
      </c>
      <c r="V85" s="6">
        <v>0.79318245731400427</v>
      </c>
      <c r="W85" s="6">
        <v>0.80729139887433465</v>
      </c>
      <c r="X85" s="6">
        <v>0.70629222287171578</v>
      </c>
      <c r="Y85" s="6">
        <v>0.7631239930937348</v>
      </c>
      <c r="Z85" s="6">
        <v>0.47743839629643603</v>
      </c>
      <c r="AA85" s="6">
        <v>0.84041103048376897</v>
      </c>
      <c r="AB85" s="6">
        <v>0.84012618462962629</v>
      </c>
      <c r="AC85" s="6">
        <v>0.67241049347991511</v>
      </c>
      <c r="AD85" s="6">
        <v>0.7288767336485793</v>
      </c>
      <c r="AF85">
        <v>1</v>
      </c>
    </row>
    <row r="86" spans="2:32" x14ac:dyDescent="0.3">
      <c r="B86" s="6">
        <v>0.86395970821293144</v>
      </c>
      <c r="C86" s="6">
        <v>0.42998959929587932</v>
      </c>
      <c r="D86" s="6">
        <v>0.29457253382793991</v>
      </c>
      <c r="E86" s="6">
        <v>0.23929934650498441</v>
      </c>
      <c r="F86" s="6">
        <v>0.47452201435127206</v>
      </c>
      <c r="G86" s="6">
        <v>0.62064162193562622</v>
      </c>
      <c r="H86" s="6">
        <v>0.57833250389942947</v>
      </c>
      <c r="I86" s="6">
        <v>0.57696005833627717</v>
      </c>
      <c r="J86" s="6">
        <v>1</v>
      </c>
      <c r="K86" s="6">
        <v>0.20129439287362208</v>
      </c>
      <c r="L86" s="6">
        <v>0.2063006328981592</v>
      </c>
      <c r="M86" s="6">
        <v>-3.2329117904058638E-2</v>
      </c>
      <c r="N86" s="6">
        <v>0.46423597591141319</v>
      </c>
      <c r="O86" s="6">
        <v>0.20349492886167045</v>
      </c>
      <c r="P86" s="6">
        <v>0.54749181837107197</v>
      </c>
      <c r="Q86" s="6">
        <v>0.65239696817969528</v>
      </c>
      <c r="R86" s="6">
        <v>0.68962926332339647</v>
      </c>
      <c r="S86" s="6">
        <v>0.11283868287190105</v>
      </c>
      <c r="T86" s="6">
        <v>0.57256813715047816</v>
      </c>
      <c r="U86" s="6">
        <v>-1.4652184752375896E-3</v>
      </c>
      <c r="V86" s="6">
        <v>0.73543275812759146</v>
      </c>
      <c r="W86" s="6">
        <v>0.63979156730536513</v>
      </c>
      <c r="X86" s="6">
        <v>0.17127453439402049</v>
      </c>
      <c r="Y86" s="6">
        <v>0.2828603429130353</v>
      </c>
      <c r="Z86" s="6">
        <v>0.60558001340887646</v>
      </c>
      <c r="AA86" s="6">
        <v>0.57241870785598026</v>
      </c>
      <c r="AB86" s="6">
        <v>0.39174508049926632</v>
      </c>
      <c r="AC86" s="6">
        <v>0.17471375681542306</v>
      </c>
      <c r="AD86" s="6">
        <v>0.23710679522705103</v>
      </c>
      <c r="AF86">
        <v>1</v>
      </c>
    </row>
    <row r="87" spans="2:32" x14ac:dyDescent="0.3">
      <c r="B87" s="6">
        <v>0.1287608270017018</v>
      </c>
      <c r="C87" s="6">
        <v>0.70147632723815878</v>
      </c>
      <c r="D87" s="6">
        <v>0.71438598464408543</v>
      </c>
      <c r="E87" s="6">
        <v>0.33931328532462751</v>
      </c>
      <c r="F87" s="6">
        <v>-0.40126865295491448</v>
      </c>
      <c r="G87" s="6">
        <v>0.60701340263067105</v>
      </c>
      <c r="H87" s="6">
        <v>0.60086874807659285</v>
      </c>
      <c r="I87" s="6">
        <v>0.77804437887954314</v>
      </c>
      <c r="J87" s="6">
        <v>0.20129439287362205</v>
      </c>
      <c r="K87" s="6">
        <v>0.99999999999999989</v>
      </c>
      <c r="L87" s="6">
        <v>0.83493368027664916</v>
      </c>
      <c r="M87" s="6">
        <v>0.21559460115707163</v>
      </c>
      <c r="N87" s="6">
        <v>-9.85729351944995E-2</v>
      </c>
      <c r="O87" s="6">
        <v>-0.57336266286156312</v>
      </c>
      <c r="P87" s="6">
        <v>0.26407589444757379</v>
      </c>
      <c r="Q87" s="6">
        <v>0.70297748457311304</v>
      </c>
      <c r="R87" s="6">
        <v>0.67390233305996516</v>
      </c>
      <c r="S87" s="6">
        <v>0.8264136735809855</v>
      </c>
      <c r="T87" s="6">
        <v>0.60397523830965671</v>
      </c>
      <c r="U87" s="6">
        <v>-9.7718010524103657E-2</v>
      </c>
      <c r="V87" s="6">
        <v>0.46095641674435811</v>
      </c>
      <c r="W87" s="6">
        <v>0.63824494188551018</v>
      </c>
      <c r="X87" s="6">
        <v>0.78472123970292262</v>
      </c>
      <c r="Y87" s="6">
        <v>0.79580489330394033</v>
      </c>
      <c r="Z87" s="6">
        <v>4.0432440472097653E-2</v>
      </c>
      <c r="AA87" s="6">
        <v>0.69058814987515915</v>
      </c>
      <c r="AB87" s="6">
        <v>0.76589397346005328</v>
      </c>
      <c r="AC87" s="6">
        <v>0.75908755125793248</v>
      </c>
      <c r="AD87" s="6">
        <v>0.8188236817030986</v>
      </c>
      <c r="AF87">
        <v>1</v>
      </c>
    </row>
    <row r="88" spans="2:32" x14ac:dyDescent="0.3">
      <c r="B88" s="6">
        <v>0.23324596750866075</v>
      </c>
      <c r="C88" s="6">
        <v>0.76077231341303442</v>
      </c>
      <c r="D88" s="6">
        <v>0.87650160090362594</v>
      </c>
      <c r="E88" s="6">
        <v>0.14680184170905322</v>
      </c>
      <c r="F88" s="6">
        <v>-0.29449629444274805</v>
      </c>
      <c r="G88" s="6">
        <v>0.49548604178279326</v>
      </c>
      <c r="H88" s="6">
        <v>0.45684697359366283</v>
      </c>
      <c r="I88" s="6">
        <v>0.70457986672156914</v>
      </c>
      <c r="J88" s="6">
        <v>0.2063006328981592</v>
      </c>
      <c r="K88" s="6">
        <v>0.83493368027664916</v>
      </c>
      <c r="L88" s="6">
        <v>1.0000000000000002</v>
      </c>
      <c r="M88" s="6">
        <v>5.1713351605164701E-2</v>
      </c>
      <c r="N88" s="6">
        <v>-0.10974223521766274</v>
      </c>
      <c r="O88" s="6">
        <v>-0.5453651772452629</v>
      </c>
      <c r="P88" s="6">
        <v>0.1237077199584812</v>
      </c>
      <c r="Q88" s="6">
        <v>0.71004560762284663</v>
      </c>
      <c r="R88" s="6">
        <v>0.57483815380348857</v>
      </c>
      <c r="S88" s="6">
        <v>0.74084351712970953</v>
      </c>
      <c r="T88" s="6">
        <v>0.53542519495941876</v>
      </c>
      <c r="U88" s="6">
        <v>-7.043114476212739E-2</v>
      </c>
      <c r="V88" s="6">
        <v>0.2762106876040506</v>
      </c>
      <c r="W88" s="6">
        <v>0.53841585999919817</v>
      </c>
      <c r="X88" s="6">
        <v>0.72530016892641636</v>
      </c>
      <c r="Y88" s="6">
        <v>0.68962494145784858</v>
      </c>
      <c r="Z88" s="6">
        <v>8.3204616762904554E-2</v>
      </c>
      <c r="AA88" s="6">
        <v>0.58213975874834167</v>
      </c>
      <c r="AB88" s="6">
        <v>0.65699482064029235</v>
      </c>
      <c r="AC88" s="6">
        <v>0.65155478680015044</v>
      </c>
      <c r="AD88" s="6">
        <v>0.72887480391778237</v>
      </c>
      <c r="AF88">
        <v>1</v>
      </c>
    </row>
    <row r="89" spans="2:32" x14ac:dyDescent="0.3">
      <c r="B89" s="6">
        <v>-0.23253479455021944</v>
      </c>
      <c r="C89" s="6">
        <v>4.4770334605045078E-3</v>
      </c>
      <c r="D89" s="6">
        <v>-7.2463206930481319E-2</v>
      </c>
      <c r="E89" s="6">
        <v>0.74648067302761834</v>
      </c>
      <c r="F89" s="6">
        <v>-0.30240546598696655</v>
      </c>
      <c r="G89" s="6">
        <v>1.6065647167692043E-3</v>
      </c>
      <c r="H89" s="6">
        <v>-4.3796470771873194E-2</v>
      </c>
      <c r="I89" s="6">
        <v>7.6400996408892377E-2</v>
      </c>
      <c r="J89" s="6">
        <v>-3.2329117904058638E-2</v>
      </c>
      <c r="K89" s="6">
        <v>0.21559460115707163</v>
      </c>
      <c r="L89" s="6">
        <v>5.1713351605164659E-2</v>
      </c>
      <c r="M89" s="6">
        <v>0.99999999999999989</v>
      </c>
      <c r="N89" s="6">
        <v>-0.46311377593203473</v>
      </c>
      <c r="O89" s="6">
        <v>-0.44545932429818413</v>
      </c>
      <c r="P89" s="6">
        <v>-2.420172838762305E-2</v>
      </c>
      <c r="Q89" s="6">
        <v>0.10493186072241706</v>
      </c>
      <c r="R89" s="6">
        <v>0.30279915752324188</v>
      </c>
      <c r="S89" s="6">
        <v>0.42900548705428582</v>
      </c>
      <c r="T89" s="6">
        <v>0.31102012441529142</v>
      </c>
      <c r="U89" s="6">
        <v>-0.27082489625163475</v>
      </c>
      <c r="V89" s="6">
        <v>-2.7856352909727853E-2</v>
      </c>
      <c r="W89" s="6">
        <v>2.8355288669806413E-3</v>
      </c>
      <c r="X89" s="6">
        <v>0.5137330558842903</v>
      </c>
      <c r="Y89" s="6">
        <v>0.46109938506464287</v>
      </c>
      <c r="Z89" s="6">
        <v>-0.17172518555831501</v>
      </c>
      <c r="AA89" s="6">
        <v>0.25055427429714183</v>
      </c>
      <c r="AB89" s="6">
        <v>0.38848613673990584</v>
      </c>
      <c r="AC89" s="6">
        <v>0.58978927264190706</v>
      </c>
      <c r="AD89" s="6">
        <v>0.45150784297016155</v>
      </c>
      <c r="AF89">
        <v>1</v>
      </c>
    </row>
    <row r="90" spans="2:32" x14ac:dyDescent="0.3">
      <c r="B90" s="6">
        <v>0.4995390282321186</v>
      </c>
      <c r="C90" s="6">
        <v>0.15743181005189524</v>
      </c>
      <c r="D90" s="6">
        <v>0.12619052212932105</v>
      </c>
      <c r="E90" s="6">
        <v>-0.15964986359841649</v>
      </c>
      <c r="F90" s="6">
        <v>0.63084135075072201</v>
      </c>
      <c r="G90" s="6">
        <v>0.37812943895352413</v>
      </c>
      <c r="H90" s="6">
        <v>0.42347765065574977</v>
      </c>
      <c r="I90" s="6">
        <v>0.2675158676704617</v>
      </c>
      <c r="J90" s="6">
        <v>0.46423597591141319</v>
      </c>
      <c r="K90" s="6">
        <v>-9.8572935194499472E-2</v>
      </c>
      <c r="L90" s="6">
        <v>-0.10974223521766276</v>
      </c>
      <c r="M90" s="6">
        <v>-0.46311377593203473</v>
      </c>
      <c r="N90" s="6">
        <v>0.99999999999999978</v>
      </c>
      <c r="O90" s="6">
        <v>0.13188528015989859</v>
      </c>
      <c r="P90" s="6">
        <v>0.3203373007628243</v>
      </c>
      <c r="Q90" s="6">
        <v>0.2164894575271594</v>
      </c>
      <c r="R90" s="6">
        <v>0.35580828325740654</v>
      </c>
      <c r="S90" s="6">
        <v>-0.11380752209092189</v>
      </c>
      <c r="T90" s="6">
        <v>0.27161789639694345</v>
      </c>
      <c r="U90" s="6">
        <v>0.23863446334321442</v>
      </c>
      <c r="V90" s="6">
        <v>0.57776789760033109</v>
      </c>
      <c r="W90" s="6">
        <v>0.32994762713701864</v>
      </c>
      <c r="X90" s="6">
        <v>-7.0796092563241528E-2</v>
      </c>
      <c r="Y90" s="6">
        <v>-3.4582046572141922E-2</v>
      </c>
      <c r="Z90" s="6">
        <v>0.48161270522213001</v>
      </c>
      <c r="AA90" s="6">
        <v>0.40113789445366771</v>
      </c>
      <c r="AB90" s="6">
        <v>0.13209365666449807</v>
      </c>
      <c r="AC90" s="6">
        <v>-8.0932629566073042E-2</v>
      </c>
      <c r="AD90" s="6">
        <v>-0.18101851506605993</v>
      </c>
      <c r="AF90">
        <v>1</v>
      </c>
    </row>
    <row r="91" spans="2:32" x14ac:dyDescent="0.3">
      <c r="B91" s="6">
        <v>0.21237697824522012</v>
      </c>
      <c r="C91" s="6">
        <v>-0.4541379769480367</v>
      </c>
      <c r="D91" s="6">
        <v>-0.43121474450202546</v>
      </c>
      <c r="E91" s="6">
        <v>-0.34048073015627212</v>
      </c>
      <c r="F91" s="6">
        <v>0.36346094142359175</v>
      </c>
      <c r="G91" s="6">
        <v>-0.29126649796648463</v>
      </c>
      <c r="H91" s="6">
        <v>-0.31091018671535509</v>
      </c>
      <c r="I91" s="6">
        <v>-0.46425005492701032</v>
      </c>
      <c r="J91" s="6">
        <v>0.20349492886167048</v>
      </c>
      <c r="K91" s="6">
        <v>-0.57336266286156312</v>
      </c>
      <c r="L91" s="6">
        <v>-0.5453651772452629</v>
      </c>
      <c r="M91" s="6">
        <v>-0.44545932429818413</v>
      </c>
      <c r="N91" s="6">
        <v>0.13188528015989859</v>
      </c>
      <c r="O91" s="6">
        <v>1.0000000000000002</v>
      </c>
      <c r="P91" s="6">
        <v>0.20523335905731849</v>
      </c>
      <c r="Q91" s="6">
        <v>-0.39722016090442785</v>
      </c>
      <c r="R91" s="6">
        <v>-0.38480019549156214</v>
      </c>
      <c r="S91" s="6">
        <v>-0.83124485094830958</v>
      </c>
      <c r="T91" s="6">
        <v>-0.50467938843428262</v>
      </c>
      <c r="U91" s="6">
        <v>0.37197040282130067</v>
      </c>
      <c r="V91" s="6">
        <v>-0.16179871247141805</v>
      </c>
      <c r="W91" s="6">
        <v>-0.26809241832046532</v>
      </c>
      <c r="X91" s="6">
        <v>-0.81931666228353273</v>
      </c>
      <c r="Y91" s="6">
        <v>-0.72649844880183634</v>
      </c>
      <c r="Z91" s="6">
        <v>0.14809413180715714</v>
      </c>
      <c r="AA91" s="6">
        <v>-0.5695263481475229</v>
      </c>
      <c r="AB91" s="6">
        <v>-0.70305925980095074</v>
      </c>
      <c r="AC91" s="6">
        <v>-0.82130101152765478</v>
      </c>
      <c r="AD91" s="6">
        <v>-0.67474320836019575</v>
      </c>
      <c r="AF91">
        <v>1</v>
      </c>
    </row>
    <row r="92" spans="2:32" x14ac:dyDescent="0.3">
      <c r="B92" s="6">
        <v>0.35963463286595831</v>
      </c>
      <c r="C92" s="6">
        <v>0.17472145243536599</v>
      </c>
      <c r="D92" s="6">
        <v>0.14934828387146309</v>
      </c>
      <c r="E92" s="6">
        <v>0.25950532708959295</v>
      </c>
      <c r="F92" s="6">
        <v>7.7600843711821688E-2</v>
      </c>
      <c r="G92" s="6">
        <v>0.43687478173418376</v>
      </c>
      <c r="H92" s="6">
        <v>0.39648706209244394</v>
      </c>
      <c r="I92" s="6">
        <v>0.38402112312969122</v>
      </c>
      <c r="J92" s="6">
        <v>0.54749181837107197</v>
      </c>
      <c r="K92" s="6">
        <v>0.26407589444757379</v>
      </c>
      <c r="L92" s="6">
        <v>0.12370771995848118</v>
      </c>
      <c r="M92" s="6">
        <v>-2.4201728387623078E-2</v>
      </c>
      <c r="N92" s="6">
        <v>0.32033730076282441</v>
      </c>
      <c r="O92" s="6">
        <v>0.20523335905731849</v>
      </c>
      <c r="P92" s="6">
        <v>1.0000000000000002</v>
      </c>
      <c r="Q92" s="6">
        <v>0.45040460012346362</v>
      </c>
      <c r="R92" s="6">
        <v>0.46832211750225772</v>
      </c>
      <c r="S92" s="6">
        <v>8.7175152800540001E-2</v>
      </c>
      <c r="T92" s="6">
        <v>0.19163264058451845</v>
      </c>
      <c r="U92" s="6">
        <v>3.327967186596039E-2</v>
      </c>
      <c r="V92" s="6">
        <v>0.43394808190345308</v>
      </c>
      <c r="W92" s="6">
        <v>0.35533841929034898</v>
      </c>
      <c r="X92" s="6">
        <v>0.18361846509498436</v>
      </c>
      <c r="Y92" s="6">
        <v>0.19343463701371152</v>
      </c>
      <c r="Z92" s="6">
        <v>0.37814918535823433</v>
      </c>
      <c r="AA92" s="6">
        <v>0.29464712870084486</v>
      </c>
      <c r="AB92" s="6">
        <v>0.24592330798543272</v>
      </c>
      <c r="AC92" s="6">
        <v>8.7063486618142463E-2</v>
      </c>
      <c r="AD92" s="6">
        <v>6.1998548286776353E-2</v>
      </c>
      <c r="AF92">
        <v>1</v>
      </c>
    </row>
    <row r="93" spans="2:32" x14ac:dyDescent="0.3">
      <c r="B93" s="6">
        <v>0.6073331133304769</v>
      </c>
      <c r="C93" s="6">
        <v>0.81395023005432254</v>
      </c>
      <c r="D93" s="6">
        <v>0.73287500559549545</v>
      </c>
      <c r="E93" s="6">
        <v>0.41962064880128358</v>
      </c>
      <c r="F93" s="6">
        <v>-5.5818206004854654E-2</v>
      </c>
      <c r="G93" s="6">
        <v>0.75360555491984982</v>
      </c>
      <c r="H93" s="6">
        <v>0.72868783361252421</v>
      </c>
      <c r="I93" s="6">
        <v>0.88127130872207093</v>
      </c>
      <c r="J93" s="6">
        <v>0.65239696817969528</v>
      </c>
      <c r="K93" s="6">
        <v>0.70297748457311304</v>
      </c>
      <c r="L93" s="6">
        <v>0.71004560762284652</v>
      </c>
      <c r="M93" s="6">
        <v>0.10493186072241702</v>
      </c>
      <c r="N93" s="6">
        <v>0.21648945752715937</v>
      </c>
      <c r="O93" s="6">
        <v>-0.3972201609044278</v>
      </c>
      <c r="P93" s="6">
        <v>0.45040460012346362</v>
      </c>
      <c r="Q93" s="6">
        <v>0.99999999999999967</v>
      </c>
      <c r="R93" s="6">
        <v>0.84708691902959721</v>
      </c>
      <c r="S93" s="6">
        <v>0.65778850977064174</v>
      </c>
      <c r="T93" s="6">
        <v>0.63435568731304581</v>
      </c>
      <c r="U93" s="6">
        <v>-0.2478933977653873</v>
      </c>
      <c r="V93" s="6">
        <v>0.66499302167912733</v>
      </c>
      <c r="W93" s="6">
        <v>0.77534227582850246</v>
      </c>
      <c r="X93" s="6">
        <v>0.67397112991788033</v>
      </c>
      <c r="Y93" s="6">
        <v>0.70392678846711076</v>
      </c>
      <c r="Z93" s="6">
        <v>0.30936761486767245</v>
      </c>
      <c r="AA93" s="6">
        <v>0.76296602182255324</v>
      </c>
      <c r="AB93" s="6">
        <v>0.77113988572755876</v>
      </c>
      <c r="AC93" s="6">
        <v>0.60941500090850809</v>
      </c>
      <c r="AD93" s="6">
        <v>0.65465516211478081</v>
      </c>
      <c r="AF93">
        <v>1</v>
      </c>
    </row>
    <row r="94" spans="2:32" x14ac:dyDescent="0.3">
      <c r="B94" s="6">
        <v>0.59113191902632556</v>
      </c>
      <c r="C94" s="6">
        <v>0.70946023976534578</v>
      </c>
      <c r="D94" s="6">
        <v>0.59702558871600597</v>
      </c>
      <c r="E94" s="6">
        <v>0.56437757234450392</v>
      </c>
      <c r="F94" s="6">
        <v>0.13306644055340727</v>
      </c>
      <c r="G94" s="6">
        <v>0.79136359315214821</v>
      </c>
      <c r="H94" s="6">
        <v>0.77480633343045435</v>
      </c>
      <c r="I94" s="6">
        <v>0.84272552582492255</v>
      </c>
      <c r="J94" s="6">
        <v>0.68962926332339647</v>
      </c>
      <c r="K94" s="6">
        <v>0.67390233305996516</v>
      </c>
      <c r="L94" s="6">
        <v>0.57483815380348857</v>
      </c>
      <c r="M94" s="6">
        <v>0.30279915752324194</v>
      </c>
      <c r="N94" s="6">
        <v>0.35580828325740654</v>
      </c>
      <c r="O94" s="6">
        <v>-0.38480019549156214</v>
      </c>
      <c r="P94" s="6">
        <v>0.46832211750225777</v>
      </c>
      <c r="Q94" s="6">
        <v>0.84708691902959732</v>
      </c>
      <c r="R94" s="6">
        <v>1</v>
      </c>
      <c r="S94" s="6">
        <v>0.67414425903527564</v>
      </c>
      <c r="T94" s="6">
        <v>0.82503277647546625</v>
      </c>
      <c r="U94" s="6">
        <v>-7.9091825587376541E-3</v>
      </c>
      <c r="V94" s="6">
        <v>0.78380176311488425</v>
      </c>
      <c r="W94" s="6">
        <v>0.75331469638096316</v>
      </c>
      <c r="X94" s="6">
        <v>0.6858725503618095</v>
      </c>
      <c r="Y94" s="6">
        <v>0.74066824991343361</v>
      </c>
      <c r="Z94" s="6">
        <v>0.42852137163967297</v>
      </c>
      <c r="AA94" s="6">
        <v>0.91388011683792703</v>
      </c>
      <c r="AB94" s="6">
        <v>0.83047892376182941</v>
      </c>
      <c r="AC94" s="6">
        <v>0.67960276622139171</v>
      </c>
      <c r="AD94" s="6">
        <v>0.66597402885670653</v>
      </c>
      <c r="AF94">
        <v>1</v>
      </c>
    </row>
    <row r="95" spans="2:32" x14ac:dyDescent="0.3">
      <c r="B95" s="6">
        <v>8.3163162049832151E-3</v>
      </c>
      <c r="C95" s="6">
        <v>0.65078797963885782</v>
      </c>
      <c r="D95" s="6">
        <v>0.67872070687540242</v>
      </c>
      <c r="E95" s="6">
        <v>0.53182899023082419</v>
      </c>
      <c r="F95" s="6">
        <v>-0.3606817463865567</v>
      </c>
      <c r="G95" s="6">
        <v>0.49822288065705095</v>
      </c>
      <c r="H95" s="6">
        <v>0.50282876608902671</v>
      </c>
      <c r="I95" s="6">
        <v>0.66670492812789228</v>
      </c>
      <c r="J95" s="6">
        <v>0.11283868287190099</v>
      </c>
      <c r="K95" s="6">
        <v>0.8264136735809855</v>
      </c>
      <c r="L95" s="6">
        <v>0.74084351712970953</v>
      </c>
      <c r="M95" s="6">
        <v>0.42900548705428582</v>
      </c>
      <c r="N95" s="6">
        <v>-0.11380752209092186</v>
      </c>
      <c r="O95" s="6">
        <v>-0.83124485094830958</v>
      </c>
      <c r="P95" s="6">
        <v>8.7175152800540001E-2</v>
      </c>
      <c r="Q95" s="6">
        <v>0.65778850977064174</v>
      </c>
      <c r="R95" s="6">
        <v>0.67414425903527575</v>
      </c>
      <c r="S95" s="6">
        <v>0.99999999999998446</v>
      </c>
      <c r="T95" s="6">
        <v>0.64078099886924156</v>
      </c>
      <c r="U95" s="6">
        <v>-0.23411592205018703</v>
      </c>
      <c r="V95" s="6">
        <v>0.37469961884238479</v>
      </c>
      <c r="W95" s="6">
        <v>0.48708622253686107</v>
      </c>
      <c r="X95" s="6">
        <v>0.87025435827854336</v>
      </c>
      <c r="Y95" s="6">
        <v>0.85777697138803455</v>
      </c>
      <c r="Z95" s="6">
        <v>-0.13989176028991376</v>
      </c>
      <c r="AA95" s="6">
        <v>0.70459779057390082</v>
      </c>
      <c r="AB95" s="6">
        <v>0.80838036940605229</v>
      </c>
      <c r="AC95" s="6">
        <v>0.85031505117194228</v>
      </c>
      <c r="AD95" s="6">
        <v>0.82958457544126796</v>
      </c>
      <c r="AF95">
        <v>1</v>
      </c>
    </row>
    <row r="96" spans="2:32" x14ac:dyDescent="0.3">
      <c r="B96" s="6">
        <v>0.45832990109046456</v>
      </c>
      <c r="C96" s="6">
        <v>0.59430943040887452</v>
      </c>
      <c r="D96" s="6">
        <v>0.4280845159168491</v>
      </c>
      <c r="E96" s="6">
        <v>0.34866771137158908</v>
      </c>
      <c r="F96" s="6">
        <v>0.16878100345894781</v>
      </c>
      <c r="G96" s="6">
        <v>0.78145322560448094</v>
      </c>
      <c r="H96" s="6">
        <v>0.76415547233401915</v>
      </c>
      <c r="I96" s="6">
        <v>0.7718041029711783</v>
      </c>
      <c r="J96" s="6">
        <v>0.57256813715047805</v>
      </c>
      <c r="K96" s="6">
        <v>0.60397523830965683</v>
      </c>
      <c r="L96" s="6">
        <v>0.53542519495941876</v>
      </c>
      <c r="M96" s="6">
        <v>0.31102012441529142</v>
      </c>
      <c r="N96" s="6">
        <v>0.27161789639694345</v>
      </c>
      <c r="O96" s="6">
        <v>-0.50467938843428262</v>
      </c>
      <c r="P96" s="6">
        <v>0.19163264058451843</v>
      </c>
      <c r="Q96" s="6">
        <v>0.63435568731304581</v>
      </c>
      <c r="R96" s="6">
        <v>0.82503277647546613</v>
      </c>
      <c r="S96" s="6">
        <v>0.64078099886924156</v>
      </c>
      <c r="T96" s="6">
        <v>1</v>
      </c>
      <c r="U96" s="6">
        <v>-0.11108563508363149</v>
      </c>
      <c r="V96" s="6">
        <v>0.72390050796477512</v>
      </c>
      <c r="W96" s="6">
        <v>0.67159802739547558</v>
      </c>
      <c r="X96" s="6">
        <v>0.73377323758400825</v>
      </c>
      <c r="Y96" s="6">
        <v>0.82633043274597795</v>
      </c>
      <c r="Z96" s="6">
        <v>0.39493609957013132</v>
      </c>
      <c r="AA96" s="6">
        <v>0.92812487251998643</v>
      </c>
      <c r="AB96" s="6">
        <v>0.87677518215553596</v>
      </c>
      <c r="AC96" s="6">
        <v>0.77039375503029772</v>
      </c>
      <c r="AD96" s="6">
        <v>0.77706291749977341</v>
      </c>
      <c r="AF96">
        <v>1</v>
      </c>
    </row>
    <row r="97" spans="2:32" x14ac:dyDescent="0.3">
      <c r="B97" s="6">
        <v>0.14393654355655594</v>
      </c>
      <c r="C97" s="6">
        <v>-7.917883550255711E-2</v>
      </c>
      <c r="D97" s="6">
        <v>9.8549067257816231E-2</v>
      </c>
      <c r="E97" s="6">
        <v>-0.29859304562352329</v>
      </c>
      <c r="F97" s="6">
        <v>0.31720924026519814</v>
      </c>
      <c r="G97" s="6">
        <v>-0.21808616653867302</v>
      </c>
      <c r="H97" s="6">
        <v>-0.20475359246103469</v>
      </c>
      <c r="I97" s="6">
        <v>-0.21563088635693667</v>
      </c>
      <c r="J97" s="6">
        <v>-1.4652184752375758E-3</v>
      </c>
      <c r="K97" s="6">
        <v>-9.7718010524103616E-2</v>
      </c>
      <c r="L97" s="6">
        <v>-7.043114476212739E-2</v>
      </c>
      <c r="M97" s="6">
        <v>-0.27082489625163475</v>
      </c>
      <c r="N97" s="6">
        <v>0.23863446334321445</v>
      </c>
      <c r="O97" s="6">
        <v>0.37197040282130073</v>
      </c>
      <c r="P97" s="6">
        <v>3.3279671865960384E-2</v>
      </c>
      <c r="Q97" s="6">
        <v>-0.24789339776538738</v>
      </c>
      <c r="R97" s="6">
        <v>-7.9091825587376263E-3</v>
      </c>
      <c r="S97" s="6">
        <v>-0.234115922050187</v>
      </c>
      <c r="T97" s="6">
        <v>-0.11108563508363149</v>
      </c>
      <c r="U97" s="6">
        <v>0.99999999999999967</v>
      </c>
      <c r="V97" s="6">
        <v>-1.4558047672379733E-2</v>
      </c>
      <c r="W97" s="6">
        <v>5.0839578157996952E-3</v>
      </c>
      <c r="X97" s="6">
        <v>-0.3831723534980494</v>
      </c>
      <c r="Y97" s="6">
        <v>-0.41691075989592075</v>
      </c>
      <c r="Z97" s="6">
        <v>0.21204657346082351</v>
      </c>
      <c r="AA97" s="6">
        <v>-9.9271886219283345E-2</v>
      </c>
      <c r="AB97" s="6">
        <v>-0.37220541865737516</v>
      </c>
      <c r="AC97" s="6">
        <v>-0.33532550609422956</v>
      </c>
      <c r="AD97" s="6">
        <v>-0.35441009213825719</v>
      </c>
      <c r="AF97">
        <v>1</v>
      </c>
    </row>
    <row r="98" spans="2:32" x14ac:dyDescent="0.3">
      <c r="B98" s="6">
        <v>0.70188546876990687</v>
      </c>
      <c r="C98" s="6">
        <v>0.57205033746420453</v>
      </c>
      <c r="D98" s="6">
        <v>0.36137227072553851</v>
      </c>
      <c r="E98" s="6">
        <v>0.21919710139291726</v>
      </c>
      <c r="F98" s="6">
        <v>0.48805930530282438</v>
      </c>
      <c r="G98" s="6">
        <v>0.87507205858654047</v>
      </c>
      <c r="H98" s="6">
        <v>0.86799047012082553</v>
      </c>
      <c r="I98" s="6">
        <v>0.79318245731400427</v>
      </c>
      <c r="J98" s="6">
        <v>0.73543275812759146</v>
      </c>
      <c r="K98" s="6">
        <v>0.46095641674435822</v>
      </c>
      <c r="L98" s="6">
        <v>0.27621068760405054</v>
      </c>
      <c r="M98" s="6">
        <v>-2.7856352909727853E-2</v>
      </c>
      <c r="N98" s="6">
        <v>0.57776789760033109</v>
      </c>
      <c r="O98" s="6">
        <v>-0.16179871247141803</v>
      </c>
      <c r="P98" s="6">
        <v>0.43394808190345308</v>
      </c>
      <c r="Q98" s="6">
        <v>0.66499302167912733</v>
      </c>
      <c r="R98" s="6">
        <v>0.78380176311488425</v>
      </c>
      <c r="S98" s="6">
        <v>0.37469961884238467</v>
      </c>
      <c r="T98" s="6">
        <v>0.7239005079647749</v>
      </c>
      <c r="U98" s="6">
        <v>-1.4558047672379761E-2</v>
      </c>
      <c r="V98" s="6">
        <v>1</v>
      </c>
      <c r="W98" s="6">
        <v>0.72081178112798761</v>
      </c>
      <c r="X98" s="6">
        <v>0.38160426710093809</v>
      </c>
      <c r="Y98" s="6">
        <v>0.48675593347824953</v>
      </c>
      <c r="Z98" s="6">
        <v>0.55131831368754614</v>
      </c>
      <c r="AA98" s="6">
        <v>0.78688743490598556</v>
      </c>
      <c r="AB98" s="6">
        <v>0.63237204253417312</v>
      </c>
      <c r="AC98" s="6">
        <v>0.40796696183126702</v>
      </c>
      <c r="AD98" s="6">
        <v>0.41610790932715208</v>
      </c>
      <c r="AF98">
        <v>1</v>
      </c>
    </row>
    <row r="99" spans="2:32" x14ac:dyDescent="0.3">
      <c r="B99" s="6">
        <v>0.51452362633871918</v>
      </c>
      <c r="C99" s="6">
        <v>0.63755496010445223</v>
      </c>
      <c r="D99" s="6">
        <v>0.50573933923591474</v>
      </c>
      <c r="E99" s="6">
        <v>0.14495173655116936</v>
      </c>
      <c r="F99" s="6">
        <v>7.2016217463558449E-2</v>
      </c>
      <c r="G99" s="6">
        <v>0.63735605752689795</v>
      </c>
      <c r="H99" s="6">
        <v>0.62381869014337121</v>
      </c>
      <c r="I99" s="6">
        <v>0.80729139887433465</v>
      </c>
      <c r="J99" s="6">
        <v>0.63979156730536513</v>
      </c>
      <c r="K99" s="6">
        <v>0.63824494188551018</v>
      </c>
      <c r="L99" s="6">
        <v>0.53841585999919817</v>
      </c>
      <c r="M99" s="6">
        <v>2.835528866980669E-3</v>
      </c>
      <c r="N99" s="6">
        <v>0.32994762713701864</v>
      </c>
      <c r="O99" s="6">
        <v>-0.26809241832046532</v>
      </c>
      <c r="P99" s="6">
        <v>0.35533841929034898</v>
      </c>
      <c r="Q99" s="6">
        <v>0.77534227582850246</v>
      </c>
      <c r="R99" s="6">
        <v>0.75331469638096304</v>
      </c>
      <c r="S99" s="6">
        <v>0.48708622253686107</v>
      </c>
      <c r="T99" s="6">
        <v>0.67159802739547558</v>
      </c>
      <c r="U99" s="6">
        <v>5.0839578157996518E-3</v>
      </c>
      <c r="V99" s="6">
        <v>0.72081178112798761</v>
      </c>
      <c r="W99" s="6">
        <v>0.99999999999999967</v>
      </c>
      <c r="X99" s="6">
        <v>0.47851441691270347</v>
      </c>
      <c r="Y99" s="6">
        <v>0.53845875330035919</v>
      </c>
      <c r="Z99" s="6">
        <v>0.52389031740390046</v>
      </c>
      <c r="AA99" s="6">
        <v>0.75148371318297391</v>
      </c>
      <c r="AB99" s="6">
        <v>0.61609461430950829</v>
      </c>
      <c r="AC99" s="6">
        <v>0.52075557643158499</v>
      </c>
      <c r="AD99" s="6">
        <v>0.53642775765355277</v>
      </c>
      <c r="AF99">
        <v>1</v>
      </c>
    </row>
    <row r="100" spans="2:32" x14ac:dyDescent="0.3">
      <c r="B100" s="6">
        <v>4.7022507962126522E-2</v>
      </c>
      <c r="C100" s="6">
        <v>0.64332381000351191</v>
      </c>
      <c r="D100" s="6">
        <v>0.54303949968428744</v>
      </c>
      <c r="E100" s="6">
        <v>0.50396269835685403</v>
      </c>
      <c r="F100" s="6">
        <v>-0.36305599805280747</v>
      </c>
      <c r="G100" s="6">
        <v>0.5698803519035901</v>
      </c>
      <c r="H100" s="6">
        <v>0.54973938817437085</v>
      </c>
      <c r="I100" s="6">
        <v>0.70629222287171556</v>
      </c>
      <c r="J100" s="6">
        <v>0.17127453439402049</v>
      </c>
      <c r="K100" s="6">
        <v>0.78472123970292262</v>
      </c>
      <c r="L100" s="6">
        <v>0.72530016892641636</v>
      </c>
      <c r="M100" s="6">
        <v>0.5137330558842903</v>
      </c>
      <c r="N100" s="6">
        <v>-7.0796092563241514E-2</v>
      </c>
      <c r="O100" s="6">
        <v>-0.81931666228353273</v>
      </c>
      <c r="P100" s="6">
        <v>0.18361846509498436</v>
      </c>
      <c r="Q100" s="6">
        <v>0.67397112991788033</v>
      </c>
      <c r="R100" s="6">
        <v>0.68587255036180939</v>
      </c>
      <c r="S100" s="6">
        <v>0.87025435827854336</v>
      </c>
      <c r="T100" s="6">
        <v>0.73377323758400814</v>
      </c>
      <c r="U100" s="6">
        <v>-0.38317235349804935</v>
      </c>
      <c r="V100" s="6">
        <v>0.3816042671009382</v>
      </c>
      <c r="W100" s="6">
        <v>0.47851441691270358</v>
      </c>
      <c r="X100" s="6">
        <v>0.999999999999999</v>
      </c>
      <c r="Y100" s="6">
        <v>0.94328501017960309</v>
      </c>
      <c r="Z100" s="6">
        <v>9.0724596731234231E-3</v>
      </c>
      <c r="AA100" s="6">
        <v>0.76545930006214646</v>
      </c>
      <c r="AB100" s="6">
        <v>0.90904271242021129</v>
      </c>
      <c r="AC100" s="6">
        <v>0.9494072246624734</v>
      </c>
      <c r="AD100" s="6">
        <v>0.88446576692304335</v>
      </c>
      <c r="AF100">
        <v>1</v>
      </c>
    </row>
    <row r="101" spans="2:32" x14ac:dyDescent="0.3">
      <c r="B101" s="6">
        <v>0.14269698370246711</v>
      </c>
      <c r="C101" s="6">
        <v>0.66810058346812418</v>
      </c>
      <c r="D101" s="6">
        <v>0.52232061204122082</v>
      </c>
      <c r="E101" s="6">
        <v>0.52499406756605294</v>
      </c>
      <c r="F101" s="6">
        <v>-0.30811966610867969</v>
      </c>
      <c r="G101" s="6">
        <v>0.67889178725237698</v>
      </c>
      <c r="H101" s="6">
        <v>0.66628522590548167</v>
      </c>
      <c r="I101" s="6">
        <v>0.7631239930937348</v>
      </c>
      <c r="J101" s="6">
        <v>0.2828603429130353</v>
      </c>
      <c r="K101" s="6">
        <v>0.79580489330394033</v>
      </c>
      <c r="L101" s="6">
        <v>0.68962494145784858</v>
      </c>
      <c r="M101" s="6">
        <v>0.46109938506464287</v>
      </c>
      <c r="N101" s="6">
        <v>-3.458204657214195E-2</v>
      </c>
      <c r="O101" s="6">
        <v>-0.72649844880183645</v>
      </c>
      <c r="P101" s="6">
        <v>0.19343463701371152</v>
      </c>
      <c r="Q101" s="6">
        <v>0.70392678846711076</v>
      </c>
      <c r="R101" s="6">
        <v>0.74066824991343361</v>
      </c>
      <c r="S101" s="6">
        <v>0.85777697138803455</v>
      </c>
      <c r="T101" s="6">
        <v>0.82633043274597784</v>
      </c>
      <c r="U101" s="6">
        <v>-0.41691075989592069</v>
      </c>
      <c r="V101" s="6">
        <v>0.48675593347824953</v>
      </c>
      <c r="W101" s="6">
        <v>0.53845875330035919</v>
      </c>
      <c r="X101" s="6">
        <v>0.9432850101796032</v>
      </c>
      <c r="Y101" s="6">
        <v>0.99999999999998979</v>
      </c>
      <c r="Z101" s="6">
        <v>4.0651023043080409E-2</v>
      </c>
      <c r="AA101" s="6">
        <v>0.81698403577393153</v>
      </c>
      <c r="AB101" s="6">
        <v>0.94810856283440403</v>
      </c>
      <c r="AC101" s="6">
        <v>0.91546846335171173</v>
      </c>
      <c r="AD101" s="6">
        <v>0.9519062840796948</v>
      </c>
      <c r="AF101">
        <v>1</v>
      </c>
    </row>
    <row r="102" spans="2:32" x14ac:dyDescent="0.3">
      <c r="B102" s="6">
        <v>0.62519771261924584</v>
      </c>
      <c r="C102" s="6">
        <v>0.22432673631920302</v>
      </c>
      <c r="D102" s="6">
        <v>2.2485526395320032E-2</v>
      </c>
      <c r="E102" s="6">
        <v>-0.12084500540033588</v>
      </c>
      <c r="F102" s="6">
        <v>0.54020082278118808</v>
      </c>
      <c r="G102" s="6">
        <v>0.43457579735848972</v>
      </c>
      <c r="H102" s="6">
        <v>0.42383600279661876</v>
      </c>
      <c r="I102" s="6">
        <v>0.47743839629643603</v>
      </c>
      <c r="J102" s="6">
        <v>0.60558001340887646</v>
      </c>
      <c r="K102" s="6">
        <v>4.0432440472097653E-2</v>
      </c>
      <c r="L102" s="6">
        <v>8.3204616762904554E-2</v>
      </c>
      <c r="M102" s="6">
        <v>-0.17172518555831495</v>
      </c>
      <c r="N102" s="6">
        <v>0.48161270522213001</v>
      </c>
      <c r="O102" s="6">
        <v>0.14809413180715714</v>
      </c>
      <c r="P102" s="6">
        <v>0.37814918535823433</v>
      </c>
      <c r="Q102" s="6">
        <v>0.3093676148676725</v>
      </c>
      <c r="R102" s="6">
        <v>0.42852137163967297</v>
      </c>
      <c r="S102" s="6">
        <v>-0.13989176028991376</v>
      </c>
      <c r="T102" s="6">
        <v>0.39493609957013132</v>
      </c>
      <c r="U102" s="6">
        <v>0.21204657346082353</v>
      </c>
      <c r="V102" s="6">
        <v>0.55131831368754614</v>
      </c>
      <c r="W102" s="6">
        <v>0.52389031740390046</v>
      </c>
      <c r="X102" s="6">
        <v>9.0724596731234231E-3</v>
      </c>
      <c r="Y102" s="6">
        <v>4.0651023043080492E-2</v>
      </c>
      <c r="Z102" s="6">
        <v>0.99999999999999989</v>
      </c>
      <c r="AA102" s="6">
        <v>0.40710881330563631</v>
      </c>
      <c r="AB102" s="6">
        <v>0.17472423254695044</v>
      </c>
      <c r="AC102" s="6">
        <v>4.6768800806284705E-2</v>
      </c>
      <c r="AD102" s="6">
        <v>1.8393265045648394E-2</v>
      </c>
      <c r="AF102">
        <v>1</v>
      </c>
    </row>
    <row r="103" spans="2:32" x14ac:dyDescent="0.3">
      <c r="B103" s="6">
        <v>0.50469151901112153</v>
      </c>
      <c r="C103" s="6">
        <v>0.71808038464764601</v>
      </c>
      <c r="D103" s="6">
        <v>0.56255111590287288</v>
      </c>
      <c r="E103" s="6">
        <v>0.40210695296778176</v>
      </c>
      <c r="F103" s="6">
        <v>0.11551024912929815</v>
      </c>
      <c r="G103" s="6">
        <v>0.80551936816104652</v>
      </c>
      <c r="H103" s="6">
        <v>0.79955074242931234</v>
      </c>
      <c r="I103" s="6">
        <v>0.84041103048376897</v>
      </c>
      <c r="J103" s="6">
        <v>0.57241870785598026</v>
      </c>
      <c r="K103" s="6">
        <v>0.69058814987515915</v>
      </c>
      <c r="L103" s="6">
        <v>0.58213975874834156</v>
      </c>
      <c r="M103" s="6">
        <v>0.25055427429714189</v>
      </c>
      <c r="N103" s="6">
        <v>0.40113789445366771</v>
      </c>
      <c r="O103" s="6">
        <v>-0.5695263481475229</v>
      </c>
      <c r="P103" s="6">
        <v>0.29464712870084486</v>
      </c>
      <c r="Q103" s="6">
        <v>0.76296602182255335</v>
      </c>
      <c r="R103" s="6">
        <v>0.91388011683792703</v>
      </c>
      <c r="S103" s="6">
        <v>0.70459779057390048</v>
      </c>
      <c r="T103" s="6">
        <v>0.92812487251998654</v>
      </c>
      <c r="U103" s="6">
        <v>-9.9271886219283276E-2</v>
      </c>
      <c r="V103" s="6">
        <v>0.78688743490598567</v>
      </c>
      <c r="W103" s="6">
        <v>0.75148371318297391</v>
      </c>
      <c r="X103" s="6">
        <v>0.76545930006214635</v>
      </c>
      <c r="Y103" s="6">
        <v>0.81698403577393164</v>
      </c>
      <c r="Z103" s="6">
        <v>0.40710881330563631</v>
      </c>
      <c r="AA103" s="6">
        <v>1.0000000000000073</v>
      </c>
      <c r="AB103" s="6">
        <v>0.91034067712219779</v>
      </c>
      <c r="AC103" s="6">
        <v>0.79611006633612469</v>
      </c>
      <c r="AD103" s="6">
        <v>0.72046907601885635</v>
      </c>
      <c r="AF103">
        <v>1</v>
      </c>
    </row>
    <row r="104" spans="2:32" x14ac:dyDescent="0.3">
      <c r="B104" s="6">
        <v>0.30463194192696258</v>
      </c>
      <c r="C104" s="6">
        <v>0.67306296172840707</v>
      </c>
      <c r="D104" s="6">
        <v>0.53595204438865485</v>
      </c>
      <c r="E104" s="6">
        <v>0.52454489012366046</v>
      </c>
      <c r="F104" s="6">
        <v>-0.14431693506088827</v>
      </c>
      <c r="G104" s="6">
        <v>0.80465599070100646</v>
      </c>
      <c r="H104" s="6">
        <v>0.79819832404284152</v>
      </c>
      <c r="I104" s="6">
        <v>0.84012618462962629</v>
      </c>
      <c r="J104" s="6">
        <v>0.39174508049926632</v>
      </c>
      <c r="K104" s="6">
        <v>0.76589397346005339</v>
      </c>
      <c r="L104" s="6">
        <v>0.65699482064029224</v>
      </c>
      <c r="M104" s="6">
        <v>0.38848613673990584</v>
      </c>
      <c r="N104" s="6">
        <v>0.13209365666449799</v>
      </c>
      <c r="O104" s="6">
        <v>-0.70305925980095085</v>
      </c>
      <c r="P104" s="6">
        <v>0.24592330798543272</v>
      </c>
      <c r="Q104" s="6">
        <v>0.77113988572755876</v>
      </c>
      <c r="R104" s="6">
        <v>0.83047892376182941</v>
      </c>
      <c r="S104" s="6">
        <v>0.80838036940605218</v>
      </c>
      <c r="T104" s="6">
        <v>0.87677518215553596</v>
      </c>
      <c r="U104" s="6">
        <v>-0.37220541865737516</v>
      </c>
      <c r="V104" s="6">
        <v>0.63237204253417312</v>
      </c>
      <c r="W104" s="6">
        <v>0.61609461430950829</v>
      </c>
      <c r="X104" s="6">
        <v>0.90904271242021129</v>
      </c>
      <c r="Y104" s="6">
        <v>0.94810856283440403</v>
      </c>
      <c r="Z104" s="6">
        <v>0.17472423254695038</v>
      </c>
      <c r="AA104" s="6">
        <v>0.91034067712219779</v>
      </c>
      <c r="AB104" s="6">
        <v>1.0000000000000047</v>
      </c>
      <c r="AC104" s="6">
        <v>0.87555484343099876</v>
      </c>
      <c r="AD104" s="6">
        <v>0.86955556732111838</v>
      </c>
      <c r="AF104">
        <v>1</v>
      </c>
    </row>
    <row r="105" spans="2:32" x14ac:dyDescent="0.3">
      <c r="B105" s="6">
        <v>3.7314898465910323E-2</v>
      </c>
      <c r="C105" s="6">
        <v>0.61555684145301259</v>
      </c>
      <c r="D105" s="6">
        <v>0.49557758086497267</v>
      </c>
      <c r="E105" s="6">
        <v>0.50939240359268534</v>
      </c>
      <c r="F105" s="6">
        <v>-0.3061261786153735</v>
      </c>
      <c r="G105" s="6">
        <v>0.53885074872296634</v>
      </c>
      <c r="H105" s="6">
        <v>0.50934174231002505</v>
      </c>
      <c r="I105" s="6">
        <v>0.67241049347991511</v>
      </c>
      <c r="J105" s="6">
        <v>0.17471375681542306</v>
      </c>
      <c r="K105" s="6">
        <v>0.75908755125793248</v>
      </c>
      <c r="L105" s="6">
        <v>0.65155478680015044</v>
      </c>
      <c r="M105" s="6">
        <v>0.58978927264190706</v>
      </c>
      <c r="N105" s="6">
        <v>-8.0932629566073055E-2</v>
      </c>
      <c r="O105" s="6">
        <v>-0.82130101152765478</v>
      </c>
      <c r="P105" s="6">
        <v>8.7063486618142463E-2</v>
      </c>
      <c r="Q105" s="6">
        <v>0.60941500090850809</v>
      </c>
      <c r="R105" s="6">
        <v>0.67960276622139171</v>
      </c>
      <c r="S105" s="6">
        <v>0.85031505117194228</v>
      </c>
      <c r="T105" s="6">
        <v>0.77039375503029772</v>
      </c>
      <c r="U105" s="6">
        <v>-0.33532550609422962</v>
      </c>
      <c r="V105" s="6">
        <v>0.40796696183126691</v>
      </c>
      <c r="W105" s="6">
        <v>0.5207555764315851</v>
      </c>
      <c r="X105" s="6">
        <v>0.9494072246624734</v>
      </c>
      <c r="Y105" s="6">
        <v>0.91546846335171173</v>
      </c>
      <c r="Z105" s="6">
        <v>4.6768800806284649E-2</v>
      </c>
      <c r="AA105" s="6">
        <v>0.79611006633612469</v>
      </c>
      <c r="AB105" s="6">
        <v>0.87555484343099876</v>
      </c>
      <c r="AC105" s="6">
        <v>1.0000000000000184</v>
      </c>
      <c r="AD105" s="6">
        <v>0.8496734900928945</v>
      </c>
      <c r="AF105">
        <v>1</v>
      </c>
    </row>
    <row r="106" spans="2:32" x14ac:dyDescent="0.3">
      <c r="B106" s="6">
        <v>0.10145783986794327</v>
      </c>
      <c r="C106" s="6">
        <v>0.63297577069376976</v>
      </c>
      <c r="D106" s="6">
        <v>0.51591140220279852</v>
      </c>
      <c r="E106" s="6">
        <v>0.42726670395897104</v>
      </c>
      <c r="F106" s="6">
        <v>-0.33603501009685344</v>
      </c>
      <c r="G106" s="6">
        <v>0.59587186701399808</v>
      </c>
      <c r="H106" s="6">
        <v>0.58640580094211125</v>
      </c>
      <c r="I106" s="6">
        <v>0.7288767336485793</v>
      </c>
      <c r="J106" s="6">
        <v>0.23710679522705103</v>
      </c>
      <c r="K106" s="6">
        <v>0.8188236817030986</v>
      </c>
      <c r="L106" s="6">
        <v>0.72887480391778225</v>
      </c>
      <c r="M106" s="6">
        <v>0.45150784297016155</v>
      </c>
      <c r="N106" s="6">
        <v>-0.1810185150660599</v>
      </c>
      <c r="O106" s="6">
        <v>-0.67474320836019575</v>
      </c>
      <c r="P106" s="6">
        <v>6.1998548286776332E-2</v>
      </c>
      <c r="Q106" s="6">
        <v>0.65465516211478081</v>
      </c>
      <c r="R106" s="6">
        <v>0.66597402885670653</v>
      </c>
      <c r="S106" s="6">
        <v>0.82958457544126796</v>
      </c>
      <c r="T106" s="6">
        <v>0.77706291749977341</v>
      </c>
      <c r="U106" s="6">
        <v>-0.35441009213825714</v>
      </c>
      <c r="V106" s="6">
        <v>0.41610790932715208</v>
      </c>
      <c r="W106" s="6">
        <v>0.53642775765355299</v>
      </c>
      <c r="X106" s="6">
        <v>0.88446576692304324</v>
      </c>
      <c r="Y106" s="6">
        <v>0.9519062840796948</v>
      </c>
      <c r="Z106" s="6">
        <v>1.8393265045648477E-2</v>
      </c>
      <c r="AA106" s="6">
        <v>0.72046907601885635</v>
      </c>
      <c r="AB106" s="6">
        <v>0.86955556732111816</v>
      </c>
      <c r="AC106" s="6">
        <v>0.8496734900928945</v>
      </c>
      <c r="AD106" s="6">
        <v>1.0000000000000178</v>
      </c>
      <c r="A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CD6-557C-4C33-B75B-903E9CE39D1D}">
  <sheetPr codeName="Feuil3"/>
  <dimension ref="A1:AH39"/>
  <sheetViews>
    <sheetView topLeftCell="A6" workbookViewId="0">
      <selection activeCell="E31" sqref="E31"/>
    </sheetView>
  </sheetViews>
  <sheetFormatPr baseColWidth="10" defaultRowHeight="14.4" x14ac:dyDescent="0.3"/>
  <cols>
    <col min="2" max="2" width="14.77734375" customWidth="1"/>
    <col min="4" max="4" width="18.21875" customWidth="1"/>
    <col min="5" max="5" width="17.44140625" customWidth="1"/>
    <col min="8" max="8" width="16.77734375" customWidth="1"/>
  </cols>
  <sheetData>
    <row r="1" spans="1:34" x14ac:dyDescent="0.3">
      <c r="A1" s="2" t="s">
        <v>0</v>
      </c>
      <c r="C1" t="s">
        <v>120</v>
      </c>
      <c r="D1" s="2" t="s">
        <v>117</v>
      </c>
      <c r="E1" s="2" t="s">
        <v>118</v>
      </c>
      <c r="F1" s="2" t="s">
        <v>119</v>
      </c>
      <c r="G1" s="2" t="s">
        <v>120</v>
      </c>
      <c r="J1" s="16" t="s">
        <v>59</v>
      </c>
      <c r="K1" s="17" cm="1">
        <f t="array" ref="K1:AE21">(1/21)*_xlfn.MUNIT(21)</f>
        <v>4.7619047619047616E-2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G1" s="8" t="s">
        <v>121</v>
      </c>
      <c r="AH1" s="3">
        <v>1</v>
      </c>
    </row>
    <row r="2" spans="1:34" ht="28.8" x14ac:dyDescent="0.3">
      <c r="A2" s="3" t="s">
        <v>32</v>
      </c>
      <c r="D2" s="3" t="s">
        <v>31</v>
      </c>
      <c r="E2" s="3" cm="1">
        <f t="array" ref="E2:E22">IF(A2:A22="Saumur",1,0)</f>
        <v>1</v>
      </c>
      <c r="F2" s="3" cm="1">
        <f t="array" ref="F2:F22">IF(A2:A22="Bourgueuil",1,0)</f>
        <v>0</v>
      </c>
      <c r="G2" s="3" cm="1">
        <f t="array" ref="G2:G22">IF(A2:A22="Chinon",1,0)</f>
        <v>0</v>
      </c>
      <c r="J2" s="7" t="s">
        <v>130</v>
      </c>
      <c r="K2" s="3">
        <v>0</v>
      </c>
      <c r="L2" s="3">
        <v>4.7619047619047616E-2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H2" s="3">
        <v>1</v>
      </c>
    </row>
    <row r="3" spans="1:34" x14ac:dyDescent="0.3">
      <c r="A3" s="3" t="s">
        <v>32</v>
      </c>
      <c r="D3" s="3" t="s">
        <v>34</v>
      </c>
      <c r="E3" s="3">
        <v>1</v>
      </c>
      <c r="F3" s="3">
        <v>0</v>
      </c>
      <c r="G3" s="3">
        <v>0</v>
      </c>
      <c r="K3" s="3">
        <v>0</v>
      </c>
      <c r="L3" s="3">
        <v>0</v>
      </c>
      <c r="M3" s="3">
        <v>4.7619047619047616E-2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H3" s="3">
        <v>1</v>
      </c>
    </row>
    <row r="4" spans="1:34" x14ac:dyDescent="0.3">
      <c r="A4" s="3" t="s">
        <v>36</v>
      </c>
      <c r="D4" s="3" t="s">
        <v>35</v>
      </c>
      <c r="E4" s="3">
        <v>0</v>
      </c>
      <c r="F4" s="3">
        <v>1</v>
      </c>
      <c r="G4" s="3">
        <v>0</v>
      </c>
      <c r="K4" s="3">
        <v>0</v>
      </c>
      <c r="L4" s="3">
        <v>0</v>
      </c>
      <c r="M4" s="3">
        <v>0</v>
      </c>
      <c r="N4" s="3">
        <v>4.7619047619047616E-2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H4" s="3">
        <v>1</v>
      </c>
    </row>
    <row r="5" spans="1:34" x14ac:dyDescent="0.3">
      <c r="A5" s="3" t="s">
        <v>38</v>
      </c>
      <c r="D5" s="3" t="s">
        <v>37</v>
      </c>
      <c r="E5" s="3">
        <v>0</v>
      </c>
      <c r="F5" s="3">
        <v>0</v>
      </c>
      <c r="G5" s="3">
        <v>1</v>
      </c>
      <c r="K5" s="3">
        <v>0</v>
      </c>
      <c r="L5" s="3">
        <v>0</v>
      </c>
      <c r="M5" s="3">
        <v>0</v>
      </c>
      <c r="N5" s="3">
        <v>0</v>
      </c>
      <c r="O5" s="3">
        <v>4.7619047619047616E-2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H5" s="3">
        <v>1</v>
      </c>
    </row>
    <row r="6" spans="1:34" x14ac:dyDescent="0.3">
      <c r="A6" s="3" t="s">
        <v>32</v>
      </c>
      <c r="D6" s="3" t="s">
        <v>40</v>
      </c>
      <c r="E6" s="3">
        <v>1</v>
      </c>
      <c r="F6" s="3">
        <v>0</v>
      </c>
      <c r="G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4.7619047619047616E-2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H6" s="3">
        <v>1</v>
      </c>
    </row>
    <row r="7" spans="1:34" x14ac:dyDescent="0.3">
      <c r="A7" s="3" t="s">
        <v>36</v>
      </c>
      <c r="D7" s="3" t="s">
        <v>42</v>
      </c>
      <c r="E7" s="3">
        <v>0</v>
      </c>
      <c r="F7" s="3">
        <v>1</v>
      </c>
      <c r="G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4.7619047619047616E-2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H7" s="3">
        <v>1</v>
      </c>
    </row>
    <row r="8" spans="1:34" x14ac:dyDescent="0.3">
      <c r="A8" s="3" t="s">
        <v>36</v>
      </c>
      <c r="D8" s="3" t="s">
        <v>43</v>
      </c>
      <c r="E8" s="3">
        <v>0</v>
      </c>
      <c r="F8" s="3">
        <v>1</v>
      </c>
      <c r="G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4.7619047619047616E-2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H8" s="3">
        <v>1</v>
      </c>
    </row>
    <row r="9" spans="1:34" x14ac:dyDescent="0.3">
      <c r="A9" s="3" t="s">
        <v>32</v>
      </c>
      <c r="D9" s="3" t="s">
        <v>44</v>
      </c>
      <c r="E9" s="3">
        <v>1</v>
      </c>
      <c r="F9" s="3">
        <v>0</v>
      </c>
      <c r="G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4.7619047619047616E-2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H9" s="3">
        <v>1</v>
      </c>
    </row>
    <row r="10" spans="1:34" x14ac:dyDescent="0.3">
      <c r="A10" s="3" t="s">
        <v>38</v>
      </c>
      <c r="D10" s="3" t="s">
        <v>45</v>
      </c>
      <c r="E10" s="3">
        <v>0</v>
      </c>
      <c r="F10" s="3">
        <v>0</v>
      </c>
      <c r="G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4.7619047619047616E-2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H10" s="3">
        <v>1</v>
      </c>
    </row>
    <row r="11" spans="1:34" x14ac:dyDescent="0.3">
      <c r="A11" s="3" t="s">
        <v>32</v>
      </c>
      <c r="D11" s="3" t="s">
        <v>46</v>
      </c>
      <c r="E11" s="3">
        <v>1</v>
      </c>
      <c r="F11" s="3">
        <v>0</v>
      </c>
      <c r="G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4.7619047619047616E-2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H11" s="3">
        <v>1</v>
      </c>
    </row>
    <row r="12" spans="1:34" x14ac:dyDescent="0.3">
      <c r="A12" s="3" t="s">
        <v>32</v>
      </c>
      <c r="D12" s="3" t="s">
        <v>47</v>
      </c>
      <c r="E12" s="3">
        <v>1</v>
      </c>
      <c r="F12" s="3">
        <v>0</v>
      </c>
      <c r="G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4.7619047619047616E-2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H12" s="3">
        <v>1</v>
      </c>
    </row>
    <row r="13" spans="1:34" x14ac:dyDescent="0.3">
      <c r="A13" s="3" t="s">
        <v>32</v>
      </c>
      <c r="D13" s="3" t="s">
        <v>48</v>
      </c>
      <c r="E13" s="3">
        <v>1</v>
      </c>
      <c r="F13" s="3">
        <v>0</v>
      </c>
      <c r="G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4.7619047619047616E-2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H13" s="3">
        <v>1</v>
      </c>
    </row>
    <row r="14" spans="1:34" x14ac:dyDescent="0.3">
      <c r="A14" s="3" t="s">
        <v>32</v>
      </c>
      <c r="D14" s="3" t="s">
        <v>49</v>
      </c>
      <c r="E14" s="3">
        <v>1</v>
      </c>
      <c r="F14" s="3">
        <v>0</v>
      </c>
      <c r="G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4.7619047619047616E-2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H14" s="3">
        <v>1</v>
      </c>
    </row>
    <row r="15" spans="1:34" x14ac:dyDescent="0.3">
      <c r="A15" s="3" t="s">
        <v>32</v>
      </c>
      <c r="D15" s="3" t="s">
        <v>50</v>
      </c>
      <c r="E15" s="3">
        <v>1</v>
      </c>
      <c r="F15" s="3">
        <v>0</v>
      </c>
      <c r="G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4.7619047619047616E-2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H15" s="3">
        <v>1</v>
      </c>
    </row>
    <row r="16" spans="1:34" x14ac:dyDescent="0.3">
      <c r="A16" s="3" t="s">
        <v>36</v>
      </c>
      <c r="D16" s="3" t="s">
        <v>51</v>
      </c>
      <c r="E16" s="3">
        <v>0</v>
      </c>
      <c r="F16" s="3">
        <v>1</v>
      </c>
      <c r="G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4.7619047619047616E-2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H16" s="3">
        <v>1</v>
      </c>
    </row>
    <row r="17" spans="1:34" x14ac:dyDescent="0.3">
      <c r="A17" s="3" t="s">
        <v>36</v>
      </c>
      <c r="D17" s="3" t="s">
        <v>52</v>
      </c>
      <c r="E17" s="3">
        <v>0</v>
      </c>
      <c r="F17" s="3">
        <v>1</v>
      </c>
      <c r="G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4.7619047619047616E-2</v>
      </c>
      <c r="AB17" s="3">
        <v>0</v>
      </c>
      <c r="AC17" s="3">
        <v>0</v>
      </c>
      <c r="AD17" s="3">
        <v>0</v>
      </c>
      <c r="AE17" s="3">
        <v>0</v>
      </c>
      <c r="AH17" s="3">
        <v>1</v>
      </c>
    </row>
    <row r="18" spans="1:34" x14ac:dyDescent="0.3">
      <c r="A18" s="3" t="s">
        <v>38</v>
      </c>
      <c r="D18" s="3" t="s">
        <v>53</v>
      </c>
      <c r="E18" s="3">
        <v>0</v>
      </c>
      <c r="F18" s="3">
        <v>0</v>
      </c>
      <c r="G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4.7619047619047616E-2</v>
      </c>
      <c r="AC18" s="3">
        <v>0</v>
      </c>
      <c r="AD18" s="3">
        <v>0</v>
      </c>
      <c r="AE18" s="3">
        <v>0</v>
      </c>
      <c r="AH18" s="3">
        <v>1</v>
      </c>
    </row>
    <row r="19" spans="1:34" x14ac:dyDescent="0.3">
      <c r="A19" s="3" t="s">
        <v>38</v>
      </c>
      <c r="D19" s="3" t="s">
        <v>54</v>
      </c>
      <c r="E19" s="3">
        <v>0</v>
      </c>
      <c r="F19" s="3">
        <v>0</v>
      </c>
      <c r="G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4.7619047619047616E-2</v>
      </c>
      <c r="AD19" s="3">
        <v>0</v>
      </c>
      <c r="AE19" s="3">
        <v>0</v>
      </c>
      <c r="AH19" s="3">
        <v>1</v>
      </c>
    </row>
    <row r="20" spans="1:34" x14ac:dyDescent="0.3">
      <c r="A20" s="3" t="s">
        <v>36</v>
      </c>
      <c r="D20" s="3" t="s">
        <v>55</v>
      </c>
      <c r="E20" s="3">
        <v>0</v>
      </c>
      <c r="F20" s="3">
        <v>1</v>
      </c>
      <c r="G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4.7619047619047616E-2</v>
      </c>
      <c r="AE20" s="3">
        <v>0</v>
      </c>
      <c r="AH20" s="3">
        <v>1</v>
      </c>
    </row>
    <row r="21" spans="1:34" x14ac:dyDescent="0.3">
      <c r="A21" s="3" t="s">
        <v>32</v>
      </c>
      <c r="D21" s="3" t="s">
        <v>56</v>
      </c>
      <c r="E21" s="3">
        <v>1</v>
      </c>
      <c r="F21" s="3">
        <v>0</v>
      </c>
      <c r="G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4.7619047619047616E-2</v>
      </c>
      <c r="AH21" s="3">
        <v>1</v>
      </c>
    </row>
    <row r="22" spans="1:34" x14ac:dyDescent="0.3">
      <c r="A22" s="3" t="s">
        <v>32</v>
      </c>
      <c r="D22" s="3" t="s">
        <v>58</v>
      </c>
      <c r="E22" s="3">
        <v>1</v>
      </c>
      <c r="F22" s="3">
        <v>0</v>
      </c>
      <c r="G22" s="3">
        <v>0</v>
      </c>
    </row>
    <row r="23" spans="1:34" x14ac:dyDescent="0.3">
      <c r="D23" s="9" t="s">
        <v>122</v>
      </c>
      <c r="E23" s="25">
        <f>AVERAGE(_xlfn.ANCHORARRAY(E2))</f>
        <v>0.52380952380952384</v>
      </c>
      <c r="F23" s="25">
        <f>AVERAGE(_xlfn.ANCHORARRAY(F2))</f>
        <v>0.2857142857142857</v>
      </c>
      <c r="G23" s="25">
        <f>AVERAGE(_xlfn.ANCHORARRAY(G2))</f>
        <v>0.19047619047619047</v>
      </c>
    </row>
    <row r="24" spans="1:34" x14ac:dyDescent="0.3">
      <c r="E24">
        <f>_xlfn.VAR.P(_xlfn.ANCHORARRAY(E2))</f>
        <v>0.24943310657596371</v>
      </c>
      <c r="F24">
        <f t="shared" ref="F24:G24" si="0">_xlfn.VAR.P(_xlfn.ANCHORARRAY(F2))</f>
        <v>0.20408163265306123</v>
      </c>
      <c r="G24">
        <f t="shared" si="0"/>
        <v>0.15419501133786848</v>
      </c>
    </row>
    <row r="25" spans="1:34" ht="43.2" x14ac:dyDescent="0.3">
      <c r="A25" t="s">
        <v>132</v>
      </c>
      <c r="B25" s="19" t="s">
        <v>123</v>
      </c>
      <c r="C25" s="20" t="s">
        <v>124</v>
      </c>
      <c r="E25" s="20" t="s">
        <v>125</v>
      </c>
    </row>
    <row r="26" spans="1:34" x14ac:dyDescent="0.3">
      <c r="B26" s="18" t="s">
        <v>118</v>
      </c>
      <c r="C26" s="18" cm="1">
        <f t="array" ref="C26:C28">MMULT(TRANSPOSE(E2:G22),MMULT(_xlfn.ANCHORARRAY(K1),AH1:AH21))</f>
        <v>0.52380952380952372</v>
      </c>
      <c r="E26" s="3">
        <f>POWER(C26,2)</f>
        <v>0.27437641723355999</v>
      </c>
    </row>
    <row r="27" spans="1:34" x14ac:dyDescent="0.3">
      <c r="B27" s="18" t="s">
        <v>119</v>
      </c>
      <c r="C27" s="18">
        <v>0.2857142857142857</v>
      </c>
      <c r="E27" s="3">
        <f t="shared" ref="E27:E28" si="1">POWER(C27,2)</f>
        <v>8.1632653061224483E-2</v>
      </c>
    </row>
    <row r="28" spans="1:34" x14ac:dyDescent="0.3">
      <c r="B28" s="18" t="s">
        <v>120</v>
      </c>
      <c r="C28" s="18">
        <v>0.19047619047619047</v>
      </c>
      <c r="E28" s="3">
        <f t="shared" si="1"/>
        <v>3.6281179138321989E-2</v>
      </c>
    </row>
    <row r="30" spans="1:34" ht="28.8" x14ac:dyDescent="0.3">
      <c r="D30" s="29" t="s">
        <v>126</v>
      </c>
      <c r="E30" s="27" t="s">
        <v>129</v>
      </c>
      <c r="F30" s="27" t="s">
        <v>127</v>
      </c>
      <c r="H30" s="27" t="s">
        <v>128</v>
      </c>
      <c r="J30" s="26" t="s">
        <v>123</v>
      </c>
      <c r="K30" s="26" t="s">
        <v>128</v>
      </c>
    </row>
    <row r="31" spans="1:34" x14ac:dyDescent="0.3">
      <c r="D31" s="26" cm="1">
        <f t="array" ref="D31">MMULT(TRANSPOSE(_xlfn.ANCHORARRAY(C26)),E26:E28)</f>
        <v>0.1739552964042759</v>
      </c>
      <c r="E31" s="26">
        <f>L37+M38+N39</f>
        <v>0.60770975056689347</v>
      </c>
      <c r="F31" s="26">
        <f>E31+D31</f>
        <v>0.78166504697116934</v>
      </c>
      <c r="H31" s="31">
        <f>D31/F31</f>
        <v>0.22254455035225851</v>
      </c>
      <c r="J31" s="26" t="s">
        <v>118</v>
      </c>
      <c r="K31" s="28">
        <f>G37/B37</f>
        <v>0.52380952380952372</v>
      </c>
    </row>
    <row r="32" spans="1:34" x14ac:dyDescent="0.3">
      <c r="D32" s="21"/>
      <c r="J32" s="26" t="s">
        <v>119</v>
      </c>
      <c r="K32" s="28">
        <f>H38/C38</f>
        <v>0.2857142857142857</v>
      </c>
    </row>
    <row r="33" spans="1:14" x14ac:dyDescent="0.3">
      <c r="D33" s="21"/>
      <c r="J33" s="26" t="s">
        <v>120</v>
      </c>
      <c r="K33" s="28">
        <f>I39/D39</f>
        <v>0.19047619047619047</v>
      </c>
    </row>
    <row r="34" spans="1:14" x14ac:dyDescent="0.3">
      <c r="D34" s="21"/>
      <c r="K34" s="30">
        <f>SUM(K31:K33)</f>
        <v>0.99999999999999989</v>
      </c>
    </row>
    <row r="35" spans="1:14" x14ac:dyDescent="0.3">
      <c r="F35" s="21"/>
    </row>
    <row r="37" spans="1:14" x14ac:dyDescent="0.3">
      <c r="A37" t="s">
        <v>131</v>
      </c>
      <c r="B37" s="3" cm="1">
        <f t="array" ref="B37:D39">MMULT(MMULT(TRANSPOSE(E2:G22),_xlfn.ANCHORARRAY(K1)),E2:G22)</f>
        <v>0.52380952380952372</v>
      </c>
      <c r="C37" s="3">
        <v>0</v>
      </c>
      <c r="D37" s="3">
        <v>0</v>
      </c>
      <c r="F37" t="s">
        <v>133</v>
      </c>
      <c r="G37" s="3" cm="1">
        <f t="array" ref="G37:I39">MMULT(_xlfn.ANCHORARRAY(C26),TRANSPOSE(_xlfn.ANCHORARRAY(C26)))</f>
        <v>0.27437641723355999</v>
      </c>
      <c r="H37" s="3">
        <v>0.1496598639455782</v>
      </c>
      <c r="I37" s="3">
        <v>9.9773242630385464E-2</v>
      </c>
      <c r="K37" t="s">
        <v>134</v>
      </c>
      <c r="L37" s="3" cm="1">
        <f t="array" ref="L37:N39">_xlfn.ANCHORARRAY(B37)-_xlfn.ANCHORARRAY(G37)</f>
        <v>0.24943310657596374</v>
      </c>
      <c r="M37" s="3">
        <v>-0.1496598639455782</v>
      </c>
      <c r="N37" s="3">
        <v>-9.9773242630385464E-2</v>
      </c>
    </row>
    <row r="38" spans="1:14" x14ac:dyDescent="0.3">
      <c r="B38" s="3">
        <v>0</v>
      </c>
      <c r="C38" s="3">
        <v>0.2857142857142857</v>
      </c>
      <c r="D38" s="3">
        <v>0</v>
      </c>
      <c r="G38" s="3">
        <v>0.1496598639455782</v>
      </c>
      <c r="H38" s="3">
        <v>8.1632653061224483E-2</v>
      </c>
      <c r="I38" s="3">
        <v>5.4421768707482984E-2</v>
      </c>
      <c r="L38" s="3">
        <v>-0.1496598639455782</v>
      </c>
      <c r="M38" s="3">
        <v>0.20408163265306123</v>
      </c>
      <c r="N38" s="3">
        <v>-5.4421768707482984E-2</v>
      </c>
    </row>
    <row r="39" spans="1:14" x14ac:dyDescent="0.3">
      <c r="B39" s="3">
        <v>0</v>
      </c>
      <c r="C39" s="3">
        <v>0</v>
      </c>
      <c r="D39" s="3">
        <v>0.19047619047619047</v>
      </c>
      <c r="G39" s="3">
        <v>9.9773242630385464E-2</v>
      </c>
      <c r="H39" s="3">
        <v>5.4421768707482984E-2</v>
      </c>
      <c r="I39" s="3">
        <v>3.6281179138321989E-2</v>
      </c>
      <c r="L39" s="3">
        <v>-9.9773242630385464E-2</v>
      </c>
      <c r="M39" s="3">
        <v>-5.4421768707482984E-2</v>
      </c>
      <c r="N39" s="3">
        <v>0.15419501133786848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5FD9-118D-438F-8796-B7536608E65E}">
  <dimension ref="B1:AH28"/>
  <sheetViews>
    <sheetView topLeftCell="L1" workbookViewId="0">
      <selection activeCell="AB28" sqref="AB28"/>
    </sheetView>
  </sheetViews>
  <sheetFormatPr baseColWidth="10" defaultRowHeight="14.4" x14ac:dyDescent="0.3"/>
  <sheetData>
    <row r="1" spans="2:34" x14ac:dyDescent="0.3">
      <c r="F1" t="s">
        <v>136</v>
      </c>
    </row>
    <row r="2" spans="2:34" x14ac:dyDescent="0.3">
      <c r="B2">
        <v>1</v>
      </c>
      <c r="C2">
        <v>0</v>
      </c>
      <c r="D2">
        <v>0</v>
      </c>
      <c r="F2">
        <f>B2-$B23</f>
        <v>0.47619047619047616</v>
      </c>
      <c r="G2">
        <f>C2-$C$23</f>
        <v>-0.2857142857142857</v>
      </c>
      <c r="H2">
        <f>D2-$D$23</f>
        <v>-0.19047619047619047</v>
      </c>
      <c r="J2">
        <f>POWER(F2,2)</f>
        <v>0.22675736961451246</v>
      </c>
      <c r="K2">
        <f>POWER(G2,2)</f>
        <v>8.1632653061224483E-2</v>
      </c>
      <c r="L2">
        <f>POWER(H2,2)</f>
        <v>3.6281179138321989E-2</v>
      </c>
      <c r="N2" s="17" cm="1">
        <f t="array" ref="N2:AH22">(1/21)*_xlfn.MUNIT(21)</f>
        <v>4.7619047619047616E-2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2:34" x14ac:dyDescent="0.3">
      <c r="B3">
        <v>1</v>
      </c>
      <c r="C3">
        <v>0</v>
      </c>
      <c r="D3">
        <v>0</v>
      </c>
      <c r="F3">
        <f t="shared" ref="F3:F22" si="0">B3-$B$23</f>
        <v>0.47619047619047616</v>
      </c>
      <c r="G3">
        <f t="shared" ref="G3:G22" si="1">C3-$C$23</f>
        <v>-0.2857142857142857</v>
      </c>
      <c r="H3">
        <f t="shared" ref="H3:H22" si="2">D3-$D$23</f>
        <v>-0.19047619047619047</v>
      </c>
      <c r="J3">
        <f t="shared" ref="J3:J22" si="3">POWER(F3,2)</f>
        <v>0.22675736961451246</v>
      </c>
      <c r="K3">
        <f t="shared" ref="K3:L22" si="4">POWER(G3,2)</f>
        <v>8.1632653061224483E-2</v>
      </c>
      <c r="L3">
        <f t="shared" si="4"/>
        <v>3.6281179138321989E-2</v>
      </c>
      <c r="N3" s="3">
        <v>0</v>
      </c>
      <c r="O3" s="3">
        <v>4.7619047619047616E-2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2:34" x14ac:dyDescent="0.3">
      <c r="B4">
        <v>0</v>
      </c>
      <c r="C4">
        <v>1</v>
      </c>
      <c r="D4">
        <v>0</v>
      </c>
      <c r="F4">
        <f t="shared" si="0"/>
        <v>-0.52380952380952384</v>
      </c>
      <c r="G4">
        <f t="shared" si="1"/>
        <v>0.7142857142857143</v>
      </c>
      <c r="H4">
        <f t="shared" si="2"/>
        <v>-0.19047619047619047</v>
      </c>
      <c r="J4">
        <f t="shared" si="3"/>
        <v>0.2743764172335601</v>
      </c>
      <c r="K4">
        <f t="shared" si="4"/>
        <v>0.51020408163265307</v>
      </c>
      <c r="L4">
        <f t="shared" si="4"/>
        <v>3.6281179138321989E-2</v>
      </c>
      <c r="N4" s="3">
        <v>0</v>
      </c>
      <c r="O4" s="3">
        <v>0</v>
      </c>
      <c r="P4" s="3">
        <v>4.7619047619047616E-2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2:34" x14ac:dyDescent="0.3">
      <c r="B5">
        <v>0</v>
      </c>
      <c r="C5">
        <v>0</v>
      </c>
      <c r="D5">
        <v>1</v>
      </c>
      <c r="F5">
        <f t="shared" si="0"/>
        <v>-0.52380952380952384</v>
      </c>
      <c r="G5">
        <f t="shared" si="1"/>
        <v>-0.2857142857142857</v>
      </c>
      <c r="H5">
        <f t="shared" si="2"/>
        <v>0.80952380952380953</v>
      </c>
      <c r="J5">
        <f t="shared" si="3"/>
        <v>0.2743764172335601</v>
      </c>
      <c r="K5">
        <f t="shared" si="4"/>
        <v>8.1632653061224483E-2</v>
      </c>
      <c r="L5">
        <f t="shared" si="4"/>
        <v>0.65532879818594103</v>
      </c>
      <c r="N5" s="3">
        <v>0</v>
      </c>
      <c r="O5" s="3">
        <v>0</v>
      </c>
      <c r="P5" s="3">
        <v>0</v>
      </c>
      <c r="Q5" s="3">
        <v>4.7619047619047616E-2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2:34" x14ac:dyDescent="0.3">
      <c r="B6">
        <v>1</v>
      </c>
      <c r="C6">
        <v>0</v>
      </c>
      <c r="D6">
        <v>0</v>
      </c>
      <c r="F6">
        <f t="shared" si="0"/>
        <v>0.47619047619047616</v>
      </c>
      <c r="G6">
        <f t="shared" si="1"/>
        <v>-0.2857142857142857</v>
      </c>
      <c r="H6">
        <f t="shared" si="2"/>
        <v>-0.19047619047619047</v>
      </c>
      <c r="J6">
        <f t="shared" si="3"/>
        <v>0.22675736961451246</v>
      </c>
      <c r="K6">
        <f t="shared" si="4"/>
        <v>8.1632653061224483E-2</v>
      </c>
      <c r="L6">
        <f t="shared" si="4"/>
        <v>3.6281179138321989E-2</v>
      </c>
      <c r="N6" s="3">
        <v>0</v>
      </c>
      <c r="O6" s="3">
        <v>0</v>
      </c>
      <c r="P6" s="3">
        <v>0</v>
      </c>
      <c r="Q6" s="3">
        <v>0</v>
      </c>
      <c r="R6" s="3">
        <v>4.7619047619047616E-2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2:34" x14ac:dyDescent="0.3">
      <c r="B7">
        <v>0</v>
      </c>
      <c r="C7">
        <v>1</v>
      </c>
      <c r="D7">
        <v>0</v>
      </c>
      <c r="F7">
        <f t="shared" si="0"/>
        <v>-0.52380952380952384</v>
      </c>
      <c r="G7">
        <f t="shared" si="1"/>
        <v>0.7142857142857143</v>
      </c>
      <c r="H7">
        <f t="shared" si="2"/>
        <v>-0.19047619047619047</v>
      </c>
      <c r="J7">
        <f t="shared" si="3"/>
        <v>0.2743764172335601</v>
      </c>
      <c r="K7">
        <f t="shared" si="4"/>
        <v>0.51020408163265307</v>
      </c>
      <c r="L7">
        <f t="shared" si="4"/>
        <v>3.6281179138321989E-2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4.7619047619047616E-2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2:34" x14ac:dyDescent="0.3">
      <c r="B8">
        <v>0</v>
      </c>
      <c r="C8">
        <v>1</v>
      </c>
      <c r="D8">
        <v>0</v>
      </c>
      <c r="F8">
        <f t="shared" si="0"/>
        <v>-0.52380952380952384</v>
      </c>
      <c r="G8">
        <f t="shared" si="1"/>
        <v>0.7142857142857143</v>
      </c>
      <c r="H8">
        <f t="shared" si="2"/>
        <v>-0.19047619047619047</v>
      </c>
      <c r="J8">
        <f t="shared" si="3"/>
        <v>0.2743764172335601</v>
      </c>
      <c r="K8">
        <f t="shared" si="4"/>
        <v>0.51020408163265307</v>
      </c>
      <c r="L8">
        <f t="shared" si="4"/>
        <v>3.6281179138321989E-2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4.7619047619047616E-2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2:34" x14ac:dyDescent="0.3">
      <c r="B9">
        <v>1</v>
      </c>
      <c r="C9">
        <v>0</v>
      </c>
      <c r="D9">
        <v>0</v>
      </c>
      <c r="F9">
        <f t="shared" si="0"/>
        <v>0.47619047619047616</v>
      </c>
      <c r="G9">
        <f t="shared" si="1"/>
        <v>-0.2857142857142857</v>
      </c>
      <c r="H9">
        <f t="shared" si="2"/>
        <v>-0.19047619047619047</v>
      </c>
      <c r="J9">
        <f t="shared" si="3"/>
        <v>0.22675736961451246</v>
      </c>
      <c r="K9">
        <f t="shared" si="4"/>
        <v>8.1632653061224483E-2</v>
      </c>
      <c r="L9">
        <f t="shared" si="4"/>
        <v>3.6281179138321989E-2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4.7619047619047616E-2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2:34" x14ac:dyDescent="0.3">
      <c r="B10">
        <v>0</v>
      </c>
      <c r="C10">
        <v>0</v>
      </c>
      <c r="D10">
        <v>1</v>
      </c>
      <c r="F10">
        <f t="shared" si="0"/>
        <v>-0.52380952380952384</v>
      </c>
      <c r="G10">
        <f t="shared" si="1"/>
        <v>-0.2857142857142857</v>
      </c>
      <c r="H10">
        <f t="shared" si="2"/>
        <v>0.80952380952380953</v>
      </c>
      <c r="J10">
        <f t="shared" si="3"/>
        <v>0.2743764172335601</v>
      </c>
      <c r="K10">
        <f t="shared" si="4"/>
        <v>8.1632653061224483E-2</v>
      </c>
      <c r="L10">
        <f t="shared" si="4"/>
        <v>0.65532879818594103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4.7619047619047616E-2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2:34" x14ac:dyDescent="0.3">
      <c r="B11">
        <v>1</v>
      </c>
      <c r="C11">
        <v>0</v>
      </c>
      <c r="D11">
        <v>0</v>
      </c>
      <c r="F11">
        <f t="shared" si="0"/>
        <v>0.47619047619047616</v>
      </c>
      <c r="G11">
        <f t="shared" si="1"/>
        <v>-0.2857142857142857</v>
      </c>
      <c r="H11">
        <f t="shared" si="2"/>
        <v>-0.19047619047619047</v>
      </c>
      <c r="J11">
        <f t="shared" si="3"/>
        <v>0.22675736961451246</v>
      </c>
      <c r="K11">
        <f t="shared" si="4"/>
        <v>8.1632653061224483E-2</v>
      </c>
      <c r="L11">
        <f t="shared" si="4"/>
        <v>3.6281179138321989E-2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4.7619047619047616E-2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2:34" x14ac:dyDescent="0.3">
      <c r="B12">
        <v>1</v>
      </c>
      <c r="C12">
        <v>0</v>
      </c>
      <c r="D12">
        <v>0</v>
      </c>
      <c r="F12">
        <f t="shared" si="0"/>
        <v>0.47619047619047616</v>
      </c>
      <c r="G12">
        <f t="shared" si="1"/>
        <v>-0.2857142857142857</v>
      </c>
      <c r="H12">
        <f t="shared" si="2"/>
        <v>-0.19047619047619047</v>
      </c>
      <c r="J12">
        <f t="shared" si="3"/>
        <v>0.22675736961451246</v>
      </c>
      <c r="K12">
        <f t="shared" si="4"/>
        <v>8.1632653061224483E-2</v>
      </c>
      <c r="L12">
        <f t="shared" si="4"/>
        <v>3.6281179138321989E-2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4.7619047619047616E-2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2:34" x14ac:dyDescent="0.3">
      <c r="B13">
        <v>1</v>
      </c>
      <c r="C13">
        <v>0</v>
      </c>
      <c r="D13">
        <v>0</v>
      </c>
      <c r="F13">
        <f t="shared" si="0"/>
        <v>0.47619047619047616</v>
      </c>
      <c r="G13">
        <f t="shared" si="1"/>
        <v>-0.2857142857142857</v>
      </c>
      <c r="H13">
        <f t="shared" si="2"/>
        <v>-0.19047619047619047</v>
      </c>
      <c r="J13">
        <f t="shared" si="3"/>
        <v>0.22675736961451246</v>
      </c>
      <c r="K13">
        <f t="shared" si="4"/>
        <v>8.1632653061224483E-2</v>
      </c>
      <c r="L13">
        <f t="shared" si="4"/>
        <v>3.6281179138321989E-2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4.7619047619047616E-2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2:34" x14ac:dyDescent="0.3">
      <c r="B14">
        <v>1</v>
      </c>
      <c r="C14">
        <v>0</v>
      </c>
      <c r="D14">
        <v>0</v>
      </c>
      <c r="F14">
        <f t="shared" si="0"/>
        <v>0.47619047619047616</v>
      </c>
      <c r="G14">
        <f t="shared" si="1"/>
        <v>-0.2857142857142857</v>
      </c>
      <c r="H14">
        <f t="shared" si="2"/>
        <v>-0.19047619047619047</v>
      </c>
      <c r="J14">
        <f t="shared" si="3"/>
        <v>0.22675736961451246</v>
      </c>
      <c r="K14">
        <f t="shared" si="4"/>
        <v>8.1632653061224483E-2</v>
      </c>
      <c r="L14">
        <f t="shared" si="4"/>
        <v>3.6281179138321989E-2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4.7619047619047616E-2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2:34" x14ac:dyDescent="0.3">
      <c r="B15">
        <v>1</v>
      </c>
      <c r="C15">
        <v>0</v>
      </c>
      <c r="D15">
        <v>0</v>
      </c>
      <c r="F15">
        <f t="shared" si="0"/>
        <v>0.47619047619047616</v>
      </c>
      <c r="G15">
        <f t="shared" si="1"/>
        <v>-0.2857142857142857</v>
      </c>
      <c r="H15">
        <f t="shared" si="2"/>
        <v>-0.19047619047619047</v>
      </c>
      <c r="J15">
        <f t="shared" si="3"/>
        <v>0.22675736961451246</v>
      </c>
      <c r="K15">
        <f t="shared" si="4"/>
        <v>8.1632653061224483E-2</v>
      </c>
      <c r="L15">
        <f t="shared" si="4"/>
        <v>3.6281179138321989E-2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4.7619047619047616E-2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2:34" x14ac:dyDescent="0.3">
      <c r="B16">
        <v>0</v>
      </c>
      <c r="C16">
        <v>1</v>
      </c>
      <c r="D16">
        <v>0</v>
      </c>
      <c r="F16">
        <f t="shared" si="0"/>
        <v>-0.52380952380952384</v>
      </c>
      <c r="G16">
        <f t="shared" si="1"/>
        <v>0.7142857142857143</v>
      </c>
      <c r="H16">
        <f t="shared" si="2"/>
        <v>-0.19047619047619047</v>
      </c>
      <c r="J16">
        <f t="shared" si="3"/>
        <v>0.2743764172335601</v>
      </c>
      <c r="K16">
        <f t="shared" si="4"/>
        <v>0.51020408163265307</v>
      </c>
      <c r="L16">
        <f t="shared" si="4"/>
        <v>3.6281179138321989E-2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4.7619047619047616E-2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2:34" x14ac:dyDescent="0.3">
      <c r="B17">
        <v>0</v>
      </c>
      <c r="C17">
        <v>1</v>
      </c>
      <c r="D17">
        <v>0</v>
      </c>
      <c r="F17">
        <f t="shared" si="0"/>
        <v>-0.52380952380952384</v>
      </c>
      <c r="G17">
        <f t="shared" si="1"/>
        <v>0.7142857142857143</v>
      </c>
      <c r="H17">
        <f t="shared" si="2"/>
        <v>-0.19047619047619047</v>
      </c>
      <c r="J17">
        <f t="shared" si="3"/>
        <v>0.2743764172335601</v>
      </c>
      <c r="K17">
        <f t="shared" si="4"/>
        <v>0.51020408163265307</v>
      </c>
      <c r="L17">
        <f t="shared" si="4"/>
        <v>3.6281179138321989E-2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4.7619047619047616E-2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2:34" x14ac:dyDescent="0.3">
      <c r="B18">
        <v>0</v>
      </c>
      <c r="C18">
        <v>0</v>
      </c>
      <c r="D18">
        <v>1</v>
      </c>
      <c r="F18">
        <f t="shared" si="0"/>
        <v>-0.52380952380952384</v>
      </c>
      <c r="G18">
        <f t="shared" si="1"/>
        <v>-0.2857142857142857</v>
      </c>
      <c r="H18">
        <f t="shared" si="2"/>
        <v>0.80952380952380953</v>
      </c>
      <c r="J18">
        <f t="shared" si="3"/>
        <v>0.2743764172335601</v>
      </c>
      <c r="K18">
        <f t="shared" si="4"/>
        <v>8.1632653061224483E-2</v>
      </c>
      <c r="L18">
        <f t="shared" si="4"/>
        <v>0.65532879818594103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4.7619047619047616E-2</v>
      </c>
      <c r="AE18" s="3">
        <v>0</v>
      </c>
      <c r="AF18" s="3">
        <v>0</v>
      </c>
      <c r="AG18" s="3">
        <v>0</v>
      </c>
      <c r="AH18" s="3">
        <v>0</v>
      </c>
    </row>
    <row r="19" spans="2:34" x14ac:dyDescent="0.3">
      <c r="B19">
        <v>0</v>
      </c>
      <c r="C19">
        <v>0</v>
      </c>
      <c r="D19">
        <v>1</v>
      </c>
      <c r="F19">
        <f t="shared" si="0"/>
        <v>-0.52380952380952384</v>
      </c>
      <c r="G19">
        <f t="shared" si="1"/>
        <v>-0.2857142857142857</v>
      </c>
      <c r="H19">
        <f t="shared" si="2"/>
        <v>0.80952380952380953</v>
      </c>
      <c r="J19">
        <f t="shared" si="3"/>
        <v>0.2743764172335601</v>
      </c>
      <c r="K19">
        <f t="shared" si="4"/>
        <v>8.1632653061224483E-2</v>
      </c>
      <c r="L19">
        <f t="shared" si="4"/>
        <v>0.65532879818594103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4.7619047619047616E-2</v>
      </c>
      <c r="AF19" s="3">
        <v>0</v>
      </c>
      <c r="AG19" s="3">
        <v>0</v>
      </c>
      <c r="AH19" s="3">
        <v>0</v>
      </c>
    </row>
    <row r="20" spans="2:34" x14ac:dyDescent="0.3">
      <c r="B20">
        <v>0</v>
      </c>
      <c r="C20">
        <v>1</v>
      </c>
      <c r="D20">
        <v>0</v>
      </c>
      <c r="F20">
        <f t="shared" si="0"/>
        <v>-0.52380952380952384</v>
      </c>
      <c r="G20">
        <f t="shared" si="1"/>
        <v>0.7142857142857143</v>
      </c>
      <c r="H20">
        <f t="shared" si="2"/>
        <v>-0.19047619047619047</v>
      </c>
      <c r="J20">
        <f t="shared" si="3"/>
        <v>0.2743764172335601</v>
      </c>
      <c r="K20">
        <f t="shared" si="4"/>
        <v>0.51020408163265307</v>
      </c>
      <c r="L20">
        <f t="shared" si="4"/>
        <v>3.6281179138321989E-2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4.7619047619047616E-2</v>
      </c>
      <c r="AG20" s="3">
        <v>0</v>
      </c>
      <c r="AH20" s="3">
        <v>0</v>
      </c>
    </row>
    <row r="21" spans="2:34" x14ac:dyDescent="0.3">
      <c r="B21">
        <v>1</v>
      </c>
      <c r="C21">
        <v>0</v>
      </c>
      <c r="D21">
        <v>0</v>
      </c>
      <c r="F21">
        <f t="shared" si="0"/>
        <v>0.47619047619047616</v>
      </c>
      <c r="G21">
        <f t="shared" si="1"/>
        <v>-0.2857142857142857</v>
      </c>
      <c r="H21">
        <f t="shared" si="2"/>
        <v>-0.19047619047619047</v>
      </c>
      <c r="J21">
        <f t="shared" si="3"/>
        <v>0.22675736961451246</v>
      </c>
      <c r="K21">
        <f t="shared" si="4"/>
        <v>8.1632653061224483E-2</v>
      </c>
      <c r="L21">
        <f t="shared" si="4"/>
        <v>3.6281179138321989E-2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4.7619047619047616E-2</v>
      </c>
      <c r="AH21" s="3">
        <v>0</v>
      </c>
    </row>
    <row r="22" spans="2:34" x14ac:dyDescent="0.3">
      <c r="B22">
        <v>1</v>
      </c>
      <c r="C22">
        <v>0</v>
      </c>
      <c r="D22">
        <v>0</v>
      </c>
      <c r="F22">
        <f t="shared" si="0"/>
        <v>0.47619047619047616</v>
      </c>
      <c r="G22">
        <f t="shared" si="1"/>
        <v>-0.2857142857142857</v>
      </c>
      <c r="H22">
        <f t="shared" si="2"/>
        <v>-0.19047619047619047</v>
      </c>
      <c r="J22">
        <f t="shared" si="3"/>
        <v>0.22675736961451246</v>
      </c>
      <c r="K22">
        <f t="shared" si="4"/>
        <v>8.1632653061224483E-2</v>
      </c>
      <c r="L22">
        <f t="shared" si="4"/>
        <v>3.6281179138321989E-2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4.7619047619047616E-2</v>
      </c>
    </row>
    <row r="23" spans="2:34" x14ac:dyDescent="0.3">
      <c r="B23">
        <f>AVERAGE(B2:B22)</f>
        <v>0.52380952380952384</v>
      </c>
      <c r="C23">
        <f t="shared" ref="C23:D23" si="5">AVERAGE(C2:C22)</f>
        <v>0.2857142857142857</v>
      </c>
      <c r="D23">
        <f t="shared" si="5"/>
        <v>0.19047619047619047</v>
      </c>
    </row>
    <row r="25" spans="2:34" x14ac:dyDescent="0.3">
      <c r="F25" cm="1">
        <f t="array" ref="F25:Z27">MMULT(TRANSPOSE(J2:L22),_xlfn.ANCHORARRAY(N2))</f>
        <v>1.079796998164345E-2</v>
      </c>
      <c r="G25">
        <v>1.079796998164345E-2</v>
      </c>
      <c r="H25">
        <v>1.3065543677788576E-2</v>
      </c>
      <c r="I25">
        <v>1.3065543677788576E-2</v>
      </c>
      <c r="J25">
        <v>1.079796998164345E-2</v>
      </c>
      <c r="K25">
        <v>1.3065543677788576E-2</v>
      </c>
      <c r="L25">
        <v>1.3065543677788576E-2</v>
      </c>
      <c r="M25">
        <v>1.079796998164345E-2</v>
      </c>
      <c r="N25">
        <v>1.3065543677788576E-2</v>
      </c>
      <c r="O25">
        <v>1.079796998164345E-2</v>
      </c>
      <c r="P25">
        <v>1.079796998164345E-2</v>
      </c>
      <c r="Q25">
        <v>1.079796998164345E-2</v>
      </c>
      <c r="R25">
        <v>1.079796998164345E-2</v>
      </c>
      <c r="S25">
        <v>1.079796998164345E-2</v>
      </c>
      <c r="T25">
        <v>1.3065543677788576E-2</v>
      </c>
      <c r="U25">
        <v>1.3065543677788576E-2</v>
      </c>
      <c r="V25">
        <v>1.3065543677788576E-2</v>
      </c>
      <c r="W25">
        <v>1.3065543677788576E-2</v>
      </c>
      <c r="X25">
        <v>1.3065543677788576E-2</v>
      </c>
      <c r="Y25">
        <v>1.079796998164345E-2</v>
      </c>
      <c r="Z25">
        <v>1.079796998164345E-2</v>
      </c>
      <c r="AB25">
        <f>SUM(F25:Z25)</f>
        <v>0.24943310657596376</v>
      </c>
    </row>
    <row r="26" spans="2:34" x14ac:dyDescent="0.3">
      <c r="F26">
        <v>3.8872691933916417E-3</v>
      </c>
      <c r="G26">
        <v>3.8872691933916417E-3</v>
      </c>
      <c r="H26">
        <v>2.4295432458697763E-2</v>
      </c>
      <c r="I26">
        <v>3.8872691933916417E-3</v>
      </c>
      <c r="J26">
        <v>3.8872691933916417E-3</v>
      </c>
      <c r="K26">
        <v>2.4295432458697763E-2</v>
      </c>
      <c r="L26">
        <v>2.4295432458697763E-2</v>
      </c>
      <c r="M26">
        <v>3.8872691933916417E-3</v>
      </c>
      <c r="N26">
        <v>3.8872691933916417E-3</v>
      </c>
      <c r="O26">
        <v>3.8872691933916417E-3</v>
      </c>
      <c r="P26">
        <v>3.8872691933916417E-3</v>
      </c>
      <c r="Q26">
        <v>3.8872691933916417E-3</v>
      </c>
      <c r="R26">
        <v>3.8872691933916417E-3</v>
      </c>
      <c r="S26">
        <v>3.8872691933916417E-3</v>
      </c>
      <c r="T26">
        <v>2.4295432458697763E-2</v>
      </c>
      <c r="U26">
        <v>2.4295432458697763E-2</v>
      </c>
      <c r="V26">
        <v>3.8872691933916417E-3</v>
      </c>
      <c r="W26">
        <v>3.8872691933916417E-3</v>
      </c>
      <c r="X26">
        <v>2.4295432458697763E-2</v>
      </c>
      <c r="Y26">
        <v>3.8872691933916417E-3</v>
      </c>
      <c r="Z26">
        <v>3.8872691933916417E-3</v>
      </c>
      <c r="AB26">
        <f>SUM(F26:Z26)</f>
        <v>0.20408163265306112</v>
      </c>
    </row>
    <row r="27" spans="2:34" x14ac:dyDescent="0.3">
      <c r="F27">
        <v>1.7276751970629518E-3</v>
      </c>
      <c r="G27">
        <v>1.7276751970629518E-3</v>
      </c>
      <c r="H27">
        <v>1.7276751970629518E-3</v>
      </c>
      <c r="I27">
        <v>3.1206133246949572E-2</v>
      </c>
      <c r="J27">
        <v>1.7276751970629518E-3</v>
      </c>
      <c r="K27">
        <v>1.7276751970629518E-3</v>
      </c>
      <c r="L27">
        <v>1.7276751970629518E-3</v>
      </c>
      <c r="M27">
        <v>1.7276751970629518E-3</v>
      </c>
      <c r="N27">
        <v>3.1206133246949572E-2</v>
      </c>
      <c r="O27">
        <v>1.7276751970629518E-3</v>
      </c>
      <c r="P27">
        <v>1.7276751970629518E-3</v>
      </c>
      <c r="Q27">
        <v>1.7276751970629518E-3</v>
      </c>
      <c r="R27">
        <v>1.7276751970629518E-3</v>
      </c>
      <c r="S27">
        <v>1.7276751970629518E-3</v>
      </c>
      <c r="T27">
        <v>1.7276751970629518E-3</v>
      </c>
      <c r="U27">
        <v>1.7276751970629518E-3</v>
      </c>
      <c r="V27">
        <v>3.1206133246949572E-2</v>
      </c>
      <c r="W27">
        <v>3.1206133246949572E-2</v>
      </c>
      <c r="X27">
        <v>1.7276751970629518E-3</v>
      </c>
      <c r="Y27">
        <v>1.7276751970629518E-3</v>
      </c>
      <c r="Z27">
        <v>1.7276751970629518E-3</v>
      </c>
      <c r="AB27">
        <f>SUM(F27:Z27)</f>
        <v>0.15419501133786848</v>
      </c>
    </row>
    <row r="28" spans="2:34" x14ac:dyDescent="0.3">
      <c r="AB28">
        <f>SUM(AB25:AB27)</f>
        <v>0.60770975056689336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Classeur 1</vt:lpstr>
      <vt:lpstr>Classeur 2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KHODRI</dc:creator>
  <cp:lastModifiedBy>Zakaria KHODRI</cp:lastModifiedBy>
  <dcterms:created xsi:type="dcterms:W3CDTF">2023-10-12T14:56:46Z</dcterms:created>
  <dcterms:modified xsi:type="dcterms:W3CDTF">2023-10-13T01:07:08Z</dcterms:modified>
</cp:coreProperties>
</file>