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S" sheetId="1" r:id="rId1"/>
    <sheet name="P&amp;L" sheetId="2" r:id="rId2"/>
  </sheets>
  <definedNames>
    <definedName name="_xlnm.Print_Area" localSheetId="0">BS!$A$1:$E$34</definedName>
    <definedName name="_xlnm.Print_Area" localSheetId="1">'P&amp;L'!$A$1:$E$30</definedName>
  </definedNames>
  <calcPr calcId="124519"/>
</workbook>
</file>

<file path=xl/calcChain.xml><?xml version="1.0" encoding="utf-8"?>
<calcChain xmlns="http://schemas.openxmlformats.org/spreadsheetml/2006/main">
  <c r="C19" i="2"/>
  <c r="A30"/>
  <c r="A26"/>
  <c r="A25"/>
  <c r="E19" l="1"/>
  <c r="G18" s="1"/>
  <c r="E23" i="1" l="1"/>
  <c r="A2" i="2"/>
  <c r="A1"/>
  <c r="H25" l="1"/>
  <c r="B8" i="1"/>
  <c r="B9" s="1"/>
  <c r="C10" s="1"/>
  <c r="C23" s="1"/>
  <c r="G23" s="1"/>
  <c r="G8" i="2"/>
</calcChain>
</file>

<file path=xl/sharedStrings.xml><?xml version="1.0" encoding="utf-8"?>
<sst xmlns="http://schemas.openxmlformats.org/spreadsheetml/2006/main" count="73" uniqueCount="62">
  <si>
    <t>LIABILITIES</t>
  </si>
  <si>
    <t>ASSETS</t>
  </si>
  <si>
    <t>Cash in Hand</t>
  </si>
  <si>
    <t>PARTICULARS</t>
  </si>
  <si>
    <t>To Bank Charges</t>
  </si>
  <si>
    <t>To Audit Fees</t>
  </si>
  <si>
    <t>G.P. Ratio</t>
  </si>
  <si>
    <t>N.P. Ratio</t>
  </si>
  <si>
    <t>Stock Turnover</t>
  </si>
  <si>
    <t>Ajay Kumar Contractor</t>
  </si>
  <si>
    <t>960-Numaish Camp,Muzaffarnagar-251001-U.P.</t>
  </si>
  <si>
    <t>By Bank Interest</t>
  </si>
  <si>
    <t>Proprietor</t>
  </si>
  <si>
    <t>To Freight inward</t>
  </si>
  <si>
    <t>To Vat</t>
  </si>
  <si>
    <t>To Salary to Staff</t>
  </si>
  <si>
    <t>To Accounting Charge</t>
  </si>
  <si>
    <t>To Printing &amp; Stationery</t>
  </si>
  <si>
    <t>P.N.B.-Saving A/c</t>
  </si>
  <si>
    <t>S.B.I.-Current A/c</t>
  </si>
  <si>
    <t>Less: Withdrawls</t>
  </si>
  <si>
    <t>Audit fee Payable</t>
  </si>
  <si>
    <t>Residential House</t>
  </si>
  <si>
    <t>Balance of Banks :-</t>
  </si>
  <si>
    <t>Other Assets</t>
  </si>
  <si>
    <t>To Balance</t>
  </si>
  <si>
    <t>Total (Rs.)</t>
  </si>
  <si>
    <t>TIN:-09273100769 dt.24-09-1998</t>
  </si>
  <si>
    <t xml:space="preserve">Sundry Creditors </t>
  </si>
  <si>
    <t>Lic-U/S 80C for Current Year Rs.42051=00</t>
  </si>
  <si>
    <t>Other Provision</t>
  </si>
  <si>
    <t>For Gaurav Ajay Garg &amp; Co.</t>
  </si>
  <si>
    <t>Chartered Accountants</t>
  </si>
  <si>
    <t>Firm Registration No. 017285C</t>
  </si>
  <si>
    <t xml:space="preserve">Membership No. 517256 </t>
  </si>
  <si>
    <t>Place: Muzaffarnagar</t>
  </si>
  <si>
    <t xml:space="preserve">Proprietor's Capital A/c </t>
  </si>
  <si>
    <t>Shri Ajay Kumar</t>
  </si>
  <si>
    <t>For Ajay Kumar,Contractor</t>
  </si>
  <si>
    <t>To Travelling Expenses</t>
  </si>
  <si>
    <t>To Telephone Expenses</t>
  </si>
  <si>
    <t xml:space="preserve">Investment </t>
  </si>
  <si>
    <t>Fixed Assets</t>
  </si>
  <si>
    <t>AMOUNT                 (IN Rs.)</t>
  </si>
  <si>
    <t>AMOUNT                   (IN Rs.)</t>
  </si>
  <si>
    <t>(FCA Gaurav Garg)</t>
  </si>
  <si>
    <t>Partner</t>
  </si>
  <si>
    <t>BALANCE SHEET AS AT 31.03.2016</t>
  </si>
  <si>
    <t>Security with BSNL (old)</t>
  </si>
  <si>
    <t>Legal and Professional Charges Payable</t>
  </si>
  <si>
    <t>To Legal &amp; Professional Fee Payable</t>
  </si>
  <si>
    <t>Receivables/Securities</t>
  </si>
  <si>
    <t>Opening Capital</t>
  </si>
  <si>
    <t>Add: Net Profit</t>
  </si>
  <si>
    <t>Dated: 30th September, 2016</t>
  </si>
  <si>
    <t>To Construction Cost</t>
  </si>
  <si>
    <t>-Material Consumed, Labour including Hire charges of Equipments</t>
  </si>
  <si>
    <t>By Work Payments</t>
  </si>
  <si>
    <t>INCOME AND EXPENDITURE ACCOUNT FOR THE YEAR ENDED 31.03.2017</t>
  </si>
  <si>
    <t>By Intt.on TDS</t>
  </si>
  <si>
    <t>S.B.I.-Saving A/c</t>
  </si>
  <si>
    <t>T.D.S. (F.Y.2016-17)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</si>
</sst>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sz val="11"/>
      <color theme="1"/>
      <name val="Rupee Foradian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43" fontId="0" fillId="0" borderId="0" xfId="1" applyFont="1"/>
    <xf numFmtId="43" fontId="3" fillId="0" borderId="0" xfId="1" applyFont="1"/>
    <xf numFmtId="43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43" fontId="2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left"/>
    </xf>
    <xf numFmtId="164" fontId="0" fillId="0" borderId="0" xfId="1" applyNumberFormat="1" applyFont="1"/>
    <xf numFmtId="0" fontId="4" fillId="0" borderId="0" xfId="0" applyFont="1" applyAlignment="1">
      <alignment horizontal="justify"/>
    </xf>
    <xf numFmtId="0" fontId="6" fillId="0" borderId="0" xfId="0" applyFont="1"/>
    <xf numFmtId="0" fontId="4" fillId="0" borderId="0" xfId="0" applyFont="1" applyAlignment="1">
      <alignment horizontal="left"/>
    </xf>
    <xf numFmtId="43" fontId="0" fillId="0" borderId="0" xfId="1" applyFont="1" applyFill="1"/>
    <xf numFmtId="43" fontId="0" fillId="0" borderId="0" xfId="1" applyFont="1" applyAlignment="1">
      <alignment wrapText="1"/>
    </xf>
    <xf numFmtId="43" fontId="4" fillId="0" borderId="0" xfId="1" applyFont="1"/>
    <xf numFmtId="43" fontId="4" fillId="0" borderId="0" xfId="1" applyFont="1" applyAlignment="1">
      <alignment horizontal="center"/>
    </xf>
    <xf numFmtId="43" fontId="5" fillId="0" borderId="0" xfId="1" applyFont="1"/>
    <xf numFmtId="43" fontId="4" fillId="0" borderId="0" xfId="1" applyFont="1" applyAlignment="1">
      <alignment horizontal="justify"/>
    </xf>
    <xf numFmtId="43" fontId="6" fillId="0" borderId="0" xfId="1" applyFont="1"/>
    <xf numFmtId="0" fontId="2" fillId="0" borderId="0" xfId="0" applyFont="1"/>
    <xf numFmtId="43" fontId="0" fillId="0" borderId="0" xfId="0" applyNumberFormat="1"/>
    <xf numFmtId="43" fontId="0" fillId="2" borderId="0" xfId="1" applyFont="1" applyFill="1"/>
    <xf numFmtId="43" fontId="2" fillId="0" borderId="0" xfId="0" applyNumberFormat="1" applyFont="1"/>
    <xf numFmtId="43" fontId="1" fillId="0" borderId="0" xfId="1" applyFont="1"/>
    <xf numFmtId="43" fontId="1" fillId="0" borderId="0" xfId="1" applyFont="1" applyFill="1"/>
    <xf numFmtId="43" fontId="0" fillId="0" borderId="0" xfId="1" applyFont="1" applyFill="1" applyBorder="1"/>
    <xf numFmtId="43" fontId="0" fillId="0" borderId="3" xfId="1" applyFont="1" applyBorder="1"/>
    <xf numFmtId="43" fontId="0" fillId="0" borderId="4" xfId="1" applyFont="1" applyBorder="1"/>
    <xf numFmtId="43" fontId="1" fillId="0" borderId="0" xfId="1" applyFont="1" applyBorder="1"/>
    <xf numFmtId="43" fontId="1" fillId="0" borderId="0" xfId="1" applyFont="1" applyAlignment="1">
      <alignment horizontal="right"/>
    </xf>
    <xf numFmtId="43" fontId="2" fillId="0" borderId="0" xfId="1" applyFont="1" applyAlignment="1">
      <alignment horizontal="right"/>
    </xf>
    <xf numFmtId="43" fontId="4" fillId="0" borderId="0" xfId="1" applyFont="1"/>
    <xf numFmtId="43" fontId="2" fillId="0" borderId="2" xfId="1" applyFont="1" applyBorder="1"/>
    <xf numFmtId="43" fontId="4" fillId="0" borderId="0" xfId="1" applyFont="1" applyAlignment="1">
      <alignment horizontal="left"/>
    </xf>
    <xf numFmtId="43" fontId="0" fillId="0" borderId="0" xfId="1" applyFont="1" applyAlignment="1"/>
    <xf numFmtId="43" fontId="2" fillId="0" borderId="5" xfId="1" applyFont="1" applyFill="1" applyBorder="1"/>
    <xf numFmtId="0" fontId="2" fillId="0" borderId="0" xfId="0" applyFont="1" applyAlignment="1">
      <alignment horizontal="center"/>
    </xf>
    <xf numFmtId="43" fontId="2" fillId="0" borderId="5" xfId="1" applyFont="1" applyBorder="1"/>
    <xf numFmtId="43" fontId="4" fillId="0" borderId="0" xfId="1" applyFont="1"/>
    <xf numFmtId="43" fontId="0" fillId="2" borderId="0" xfId="1" applyFont="1" applyFill="1" applyBorder="1"/>
    <xf numFmtId="43" fontId="2" fillId="0" borderId="1" xfId="1" applyFont="1" applyBorder="1" applyAlignment="1">
      <alignment horizontal="center" vertical="center" wrapText="1"/>
    </xf>
    <xf numFmtId="43" fontId="2" fillId="0" borderId="6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 wrapText="1"/>
    </xf>
    <xf numFmtId="43" fontId="1" fillId="0" borderId="0" xfId="1" applyFont="1" applyBorder="1" applyAlignment="1">
      <alignment horizontal="center" vertical="center" wrapText="1"/>
    </xf>
    <xf numFmtId="0" fontId="9" fillId="0" borderId="0" xfId="0" applyFont="1"/>
    <xf numFmtId="165" fontId="0" fillId="0" borderId="0" xfId="0" applyNumberFormat="1"/>
    <xf numFmtId="43" fontId="4" fillId="0" borderId="0" xfId="1" applyFont="1"/>
    <xf numFmtId="43" fontId="7" fillId="0" borderId="7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2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43" fontId="8" fillId="0" borderId="0" xfId="1" quotePrefix="1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view="pageBreakPreview" topLeftCell="A4" zoomScaleSheetLayoutView="100" workbookViewId="0">
      <selection activeCell="D23" sqref="D23"/>
    </sheetView>
  </sheetViews>
  <sheetFormatPr defaultRowHeight="15"/>
  <cols>
    <col min="1" max="1" width="21.5703125" style="2" customWidth="1"/>
    <col min="2" max="2" width="14.28515625" style="2" customWidth="1"/>
    <col min="3" max="3" width="13.28515625" style="2" customWidth="1"/>
    <col min="4" max="4" width="22.5703125" style="2" customWidth="1"/>
    <col min="5" max="5" width="14" style="2" customWidth="1"/>
    <col min="6" max="6" width="9.140625" style="2"/>
    <col min="7" max="7" width="13.140625" style="2" customWidth="1"/>
    <col min="8" max="16384" width="9.140625" style="2"/>
  </cols>
  <sheetData>
    <row r="1" spans="1:8">
      <c r="A1" s="54" t="s">
        <v>9</v>
      </c>
      <c r="B1" s="54"/>
      <c r="C1" s="54"/>
      <c r="D1" s="54"/>
      <c r="E1" s="54"/>
    </row>
    <row r="2" spans="1:8">
      <c r="A2" s="55" t="s">
        <v>10</v>
      </c>
      <c r="B2" s="55"/>
      <c r="C2" s="55"/>
      <c r="D2" s="55"/>
      <c r="E2" s="55"/>
    </row>
    <row r="3" spans="1:8" ht="15.75" thickBot="1">
      <c r="A3" s="56" t="s">
        <v>47</v>
      </c>
      <c r="B3" s="56"/>
      <c r="C3" s="56"/>
      <c r="D3" s="56"/>
      <c r="E3" s="56"/>
    </row>
    <row r="4" spans="1:8" ht="30.75" thickBot="1">
      <c r="A4" s="52" t="s">
        <v>0</v>
      </c>
      <c r="B4" s="53"/>
      <c r="C4" s="42" t="s">
        <v>44</v>
      </c>
      <c r="D4" s="43" t="s">
        <v>1</v>
      </c>
      <c r="E4" s="44" t="s">
        <v>43</v>
      </c>
    </row>
    <row r="5" spans="1:8">
      <c r="A5" s="49" t="s">
        <v>36</v>
      </c>
      <c r="B5" s="4"/>
      <c r="D5" s="49" t="s">
        <v>42</v>
      </c>
    </row>
    <row r="6" spans="1:8">
      <c r="A6" s="7" t="s">
        <v>37</v>
      </c>
      <c r="D6" s="2" t="s">
        <v>22</v>
      </c>
      <c r="E6" s="2">
        <v>1030000</v>
      </c>
      <c r="G6" s="51" t="s">
        <v>29</v>
      </c>
      <c r="H6" s="51"/>
    </row>
    <row r="7" spans="1:8">
      <c r="A7" s="2" t="s">
        <v>52</v>
      </c>
      <c r="B7" s="2">
        <v>1927521</v>
      </c>
      <c r="G7" s="33"/>
      <c r="H7" s="33"/>
    </row>
    <row r="8" spans="1:8">
      <c r="A8" s="2" t="s">
        <v>53</v>
      </c>
      <c r="B8" s="2">
        <f>'P&amp;L'!C18</f>
        <v>385183</v>
      </c>
      <c r="D8" s="49" t="s">
        <v>41</v>
      </c>
    </row>
    <row r="9" spans="1:8">
      <c r="B9" s="29">
        <f>SUM(B7:B8)</f>
        <v>2312704</v>
      </c>
      <c r="D9" s="2" t="s">
        <v>48</v>
      </c>
      <c r="E9" s="23">
        <v>385300</v>
      </c>
    </row>
    <row r="10" spans="1:8">
      <c r="A10" s="2" t="s">
        <v>20</v>
      </c>
      <c r="B10" s="28">
        <v>320000</v>
      </c>
      <c r="C10" s="4">
        <f>B9-B10</f>
        <v>1992704</v>
      </c>
      <c r="D10" s="25"/>
    </row>
    <row r="11" spans="1:8">
      <c r="C11" s="4"/>
      <c r="D11" s="2" t="s">
        <v>61</v>
      </c>
      <c r="E11" s="2">
        <v>50397</v>
      </c>
    </row>
    <row r="12" spans="1:8">
      <c r="A12" s="49" t="s">
        <v>30</v>
      </c>
      <c r="B12" s="30"/>
      <c r="E12" s="23"/>
    </row>
    <row r="13" spans="1:8">
      <c r="A13" s="2" t="s">
        <v>21</v>
      </c>
      <c r="C13" s="2">
        <v>3500</v>
      </c>
      <c r="D13" s="2" t="s">
        <v>51</v>
      </c>
      <c r="E13" s="2">
        <v>152380</v>
      </c>
    </row>
    <row r="14" spans="1:8">
      <c r="A14" s="2" t="s">
        <v>49</v>
      </c>
      <c r="C14" s="2">
        <v>4500</v>
      </c>
    </row>
    <row r="15" spans="1:8">
      <c r="A15" s="2" t="s">
        <v>28</v>
      </c>
      <c r="C15" s="23">
        <v>103800</v>
      </c>
      <c r="D15" s="49" t="s">
        <v>23</v>
      </c>
    </row>
    <row r="16" spans="1:8">
      <c r="D16" s="9" t="s">
        <v>18</v>
      </c>
      <c r="E16" s="2">
        <v>1061</v>
      </c>
    </row>
    <row r="17" spans="1:9">
      <c r="D17" s="9" t="s">
        <v>60</v>
      </c>
      <c r="E17" s="2">
        <v>809</v>
      </c>
    </row>
    <row r="18" spans="1:9">
      <c r="D18" s="9" t="s">
        <v>19</v>
      </c>
      <c r="E18" s="23">
        <v>11707</v>
      </c>
      <c r="H18" s="17" t="s">
        <v>27</v>
      </c>
    </row>
    <row r="19" spans="1:9">
      <c r="D19" s="9"/>
      <c r="H19" s="16"/>
    </row>
    <row r="20" spans="1:9">
      <c r="D20" s="2" t="s">
        <v>24</v>
      </c>
      <c r="E20" s="23">
        <v>103840</v>
      </c>
      <c r="H20" s="51"/>
      <c r="I20" s="51"/>
    </row>
    <row r="21" spans="1:9">
      <c r="A21" s="25"/>
      <c r="B21" s="25"/>
      <c r="H21" s="17"/>
    </row>
    <row r="22" spans="1:9">
      <c r="A22" s="25"/>
      <c r="B22" s="25"/>
      <c r="D22" s="25" t="s">
        <v>2</v>
      </c>
      <c r="E22" s="41">
        <v>369010</v>
      </c>
      <c r="H22" s="17"/>
    </row>
    <row r="23" spans="1:9" ht="15.75" thickBot="1">
      <c r="C23" s="34">
        <f>SUM(C10:C22)</f>
        <v>2104504</v>
      </c>
      <c r="E23" s="34">
        <f>SUM(E6:E22)</f>
        <v>2104504</v>
      </c>
      <c r="G23" s="2">
        <f>E23-C23</f>
        <v>0</v>
      </c>
    </row>
    <row r="24" spans="1:9" ht="15.75" thickTop="1">
      <c r="A24" s="18" t="s">
        <v>31</v>
      </c>
      <c r="E24" s="32" t="s">
        <v>38</v>
      </c>
      <c r="F24" s="31"/>
    </row>
    <row r="25" spans="1:9">
      <c r="A25" s="33" t="s">
        <v>32</v>
      </c>
    </row>
    <row r="26" spans="1:9">
      <c r="A26" s="33" t="s">
        <v>33</v>
      </c>
    </row>
    <row r="27" spans="1:9">
      <c r="A27" s="17"/>
    </row>
    <row r="28" spans="1:9">
      <c r="A28" s="17"/>
    </row>
    <row r="29" spans="1:9">
      <c r="A29" s="18" t="s">
        <v>45</v>
      </c>
    </row>
    <row r="30" spans="1:9">
      <c r="A30" s="40" t="s">
        <v>46</v>
      </c>
      <c r="E30" s="8" t="s">
        <v>12</v>
      </c>
    </row>
    <row r="31" spans="1:9" ht="30">
      <c r="A31" s="19" t="s">
        <v>34</v>
      </c>
    </row>
    <row r="32" spans="1:9">
      <c r="A32" s="20"/>
      <c r="B32" s="19"/>
      <c r="C32" s="20"/>
      <c r="D32" s="20"/>
    </row>
    <row r="33" spans="1:5">
      <c r="A33" s="33" t="s">
        <v>35</v>
      </c>
      <c r="B33" s="20"/>
      <c r="C33" s="20"/>
      <c r="E33" s="36"/>
    </row>
    <row r="34" spans="1:5">
      <c r="A34" s="35" t="s">
        <v>54</v>
      </c>
      <c r="B34" s="33"/>
      <c r="C34" s="20"/>
      <c r="D34" s="20"/>
    </row>
    <row r="35" spans="1:5">
      <c r="A35" s="19"/>
      <c r="B35" s="19"/>
      <c r="C35" s="20"/>
      <c r="D35" s="20"/>
    </row>
  </sheetData>
  <mergeCells count="6">
    <mergeCell ref="H20:I20"/>
    <mergeCell ref="G6:H6"/>
    <mergeCell ref="A4:B4"/>
    <mergeCell ref="A1:E1"/>
    <mergeCell ref="A2:E2"/>
    <mergeCell ref="A3:E3"/>
  </mergeCells>
  <pageMargins left="0.2" right="0" top="0.25" bottom="0.25" header="0.3" footer="0.3"/>
  <pageSetup scale="109" orientation="portrait" verticalDpi="0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view="pageBreakPreview" zoomScaleSheetLayoutView="100" workbookViewId="0">
      <selection activeCell="D15" sqref="D15"/>
    </sheetView>
  </sheetViews>
  <sheetFormatPr defaultRowHeight="15"/>
  <cols>
    <col min="1" max="1" width="34.7109375" customWidth="1"/>
    <col min="2" max="2" width="0.140625" hidden="1" customWidth="1"/>
    <col min="3" max="3" width="13.7109375" style="2" customWidth="1"/>
    <col min="4" max="4" width="18" customWidth="1"/>
    <col min="5" max="5" width="15" style="2" customWidth="1"/>
    <col min="7" max="7" width="14" customWidth="1"/>
    <col min="8" max="8" width="24.85546875" customWidth="1"/>
    <col min="9" max="9" width="23.85546875" customWidth="1"/>
    <col min="10" max="10" width="11.5703125" bestFit="1" customWidth="1"/>
    <col min="11" max="11" width="10.5703125" bestFit="1" customWidth="1"/>
  </cols>
  <sheetData>
    <row r="1" spans="1:10">
      <c r="A1" s="54" t="str">
        <f>BS!A1</f>
        <v>Ajay Kumar Contractor</v>
      </c>
      <c r="B1" s="54"/>
      <c r="C1" s="54"/>
      <c r="D1" s="54"/>
      <c r="E1" s="54"/>
    </row>
    <row r="2" spans="1:10">
      <c r="A2" s="55" t="str">
        <f>BS!A2</f>
        <v>960-Numaish Camp,Muzaffarnagar-251001-U.P.</v>
      </c>
      <c r="B2" s="55"/>
      <c r="C2" s="55"/>
      <c r="D2" s="55"/>
      <c r="E2" s="55"/>
    </row>
    <row r="3" spans="1:10" ht="15.75" thickBot="1">
      <c r="A3" s="56" t="s">
        <v>58</v>
      </c>
      <c r="B3" s="56"/>
      <c r="C3" s="56"/>
      <c r="D3" s="56"/>
      <c r="E3" s="56"/>
    </row>
    <row r="4" spans="1:10" ht="30.75" thickBot="1">
      <c r="A4" s="43" t="s">
        <v>3</v>
      </c>
      <c r="B4" s="45"/>
      <c r="C4" s="44" t="s">
        <v>43</v>
      </c>
      <c r="D4" s="45" t="s">
        <v>3</v>
      </c>
      <c r="E4" s="44" t="s">
        <v>43</v>
      </c>
      <c r="H4" s="21" t="s">
        <v>6</v>
      </c>
      <c r="I4" s="21"/>
      <c r="J4" s="21"/>
    </row>
    <row r="5" spans="1:10">
      <c r="A5" s="49" t="s">
        <v>55</v>
      </c>
      <c r="B5" s="46"/>
      <c r="C5" s="47"/>
      <c r="D5" s="2" t="s">
        <v>57</v>
      </c>
      <c r="E5" s="2">
        <v>4864219</v>
      </c>
      <c r="H5" s="21"/>
      <c r="I5" s="21"/>
      <c r="J5" s="21"/>
    </row>
    <row r="6" spans="1:10" ht="15" customHeight="1">
      <c r="A6" s="58" t="s">
        <v>56</v>
      </c>
      <c r="B6" s="46"/>
      <c r="C6" s="47"/>
      <c r="D6" s="2" t="s">
        <v>11</v>
      </c>
      <c r="E6" s="14">
        <v>17206</v>
      </c>
      <c r="H6" s="21"/>
      <c r="I6" s="21"/>
      <c r="J6" s="21"/>
    </row>
    <row r="7" spans="1:10" ht="15" customHeight="1">
      <c r="A7" s="58"/>
      <c r="B7" s="46"/>
      <c r="C7" s="48">
        <v>3424700</v>
      </c>
      <c r="D7" s="2" t="s">
        <v>59</v>
      </c>
      <c r="E7" s="48">
        <v>2364</v>
      </c>
      <c r="H7" s="21"/>
      <c r="I7" s="21"/>
      <c r="J7" s="21"/>
    </row>
    <row r="8" spans="1:10">
      <c r="A8" s="2" t="s">
        <v>13</v>
      </c>
      <c r="B8" s="2"/>
      <c r="C8" s="14">
        <v>313524</v>
      </c>
      <c r="G8">
        <f>C18/E5*100</f>
        <v>7.9187018512118801</v>
      </c>
      <c r="H8" s="21" t="s">
        <v>7</v>
      </c>
      <c r="I8" s="24"/>
      <c r="J8" s="21"/>
    </row>
    <row r="9" spans="1:10">
      <c r="A9" s="2" t="s">
        <v>14</v>
      </c>
      <c r="B9" s="2"/>
      <c r="C9" s="14">
        <v>194570</v>
      </c>
      <c r="H9" s="21" t="s">
        <v>8</v>
      </c>
      <c r="J9" s="21"/>
    </row>
    <row r="10" spans="1:10">
      <c r="A10" s="2" t="s">
        <v>5</v>
      </c>
      <c r="B10" s="2"/>
      <c r="C10" s="27">
        <v>3500</v>
      </c>
      <c r="D10" s="3"/>
      <c r="E10" s="14"/>
      <c r="H10" s="21"/>
      <c r="J10" s="21"/>
    </row>
    <row r="11" spans="1:10">
      <c r="A11" s="2" t="s">
        <v>50</v>
      </c>
      <c r="B11" s="2"/>
      <c r="C11" s="27">
        <v>4500</v>
      </c>
      <c r="D11" s="2"/>
      <c r="E11" s="4"/>
      <c r="I11" s="2"/>
    </row>
    <row r="12" spans="1:10">
      <c r="A12" s="2" t="s">
        <v>4</v>
      </c>
      <c r="B12" s="2"/>
      <c r="C12" s="23">
        <v>1312</v>
      </c>
      <c r="D12" s="2"/>
      <c r="E12" s="4"/>
      <c r="I12" s="2"/>
    </row>
    <row r="13" spans="1:10">
      <c r="A13" s="2" t="s">
        <v>15</v>
      </c>
      <c r="B13" s="2"/>
      <c r="C13" s="26">
        <v>384000</v>
      </c>
      <c r="D13" s="2"/>
      <c r="I13" s="2"/>
    </row>
    <row r="14" spans="1:10">
      <c r="A14" s="2" t="s">
        <v>39</v>
      </c>
      <c r="B14" s="2"/>
      <c r="C14" s="26">
        <v>72000</v>
      </c>
      <c r="D14" s="23"/>
      <c r="I14" s="2"/>
    </row>
    <row r="15" spans="1:10">
      <c r="A15" s="15" t="s">
        <v>40</v>
      </c>
      <c r="B15" s="2"/>
      <c r="C15" s="26">
        <v>30500</v>
      </c>
      <c r="D15" s="23"/>
      <c r="I15" s="2"/>
    </row>
    <row r="16" spans="1:10">
      <c r="A16" s="2" t="s">
        <v>16</v>
      </c>
      <c r="B16" s="15"/>
      <c r="C16" s="4">
        <v>60000</v>
      </c>
      <c r="D16" s="2"/>
      <c r="I16" s="2"/>
    </row>
    <row r="17" spans="1:11">
      <c r="A17" s="2" t="s">
        <v>17</v>
      </c>
      <c r="B17" s="2"/>
      <c r="C17" s="4">
        <v>10000</v>
      </c>
      <c r="D17" s="2"/>
      <c r="E17" s="4"/>
      <c r="I17" s="22"/>
    </row>
    <row r="18" spans="1:11">
      <c r="A18" s="2" t="s">
        <v>25</v>
      </c>
      <c r="B18" s="1"/>
      <c r="C18" s="28">
        <v>385183</v>
      </c>
      <c r="D18" s="2"/>
      <c r="E18" s="4"/>
      <c r="G18" s="50">
        <f>C18/E5</f>
        <v>7.9187018512118804E-2</v>
      </c>
    </row>
    <row r="19" spans="1:11">
      <c r="A19" s="57" t="s">
        <v>26</v>
      </c>
      <c r="B19" s="57"/>
      <c r="C19" s="37">
        <f>SUM(C7:C18)</f>
        <v>4883789</v>
      </c>
      <c r="D19" s="38" t="s">
        <v>26</v>
      </c>
      <c r="E19" s="39">
        <f>SUM(E5:E18)</f>
        <v>4883789</v>
      </c>
      <c r="H19" s="22"/>
      <c r="I19" s="22"/>
      <c r="J19" s="22"/>
    </row>
    <row r="20" spans="1:11">
      <c r="A20" s="18" t="s">
        <v>31</v>
      </c>
      <c r="B20" s="2"/>
      <c r="D20" s="2"/>
      <c r="E20" s="32" t="s">
        <v>38</v>
      </c>
      <c r="G20" s="22"/>
    </row>
    <row r="21" spans="1:11">
      <c r="A21" s="33" t="s">
        <v>32</v>
      </c>
      <c r="B21" s="2"/>
      <c r="D21" s="2"/>
      <c r="G21" s="22"/>
    </row>
    <row r="22" spans="1:11">
      <c r="A22" s="33" t="s">
        <v>33</v>
      </c>
      <c r="B22" s="2"/>
      <c r="D22" s="2"/>
    </row>
    <row r="23" spans="1:11">
      <c r="A23" s="17"/>
      <c r="B23" s="2"/>
      <c r="D23" s="2"/>
      <c r="F23" s="10"/>
    </row>
    <row r="24" spans="1:11">
      <c r="A24" s="17"/>
      <c r="B24" s="2"/>
      <c r="D24" s="2"/>
      <c r="F24" s="6"/>
    </row>
    <row r="25" spans="1:11">
      <c r="A25" s="18" t="str">
        <f>BS!A29</f>
        <v>(FCA Gaurav Garg)</v>
      </c>
      <c r="B25" s="2"/>
      <c r="D25" s="2"/>
      <c r="F25" s="10"/>
      <c r="H25" s="22">
        <f>C18-132000</f>
        <v>253183</v>
      </c>
    </row>
    <row r="26" spans="1:11">
      <c r="A26" s="33" t="str">
        <f>BS!A30</f>
        <v>Partner</v>
      </c>
      <c r="B26" s="2"/>
      <c r="D26" s="2"/>
      <c r="E26" s="8" t="s">
        <v>12</v>
      </c>
      <c r="F26" s="6"/>
    </row>
    <row r="27" spans="1:11">
      <c r="A27" s="19" t="s">
        <v>34</v>
      </c>
      <c r="B27" s="2"/>
      <c r="D27" s="2"/>
      <c r="F27" s="5"/>
    </row>
    <row r="28" spans="1:11">
      <c r="A28" s="20"/>
      <c r="B28" s="19"/>
      <c r="C28" s="20"/>
      <c r="D28" s="20"/>
      <c r="F28" s="10"/>
    </row>
    <row r="29" spans="1:11">
      <c r="A29" s="33" t="s">
        <v>35</v>
      </c>
      <c r="B29" s="20"/>
      <c r="C29" s="20"/>
      <c r="D29" s="2"/>
      <c r="E29" s="36"/>
      <c r="F29" s="10"/>
    </row>
    <row r="30" spans="1:11">
      <c r="A30" s="35" t="str">
        <f>BS!A34</f>
        <v>Dated: 30th September, 2016</v>
      </c>
      <c r="B30" s="33"/>
      <c r="C30" s="20"/>
      <c r="D30" s="20"/>
      <c r="F30" s="10"/>
      <c r="K30" s="7"/>
    </row>
    <row r="31" spans="1:11">
      <c r="A31" s="13"/>
      <c r="B31" s="11"/>
      <c r="C31" s="12"/>
      <c r="D31" s="12"/>
      <c r="E31" s="12"/>
      <c r="F31" s="10"/>
    </row>
  </sheetData>
  <sortState ref="A10:C27">
    <sortCondition ref="C27"/>
  </sortState>
  <mergeCells count="5">
    <mergeCell ref="A1:E1"/>
    <mergeCell ref="A2:E2"/>
    <mergeCell ref="A3:E3"/>
    <mergeCell ref="A19:B19"/>
    <mergeCell ref="A6:A7"/>
  </mergeCells>
  <pageMargins left="0.01" right="0" top="0.75" bottom="0.75" header="0.3" footer="0.3"/>
  <pageSetup scale="12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BS</vt:lpstr>
      <vt:lpstr>P&amp;L</vt:lpstr>
      <vt:lpstr>BS!Print_Area</vt:lpstr>
      <vt:lpstr>'P&amp;L'!Print_Area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2017-10-26T05:40:24Z</dcterms:modified>
</cp:coreProperties>
</file>