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A\ASSIGNMENTS\Day 11 - 2nd April\Assignment 2\"/>
    </mc:Choice>
  </mc:AlternateContent>
  <xr:revisionPtr revIDLastSave="0" documentId="13_ncr:1_{632EC376-FEF2-4DC0-BD60-13C88D8E3D3A}" xr6:coauthVersionLast="47" xr6:coauthVersionMax="47" xr10:uidLastSave="{00000000-0000-0000-0000-000000000000}"/>
  <bookViews>
    <workbookView xWindow="-120" yWindow="-120" windowWidth="20730" windowHeight="11040" xr2:uid="{3635C9D1-7660-4F4E-AEC3-CD64635916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" i="1" l="1"/>
  <c r="BA9" i="1"/>
  <c r="BB9" i="1"/>
  <c r="AY9" i="1"/>
  <c r="AZ8" i="1"/>
  <c r="BA8" i="1"/>
  <c r="BB8" i="1"/>
  <c r="AY8" i="1"/>
  <c r="AX25" i="1"/>
  <c r="AR9" i="1"/>
  <c r="AS9" i="1"/>
  <c r="AT9" i="1"/>
  <c r="AQ9" i="1"/>
  <c r="AR8" i="1"/>
  <c r="AS8" i="1"/>
  <c r="AT8" i="1"/>
  <c r="AQ8" i="1"/>
  <c r="AP25" i="1"/>
  <c r="AJ9" i="1"/>
  <c r="AI9" i="1"/>
  <c r="AJ8" i="1"/>
  <c r="AI8" i="1"/>
  <c r="AH25" i="1"/>
  <c r="AA8" i="1"/>
  <c r="K8" i="1"/>
  <c r="AB9" i="1"/>
  <c r="AC9" i="1"/>
  <c r="AD9" i="1"/>
  <c r="AA9" i="1"/>
  <c r="AB8" i="1"/>
  <c r="AC8" i="1"/>
  <c r="AD8" i="1"/>
  <c r="Z25" i="1"/>
  <c r="R25" i="1"/>
  <c r="T9" i="1"/>
  <c r="S9" i="1"/>
  <c r="T8" i="1"/>
  <c r="S8" i="1"/>
  <c r="J25" i="1"/>
  <c r="L9" i="1"/>
  <c r="K9" i="1"/>
  <c r="L8" i="1"/>
  <c r="AB10" i="1" l="1"/>
  <c r="BA10" i="1"/>
  <c r="AZ10" i="1"/>
  <c r="AC10" i="1"/>
  <c r="AS10" i="1"/>
  <c r="BB10" i="1"/>
  <c r="BC8" i="1"/>
  <c r="AY10" i="1"/>
  <c r="BC9" i="1"/>
  <c r="AQ10" i="1"/>
  <c r="AD10" i="1"/>
  <c r="AT10" i="1"/>
  <c r="S10" i="1"/>
  <c r="AR10" i="1"/>
  <c r="AJ10" i="1"/>
  <c r="AU9" i="1"/>
  <c r="L10" i="1"/>
  <c r="M9" i="1"/>
  <c r="T10" i="1"/>
  <c r="AA10" i="1"/>
  <c r="AK9" i="1"/>
  <c r="AE8" i="1"/>
  <c r="AE9" i="1"/>
  <c r="AU8" i="1"/>
  <c r="U8" i="1"/>
  <c r="AK8" i="1"/>
  <c r="U9" i="1"/>
  <c r="M8" i="1"/>
  <c r="AI10" i="1"/>
  <c r="K10" i="1"/>
  <c r="BC10" i="1" l="1"/>
  <c r="BB16" i="1" s="1"/>
  <c r="BB22" i="1" s="1"/>
  <c r="AK10" i="1"/>
  <c r="AI16" i="1" s="1"/>
  <c r="AI22" i="1" s="1"/>
  <c r="AU10" i="1"/>
  <c r="AQ16" i="1" s="1"/>
  <c r="AQ22" i="1" s="1"/>
  <c r="M10" i="1"/>
  <c r="L16" i="1" s="1"/>
  <c r="L22" i="1" s="1"/>
  <c r="U10" i="1"/>
  <c r="T16" i="1" s="1"/>
  <c r="T22" i="1" s="1"/>
  <c r="AE10" i="1"/>
  <c r="AA15" i="1" s="1"/>
  <c r="AT16" i="1" l="1"/>
  <c r="AT22" i="1" s="1"/>
  <c r="AS16" i="1"/>
  <c r="AS22" i="1" s="1"/>
  <c r="AR16" i="1"/>
  <c r="AR22" i="1" s="1"/>
  <c r="AR15" i="1"/>
  <c r="AR21" i="1" s="1"/>
  <c r="AQ15" i="1"/>
  <c r="AQ21" i="1" s="1"/>
  <c r="AS15" i="1"/>
  <c r="AS21" i="1" s="1"/>
  <c r="BA15" i="1"/>
  <c r="BA21" i="1" s="1"/>
  <c r="AZ15" i="1"/>
  <c r="AZ21" i="1" s="1"/>
  <c r="AY15" i="1"/>
  <c r="AY21" i="1" s="1"/>
  <c r="AY16" i="1"/>
  <c r="AY22" i="1" s="1"/>
  <c r="AZ16" i="1"/>
  <c r="AZ22" i="1" s="1"/>
  <c r="AC16" i="1"/>
  <c r="AC22" i="1" s="1"/>
  <c r="AB16" i="1"/>
  <c r="AB22" i="1" s="1"/>
  <c r="AT15" i="1"/>
  <c r="AT21" i="1" s="1"/>
  <c r="BA16" i="1"/>
  <c r="BA22" i="1" s="1"/>
  <c r="AB15" i="1"/>
  <c r="AB21" i="1" s="1"/>
  <c r="BB15" i="1"/>
  <c r="BB21" i="1" s="1"/>
  <c r="AC15" i="1"/>
  <c r="AC21" i="1" s="1"/>
  <c r="AD15" i="1"/>
  <c r="AD21" i="1" s="1"/>
  <c r="AJ15" i="1"/>
  <c r="AJ21" i="1" s="1"/>
  <c r="AJ16" i="1"/>
  <c r="AJ22" i="1" s="1"/>
  <c r="AI15" i="1"/>
  <c r="AI21" i="1" s="1"/>
  <c r="S16" i="1"/>
  <c r="S22" i="1" s="1"/>
  <c r="S15" i="1"/>
  <c r="AA16" i="1"/>
  <c r="AA22" i="1" s="1"/>
  <c r="L15" i="1"/>
  <c r="L21" i="1" s="1"/>
  <c r="K16" i="1"/>
  <c r="K22" i="1" s="1"/>
  <c r="K15" i="1"/>
  <c r="T15" i="1"/>
  <c r="T21" i="1" s="1"/>
  <c r="AA21" i="1"/>
  <c r="AD16" i="1"/>
  <c r="AD22" i="1" s="1"/>
  <c r="S26" i="1" l="1"/>
  <c r="AP24" i="1"/>
  <c r="AP26" i="1" s="1"/>
  <c r="AQ26" i="1"/>
  <c r="AI26" i="1"/>
  <c r="K26" i="1"/>
  <c r="AH24" i="1"/>
  <c r="AH26" i="1" s="1"/>
  <c r="Z24" i="1"/>
  <c r="Z26" i="1" s="1"/>
  <c r="AX24" i="1"/>
  <c r="AX26" i="1" s="1"/>
  <c r="AY26" i="1"/>
  <c r="S21" i="1"/>
  <c r="R24" i="1" s="1"/>
  <c r="R26" i="1" s="1"/>
  <c r="K21" i="1"/>
  <c r="J24" i="1" s="1"/>
  <c r="J26" i="1" s="1"/>
  <c r="AA26" i="1"/>
</calcChain>
</file>

<file path=xl/sharedStrings.xml><?xml version="1.0" encoding="utf-8"?>
<sst xmlns="http://schemas.openxmlformats.org/spreadsheetml/2006/main" count="1290" uniqueCount="71">
  <si>
    <t xml:space="preserve">total_bill 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</si>
  <si>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</si>
  <si>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</si>
  <si>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</si>
  <si>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</si>
  <si>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</si>
  <si>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</si>
  <si>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</si>
  <si>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</si>
  <si>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</si>
  <si>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</si>
  <si>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</si>
  <si>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</si>
  <si>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</si>
  <si>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</si>
  <si>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</si>
  <si>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</si>
  <si>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Observed Value</t>
  </si>
  <si>
    <t>Smoker</t>
  </si>
  <si>
    <t>Total</t>
  </si>
  <si>
    <t>Expected Value</t>
  </si>
  <si>
    <t>X2</t>
  </si>
  <si>
    <t>df</t>
  </si>
  <si>
    <t>alpha</t>
  </si>
  <si>
    <t>(O-E)^2/E</t>
  </si>
  <si>
    <t>pvalue</t>
  </si>
  <si>
    <t>pvalue&gt;alpha</t>
  </si>
  <si>
    <t>p&gt;0.05</t>
  </si>
  <si>
    <t>failed to reject null hypothesis</t>
  </si>
  <si>
    <t>p&lt;=0.05</t>
  </si>
  <si>
    <t>Reject Null hypotheis</t>
  </si>
  <si>
    <t>h0</t>
  </si>
  <si>
    <t>h1</t>
  </si>
  <si>
    <t>We have failed to reject null hypothesis</t>
  </si>
  <si>
    <t>There is association between Sex and Smoker</t>
  </si>
  <si>
    <t>There is no association between Sex and Smoker</t>
  </si>
  <si>
    <t>Sex</t>
  </si>
  <si>
    <t>Time</t>
  </si>
  <si>
    <t>pvalue&lt;alpha</t>
  </si>
  <si>
    <t>We have succesfully rejected null hypothesis</t>
  </si>
  <si>
    <t>Day</t>
  </si>
  <si>
    <t>There is association between Sex and Time</t>
  </si>
  <si>
    <t>There is no association between Sex and Time</t>
  </si>
  <si>
    <t>There is association between Sex and Day</t>
  </si>
  <si>
    <t>There is no association between Sex and Day</t>
  </si>
  <si>
    <t>There is association between Smoker and Time</t>
  </si>
  <si>
    <t>There is no association between Smoker and Time</t>
  </si>
  <si>
    <t>There is association between Smoker and Day</t>
  </si>
  <si>
    <t>There is no association between Smoker and Day</t>
  </si>
  <si>
    <t>Chi Square Test</t>
  </si>
  <si>
    <t>STATISTICAL ANALYSIS</t>
  </si>
  <si>
    <t>There is association between Day and Time</t>
  </si>
  <si>
    <t>There is no association between Day and Time</t>
  </si>
  <si>
    <t>t - test</t>
  </si>
  <si>
    <t>t-Test: Two-Sample Assuming Unequal Variances</t>
  </si>
  <si>
    <t>Mean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</si>
  <si>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</si>
  <si>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</si>
  <si>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</si>
  <si>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</si>
  <si>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</si>
  <si>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</si>
  <si>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</si>
  <si>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</si>
  <si>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alpha = 0.05</t>
  </si>
  <si>
    <t>There is association between Total Bill and Tip</t>
  </si>
  <si>
    <t>There is no association between Total Bill and Tip</t>
  </si>
  <si>
    <t>There is no association between Total Bill and Size</t>
  </si>
  <si>
    <t>There is association between Total Bill and Size</t>
  </si>
  <si>
    <t>There is association between Tip and Size</t>
  </si>
  <si>
    <t>There is no association between  Tip and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</si>
</sst>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5873-99CD-4003-A837-49AF69596E63}">
  <dimension ref="A1:BC245"/>
  <sheetViews>
    <sheetView tabSelected="1" workbookViewId="0">
      <selection activeCell="W64" sqref="W64"/>
    </sheetView>
  </sheetViews>
  <sheetFormatPr defaultRowHeight="15" x14ac:dyDescent="0.25"/>
  <cols>
    <col min="10" max="10" width="28.42578125" customWidth="1"/>
    <col min="16" max="16" width="28.28515625" customWidth="1"/>
    <col min="22" max="22" width="28.85546875" customWidth="1"/>
  </cols>
  <sheetData>
    <row r="1" spans="1:55" ht="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2" t="s">
        <v>50</v>
      </c>
    </row>
    <row r="2" spans="1:55" x14ac:dyDescent="0.25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</row>
    <row r="3" spans="1:55" x14ac:dyDescent="0.25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  <c r="J3" s="11" t="s">
        <v>49</v>
      </c>
    </row>
    <row r="4" spans="1:55" x14ac:dyDescent="0.25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</row>
    <row r="5" spans="1:55" x14ac:dyDescent="0.25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  <c r="J5" t="s">
        <v>17</v>
      </c>
      <c r="R5" s="4" t="s">
        <v>17</v>
      </c>
      <c r="Y5" s="4"/>
      <c r="Z5" s="4" t="s">
        <v>17</v>
      </c>
      <c r="AG5" s="4"/>
      <c r="AH5" s="4" t="s">
        <v>17</v>
      </c>
      <c r="AO5" s="4"/>
      <c r="AP5" s="4" t="s">
        <v>17</v>
      </c>
      <c r="AX5" s="4" t="s">
        <v>17</v>
      </c>
      <c r="AY5" s="4"/>
      <c r="AZ5" s="4"/>
      <c r="BA5" s="4"/>
      <c r="BB5" s="4"/>
    </row>
    <row r="6" spans="1:55" x14ac:dyDescent="0.25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  <c r="K6" s="1" t="s">
        <v>18</v>
      </c>
      <c r="L6" s="1"/>
      <c r="Q6" s="4"/>
      <c r="R6" s="4"/>
      <c r="S6" s="1" t="s">
        <v>37</v>
      </c>
      <c r="T6" s="1"/>
      <c r="U6" s="4"/>
      <c r="Y6" s="4"/>
      <c r="Z6" s="4"/>
      <c r="AA6" s="1" t="s">
        <v>40</v>
      </c>
      <c r="AB6" s="1"/>
      <c r="AC6" s="1"/>
      <c r="AD6" s="1"/>
      <c r="AG6" s="4"/>
      <c r="AH6" s="4"/>
      <c r="AI6" s="1" t="s">
        <v>37</v>
      </c>
      <c r="AJ6" s="1"/>
      <c r="AK6" s="4"/>
      <c r="AO6" s="4"/>
      <c r="AP6" s="4"/>
      <c r="AQ6" s="1" t="s">
        <v>40</v>
      </c>
      <c r="AR6" s="1"/>
      <c r="AS6" s="1"/>
      <c r="AT6" s="1"/>
      <c r="AX6" s="4"/>
      <c r="AY6" s="1" t="s">
        <v>40</v>
      </c>
      <c r="AZ6" s="1"/>
      <c r="BA6" s="1"/>
      <c r="BB6" s="1"/>
    </row>
    <row r="7" spans="1:55" x14ac:dyDescent="0.25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  <c r="I7" s="4"/>
      <c r="J7" s="4"/>
      <c r="K7" s="4" t="s">
        <v>13</v>
      </c>
      <c r="L7" s="4" t="s">
        <v>8</v>
      </c>
      <c r="M7" s="4" t="s">
        <v>19</v>
      </c>
      <c r="N7" s="4"/>
      <c r="O7" s="4"/>
      <c r="P7" s="4"/>
      <c r="Q7" s="4"/>
      <c r="R7" s="4"/>
      <c r="S7" s="4" t="s">
        <v>15</v>
      </c>
      <c r="T7" s="4" t="s">
        <v>10</v>
      </c>
      <c r="U7" s="4" t="s">
        <v>19</v>
      </c>
      <c r="V7" s="4"/>
      <c r="W7" s="4"/>
      <c r="X7" s="4"/>
      <c r="Y7" s="4"/>
      <c r="Z7" s="4"/>
      <c r="AA7" s="4" t="s">
        <v>14</v>
      </c>
      <c r="AB7" s="4" t="s">
        <v>16</v>
      </c>
      <c r="AC7" s="4" t="s">
        <v>12</v>
      </c>
      <c r="AD7" s="4" t="s">
        <v>9</v>
      </c>
      <c r="AE7" s="4" t="s">
        <v>19</v>
      </c>
      <c r="AF7" s="4"/>
      <c r="AG7" s="4"/>
      <c r="AH7" s="4"/>
      <c r="AI7" s="4" t="s">
        <v>15</v>
      </c>
      <c r="AJ7" s="4" t="s">
        <v>10</v>
      </c>
      <c r="AK7" s="4" t="s">
        <v>19</v>
      </c>
      <c r="AL7" s="4"/>
      <c r="AM7" s="4"/>
      <c r="AN7" s="4"/>
      <c r="AO7" s="4"/>
      <c r="AP7" s="4"/>
      <c r="AQ7" s="4" t="s">
        <v>14</v>
      </c>
      <c r="AR7" s="4" t="s">
        <v>16</v>
      </c>
      <c r="AS7" s="4" t="s">
        <v>12</v>
      </c>
      <c r="AT7" s="4" t="s">
        <v>9</v>
      </c>
      <c r="AU7" s="4" t="s">
        <v>19</v>
      </c>
      <c r="AV7" s="4"/>
      <c r="AW7" s="4"/>
      <c r="AX7" s="4"/>
      <c r="AY7" s="4" t="s">
        <v>14</v>
      </c>
      <c r="AZ7" s="4" t="s">
        <v>16</v>
      </c>
      <c r="BA7" s="4" t="s">
        <v>12</v>
      </c>
      <c r="BB7" s="4" t="s">
        <v>9</v>
      </c>
      <c r="BC7" s="4" t="s">
        <v>19</v>
      </c>
    </row>
    <row r="8" spans="1:55" x14ac:dyDescent="0.25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  <c r="I8" s="2" t="s">
        <v>36</v>
      </c>
      <c r="J8" s="4" t="s">
        <v>7</v>
      </c>
      <c r="K8" s="4">
        <f>COUNTIFS($C$2:$C$245,$J$8,$D$2:$D$245,K7)</f>
        <v>33</v>
      </c>
      <c r="L8" s="4">
        <f>COUNTIFS($C$2:$C$245,$J$8,$D$2:$D$245,L7)</f>
        <v>54</v>
      </c>
      <c r="M8" s="4">
        <f>SUM(K8:L8)</f>
        <v>87</v>
      </c>
      <c r="N8" s="4"/>
      <c r="O8" s="4"/>
      <c r="P8" s="4"/>
      <c r="Q8" s="2" t="s">
        <v>36</v>
      </c>
      <c r="R8" s="4" t="s">
        <v>7</v>
      </c>
      <c r="S8" s="4">
        <f>COUNTIFS($C$2:$C$245,$R$8,$F$2:$F$245,S7)</f>
        <v>35</v>
      </c>
      <c r="T8" s="4">
        <f>COUNTIFS($C$2:$C$245,$R$8,$F$2:$F$245,T7)</f>
        <v>52</v>
      </c>
      <c r="U8" s="4">
        <f>SUM(S8:T8)</f>
        <v>87</v>
      </c>
      <c r="V8" s="4"/>
      <c r="W8" s="4"/>
      <c r="X8" s="4"/>
      <c r="Y8" s="2" t="s">
        <v>36</v>
      </c>
      <c r="Z8" s="4" t="s">
        <v>7</v>
      </c>
      <c r="AA8" s="4">
        <f>COUNTIFS($C$2:$C$245,$Z$8,$E$2:$E$245,AA7)</f>
        <v>32</v>
      </c>
      <c r="AB8" s="4">
        <f>COUNTIFS($C$2:$C$245,$Z$8,$E$2:$E$245,AB7)</f>
        <v>9</v>
      </c>
      <c r="AC8" s="4">
        <f>COUNTIFS($C$2:$C$245,$Z$8,$E$2:$E$245,AC7)</f>
        <v>28</v>
      </c>
      <c r="AD8" s="4">
        <f>COUNTIFS($C$2:$C$245,$Z$8,$E$2:$E$245,AD7)</f>
        <v>18</v>
      </c>
      <c r="AE8" s="4">
        <f>SUM(AA8:AD8)</f>
        <v>87</v>
      </c>
      <c r="AF8" s="4"/>
      <c r="AG8" s="2" t="s">
        <v>18</v>
      </c>
      <c r="AH8" s="4" t="s">
        <v>13</v>
      </c>
      <c r="AI8" s="4">
        <f>COUNTIFS($D$2:$D$245,$AH$8,$F$2:$F$245,AI7)</f>
        <v>23</v>
      </c>
      <c r="AJ8" s="4">
        <f>COUNTIFS($D$2:$D$245,$AH$8,$F$2:$F$245,AJ7)</f>
        <v>70</v>
      </c>
      <c r="AK8" s="4">
        <f>SUM(AI8:AJ8)</f>
        <v>93</v>
      </c>
      <c r="AL8" s="4"/>
      <c r="AM8" s="4"/>
      <c r="AN8" s="4"/>
      <c r="AO8" s="2" t="s">
        <v>18</v>
      </c>
      <c r="AP8" s="4" t="s">
        <v>13</v>
      </c>
      <c r="AQ8" s="4">
        <f>COUNTIFS($D$2:$D$245,$AP$8,$E$2:$E$245,AQ7)</f>
        <v>17</v>
      </c>
      <c r="AR8" s="4">
        <f>COUNTIFS($D$2:$D$245,$AP$8,$E$2:$E$245,AR7)</f>
        <v>15</v>
      </c>
      <c r="AS8" s="4">
        <f>COUNTIFS($D$2:$D$245,$AP$8,$E$2:$E$245,AS7)</f>
        <v>42</v>
      </c>
      <c r="AT8" s="4">
        <f>COUNTIFS($D$2:$D$245,$AP$8,$E$2:$E$245,AT7)</f>
        <v>19</v>
      </c>
      <c r="AU8" s="4">
        <f>SUM(AQ8:AT8)</f>
        <v>93</v>
      </c>
      <c r="AV8" s="4"/>
      <c r="AW8" s="2" t="s">
        <v>37</v>
      </c>
      <c r="AX8" s="4" t="s">
        <v>15</v>
      </c>
      <c r="AY8" s="4">
        <f>COUNTIFS($F$2:$F$245,$AX$8,$E$2:$E$245,AY7)</f>
        <v>61</v>
      </c>
      <c r="AZ8" s="4">
        <f>COUNTIFS($F$2:$F$245,$AX$8,$E$2:$E$245,AZ7)</f>
        <v>7</v>
      </c>
      <c r="BA8" s="4">
        <f>COUNTIFS($F$2:$F$245,$AX$8,$E$2:$E$245,BA7)</f>
        <v>0</v>
      </c>
      <c r="BB8" s="4">
        <f>COUNTIFS($F$2:$F$245,$AX$8,$E$2:$E$245,BB7)</f>
        <v>0</v>
      </c>
      <c r="BC8" s="4">
        <f>SUM(AY8:BB8)</f>
        <v>68</v>
      </c>
    </row>
    <row r="9" spans="1:55" x14ac:dyDescent="0.25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  <c r="I9" s="2"/>
      <c r="J9" s="4" t="s">
        <v>11</v>
      </c>
      <c r="K9" s="4">
        <f>COUNTIFS($C$2:$C$245,$J$9,$D$2:$D$245,K7)</f>
        <v>60</v>
      </c>
      <c r="L9" s="4">
        <f>COUNTIFS($C$2:$C$245,$J$9,$D$2:$D$245,L7)</f>
        <v>97</v>
      </c>
      <c r="M9" s="4">
        <f>SUM(K9:L9)</f>
        <v>157</v>
      </c>
      <c r="N9" s="4"/>
      <c r="O9" s="4"/>
      <c r="P9" s="4"/>
      <c r="Q9" s="2"/>
      <c r="R9" s="4" t="s">
        <v>11</v>
      </c>
      <c r="S9" s="4">
        <f>COUNTIFS($C$2:$C$245,$R$9,$F$2:$F$245,S7)</f>
        <v>33</v>
      </c>
      <c r="T9" s="4">
        <f>COUNTIFS($C$2:$C$245,$R$9,$F$2:$F$245,T7)</f>
        <v>124</v>
      </c>
      <c r="U9" s="4">
        <f>SUM(S9:T9)</f>
        <v>157</v>
      </c>
      <c r="V9" s="4"/>
      <c r="W9" s="4"/>
      <c r="X9" s="4"/>
      <c r="Y9" s="2"/>
      <c r="Z9" s="4" t="s">
        <v>11</v>
      </c>
      <c r="AA9" s="4">
        <f>COUNTIFS($C$2:$C$245,$Z$9,$E$2:$E$245,AA7)</f>
        <v>30</v>
      </c>
      <c r="AB9" s="4">
        <f>COUNTIFS($C$2:$C$245,$Z$9,$E$2:$E$245,AB7)</f>
        <v>10</v>
      </c>
      <c r="AC9" s="4">
        <f>COUNTIFS($C$2:$C$245,$Z$9,$E$2:$E$245,AC7)</f>
        <v>59</v>
      </c>
      <c r="AD9" s="4">
        <f>COUNTIFS($C$2:$C$245,$Z$9,$E$2:$E$245,AD7)</f>
        <v>58</v>
      </c>
      <c r="AE9" s="4">
        <f t="shared" ref="AE9:AE10" si="0">SUM(AA9:AD9)</f>
        <v>157</v>
      </c>
      <c r="AF9" s="4"/>
      <c r="AG9" s="2"/>
      <c r="AH9" s="4" t="s">
        <v>8</v>
      </c>
      <c r="AI9" s="4">
        <f>COUNTIFS($D$2:$D$245,$AH$9,$F$2:$F$245,AI7)</f>
        <v>45</v>
      </c>
      <c r="AJ9" s="4">
        <f>COUNTIFS($D$2:$D$245,$AH$9,$F$2:$F$245,AJ7)</f>
        <v>106</v>
      </c>
      <c r="AK9" s="4">
        <f t="shared" ref="AK9:AK10" si="1">SUM(AI9:AJ9)</f>
        <v>151</v>
      </c>
      <c r="AL9" s="4"/>
      <c r="AM9" s="4"/>
      <c r="AN9" s="4"/>
      <c r="AO9" s="2"/>
      <c r="AP9" s="4" t="s">
        <v>8</v>
      </c>
      <c r="AQ9" s="4">
        <f>COUNTIFS($D$2:$D$245,$AP$9,$E$2:$E$245,AQ7)</f>
        <v>45</v>
      </c>
      <c r="AR9" s="4">
        <f>COUNTIFS($D$2:$D$245,$AP$9,$E$2:$E$245,AR7)</f>
        <v>4</v>
      </c>
      <c r="AS9" s="4">
        <f>COUNTIFS($D$2:$D$245,$AP$9,$E$2:$E$245,AS7)</f>
        <v>45</v>
      </c>
      <c r="AT9" s="4">
        <f>COUNTIFS($D$2:$D$245,$AP$9,$E$2:$E$245,AT7)</f>
        <v>57</v>
      </c>
      <c r="AU9" s="4">
        <f t="shared" ref="AU9:AU10" si="2">SUM(AQ9:AT9)</f>
        <v>151</v>
      </c>
      <c r="AV9" s="4"/>
      <c r="AW9" s="2"/>
      <c r="AX9" s="4" t="s">
        <v>10</v>
      </c>
      <c r="AY9" s="4">
        <f>COUNTIFS($F$2:$F$245,$AX$9,$E$2:$E$245,AY7)</f>
        <v>1</v>
      </c>
      <c r="AZ9" s="4">
        <f>COUNTIFS($F$2:$F$245,$AX$9,$E$2:$E$245,AZ7)</f>
        <v>12</v>
      </c>
      <c r="BA9" s="4">
        <f>COUNTIFS($F$2:$F$245,$AX$9,$E$2:$E$245,BA7)</f>
        <v>87</v>
      </c>
      <c r="BB9" s="4">
        <f>COUNTIFS($F$2:$F$245,$AX$9,$E$2:$E$245,BB7)</f>
        <v>76</v>
      </c>
      <c r="BC9" s="4">
        <f t="shared" ref="BC9:BC10" si="3">SUM(AY9:BB9)</f>
        <v>176</v>
      </c>
    </row>
    <row r="10" spans="1:55" x14ac:dyDescent="0.25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  <c r="I10" s="4"/>
      <c r="J10" s="4" t="s">
        <v>19</v>
      </c>
      <c r="K10" s="4">
        <f>SUM(K8:K9)</f>
        <v>93</v>
      </c>
      <c r="L10" s="4">
        <f t="shared" ref="L10:M10" si="4">SUM(L8:L9)</f>
        <v>151</v>
      </c>
      <c r="M10" s="6">
        <f t="shared" si="4"/>
        <v>244</v>
      </c>
      <c r="N10" s="4"/>
      <c r="O10" s="4"/>
      <c r="P10" s="4"/>
      <c r="Q10" s="4"/>
      <c r="R10" s="4" t="s">
        <v>19</v>
      </c>
      <c r="S10" s="4">
        <f>SUM(S8:S9)</f>
        <v>68</v>
      </c>
      <c r="T10" s="4">
        <f t="shared" ref="T10:U10" si="5">SUM(T8:T9)</f>
        <v>176</v>
      </c>
      <c r="U10" s="6">
        <f t="shared" si="5"/>
        <v>244</v>
      </c>
      <c r="V10" s="4"/>
      <c r="W10" s="4"/>
      <c r="X10" s="4"/>
      <c r="Y10" s="4"/>
      <c r="Z10" s="4" t="s">
        <v>19</v>
      </c>
      <c r="AA10" s="4">
        <f>SUM(AA8:AA9)</f>
        <v>62</v>
      </c>
      <c r="AB10" s="4">
        <f t="shared" ref="AB10:AE10" si="6">SUM(AB8:AB9)</f>
        <v>19</v>
      </c>
      <c r="AC10" s="4">
        <f t="shared" si="6"/>
        <v>87</v>
      </c>
      <c r="AD10" s="4">
        <f t="shared" si="6"/>
        <v>76</v>
      </c>
      <c r="AE10" s="6">
        <f t="shared" si="6"/>
        <v>244</v>
      </c>
      <c r="AF10" s="4"/>
      <c r="AG10" s="4"/>
      <c r="AH10" s="4" t="s">
        <v>19</v>
      </c>
      <c r="AI10" s="4">
        <f>SUM(AI8:AI9)</f>
        <v>68</v>
      </c>
      <c r="AJ10" s="4">
        <f t="shared" ref="AJ10:AK10" si="7">SUM(AJ8:AJ9)</f>
        <v>176</v>
      </c>
      <c r="AK10" s="6">
        <f t="shared" si="1"/>
        <v>244</v>
      </c>
      <c r="AL10" s="4"/>
      <c r="AM10" s="4"/>
      <c r="AN10" s="4"/>
      <c r="AO10" s="4"/>
      <c r="AP10" s="4" t="s">
        <v>19</v>
      </c>
      <c r="AQ10" s="4">
        <f>SUM(AQ8:AQ9)</f>
        <v>62</v>
      </c>
      <c r="AR10" s="4">
        <f t="shared" ref="AR10:AU10" si="8">SUM(AR8:AR9)</f>
        <v>19</v>
      </c>
      <c r="AS10" s="4">
        <f t="shared" si="8"/>
        <v>87</v>
      </c>
      <c r="AT10" s="4">
        <f t="shared" si="8"/>
        <v>76</v>
      </c>
      <c r="AU10" s="6">
        <f t="shared" si="2"/>
        <v>244</v>
      </c>
      <c r="AV10" s="4"/>
      <c r="AW10" s="4"/>
      <c r="AX10" s="4" t="s">
        <v>19</v>
      </c>
      <c r="AY10" s="4">
        <f>SUM(AY8:AY9)</f>
        <v>62</v>
      </c>
      <c r="AZ10" s="4">
        <f t="shared" ref="AZ10:BB10" si="9">SUM(AZ8:AZ9)</f>
        <v>19</v>
      </c>
      <c r="BA10" s="4">
        <f t="shared" si="9"/>
        <v>87</v>
      </c>
      <c r="BB10" s="4">
        <f t="shared" si="9"/>
        <v>76</v>
      </c>
      <c r="BC10" s="6">
        <f t="shared" si="3"/>
        <v>244</v>
      </c>
    </row>
    <row r="11" spans="1:55" x14ac:dyDescent="0.25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x14ac:dyDescent="0.25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  <c r="I12" s="4"/>
      <c r="J12" s="4" t="s">
        <v>20</v>
      </c>
      <c r="K12" s="4"/>
      <c r="L12" s="4"/>
      <c r="M12" s="4"/>
      <c r="N12" s="4"/>
      <c r="O12" s="4"/>
      <c r="P12" s="4"/>
      <c r="Q12" s="4"/>
      <c r="R12" s="4" t="s">
        <v>20</v>
      </c>
      <c r="S12" s="4"/>
      <c r="T12" s="4"/>
      <c r="U12" s="4"/>
      <c r="V12" s="4"/>
      <c r="W12" s="4"/>
      <c r="X12" s="4"/>
      <c r="Y12" s="4"/>
      <c r="Z12" s="4" t="s">
        <v>20</v>
      </c>
      <c r="AA12" s="4"/>
      <c r="AB12" s="4"/>
      <c r="AC12" s="4"/>
      <c r="AD12" s="4"/>
      <c r="AE12" s="4"/>
      <c r="AF12" s="4"/>
      <c r="AG12" s="4"/>
      <c r="AH12" s="4" t="s">
        <v>20</v>
      </c>
      <c r="AI12" s="4"/>
      <c r="AJ12" s="4"/>
      <c r="AK12" s="4"/>
      <c r="AL12" s="4"/>
      <c r="AM12" s="4"/>
      <c r="AN12" s="4"/>
      <c r="AO12" s="4"/>
      <c r="AP12" s="4" t="s">
        <v>20</v>
      </c>
      <c r="AQ12" s="4"/>
      <c r="AR12" s="4"/>
      <c r="AS12" s="4"/>
      <c r="AT12" s="4"/>
      <c r="AU12" s="4"/>
      <c r="AV12" s="4"/>
      <c r="AW12" s="4"/>
      <c r="AX12" s="4" t="s">
        <v>20</v>
      </c>
      <c r="AY12" s="4"/>
      <c r="AZ12" s="4"/>
      <c r="BA12" s="4"/>
      <c r="BB12" s="4"/>
      <c r="BC12" s="4"/>
    </row>
    <row r="13" spans="1:55" x14ac:dyDescent="0.25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  <c r="I13" s="4"/>
      <c r="J13" s="4"/>
      <c r="K13" s="7" t="s">
        <v>18</v>
      </c>
      <c r="L13" s="7"/>
      <c r="M13" s="4"/>
      <c r="N13" s="4"/>
      <c r="O13" s="4"/>
      <c r="P13" s="4"/>
      <c r="Q13" s="4"/>
      <c r="R13" s="4"/>
      <c r="S13" s="7" t="s">
        <v>37</v>
      </c>
      <c r="T13" s="7"/>
      <c r="U13" s="4"/>
      <c r="V13" s="4"/>
      <c r="W13" s="4"/>
      <c r="X13" s="4"/>
      <c r="Y13" s="4"/>
      <c r="Z13" s="4"/>
      <c r="AA13" s="7" t="s">
        <v>40</v>
      </c>
      <c r="AB13" s="7"/>
      <c r="AC13" s="7"/>
      <c r="AD13" s="7"/>
      <c r="AE13" s="4"/>
      <c r="AF13" s="4"/>
      <c r="AG13" s="4"/>
      <c r="AH13" s="4"/>
      <c r="AI13" s="7" t="s">
        <v>37</v>
      </c>
      <c r="AJ13" s="7"/>
      <c r="AK13" s="4"/>
      <c r="AL13" s="4"/>
      <c r="AM13" s="4"/>
      <c r="AN13" s="4"/>
      <c r="AO13" s="4"/>
      <c r="AP13" s="4"/>
      <c r="AQ13" s="7" t="s">
        <v>40</v>
      </c>
      <c r="AR13" s="7"/>
      <c r="AS13" s="7"/>
      <c r="AT13" s="7"/>
      <c r="AU13" s="4"/>
      <c r="AV13" s="4"/>
      <c r="AW13" s="4"/>
      <c r="AX13" s="4"/>
      <c r="AY13" s="7" t="s">
        <v>40</v>
      </c>
      <c r="AZ13" s="7"/>
      <c r="BA13" s="7"/>
      <c r="BB13" s="7"/>
      <c r="BC13" s="4"/>
    </row>
    <row r="14" spans="1:55" x14ac:dyDescent="0.25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  <c r="I14" s="4"/>
      <c r="J14" s="4"/>
      <c r="K14" s="4" t="s">
        <v>13</v>
      </c>
      <c r="L14" s="4" t="s">
        <v>8</v>
      </c>
      <c r="M14" s="4"/>
      <c r="N14" s="4"/>
      <c r="O14" s="4"/>
      <c r="P14" s="4"/>
      <c r="Q14" s="4"/>
      <c r="R14" s="4"/>
      <c r="S14" s="4" t="s">
        <v>15</v>
      </c>
      <c r="T14" s="4" t="s">
        <v>10</v>
      </c>
      <c r="U14" s="4"/>
      <c r="V14" s="4"/>
      <c r="W14" s="4"/>
      <c r="X14" s="4"/>
      <c r="Y14" s="4"/>
      <c r="Z14" s="4"/>
      <c r="AA14" s="4" t="s">
        <v>14</v>
      </c>
      <c r="AB14" s="4" t="s">
        <v>16</v>
      </c>
      <c r="AC14" s="4" t="s">
        <v>12</v>
      </c>
      <c r="AD14" s="4" t="s">
        <v>9</v>
      </c>
      <c r="AE14" s="4"/>
      <c r="AF14" s="4"/>
      <c r="AG14" s="4"/>
      <c r="AH14" s="4"/>
      <c r="AI14" s="4" t="s">
        <v>15</v>
      </c>
      <c r="AJ14" s="4" t="s">
        <v>10</v>
      </c>
      <c r="AK14" s="4"/>
      <c r="AL14" s="4"/>
      <c r="AM14" s="4"/>
      <c r="AN14" s="4"/>
      <c r="AO14" s="4"/>
      <c r="AP14" s="4"/>
      <c r="AQ14" s="4" t="s">
        <v>14</v>
      </c>
      <c r="AR14" s="4" t="s">
        <v>16</v>
      </c>
      <c r="AS14" s="4" t="s">
        <v>12</v>
      </c>
      <c r="AT14" s="4" t="s">
        <v>9</v>
      </c>
      <c r="AU14" s="4"/>
      <c r="AV14" s="4"/>
      <c r="AW14" s="4"/>
      <c r="AX14" s="4"/>
      <c r="AY14" s="4" t="s">
        <v>14</v>
      </c>
      <c r="AZ14" s="4" t="s">
        <v>16</v>
      </c>
      <c r="BA14" s="4" t="s">
        <v>12</v>
      </c>
      <c r="BB14" s="4" t="s">
        <v>9</v>
      </c>
      <c r="BC14" s="4"/>
    </row>
    <row r="15" spans="1:55" x14ac:dyDescent="0.25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  <c r="I15" s="2" t="s">
        <v>36</v>
      </c>
      <c r="J15" s="4" t="s">
        <v>7</v>
      </c>
      <c r="K15" s="4">
        <f>((M8*K10)/M10)</f>
        <v>33.159836065573771</v>
      </c>
      <c r="L15" s="4">
        <f>((M8*L10)/M10)</f>
        <v>53.840163934426229</v>
      </c>
      <c r="M15" s="4"/>
      <c r="N15" s="4"/>
      <c r="O15" s="4"/>
      <c r="P15" s="4"/>
      <c r="Q15" s="2" t="s">
        <v>36</v>
      </c>
      <c r="R15" s="4" t="s">
        <v>7</v>
      </c>
      <c r="S15" s="4">
        <f>((U8*S10)/U10)</f>
        <v>24.245901639344261</v>
      </c>
      <c r="T15" s="4">
        <f>((U8*T10)/U10)</f>
        <v>62.754098360655739</v>
      </c>
      <c r="U15" s="4"/>
      <c r="V15" s="4"/>
      <c r="W15" s="4"/>
      <c r="X15" s="4"/>
      <c r="Y15" s="2" t="s">
        <v>36</v>
      </c>
      <c r="Z15" s="4" t="s">
        <v>7</v>
      </c>
      <c r="AA15" s="4">
        <f>((AE8*AA10)/AE10)</f>
        <v>22.106557377049182</v>
      </c>
      <c r="AB15" s="4">
        <f>((AE8*AB10)/AE10)</f>
        <v>6.7745901639344259</v>
      </c>
      <c r="AC15" s="4">
        <f>((AE8*AC10)/AE10)</f>
        <v>31.020491803278688</v>
      </c>
      <c r="AD15" s="4">
        <f>((AE8*AD10)/AE10)</f>
        <v>27.098360655737704</v>
      </c>
      <c r="AE15" s="4"/>
      <c r="AF15" s="4"/>
      <c r="AG15" s="2" t="s">
        <v>18</v>
      </c>
      <c r="AH15" s="4" t="s">
        <v>13</v>
      </c>
      <c r="AI15" s="4">
        <f>((AK8*AI10)/AK10)</f>
        <v>25.918032786885245</v>
      </c>
      <c r="AJ15" s="4">
        <f>((AK8*AJ10)/AK10)</f>
        <v>67.081967213114751</v>
      </c>
      <c r="AK15" s="4"/>
      <c r="AL15" s="4"/>
      <c r="AM15" s="4"/>
      <c r="AN15" s="4"/>
      <c r="AO15" s="2" t="s">
        <v>18</v>
      </c>
      <c r="AP15" s="4" t="s">
        <v>13</v>
      </c>
      <c r="AQ15" s="4">
        <f>((AU8*AQ10)/AU10)</f>
        <v>23.631147540983605</v>
      </c>
      <c r="AR15" s="4">
        <f>((AU8*AR10)/AU10)</f>
        <v>7.2418032786885247</v>
      </c>
      <c r="AS15" s="4">
        <f>((AU8*AS10)/AU10)</f>
        <v>33.159836065573771</v>
      </c>
      <c r="AT15" s="4">
        <f>((AU8*AT10)/AU10)</f>
        <v>28.967213114754099</v>
      </c>
      <c r="AU15" s="4"/>
      <c r="AV15" s="4"/>
      <c r="AW15" s="2" t="s">
        <v>37</v>
      </c>
      <c r="AX15" s="4" t="s">
        <v>15</v>
      </c>
      <c r="AY15" s="4">
        <f>((BC8*AY10)/BC10)</f>
        <v>17.278688524590162</v>
      </c>
      <c r="AZ15" s="4">
        <f>((BC8*AZ10)/BC10)</f>
        <v>5.2950819672131146</v>
      </c>
      <c r="BA15" s="4">
        <f>((BC8*BA10)/BC10)</f>
        <v>24.245901639344261</v>
      </c>
      <c r="BB15" s="4">
        <f>((BC8*BB10)/BC10)</f>
        <v>21.180327868852459</v>
      </c>
      <c r="BC15" s="4"/>
    </row>
    <row r="16" spans="1:55" x14ac:dyDescent="0.25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  <c r="I16" s="2"/>
      <c r="J16" s="4" t="s">
        <v>11</v>
      </c>
      <c r="K16" s="4">
        <f>((M9*K10)/M10)</f>
        <v>59.840163934426229</v>
      </c>
      <c r="L16" s="4">
        <f>((M9*L10)/M10)</f>
        <v>97.159836065573771</v>
      </c>
      <c r="M16" s="4"/>
      <c r="N16" s="4"/>
      <c r="O16" s="4"/>
      <c r="P16" s="4"/>
      <c r="Q16" s="2"/>
      <c r="R16" s="4" t="s">
        <v>11</v>
      </c>
      <c r="S16" s="4">
        <f>((U9*S10)/U10)</f>
        <v>43.754098360655739</v>
      </c>
      <c r="T16" s="4">
        <f>((U9*T10)/U10)</f>
        <v>113.24590163934427</v>
      </c>
      <c r="U16" s="4"/>
      <c r="V16" s="4"/>
      <c r="W16" s="4"/>
      <c r="X16" s="4"/>
      <c r="Y16" s="2"/>
      <c r="Z16" s="4" t="s">
        <v>11</v>
      </c>
      <c r="AA16" s="4">
        <f>((AE9*AA10)/AE10)</f>
        <v>39.893442622950822</v>
      </c>
      <c r="AB16" s="4">
        <f>((AE9*AB10)/AE10)</f>
        <v>12.225409836065573</v>
      </c>
      <c r="AC16" s="4">
        <f>((AE9*AC10)/AE10)</f>
        <v>55.979508196721312</v>
      </c>
      <c r="AD16" s="4">
        <f>((AE9*AD10)/AE10)</f>
        <v>48.901639344262293</v>
      </c>
      <c r="AE16" s="4"/>
      <c r="AF16" s="4"/>
      <c r="AG16" s="2"/>
      <c r="AH16" s="4" t="s">
        <v>8</v>
      </c>
      <c r="AI16" s="4">
        <f>((AK9*AI10)/AK10)</f>
        <v>42.081967213114751</v>
      </c>
      <c r="AJ16" s="4">
        <f>((AK9*AJ10)/AK10)</f>
        <v>108.91803278688525</v>
      </c>
      <c r="AK16" s="4"/>
      <c r="AL16" s="4"/>
      <c r="AM16" s="4"/>
      <c r="AN16" s="4"/>
      <c r="AO16" s="2"/>
      <c r="AP16" s="4" t="s">
        <v>8</v>
      </c>
      <c r="AQ16" s="4">
        <f>((AU9*AQ10)/AU10)</f>
        <v>38.368852459016395</v>
      </c>
      <c r="AR16" s="4">
        <f>((AU9*AR10)/AU10)</f>
        <v>11.758196721311476</v>
      </c>
      <c r="AS16" s="4">
        <f>((AU9*AS10)/AU10)</f>
        <v>53.840163934426229</v>
      </c>
      <c r="AT16" s="4">
        <f>((AU9*AT10)/AU10)</f>
        <v>47.032786885245905</v>
      </c>
      <c r="AU16" s="4"/>
      <c r="AV16" s="4"/>
      <c r="AW16" s="2"/>
      <c r="AX16" s="4" t="s">
        <v>10</v>
      </c>
      <c r="AY16" s="4">
        <f>((BC9*AY10)/BC10)</f>
        <v>44.721311475409834</v>
      </c>
      <c r="AZ16" s="4">
        <f>((BC9*AZ10)/BC10)</f>
        <v>13.704918032786885</v>
      </c>
      <c r="BA16" s="4">
        <f>((BC9*BA10)/BC10)</f>
        <v>62.754098360655739</v>
      </c>
      <c r="BB16" s="4">
        <f>((BC9*BB10)/BC10)</f>
        <v>54.819672131147541</v>
      </c>
      <c r="BC16" s="4"/>
    </row>
    <row r="17" spans="1:55" x14ac:dyDescent="0.25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  <c r="I17" s="4"/>
      <c r="J17" s="4"/>
      <c r="K17" s="4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x14ac:dyDescent="0.25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  <c r="I18" s="4"/>
      <c r="J18" s="4" t="s">
        <v>24</v>
      </c>
      <c r="K18" s="4"/>
      <c r="L18" s="4"/>
      <c r="M18" s="4"/>
      <c r="N18" s="4"/>
      <c r="O18" s="4"/>
      <c r="P18" s="4"/>
      <c r="Q18" s="4"/>
      <c r="R18" s="4" t="s">
        <v>24</v>
      </c>
      <c r="S18" s="4"/>
      <c r="T18" s="4"/>
      <c r="U18" s="4"/>
      <c r="V18" s="4"/>
      <c r="W18" s="4"/>
      <c r="X18" s="4"/>
      <c r="Y18" s="4"/>
      <c r="Z18" s="4" t="s">
        <v>24</v>
      </c>
      <c r="AA18" s="4"/>
      <c r="AB18" s="4"/>
      <c r="AC18" s="4"/>
      <c r="AD18" s="4"/>
      <c r="AE18" s="4"/>
      <c r="AF18" s="4"/>
      <c r="AG18" s="4"/>
      <c r="AH18" s="4" t="s">
        <v>24</v>
      </c>
      <c r="AI18" s="4"/>
      <c r="AJ18" s="4"/>
      <c r="AK18" s="4"/>
      <c r="AL18" s="4"/>
      <c r="AM18" s="4"/>
      <c r="AN18" s="4"/>
      <c r="AO18" s="4"/>
      <c r="AP18" s="4" t="s">
        <v>24</v>
      </c>
      <c r="AQ18" s="4"/>
      <c r="AR18" s="4"/>
      <c r="AS18" s="4"/>
      <c r="AT18" s="4"/>
      <c r="AU18" s="4"/>
      <c r="AV18" s="4"/>
      <c r="AW18" s="4"/>
      <c r="AX18" s="4" t="s">
        <v>24</v>
      </c>
      <c r="AY18" s="4"/>
      <c r="AZ18" s="4"/>
      <c r="BA18" s="4"/>
      <c r="BB18" s="4"/>
      <c r="BC18" s="4"/>
    </row>
    <row r="19" spans="1:55" x14ac:dyDescent="0.25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  <c r="I19" s="4"/>
      <c r="J19" s="4"/>
      <c r="K19" s="7" t="s">
        <v>18</v>
      </c>
      <c r="L19" s="7"/>
      <c r="M19" s="4"/>
      <c r="N19" s="4"/>
      <c r="O19" s="4"/>
      <c r="P19" s="4"/>
      <c r="Q19" s="4"/>
      <c r="R19" s="4"/>
      <c r="S19" s="7" t="s">
        <v>37</v>
      </c>
      <c r="T19" s="7"/>
      <c r="U19" s="4"/>
      <c r="V19" s="4"/>
      <c r="W19" s="4"/>
      <c r="X19" s="4"/>
      <c r="Y19" s="4"/>
      <c r="Z19" s="4"/>
      <c r="AA19" s="7" t="s">
        <v>40</v>
      </c>
      <c r="AB19" s="7"/>
      <c r="AC19" s="7"/>
      <c r="AD19" s="7"/>
      <c r="AE19" s="4"/>
      <c r="AF19" s="4"/>
      <c r="AG19" s="4"/>
      <c r="AH19" s="4"/>
      <c r="AI19" s="7" t="s">
        <v>37</v>
      </c>
      <c r="AJ19" s="7"/>
      <c r="AK19" s="4"/>
      <c r="AL19" s="4"/>
      <c r="AM19" s="4"/>
      <c r="AN19" s="4"/>
      <c r="AO19" s="4"/>
      <c r="AP19" s="4"/>
      <c r="AQ19" s="7" t="s">
        <v>40</v>
      </c>
      <c r="AR19" s="7"/>
      <c r="AS19" s="7"/>
      <c r="AT19" s="7"/>
      <c r="AU19" s="4"/>
      <c r="AV19" s="4"/>
      <c r="AW19" s="4"/>
      <c r="AX19" s="4"/>
      <c r="AY19" s="7" t="s">
        <v>40</v>
      </c>
      <c r="AZ19" s="7"/>
      <c r="BA19" s="7"/>
      <c r="BB19" s="7"/>
      <c r="BC19" s="4"/>
    </row>
    <row r="20" spans="1:55" x14ac:dyDescent="0.25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  <c r="I20" s="4"/>
      <c r="J20" s="4"/>
      <c r="K20" s="4" t="s">
        <v>13</v>
      </c>
      <c r="L20" s="4" t="s">
        <v>8</v>
      </c>
      <c r="M20" s="4"/>
      <c r="N20" s="4"/>
      <c r="O20" s="4"/>
      <c r="P20" s="4"/>
      <c r="Q20" s="4"/>
      <c r="R20" s="4"/>
      <c r="S20" s="4" t="s">
        <v>15</v>
      </c>
      <c r="T20" s="4" t="s">
        <v>10</v>
      </c>
      <c r="U20" s="4"/>
      <c r="V20" s="4"/>
      <c r="W20" s="4"/>
      <c r="X20" s="4"/>
      <c r="Y20" s="4"/>
      <c r="Z20" s="4"/>
      <c r="AA20" s="4" t="s">
        <v>14</v>
      </c>
      <c r="AB20" s="4" t="s">
        <v>16</v>
      </c>
      <c r="AC20" s="4" t="s">
        <v>12</v>
      </c>
      <c r="AD20" s="4" t="s">
        <v>9</v>
      </c>
      <c r="AE20" s="4"/>
      <c r="AF20" s="4"/>
      <c r="AG20" s="4"/>
      <c r="AH20" s="4"/>
      <c r="AI20" s="4" t="s">
        <v>15</v>
      </c>
      <c r="AJ20" s="4" t="s">
        <v>10</v>
      </c>
      <c r="AK20" s="4"/>
      <c r="AL20" s="4"/>
      <c r="AM20" s="4"/>
      <c r="AN20" s="4"/>
      <c r="AO20" s="4"/>
      <c r="AP20" s="4"/>
      <c r="AQ20" s="4" t="s">
        <v>14</v>
      </c>
      <c r="AR20" s="4" t="s">
        <v>16</v>
      </c>
      <c r="AS20" s="4" t="s">
        <v>12</v>
      </c>
      <c r="AT20" s="4" t="s">
        <v>9</v>
      </c>
      <c r="AU20" s="4"/>
      <c r="AV20" s="4"/>
      <c r="AW20" s="10"/>
      <c r="AX20" s="4"/>
      <c r="AY20" s="4" t="s">
        <v>14</v>
      </c>
      <c r="AZ20" s="4" t="s">
        <v>16</v>
      </c>
      <c r="BA20" s="4" t="s">
        <v>12</v>
      </c>
      <c r="BB20" s="4" t="s">
        <v>9</v>
      </c>
      <c r="BC20" s="4"/>
    </row>
    <row r="21" spans="1:55" x14ac:dyDescent="0.25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  <c r="I21" s="2" t="s">
        <v>36</v>
      </c>
      <c r="J21" s="4" t="s">
        <v>7</v>
      </c>
      <c r="K21" s="4">
        <f>(K8-K15)^2/K15</f>
        <v>7.7043709768595569E-4</v>
      </c>
      <c r="L21" s="4">
        <f>(L8-L15)^2/L15</f>
        <v>4.745076164555886E-4</v>
      </c>
      <c r="M21" s="4"/>
      <c r="N21" s="4"/>
      <c r="O21" s="4"/>
      <c r="P21" s="4"/>
      <c r="Q21" s="2" t="s">
        <v>36</v>
      </c>
      <c r="R21" s="4" t="s">
        <v>7</v>
      </c>
      <c r="S21" s="4">
        <f>(S8-S15)^2/S15</f>
        <v>4.7699043438743516</v>
      </c>
      <c r="T21" s="4">
        <f>(T8-T15)^2/T15</f>
        <v>1.8429175874059993</v>
      </c>
      <c r="U21" s="4"/>
      <c r="V21" s="4"/>
      <c r="W21" s="4"/>
      <c r="X21" s="4"/>
      <c r="Y21" s="2" t="s">
        <v>36</v>
      </c>
      <c r="Z21" s="4" t="s">
        <v>7</v>
      </c>
      <c r="AA21" s="4">
        <f>(AA8-AA15)^2/AA15</f>
        <v>4.4276548928074293</v>
      </c>
      <c r="AB21" s="4">
        <f t="shared" ref="AB21:AD22" si="10">(AB8-AB15)^2/AB15</f>
        <v>0.73103299515039744</v>
      </c>
      <c r="AC21" s="4">
        <f t="shared" si="10"/>
        <v>0.29410786880914158</v>
      </c>
      <c r="AD21" s="4">
        <f t="shared" si="10"/>
        <v>3.0548034869536753</v>
      </c>
      <c r="AE21" s="4"/>
      <c r="AF21" s="4"/>
      <c r="AG21" s="2" t="s">
        <v>18</v>
      </c>
      <c r="AH21" s="4" t="s">
        <v>13</v>
      </c>
      <c r="AI21" s="4">
        <f>(AI8-AI15)^2/AI15</f>
        <v>0.32853247062971125</v>
      </c>
      <c r="AJ21" s="4">
        <f>(AJ8-AJ15)^2/AJ15</f>
        <v>0.12693300001602512</v>
      </c>
      <c r="AK21" s="4"/>
      <c r="AL21" s="4"/>
      <c r="AM21" s="4"/>
      <c r="AN21" s="4"/>
      <c r="AO21" s="2" t="s">
        <v>18</v>
      </c>
      <c r="AP21" s="4" t="s">
        <v>13</v>
      </c>
      <c r="AQ21" s="4">
        <f>(AQ8-AQ15)^2/AQ15</f>
        <v>1.8607694625930404</v>
      </c>
      <c r="AR21" s="4">
        <f t="shared" ref="AR21:AS22" si="11">(AR8-AR15)^2/AR15</f>
        <v>8.3114127863285923</v>
      </c>
      <c r="AS21" s="4">
        <f t="shared" si="11"/>
        <v>2.3567214938273855</v>
      </c>
      <c r="AT21" s="4">
        <f>(AT8-AT15)^2/AT15</f>
        <v>3.4295787061519483</v>
      </c>
      <c r="AU21" s="4"/>
      <c r="AV21" s="4"/>
      <c r="AW21" s="2" t="s">
        <v>37</v>
      </c>
      <c r="AX21" s="4" t="s">
        <v>15</v>
      </c>
      <c r="AY21" s="4">
        <f>(AY8-AY15)^2/AY15</f>
        <v>110.63068093445733</v>
      </c>
      <c r="AZ21" s="4">
        <f t="shared" ref="AZ21:BB22" si="12">(AZ8-AZ15)^2/AZ15</f>
        <v>0.54895193625336258</v>
      </c>
      <c r="BA21" s="4">
        <f t="shared" si="12"/>
        <v>24.245901639344265</v>
      </c>
      <c r="BB21" s="4">
        <f t="shared" si="12"/>
        <v>21.180327868852459</v>
      </c>
      <c r="BC21" s="4"/>
    </row>
    <row r="22" spans="1:55" x14ac:dyDescent="0.25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  <c r="I22" s="2"/>
      <c r="J22" s="4" t="s">
        <v>11</v>
      </c>
      <c r="K22" s="4">
        <f>(K9-K16)^2/K16</f>
        <v>4.269301114565487E-4</v>
      </c>
      <c r="L22" s="4">
        <f>(L9-L16)^2/L16</f>
        <v>2.6294371102952998E-4</v>
      </c>
      <c r="M22" s="4"/>
      <c r="N22" s="4"/>
      <c r="O22" s="4"/>
      <c r="P22" s="4"/>
      <c r="Q22" s="2"/>
      <c r="R22" s="4" t="s">
        <v>11</v>
      </c>
      <c r="S22" s="4">
        <f>(S9-S16)^2/S16</f>
        <v>2.6431954007456593</v>
      </c>
      <c r="T22" s="4">
        <f>(T9-T16)^2/T16</f>
        <v>1.0212345866517307</v>
      </c>
      <c r="U22" s="4"/>
      <c r="V22" s="4"/>
      <c r="W22" s="4"/>
      <c r="X22" s="4"/>
      <c r="Y22" s="2"/>
      <c r="Z22" s="4" t="s">
        <v>11</v>
      </c>
      <c r="AA22" s="4">
        <f>(AA9-AA16)^2/AA16</f>
        <v>2.4535412463327808</v>
      </c>
      <c r="AB22" s="4">
        <f t="shared" si="10"/>
        <v>0.40509471705786321</v>
      </c>
      <c r="AC22" s="4">
        <f t="shared" si="10"/>
        <v>0.16297697188786825</v>
      </c>
      <c r="AD22" s="4">
        <f t="shared" si="10"/>
        <v>1.6927891934074519</v>
      </c>
      <c r="AE22" s="4"/>
      <c r="AF22" s="4"/>
      <c r="AG22" s="2"/>
      <c r="AH22" s="4" t="s">
        <v>8</v>
      </c>
      <c r="AI22" s="4">
        <f>(AI9-AI16)^2/AI16</f>
        <v>0.20234119052028626</v>
      </c>
      <c r="AJ22" s="4">
        <f>(AJ9-AJ16)^2/AJ16</f>
        <v>7.8177278155565133E-2</v>
      </c>
      <c r="AK22" s="4"/>
      <c r="AL22" s="4"/>
      <c r="AM22" s="4"/>
      <c r="AN22" s="4"/>
      <c r="AO22" s="2"/>
      <c r="AP22" s="4" t="s">
        <v>8</v>
      </c>
      <c r="AQ22" s="4">
        <f>(AQ9-AQ16)^2/AQ16</f>
        <v>1.1460368213321375</v>
      </c>
      <c r="AR22" s="4">
        <f t="shared" si="11"/>
        <v>5.1189495968778758</v>
      </c>
      <c r="AS22" s="4">
        <f t="shared" si="11"/>
        <v>1.4514907213638863</v>
      </c>
      <c r="AT22" s="4">
        <f>(AT9-AT16)^2/AT16</f>
        <v>2.112257083921397</v>
      </c>
      <c r="AU22" s="4"/>
      <c r="AV22" s="4"/>
      <c r="AW22" s="2"/>
      <c r="AX22" s="4" t="s">
        <v>10</v>
      </c>
      <c r="AY22" s="4">
        <f>(AY9-AY16)^2/AY16</f>
        <v>42.743672179222152</v>
      </c>
      <c r="AZ22" s="4">
        <f t="shared" si="12"/>
        <v>0.21209506627970826</v>
      </c>
      <c r="BA22" s="4">
        <f t="shared" si="12"/>
        <v>9.3677347242921005</v>
      </c>
      <c r="BB22" s="4">
        <f t="shared" si="12"/>
        <v>8.1833084947839048</v>
      </c>
      <c r="BC22" s="4"/>
    </row>
    <row r="23" spans="1:55" x14ac:dyDescent="0.25">
      <c r="A23">
        <v>20.29</v>
      </c>
      <c r="B23">
        <v>2.2999999999999998</v>
      </c>
      <c r="C23" t="s">
        <v>7</v>
      </c>
      <c r="D23" t="s">
        <v>8</v>
      </c>
      <c r="E23" t="s">
        <v>12</v>
      </c>
      <c r="F23" t="s">
        <v>10</v>
      </c>
      <c r="G23">
        <v>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x14ac:dyDescent="0.25">
      <c r="A24">
        <v>15.77</v>
      </c>
      <c r="B24">
        <v>2.2999999999999998</v>
      </c>
      <c r="C24" t="s">
        <v>7</v>
      </c>
      <c r="D24" t="s">
        <v>8</v>
      </c>
      <c r="E24" t="s">
        <v>12</v>
      </c>
      <c r="F24" t="s">
        <v>10</v>
      </c>
      <c r="G24">
        <v>2</v>
      </c>
      <c r="I24" s="4" t="s">
        <v>21</v>
      </c>
      <c r="J24" s="4">
        <f>SUM(K21:L22)</f>
        <v>1.934818536627623E-3</v>
      </c>
      <c r="K24" s="4"/>
      <c r="L24" s="4"/>
      <c r="M24" s="4"/>
      <c r="N24" s="4"/>
      <c r="O24" s="4"/>
      <c r="P24" s="4"/>
      <c r="Q24" s="4" t="s">
        <v>21</v>
      </c>
      <c r="R24" s="4">
        <f>SUM(S21:T22)</f>
        <v>10.277251918677742</v>
      </c>
      <c r="S24" s="4"/>
      <c r="T24" s="4"/>
      <c r="U24" s="4"/>
      <c r="V24" s="4"/>
      <c r="W24" s="4"/>
      <c r="X24" s="4"/>
      <c r="Y24" s="4" t="s">
        <v>21</v>
      </c>
      <c r="Z24" s="4">
        <f>SUM(AA21:AB22)</f>
        <v>8.0173238513484719</v>
      </c>
      <c r="AA24" s="4"/>
      <c r="AB24" s="4"/>
      <c r="AC24" s="4"/>
      <c r="AD24" s="4"/>
      <c r="AE24" s="4"/>
      <c r="AF24" s="4"/>
      <c r="AG24" s="4" t="s">
        <v>21</v>
      </c>
      <c r="AH24" s="4">
        <f>SUM(AI21:AJ22)</f>
        <v>0.7359839393215879</v>
      </c>
      <c r="AI24" s="4"/>
      <c r="AJ24" s="4"/>
      <c r="AK24" s="4"/>
      <c r="AL24" s="4"/>
      <c r="AM24" s="4"/>
      <c r="AN24" s="4"/>
      <c r="AO24" s="4" t="s">
        <v>21</v>
      </c>
      <c r="AP24" s="4">
        <f>SUM(AQ21:AT22)</f>
        <v>25.787216672396262</v>
      </c>
      <c r="AQ24" s="4"/>
      <c r="AR24" s="4"/>
      <c r="AS24" s="4"/>
      <c r="AT24" s="4"/>
      <c r="AU24" s="4"/>
      <c r="AV24" s="4"/>
      <c r="AW24" s="4" t="s">
        <v>21</v>
      </c>
      <c r="AX24" s="4">
        <f>SUM(AY21:BB22)</f>
        <v>217.11267284348529</v>
      </c>
      <c r="AY24" s="4"/>
      <c r="AZ24" s="4"/>
      <c r="BA24" s="4"/>
      <c r="BB24" s="4"/>
      <c r="BC24" s="4"/>
    </row>
    <row r="25" spans="1:55" x14ac:dyDescent="0.25">
      <c r="A25">
        <v>39.42</v>
      </c>
      <c r="B25">
        <v>2.2999999999999998</v>
      </c>
      <c r="C25" t="s">
        <v>11</v>
      </c>
      <c r="D25" t="s">
        <v>8</v>
      </c>
      <c r="E25" t="s">
        <v>12</v>
      </c>
      <c r="F25" t="s">
        <v>10</v>
      </c>
      <c r="G25">
        <v>2</v>
      </c>
      <c r="I25" s="4" t="s">
        <v>22</v>
      </c>
      <c r="J25" s="4">
        <f>(2-1)*(2-1)</f>
        <v>1</v>
      </c>
      <c r="K25" s="4"/>
      <c r="L25" s="4"/>
      <c r="M25" s="4"/>
      <c r="N25" s="4"/>
      <c r="O25" s="4"/>
      <c r="P25" s="4"/>
      <c r="Q25" s="4" t="s">
        <v>22</v>
      </c>
      <c r="R25" s="4">
        <f>(2-1)*(2-1)</f>
        <v>1</v>
      </c>
      <c r="S25" s="4"/>
      <c r="T25" s="4"/>
      <c r="U25" s="4"/>
      <c r="V25" s="4"/>
      <c r="W25" s="4"/>
      <c r="X25" s="4"/>
      <c r="Y25" s="4" t="s">
        <v>22</v>
      </c>
      <c r="Z25" s="4">
        <f>(2-1)*(2-1)</f>
        <v>1</v>
      </c>
      <c r="AA25" s="4"/>
      <c r="AB25" s="4"/>
      <c r="AC25" s="4"/>
      <c r="AD25" s="4"/>
      <c r="AE25" s="4"/>
      <c r="AF25" s="4"/>
      <c r="AG25" s="4" t="s">
        <v>22</v>
      </c>
      <c r="AH25" s="4">
        <f>(2-1)*(2-1)</f>
        <v>1</v>
      </c>
      <c r="AI25" s="4"/>
      <c r="AJ25" s="4"/>
      <c r="AK25" s="4"/>
      <c r="AL25" s="4"/>
      <c r="AM25" s="4"/>
      <c r="AN25" s="4"/>
      <c r="AO25" s="4" t="s">
        <v>22</v>
      </c>
      <c r="AP25" s="4">
        <f>(2-1)*(2-1)</f>
        <v>1</v>
      </c>
      <c r="AQ25" s="4"/>
      <c r="AR25" s="4"/>
      <c r="AS25" s="4"/>
      <c r="AT25" s="4"/>
      <c r="AU25" s="4"/>
      <c r="AV25" s="4"/>
      <c r="AW25" s="4" t="s">
        <v>22</v>
      </c>
      <c r="AX25" s="4">
        <f>(2-1)*(2-1)</f>
        <v>1</v>
      </c>
      <c r="AY25" s="4"/>
      <c r="AZ25" s="4"/>
      <c r="BA25" s="4"/>
      <c r="BB25" s="4"/>
      <c r="BC25" s="4"/>
    </row>
    <row r="26" spans="1:55" x14ac:dyDescent="0.25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3</v>
      </c>
      <c r="I26" s="4" t="s">
        <v>25</v>
      </c>
      <c r="J26" s="6">
        <f>_xlfn.CHISQ.DIST.RT(J24,J25)</f>
        <v>0.96491510731573205</v>
      </c>
      <c r="K26" s="6">
        <f>_xlfn.CHISQ.TEST(K8:L9,K15:L16)</f>
        <v>0.96491510731573205</v>
      </c>
      <c r="L26" s="4"/>
      <c r="M26" s="4"/>
      <c r="N26" s="4"/>
      <c r="O26" s="4"/>
      <c r="P26" s="4"/>
      <c r="Q26" s="4" t="s">
        <v>25</v>
      </c>
      <c r="R26" s="6">
        <f>_xlfn.CHISQ.DIST.RT(R24,R25)</f>
        <v>1.3468039268008758E-3</v>
      </c>
      <c r="S26" s="6">
        <f>_xlfn.CHISQ.TEST(S8:T9,S15:T16)</f>
        <v>1.3468039268008758E-3</v>
      </c>
      <c r="T26" s="4"/>
      <c r="U26" s="4"/>
      <c r="V26" s="4"/>
      <c r="W26" s="4"/>
      <c r="X26" s="4"/>
      <c r="Y26" s="4" t="s">
        <v>25</v>
      </c>
      <c r="Z26" s="6">
        <f>_xlfn.CHISQ.DIST.RT(Z24,Z25)</f>
        <v>4.6331983406365821E-3</v>
      </c>
      <c r="AA26" s="6">
        <f>_xlfn.CHISQ.TEST(AA8:AD9,AA15:AD16)</f>
        <v>4.1803020928222563E-3</v>
      </c>
      <c r="AB26" s="4"/>
      <c r="AC26" s="4"/>
      <c r="AD26" s="4"/>
      <c r="AE26" s="4"/>
      <c r="AF26" s="4"/>
      <c r="AG26" s="4" t="s">
        <v>25</v>
      </c>
      <c r="AH26" s="6">
        <f>_xlfn.CHISQ.DIST.RT(AH24,AH25)</f>
        <v>0.39095041053776747</v>
      </c>
      <c r="AI26" s="6">
        <f>_xlfn.CHISQ.TEST(AI8:AL9,AI15:AL16)</f>
        <v>0.86470927412660881</v>
      </c>
      <c r="AJ26" s="4"/>
      <c r="AK26" s="4"/>
      <c r="AL26" s="4"/>
      <c r="AM26" s="4"/>
      <c r="AN26" s="4"/>
      <c r="AO26" s="4" t="s">
        <v>25</v>
      </c>
      <c r="AP26" s="9">
        <f>_xlfn.CHISQ.DIST.RT(AP24,AP25)</f>
        <v>3.8120491793960973E-7</v>
      </c>
      <c r="AQ26" s="9">
        <f>_xlfn.CHISQ.TEST(AQ8:AT9,AQ15:AT16)</f>
        <v>1.0567572499836523E-5</v>
      </c>
      <c r="AR26" s="4"/>
      <c r="AS26" s="4"/>
      <c r="AT26" s="4"/>
      <c r="AU26" s="4"/>
      <c r="AV26" s="4"/>
      <c r="AW26" s="4" t="s">
        <v>25</v>
      </c>
      <c r="AX26" s="9">
        <f>_xlfn.CHISQ.DIST.RT(AX24,AX25)</f>
        <v>3.8565751529168204E-49</v>
      </c>
      <c r="AY26" s="9">
        <f>_xlfn.CHISQ.TEST(AY8:BB9,AY15:BB16)</f>
        <v>8.4498975517773637E-47</v>
      </c>
      <c r="AZ26" s="4"/>
      <c r="BA26" s="4"/>
      <c r="BB26" s="4"/>
      <c r="BC26" s="4"/>
    </row>
    <row r="27" spans="1:55" x14ac:dyDescent="0.25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3</v>
      </c>
      <c r="I27" s="4" t="s">
        <v>23</v>
      </c>
      <c r="J27" s="4">
        <v>0.05</v>
      </c>
      <c r="K27" s="4"/>
      <c r="L27" s="4"/>
      <c r="M27" s="4"/>
      <c r="N27" s="4"/>
      <c r="O27" s="4"/>
      <c r="P27" s="4"/>
      <c r="Q27" s="4" t="s">
        <v>23</v>
      </c>
      <c r="R27" s="4">
        <v>0.05</v>
      </c>
      <c r="S27" s="4"/>
      <c r="T27" s="4"/>
      <c r="U27" s="4"/>
      <c r="V27" s="4"/>
      <c r="W27" s="4"/>
      <c r="X27" s="4"/>
      <c r="Y27" s="4" t="s">
        <v>23</v>
      </c>
      <c r="Z27" s="4">
        <v>0.05</v>
      </c>
      <c r="AA27" s="4"/>
      <c r="AB27" s="4"/>
      <c r="AC27" s="4"/>
      <c r="AD27" s="4"/>
      <c r="AE27" s="4"/>
      <c r="AF27" s="4"/>
      <c r="AG27" s="4" t="s">
        <v>23</v>
      </c>
      <c r="AH27" s="4">
        <v>0.05</v>
      </c>
      <c r="AI27" s="4"/>
      <c r="AJ27" s="4"/>
      <c r="AK27" s="4"/>
      <c r="AL27" s="4"/>
      <c r="AM27" s="4"/>
      <c r="AN27" s="4"/>
      <c r="AO27" s="4" t="s">
        <v>23</v>
      </c>
      <c r="AP27" s="4">
        <v>0.05</v>
      </c>
      <c r="AQ27" s="4"/>
      <c r="AR27" s="4"/>
      <c r="AS27" s="4"/>
      <c r="AT27" s="4"/>
      <c r="AU27" s="4"/>
      <c r="AV27" s="4"/>
      <c r="AW27" s="4" t="s">
        <v>23</v>
      </c>
      <c r="AX27" s="4">
        <v>0.05</v>
      </c>
      <c r="AY27" s="4"/>
      <c r="AZ27" s="4"/>
      <c r="BA27" s="4"/>
      <c r="BB27" s="4"/>
      <c r="BC27" s="4"/>
    </row>
    <row r="28" spans="1:55" x14ac:dyDescent="0.25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x14ac:dyDescent="0.25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  <c r="I29" s="4"/>
      <c r="J29" s="4" t="s">
        <v>26</v>
      </c>
      <c r="K29" s="4"/>
      <c r="L29" s="4"/>
      <c r="M29" s="4"/>
      <c r="N29" s="4"/>
      <c r="O29" s="4"/>
      <c r="P29" s="4"/>
      <c r="Q29" s="4"/>
      <c r="R29" s="4" t="s">
        <v>38</v>
      </c>
      <c r="S29" s="4"/>
      <c r="T29" s="4"/>
      <c r="U29" s="4"/>
      <c r="V29" s="4"/>
      <c r="W29" s="4"/>
      <c r="X29" s="4"/>
      <c r="Y29" s="4"/>
      <c r="Z29" s="4" t="s">
        <v>38</v>
      </c>
      <c r="AA29" s="4"/>
      <c r="AB29" s="4"/>
      <c r="AC29" s="4"/>
      <c r="AD29" s="4"/>
      <c r="AE29" s="4"/>
      <c r="AF29" s="4"/>
      <c r="AG29" s="4"/>
      <c r="AH29" s="4" t="s">
        <v>26</v>
      </c>
      <c r="AI29" s="4"/>
      <c r="AJ29" s="4"/>
      <c r="AK29" s="4"/>
      <c r="AL29" s="4"/>
      <c r="AM29" s="4"/>
      <c r="AN29" s="4"/>
      <c r="AO29" s="4"/>
      <c r="AP29" s="4" t="s">
        <v>38</v>
      </c>
      <c r="AQ29" s="4"/>
      <c r="AR29" s="4"/>
      <c r="AS29" s="4"/>
      <c r="AT29" s="4"/>
      <c r="AU29" s="4"/>
      <c r="AV29" s="4"/>
      <c r="AW29" s="4"/>
      <c r="AX29" s="4" t="s">
        <v>38</v>
      </c>
      <c r="AY29" s="4"/>
      <c r="AZ29" s="4"/>
      <c r="BA29" s="4"/>
      <c r="BB29" s="4"/>
      <c r="BC29" s="4"/>
    </row>
    <row r="30" spans="1:55" x14ac:dyDescent="0.25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x14ac:dyDescent="0.25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  <c r="I31" s="4"/>
      <c r="J31" s="4" t="s">
        <v>27</v>
      </c>
      <c r="K31" s="4" t="s">
        <v>28</v>
      </c>
      <c r="L31" s="4"/>
      <c r="M31" s="4"/>
      <c r="N31" s="4"/>
      <c r="O31" s="4"/>
      <c r="P31" s="4"/>
      <c r="Q31" s="4"/>
      <c r="R31" s="4" t="s">
        <v>27</v>
      </c>
      <c r="S31" s="4" t="s">
        <v>28</v>
      </c>
      <c r="T31" s="4"/>
      <c r="U31" s="4"/>
      <c r="V31" s="4"/>
      <c r="W31" s="4"/>
      <c r="X31" s="4"/>
      <c r="Y31" s="4"/>
      <c r="Z31" s="4" t="s">
        <v>27</v>
      </c>
      <c r="AA31" s="4"/>
      <c r="AB31" s="4"/>
      <c r="AC31" s="4"/>
      <c r="AD31" s="4"/>
      <c r="AE31" s="4"/>
      <c r="AF31" s="4"/>
      <c r="AG31" s="4"/>
      <c r="AH31" s="4" t="s">
        <v>27</v>
      </c>
      <c r="AI31" s="4"/>
      <c r="AJ31" s="4"/>
      <c r="AK31" s="4"/>
      <c r="AL31" s="4"/>
      <c r="AM31" s="4"/>
      <c r="AN31" s="4"/>
      <c r="AO31" s="4"/>
      <c r="AP31" s="4" t="s">
        <v>27</v>
      </c>
      <c r="AQ31" s="4"/>
      <c r="AR31" s="4"/>
      <c r="AS31" s="4"/>
      <c r="AT31" s="4"/>
      <c r="AU31" s="4"/>
      <c r="AV31" s="4"/>
      <c r="AW31" s="4"/>
      <c r="AX31" s="4" t="s">
        <v>27</v>
      </c>
      <c r="AY31" s="4"/>
      <c r="AZ31" s="4"/>
      <c r="BA31" s="4"/>
      <c r="BB31" s="4"/>
      <c r="BC31" s="4"/>
    </row>
    <row r="32" spans="1:55" x14ac:dyDescent="0.25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  <c r="I32" s="4"/>
      <c r="J32" s="4" t="s">
        <v>29</v>
      </c>
      <c r="K32" s="4" t="s">
        <v>30</v>
      </c>
      <c r="L32" s="4"/>
      <c r="M32" s="4"/>
      <c r="N32" s="4"/>
      <c r="O32" s="4"/>
      <c r="P32" s="4"/>
      <c r="Q32" s="4"/>
      <c r="R32" s="4" t="s">
        <v>29</v>
      </c>
      <c r="S32" s="4" t="s">
        <v>30</v>
      </c>
      <c r="T32" s="4"/>
      <c r="U32" s="4"/>
      <c r="V32" s="4"/>
      <c r="W32" s="4"/>
      <c r="X32" s="4"/>
      <c r="Y32" s="4"/>
      <c r="Z32" s="4" t="s">
        <v>29</v>
      </c>
      <c r="AA32" s="4"/>
      <c r="AB32" s="4"/>
      <c r="AC32" s="4"/>
      <c r="AD32" s="4"/>
      <c r="AE32" s="4"/>
      <c r="AF32" s="4"/>
      <c r="AG32" s="4"/>
      <c r="AH32" s="4" t="s">
        <v>29</v>
      </c>
      <c r="AI32" s="4"/>
      <c r="AJ32" s="4"/>
      <c r="AK32" s="4"/>
      <c r="AL32" s="4"/>
      <c r="AM32" s="4"/>
      <c r="AN32" s="4"/>
      <c r="AO32" s="4"/>
      <c r="AP32" s="4" t="s">
        <v>29</v>
      </c>
      <c r="AQ32" s="4"/>
      <c r="AR32" s="4"/>
      <c r="AS32" s="4"/>
      <c r="AT32" s="4"/>
      <c r="AU32" s="4"/>
      <c r="AV32" s="4"/>
      <c r="AW32" s="4"/>
      <c r="AX32" s="4" t="s">
        <v>29</v>
      </c>
      <c r="AY32" s="4"/>
      <c r="AZ32" s="4"/>
      <c r="BA32" s="4"/>
      <c r="BB32" s="4"/>
      <c r="BC32" s="4"/>
    </row>
    <row r="33" spans="1:55" x14ac:dyDescent="0.25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x14ac:dyDescent="0.25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  <c r="I34" s="4"/>
      <c r="J34" s="4" t="s">
        <v>31</v>
      </c>
      <c r="K34" s="4" t="s">
        <v>34</v>
      </c>
      <c r="L34" s="4"/>
      <c r="M34" s="4"/>
      <c r="N34" s="4"/>
      <c r="O34" s="4"/>
      <c r="P34" s="4"/>
      <c r="Q34" s="4"/>
      <c r="R34" s="5" t="s">
        <v>31</v>
      </c>
      <c r="S34" s="5" t="s">
        <v>41</v>
      </c>
      <c r="T34" s="4"/>
      <c r="U34" s="4"/>
      <c r="V34" s="4"/>
      <c r="W34" s="4"/>
      <c r="X34" s="4"/>
      <c r="Y34" s="4"/>
      <c r="Z34" s="5" t="s">
        <v>31</v>
      </c>
      <c r="AA34" s="5" t="s">
        <v>43</v>
      </c>
      <c r="AB34" s="4"/>
      <c r="AC34" s="4"/>
      <c r="AD34" s="4"/>
      <c r="AE34" s="4"/>
      <c r="AF34" s="4"/>
      <c r="AG34" s="4"/>
      <c r="AH34" s="8" t="s">
        <v>31</v>
      </c>
      <c r="AI34" s="8" t="s">
        <v>45</v>
      </c>
      <c r="AJ34" s="4"/>
      <c r="AK34" s="4"/>
      <c r="AL34" s="4"/>
      <c r="AM34" s="4"/>
      <c r="AN34" s="4"/>
      <c r="AO34" s="4"/>
      <c r="AP34" s="5" t="s">
        <v>31</v>
      </c>
      <c r="AQ34" s="5" t="s">
        <v>47</v>
      </c>
      <c r="AR34" s="4"/>
      <c r="AS34" s="4"/>
      <c r="AT34" s="4"/>
      <c r="AU34" s="4"/>
      <c r="AV34" s="4"/>
      <c r="AW34" s="4"/>
      <c r="AX34" s="5" t="s">
        <v>31</v>
      </c>
      <c r="AY34" s="5" t="s">
        <v>51</v>
      </c>
      <c r="AZ34" s="4"/>
      <c r="BA34" s="4"/>
      <c r="BB34" s="4"/>
      <c r="BC34" s="4"/>
    </row>
    <row r="35" spans="1:55" x14ac:dyDescent="0.25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  <c r="I35" s="4"/>
      <c r="J35" s="5" t="s">
        <v>32</v>
      </c>
      <c r="K35" s="5" t="s">
        <v>35</v>
      </c>
      <c r="L35" s="4"/>
      <c r="M35" s="4"/>
      <c r="N35" s="4"/>
      <c r="O35" s="4"/>
      <c r="P35" s="4"/>
      <c r="Q35" s="4"/>
      <c r="R35" s="8" t="s">
        <v>32</v>
      </c>
      <c r="S35" s="8" t="s">
        <v>42</v>
      </c>
      <c r="T35" s="8"/>
      <c r="U35" s="8"/>
      <c r="V35" s="8"/>
      <c r="W35" s="8"/>
      <c r="X35" s="4"/>
      <c r="Y35" s="4"/>
      <c r="Z35" s="8" t="s">
        <v>32</v>
      </c>
      <c r="AA35" s="8" t="s">
        <v>44</v>
      </c>
      <c r="AB35" s="4"/>
      <c r="AC35" s="4"/>
      <c r="AD35" s="4"/>
      <c r="AE35" s="4"/>
      <c r="AF35" s="4"/>
      <c r="AG35" s="4"/>
      <c r="AH35" s="5" t="s">
        <v>32</v>
      </c>
      <c r="AI35" s="5" t="s">
        <v>46</v>
      </c>
      <c r="AJ35" s="4"/>
      <c r="AK35" s="4"/>
      <c r="AL35" s="4"/>
      <c r="AM35" s="4"/>
      <c r="AN35" s="4"/>
      <c r="AO35" s="4"/>
      <c r="AP35" s="8" t="s">
        <v>32</v>
      </c>
      <c r="AQ35" s="8" t="s">
        <v>48</v>
      </c>
      <c r="AR35" s="4"/>
      <c r="AS35" s="4"/>
      <c r="AT35" s="4"/>
      <c r="AU35" s="4"/>
      <c r="AV35" s="4"/>
      <c r="AW35" s="4"/>
      <c r="AX35" s="8" t="s">
        <v>32</v>
      </c>
      <c r="AY35" s="8" t="s">
        <v>52</v>
      </c>
      <c r="AZ35" s="4"/>
      <c r="BA35" s="4"/>
      <c r="BB35" s="4"/>
      <c r="BC35" s="4"/>
    </row>
    <row r="36" spans="1:55" x14ac:dyDescent="0.25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  <c r="I36" s="4"/>
      <c r="J36" s="4" t="s">
        <v>33</v>
      </c>
      <c r="K36" s="4"/>
      <c r="L36" s="4"/>
      <c r="M36" s="4"/>
      <c r="N36" s="4"/>
      <c r="O36" s="4"/>
      <c r="P36" s="4"/>
      <c r="Q36" s="4"/>
      <c r="R36" s="4" t="s">
        <v>39</v>
      </c>
      <c r="S36" s="4"/>
      <c r="T36" s="4"/>
      <c r="U36" s="4"/>
      <c r="V36" s="4"/>
      <c r="W36" s="4"/>
      <c r="X36" s="4"/>
      <c r="Y36" s="4"/>
      <c r="Z36" s="4" t="s">
        <v>39</v>
      </c>
      <c r="AA36" s="4"/>
      <c r="AB36" s="4"/>
      <c r="AC36" s="4"/>
      <c r="AD36" s="4"/>
      <c r="AE36" s="4"/>
      <c r="AF36" s="4"/>
      <c r="AG36" s="4"/>
      <c r="AH36" s="4" t="s">
        <v>33</v>
      </c>
      <c r="AI36" s="4"/>
      <c r="AJ36" s="4"/>
      <c r="AK36" s="4"/>
      <c r="AL36" s="4"/>
      <c r="AM36" s="4"/>
      <c r="AN36" s="4"/>
      <c r="AO36" s="4"/>
      <c r="AP36" s="4" t="s">
        <v>39</v>
      </c>
      <c r="AQ36" s="4"/>
      <c r="AR36" s="4"/>
      <c r="AS36" s="4"/>
      <c r="AT36" s="4"/>
      <c r="AU36" s="4"/>
      <c r="AV36" s="4"/>
      <c r="AW36" s="4"/>
      <c r="AX36" s="4" t="s">
        <v>39</v>
      </c>
      <c r="AY36" s="4"/>
      <c r="AZ36" s="4"/>
      <c r="BA36" s="4"/>
      <c r="BB36" s="4"/>
      <c r="BC36" s="4"/>
    </row>
    <row r="37" spans="1:55" x14ac:dyDescent="0.25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</row>
    <row r="38" spans="1:55" x14ac:dyDescent="0.25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</row>
    <row r="39" spans="1:55" x14ac:dyDescent="0.25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  <c r="J39" s="11" t="s">
        <v>53</v>
      </c>
    </row>
    <row r="40" spans="1:55" x14ac:dyDescent="0.25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</row>
    <row r="41" spans="1:55" x14ac:dyDescent="0.25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  <c r="J41" t="s">
        <v>54</v>
      </c>
      <c r="P41" t="s">
        <v>54</v>
      </c>
      <c r="V41" t="s">
        <v>54</v>
      </c>
    </row>
    <row r="42" spans="1:55" ht="15.75" thickBot="1" x14ac:dyDescent="0.3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</row>
    <row r="43" spans="1:55" x14ac:dyDescent="0.25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  <c r="J43" s="16"/>
      <c r="K43" s="15" t="s">
        <v>0</v>
      </c>
      <c r="L43" s="17" t="s">
        <v>1</v>
      </c>
      <c r="P43" s="16"/>
      <c r="Q43" s="15" t="s">
        <v>0</v>
      </c>
      <c r="R43" s="17" t="s">
        <v>6</v>
      </c>
      <c r="V43" s="16"/>
      <c r="W43" s="15" t="s">
        <v>1</v>
      </c>
      <c r="X43" s="17" t="s">
        <v>6</v>
      </c>
    </row>
    <row r="44" spans="1:55" x14ac:dyDescent="0.25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  <c r="J44" s="18" t="s">
        <v>55</v>
      </c>
      <c r="K44" s="13">
        <v>19.785942622950824</v>
      </c>
      <c r="L44" s="19">
        <v>2.9750819672131152</v>
      </c>
      <c r="P44" s="18" t="s">
        <v>55</v>
      </c>
      <c r="Q44" s="13">
        <v>19.785942622950824</v>
      </c>
      <c r="R44" s="19">
        <v>2.5614754098360657</v>
      </c>
      <c r="V44" s="18" t="s">
        <v>55</v>
      </c>
      <c r="W44" s="13">
        <v>2.9750819672131152</v>
      </c>
      <c r="X44" s="19">
        <v>2.5614754098360657</v>
      </c>
    </row>
    <row r="45" spans="1:55" x14ac:dyDescent="0.25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  <c r="J45" s="18" t="s">
        <v>56</v>
      </c>
      <c r="K45" s="13">
        <v>79.25293861397806</v>
      </c>
      <c r="L45" s="19">
        <v>1.8308637792619558</v>
      </c>
      <c r="P45" s="18" t="s">
        <v>56</v>
      </c>
      <c r="Q45" s="13">
        <v>79.25293861397806</v>
      </c>
      <c r="R45" s="19">
        <v>0.88920933684139514</v>
      </c>
      <c r="V45" s="18" t="s">
        <v>56</v>
      </c>
      <c r="W45" s="13">
        <v>1.8308637792619558</v>
      </c>
      <c r="X45" s="19">
        <v>0.88920933684139514</v>
      </c>
    </row>
    <row r="46" spans="1:55" x14ac:dyDescent="0.25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  <c r="J46" s="18" t="s">
        <v>57</v>
      </c>
      <c r="K46" s="13">
        <v>244</v>
      </c>
      <c r="L46" s="19">
        <v>244</v>
      </c>
      <c r="P46" s="18" t="s">
        <v>57</v>
      </c>
      <c r="Q46" s="13">
        <v>244</v>
      </c>
      <c r="R46" s="19">
        <v>244</v>
      </c>
      <c r="V46" s="18" t="s">
        <v>57</v>
      </c>
      <c r="W46" s="13">
        <v>244</v>
      </c>
      <c r="X46" s="19">
        <v>244</v>
      </c>
    </row>
    <row r="47" spans="1:55" x14ac:dyDescent="0.25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  <c r="J47" s="18" t="s">
        <v>58</v>
      </c>
      <c r="K47" s="13">
        <v>0</v>
      </c>
      <c r="L47" s="19"/>
      <c r="P47" s="18" t="s">
        <v>58</v>
      </c>
      <c r="Q47" s="13">
        <v>0</v>
      </c>
      <c r="R47" s="19"/>
      <c r="V47" s="18" t="s">
        <v>58</v>
      </c>
      <c r="W47" s="13">
        <v>0</v>
      </c>
      <c r="X47" s="19"/>
    </row>
    <row r="48" spans="1:55" x14ac:dyDescent="0.25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  <c r="J48" s="18" t="s">
        <v>22</v>
      </c>
      <c r="K48" s="13">
        <v>254</v>
      </c>
      <c r="L48" s="19"/>
      <c r="P48" s="18" t="s">
        <v>22</v>
      </c>
      <c r="Q48" s="13">
        <v>248</v>
      </c>
      <c r="R48" s="19"/>
      <c r="V48" s="18" t="s">
        <v>22</v>
      </c>
      <c r="W48" s="13">
        <v>434</v>
      </c>
      <c r="X48" s="19"/>
    </row>
    <row r="49" spans="1:24" x14ac:dyDescent="0.25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  <c r="J49" s="18" t="s">
        <v>59</v>
      </c>
      <c r="K49" s="13">
        <v>29.162033747703401</v>
      </c>
      <c r="L49" s="19"/>
      <c r="P49" s="18" t="s">
        <v>59</v>
      </c>
      <c r="Q49" s="13">
        <v>30.054549415455881</v>
      </c>
      <c r="R49" s="19"/>
      <c r="V49" s="18" t="s">
        <v>59</v>
      </c>
      <c r="W49" s="13">
        <v>3.9173469675938328</v>
      </c>
      <c r="X49" s="19"/>
    </row>
    <row r="50" spans="1:24" x14ac:dyDescent="0.25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  <c r="J50" s="18" t="s">
        <v>60</v>
      </c>
      <c r="K50" s="22">
        <v>2.4543186857766333E-83</v>
      </c>
      <c r="L50" s="19"/>
      <c r="P50" s="18" t="s">
        <v>60</v>
      </c>
      <c r="Q50" s="22">
        <v>6.0424004743910218E-85</v>
      </c>
      <c r="R50" s="19"/>
      <c r="V50" s="18" t="s">
        <v>60</v>
      </c>
      <c r="W50" s="22">
        <v>5.198461440487202E-5</v>
      </c>
      <c r="X50" s="19"/>
    </row>
    <row r="51" spans="1:24" x14ac:dyDescent="0.25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  <c r="J51" s="18" t="s">
        <v>61</v>
      </c>
      <c r="K51" s="13">
        <v>1.6508747913647732</v>
      </c>
      <c r="L51" s="19"/>
      <c r="P51" s="18" t="s">
        <v>61</v>
      </c>
      <c r="Q51" s="13">
        <v>1.6510210131761827</v>
      </c>
      <c r="R51" s="19"/>
      <c r="V51" s="18" t="s">
        <v>61</v>
      </c>
      <c r="W51" s="13">
        <v>1.6483721678013405</v>
      </c>
      <c r="X51" s="19"/>
    </row>
    <row r="52" spans="1:24" x14ac:dyDescent="0.25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  <c r="J52" s="18" t="s">
        <v>62</v>
      </c>
      <c r="K52" s="22">
        <v>4.9086373715532665E-83</v>
      </c>
      <c r="L52" s="19"/>
      <c r="P52" s="18" t="s">
        <v>62</v>
      </c>
      <c r="Q52" s="22">
        <v>1.2084800948782044E-84</v>
      </c>
      <c r="R52" s="19"/>
      <c r="V52" s="18" t="s">
        <v>62</v>
      </c>
      <c r="W52" s="13">
        <v>1.0396922880974404E-4</v>
      </c>
      <c r="X52" s="19"/>
    </row>
    <row r="53" spans="1:24" ht="15.75" thickBot="1" x14ac:dyDescent="0.3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  <c r="J53" s="20" t="s">
        <v>63</v>
      </c>
      <c r="K53" s="14">
        <v>1.9693475402191838</v>
      </c>
      <c r="L53" s="21"/>
      <c r="P53" s="20" t="s">
        <v>63</v>
      </c>
      <c r="Q53" s="14">
        <v>1.9695756536261022</v>
      </c>
      <c r="R53" s="21"/>
      <c r="V53" s="20" t="s">
        <v>63</v>
      </c>
      <c r="W53" s="14">
        <v>1.9654450635079102</v>
      </c>
      <c r="X53" s="21"/>
    </row>
    <row r="54" spans="1:24" x14ac:dyDescent="0.25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</row>
    <row r="55" spans="1:24" x14ac:dyDescent="0.25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  <c r="J55" t="s">
        <v>64</v>
      </c>
      <c r="P55" s="4" t="s">
        <v>64</v>
      </c>
      <c r="V55" s="4" t="s">
        <v>64</v>
      </c>
    </row>
    <row r="56" spans="1:24" x14ac:dyDescent="0.25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</row>
    <row r="57" spans="1:24" x14ac:dyDescent="0.25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  <c r="J57" s="4" t="s">
        <v>38</v>
      </c>
      <c r="K57" s="4"/>
      <c r="P57" s="4" t="s">
        <v>38</v>
      </c>
      <c r="Q57" s="4"/>
      <c r="V57" s="4" t="s">
        <v>38</v>
      </c>
      <c r="W57" s="4"/>
    </row>
    <row r="58" spans="1:24" x14ac:dyDescent="0.25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  <c r="J58" s="4"/>
      <c r="K58" s="4"/>
      <c r="P58" s="4"/>
      <c r="Q58" s="4"/>
      <c r="V58" s="4"/>
      <c r="W58" s="4"/>
    </row>
    <row r="59" spans="1:24" x14ac:dyDescent="0.25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  <c r="J59" s="4" t="s">
        <v>27</v>
      </c>
      <c r="K59" s="4" t="s">
        <v>28</v>
      </c>
      <c r="P59" s="4" t="s">
        <v>27</v>
      </c>
      <c r="Q59" s="4" t="s">
        <v>28</v>
      </c>
      <c r="V59" s="4" t="s">
        <v>27</v>
      </c>
      <c r="W59" s="4" t="s">
        <v>28</v>
      </c>
    </row>
    <row r="60" spans="1:24" x14ac:dyDescent="0.25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  <c r="J60" s="4" t="s">
        <v>29</v>
      </c>
      <c r="K60" s="4" t="s">
        <v>30</v>
      </c>
      <c r="P60" s="4" t="s">
        <v>29</v>
      </c>
      <c r="Q60" s="4" t="s">
        <v>30</v>
      </c>
      <c r="V60" s="4" t="s">
        <v>29</v>
      </c>
      <c r="W60" s="4" t="s">
        <v>30</v>
      </c>
    </row>
    <row r="61" spans="1:24" x14ac:dyDescent="0.25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  <c r="J61" s="4"/>
      <c r="K61" s="4"/>
      <c r="P61" s="4"/>
      <c r="Q61" s="4"/>
      <c r="V61" s="4"/>
      <c r="W61" s="4"/>
    </row>
    <row r="62" spans="1:24" x14ac:dyDescent="0.25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  <c r="J62" s="5" t="s">
        <v>31</v>
      </c>
      <c r="K62" s="5" t="s">
        <v>65</v>
      </c>
      <c r="P62" s="5" t="s">
        <v>31</v>
      </c>
      <c r="Q62" s="5" t="s">
        <v>68</v>
      </c>
      <c r="V62" s="5" t="s">
        <v>31</v>
      </c>
      <c r="W62" s="5" t="s">
        <v>69</v>
      </c>
    </row>
    <row r="63" spans="1:24" x14ac:dyDescent="0.25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  <c r="J63" s="8" t="s">
        <v>32</v>
      </c>
      <c r="K63" s="8" t="s">
        <v>66</v>
      </c>
      <c r="P63" s="8" t="s">
        <v>32</v>
      </c>
      <c r="Q63" s="8" t="s">
        <v>67</v>
      </c>
      <c r="V63" s="8" t="s">
        <v>32</v>
      </c>
      <c r="W63" s="8" t="s">
        <v>70</v>
      </c>
    </row>
    <row r="64" spans="1:24" x14ac:dyDescent="0.25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  <c r="J64" s="4" t="s">
        <v>39</v>
      </c>
      <c r="K64" s="4"/>
      <c r="P64" s="4" t="s">
        <v>39</v>
      </c>
      <c r="Q64" s="4"/>
      <c r="V64" s="4" t="s">
        <v>39</v>
      </c>
      <c r="W64" s="4"/>
    </row>
    <row r="65" spans="1:7" x14ac:dyDescent="0.25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</row>
    <row r="66" spans="1:7" x14ac:dyDescent="0.25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</row>
    <row r="67" spans="1:7" x14ac:dyDescent="0.25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</row>
    <row r="68" spans="1:7" x14ac:dyDescent="0.25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</row>
    <row r="69" spans="1:7" x14ac:dyDescent="0.25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</row>
    <row r="70" spans="1:7" x14ac:dyDescent="0.25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</row>
    <row r="71" spans="1:7" x14ac:dyDescent="0.25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</row>
    <row r="72" spans="1:7" x14ac:dyDescent="0.25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</row>
    <row r="73" spans="1:7" x14ac:dyDescent="0.25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</row>
    <row r="74" spans="1:7" x14ac:dyDescent="0.25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</row>
    <row r="75" spans="1:7" x14ac:dyDescent="0.25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</row>
    <row r="76" spans="1:7" x14ac:dyDescent="0.25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</row>
    <row r="77" spans="1:7" x14ac:dyDescent="0.25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</row>
    <row r="78" spans="1:7" x14ac:dyDescent="0.25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</row>
    <row r="79" spans="1:7" x14ac:dyDescent="0.25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</row>
    <row r="80" spans="1:7" x14ac:dyDescent="0.25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</row>
    <row r="81" spans="1:7" x14ac:dyDescent="0.25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</row>
    <row r="82" spans="1:7" x14ac:dyDescent="0.25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</row>
    <row r="83" spans="1:7" x14ac:dyDescent="0.25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</row>
    <row r="84" spans="1:7" x14ac:dyDescent="0.25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</row>
    <row r="85" spans="1:7" x14ac:dyDescent="0.25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</row>
    <row r="86" spans="1:7" x14ac:dyDescent="0.25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</row>
    <row r="87" spans="1:7" x14ac:dyDescent="0.25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</row>
    <row r="88" spans="1:7" x14ac:dyDescent="0.25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</row>
    <row r="89" spans="1:7" x14ac:dyDescent="0.25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</row>
    <row r="90" spans="1:7" x14ac:dyDescent="0.25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</row>
    <row r="91" spans="1:7" x14ac:dyDescent="0.25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</row>
    <row r="92" spans="1:7" x14ac:dyDescent="0.25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</row>
    <row r="93" spans="1:7" x14ac:dyDescent="0.25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</row>
    <row r="94" spans="1:7" x14ac:dyDescent="0.25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</row>
    <row r="95" spans="1:7" x14ac:dyDescent="0.25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</row>
    <row r="96" spans="1:7" x14ac:dyDescent="0.25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</row>
    <row r="97" spans="1:7" x14ac:dyDescent="0.25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</row>
    <row r="98" spans="1:7" x14ac:dyDescent="0.25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</row>
    <row r="99" spans="1:7" x14ac:dyDescent="0.25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</row>
    <row r="100" spans="1:7" x14ac:dyDescent="0.25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</row>
    <row r="101" spans="1:7" x14ac:dyDescent="0.25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</row>
    <row r="102" spans="1:7" x14ac:dyDescent="0.25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</row>
    <row r="103" spans="1:7" x14ac:dyDescent="0.25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</row>
    <row r="104" spans="1:7" x14ac:dyDescent="0.25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</row>
    <row r="105" spans="1:7" x14ac:dyDescent="0.25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</row>
    <row r="106" spans="1:7" x14ac:dyDescent="0.25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</row>
    <row r="107" spans="1:7" x14ac:dyDescent="0.25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</row>
    <row r="108" spans="1:7" x14ac:dyDescent="0.25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</row>
    <row r="109" spans="1:7" x14ac:dyDescent="0.25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</row>
    <row r="110" spans="1:7" x14ac:dyDescent="0.25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</row>
    <row r="111" spans="1:7" x14ac:dyDescent="0.25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</row>
    <row r="112" spans="1:7" x14ac:dyDescent="0.25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</row>
    <row r="113" spans="1:7" x14ac:dyDescent="0.25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</row>
    <row r="114" spans="1:7" x14ac:dyDescent="0.25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</row>
    <row r="115" spans="1:7" x14ac:dyDescent="0.25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</row>
    <row r="116" spans="1:7" x14ac:dyDescent="0.25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</row>
    <row r="117" spans="1:7" x14ac:dyDescent="0.25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</row>
    <row r="118" spans="1:7" x14ac:dyDescent="0.25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</row>
    <row r="119" spans="1:7" x14ac:dyDescent="0.25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</row>
    <row r="120" spans="1:7" x14ac:dyDescent="0.25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</row>
    <row r="121" spans="1:7" x14ac:dyDescent="0.25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</row>
    <row r="122" spans="1:7" x14ac:dyDescent="0.25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</row>
    <row r="123" spans="1:7" x14ac:dyDescent="0.25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</row>
    <row r="124" spans="1:7" x14ac:dyDescent="0.25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</row>
    <row r="125" spans="1:7" x14ac:dyDescent="0.25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</row>
    <row r="126" spans="1:7" x14ac:dyDescent="0.25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</row>
    <row r="127" spans="1:7" x14ac:dyDescent="0.25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</row>
    <row r="128" spans="1:7" x14ac:dyDescent="0.25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</row>
    <row r="129" spans="1:7" x14ac:dyDescent="0.25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</row>
    <row r="130" spans="1:7" x14ac:dyDescent="0.25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</row>
    <row r="131" spans="1:7" x14ac:dyDescent="0.25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</row>
    <row r="132" spans="1:7" x14ac:dyDescent="0.25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</row>
    <row r="133" spans="1:7" x14ac:dyDescent="0.25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</row>
    <row r="134" spans="1:7" x14ac:dyDescent="0.25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</row>
    <row r="135" spans="1:7" x14ac:dyDescent="0.25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</row>
    <row r="136" spans="1:7" x14ac:dyDescent="0.25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</row>
    <row r="137" spans="1:7" x14ac:dyDescent="0.25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</row>
    <row r="138" spans="1:7" x14ac:dyDescent="0.25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</row>
    <row r="139" spans="1:7" x14ac:dyDescent="0.25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</row>
    <row r="140" spans="1:7" x14ac:dyDescent="0.25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</row>
    <row r="141" spans="1:7" x14ac:dyDescent="0.25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</row>
    <row r="142" spans="1:7" x14ac:dyDescent="0.25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</row>
    <row r="143" spans="1:7" x14ac:dyDescent="0.25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</row>
    <row r="144" spans="1:7" x14ac:dyDescent="0.25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</row>
    <row r="145" spans="1:7" x14ac:dyDescent="0.25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</row>
    <row r="146" spans="1:7" x14ac:dyDescent="0.25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</row>
    <row r="147" spans="1:7" x14ac:dyDescent="0.25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</row>
    <row r="148" spans="1:7" x14ac:dyDescent="0.25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</row>
    <row r="149" spans="1:7" x14ac:dyDescent="0.25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</row>
    <row r="150" spans="1:7" x14ac:dyDescent="0.25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</row>
    <row r="151" spans="1:7" x14ac:dyDescent="0.25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</row>
    <row r="152" spans="1:7" x14ac:dyDescent="0.25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</row>
    <row r="153" spans="1:7" x14ac:dyDescent="0.25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</row>
    <row r="154" spans="1:7" x14ac:dyDescent="0.25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</row>
    <row r="155" spans="1:7" x14ac:dyDescent="0.25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</row>
    <row r="156" spans="1:7" x14ac:dyDescent="0.25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</row>
    <row r="157" spans="1:7" x14ac:dyDescent="0.25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</row>
    <row r="158" spans="1:7" x14ac:dyDescent="0.25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</row>
    <row r="159" spans="1:7" x14ac:dyDescent="0.25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</row>
    <row r="160" spans="1:7" x14ac:dyDescent="0.25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</row>
    <row r="161" spans="1:7" x14ac:dyDescent="0.25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</row>
    <row r="162" spans="1:7" x14ac:dyDescent="0.25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</row>
    <row r="163" spans="1:7" x14ac:dyDescent="0.25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</row>
    <row r="164" spans="1:7" x14ac:dyDescent="0.25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</row>
    <row r="165" spans="1:7" x14ac:dyDescent="0.25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</row>
    <row r="166" spans="1:7" x14ac:dyDescent="0.25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</row>
    <row r="167" spans="1:7" x14ac:dyDescent="0.25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</row>
    <row r="168" spans="1:7" x14ac:dyDescent="0.25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</row>
    <row r="169" spans="1:7" x14ac:dyDescent="0.25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</row>
    <row r="170" spans="1:7" x14ac:dyDescent="0.25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</row>
    <row r="171" spans="1:7" x14ac:dyDescent="0.25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</row>
    <row r="172" spans="1:7" x14ac:dyDescent="0.25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</row>
    <row r="173" spans="1:7" x14ac:dyDescent="0.25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</row>
    <row r="174" spans="1:7" x14ac:dyDescent="0.25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</row>
    <row r="175" spans="1:7" x14ac:dyDescent="0.25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</row>
    <row r="176" spans="1:7" x14ac:dyDescent="0.25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</row>
    <row r="177" spans="1:7" x14ac:dyDescent="0.25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</row>
    <row r="178" spans="1:7" x14ac:dyDescent="0.25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</row>
    <row r="179" spans="1:7" x14ac:dyDescent="0.25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</row>
    <row r="180" spans="1:7" x14ac:dyDescent="0.25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</row>
    <row r="181" spans="1:7" x14ac:dyDescent="0.25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</row>
    <row r="182" spans="1:7" x14ac:dyDescent="0.25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</row>
    <row r="183" spans="1:7" x14ac:dyDescent="0.25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</row>
    <row r="184" spans="1:7" x14ac:dyDescent="0.25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</row>
    <row r="185" spans="1:7" x14ac:dyDescent="0.25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</row>
    <row r="186" spans="1:7" x14ac:dyDescent="0.25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</row>
    <row r="187" spans="1:7" x14ac:dyDescent="0.25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</row>
    <row r="188" spans="1:7" x14ac:dyDescent="0.25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</row>
    <row r="189" spans="1:7" x14ac:dyDescent="0.25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</row>
    <row r="190" spans="1:7" x14ac:dyDescent="0.25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</row>
    <row r="191" spans="1:7" x14ac:dyDescent="0.25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</row>
    <row r="192" spans="1:7" x14ac:dyDescent="0.25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</row>
    <row r="193" spans="1:7" x14ac:dyDescent="0.25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</row>
    <row r="194" spans="1:7" x14ac:dyDescent="0.25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</row>
    <row r="195" spans="1:7" x14ac:dyDescent="0.25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</row>
    <row r="196" spans="1:7" x14ac:dyDescent="0.25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</row>
    <row r="197" spans="1:7" x14ac:dyDescent="0.25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</row>
    <row r="198" spans="1:7" x14ac:dyDescent="0.25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</row>
    <row r="199" spans="1:7" x14ac:dyDescent="0.25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</row>
    <row r="200" spans="1:7" x14ac:dyDescent="0.25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</row>
    <row r="201" spans="1:7" x14ac:dyDescent="0.25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</row>
    <row r="202" spans="1:7" x14ac:dyDescent="0.25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</row>
    <row r="203" spans="1:7" x14ac:dyDescent="0.25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</row>
    <row r="204" spans="1:7" x14ac:dyDescent="0.25">
      <c r="A204">
        <v>13</v>
      </c>
      <c r="B204">
        <v>2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</row>
    <row r="205" spans="1:7" x14ac:dyDescent="0.25">
      <c r="A205">
        <v>16.399999999999999</v>
      </c>
      <c r="B205">
        <v>2.5</v>
      </c>
      <c r="C205" t="s">
        <v>7</v>
      </c>
      <c r="D205" t="s">
        <v>13</v>
      </c>
      <c r="E205" t="s">
        <v>14</v>
      </c>
      <c r="F205" t="s">
        <v>15</v>
      </c>
      <c r="G205">
        <v>2</v>
      </c>
    </row>
    <row r="206" spans="1:7" x14ac:dyDescent="0.25">
      <c r="A206">
        <v>20.53</v>
      </c>
      <c r="B206">
        <v>4</v>
      </c>
      <c r="C206" t="s">
        <v>11</v>
      </c>
      <c r="D206" t="s">
        <v>13</v>
      </c>
      <c r="E206" t="s">
        <v>14</v>
      </c>
      <c r="F206" t="s">
        <v>15</v>
      </c>
      <c r="G206">
        <v>4</v>
      </c>
    </row>
    <row r="207" spans="1:7" x14ac:dyDescent="0.25">
      <c r="A207">
        <v>16.47</v>
      </c>
      <c r="B207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</row>
    <row r="208" spans="1:7" x14ac:dyDescent="0.25">
      <c r="A208">
        <v>26.59</v>
      </c>
      <c r="B208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</row>
    <row r="209" spans="1:7" x14ac:dyDescent="0.25">
      <c r="A209">
        <v>38.729999999999997</v>
      </c>
      <c r="B209">
        <v>3</v>
      </c>
      <c r="C209" t="s">
        <v>11</v>
      </c>
      <c r="D209" t="s">
        <v>13</v>
      </c>
      <c r="E209" t="s">
        <v>12</v>
      </c>
      <c r="F209" t="s">
        <v>10</v>
      </c>
      <c r="G209">
        <v>4</v>
      </c>
    </row>
    <row r="210" spans="1:7" x14ac:dyDescent="0.25">
      <c r="A210">
        <v>24.27</v>
      </c>
      <c r="B210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2</v>
      </c>
    </row>
    <row r="211" spans="1:7" x14ac:dyDescent="0.25">
      <c r="A211">
        <v>12.76</v>
      </c>
      <c r="B211">
        <v>2.23</v>
      </c>
      <c r="C211" t="s">
        <v>7</v>
      </c>
      <c r="D211" t="s">
        <v>13</v>
      </c>
      <c r="E211" t="s">
        <v>12</v>
      </c>
      <c r="F211" t="s">
        <v>10</v>
      </c>
      <c r="G211">
        <v>2</v>
      </c>
    </row>
    <row r="212" spans="1:7" x14ac:dyDescent="0.25">
      <c r="A212">
        <v>30.06</v>
      </c>
      <c r="B212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</row>
    <row r="213" spans="1:7" x14ac:dyDescent="0.25">
      <c r="A213">
        <v>25.89</v>
      </c>
      <c r="B213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4</v>
      </c>
    </row>
    <row r="214" spans="1:7" x14ac:dyDescent="0.25">
      <c r="A214">
        <v>48.33</v>
      </c>
      <c r="B214">
        <v>9</v>
      </c>
      <c r="C214" t="s">
        <v>11</v>
      </c>
      <c r="D214" t="s">
        <v>8</v>
      </c>
      <c r="E214" t="s">
        <v>12</v>
      </c>
      <c r="F214" t="s">
        <v>10</v>
      </c>
      <c r="G214">
        <v>4</v>
      </c>
    </row>
    <row r="215" spans="1:7" x14ac:dyDescent="0.25">
      <c r="A215">
        <v>13.27</v>
      </c>
      <c r="B215">
        <v>2.5</v>
      </c>
      <c r="C215" t="s">
        <v>7</v>
      </c>
      <c r="D215" t="s">
        <v>13</v>
      </c>
      <c r="E215" t="s">
        <v>12</v>
      </c>
      <c r="F215" t="s">
        <v>10</v>
      </c>
      <c r="G215">
        <v>2</v>
      </c>
    </row>
    <row r="216" spans="1:7" x14ac:dyDescent="0.25">
      <c r="A216">
        <v>28.17</v>
      </c>
      <c r="B216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</row>
    <row r="217" spans="1:7" x14ac:dyDescent="0.25">
      <c r="A217">
        <v>12.9</v>
      </c>
      <c r="B217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2</v>
      </c>
    </row>
    <row r="218" spans="1:7" x14ac:dyDescent="0.25">
      <c r="A218">
        <v>28.15</v>
      </c>
      <c r="B218">
        <v>3</v>
      </c>
      <c r="C218" t="s">
        <v>11</v>
      </c>
      <c r="D218" t="s">
        <v>13</v>
      </c>
      <c r="E218" t="s">
        <v>12</v>
      </c>
      <c r="F218" t="s">
        <v>10</v>
      </c>
      <c r="G218">
        <v>5</v>
      </c>
    </row>
    <row r="219" spans="1:7" x14ac:dyDescent="0.25">
      <c r="A219">
        <v>11.59</v>
      </c>
      <c r="B219">
        <v>1.5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</row>
    <row r="220" spans="1:7" x14ac:dyDescent="0.25">
      <c r="A220">
        <v>7.74</v>
      </c>
      <c r="B220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2</v>
      </c>
    </row>
    <row r="221" spans="1:7" x14ac:dyDescent="0.25">
      <c r="A221">
        <v>30.14</v>
      </c>
      <c r="B221">
        <v>3.09</v>
      </c>
      <c r="C221" t="s">
        <v>7</v>
      </c>
      <c r="D221" t="s">
        <v>13</v>
      </c>
      <c r="E221" t="s">
        <v>12</v>
      </c>
      <c r="F221" t="s">
        <v>10</v>
      </c>
      <c r="G221">
        <v>4</v>
      </c>
    </row>
    <row r="222" spans="1:7" x14ac:dyDescent="0.25">
      <c r="A222">
        <v>12.16</v>
      </c>
      <c r="B222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2</v>
      </c>
    </row>
    <row r="223" spans="1:7" x14ac:dyDescent="0.25">
      <c r="A223">
        <v>13.42</v>
      </c>
      <c r="B223">
        <v>3.48</v>
      </c>
      <c r="C223" t="s">
        <v>7</v>
      </c>
      <c r="D223" t="s">
        <v>13</v>
      </c>
      <c r="E223" t="s">
        <v>16</v>
      </c>
      <c r="F223" t="s">
        <v>15</v>
      </c>
      <c r="G223">
        <v>2</v>
      </c>
    </row>
    <row r="224" spans="1:7" x14ac:dyDescent="0.25">
      <c r="A224">
        <v>8.58</v>
      </c>
      <c r="B22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1</v>
      </c>
    </row>
    <row r="225" spans="1:7" x14ac:dyDescent="0.25">
      <c r="A225">
        <v>15.98</v>
      </c>
      <c r="B225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</row>
    <row r="226" spans="1:7" x14ac:dyDescent="0.25">
      <c r="A226">
        <v>13.42</v>
      </c>
      <c r="B226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2</v>
      </c>
    </row>
    <row r="227" spans="1:7" x14ac:dyDescent="0.25">
      <c r="A227">
        <v>16.27</v>
      </c>
      <c r="B227">
        <v>2.5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</row>
    <row r="228" spans="1:7" x14ac:dyDescent="0.25">
      <c r="A228">
        <v>10.09</v>
      </c>
      <c r="B228">
        <v>2</v>
      </c>
      <c r="C228" t="s">
        <v>7</v>
      </c>
      <c r="D228" t="s">
        <v>13</v>
      </c>
      <c r="E228" t="s">
        <v>16</v>
      </c>
      <c r="F228" t="s">
        <v>15</v>
      </c>
      <c r="G228">
        <v>2</v>
      </c>
    </row>
    <row r="229" spans="1:7" x14ac:dyDescent="0.25">
      <c r="A229">
        <v>20.45</v>
      </c>
      <c r="B229">
        <v>3</v>
      </c>
      <c r="C229" t="s">
        <v>11</v>
      </c>
      <c r="D229" t="s">
        <v>8</v>
      </c>
      <c r="E229" t="s">
        <v>12</v>
      </c>
      <c r="F229" t="s">
        <v>10</v>
      </c>
      <c r="G229">
        <v>4</v>
      </c>
    </row>
    <row r="230" spans="1:7" x14ac:dyDescent="0.25">
      <c r="A230">
        <v>13.28</v>
      </c>
      <c r="B230">
        <v>2.72</v>
      </c>
      <c r="C230" t="s">
        <v>11</v>
      </c>
      <c r="D230" t="s">
        <v>8</v>
      </c>
      <c r="E230" t="s">
        <v>12</v>
      </c>
      <c r="F230" t="s">
        <v>10</v>
      </c>
      <c r="G230">
        <v>2</v>
      </c>
    </row>
    <row r="231" spans="1:7" x14ac:dyDescent="0.25">
      <c r="A231">
        <v>22.12</v>
      </c>
      <c r="B231">
        <v>2.88</v>
      </c>
      <c r="C231" t="s">
        <v>7</v>
      </c>
      <c r="D231" t="s">
        <v>13</v>
      </c>
      <c r="E231" t="s">
        <v>12</v>
      </c>
      <c r="F231" t="s">
        <v>10</v>
      </c>
      <c r="G231">
        <v>2</v>
      </c>
    </row>
    <row r="232" spans="1:7" x14ac:dyDescent="0.25">
      <c r="A232">
        <v>24.01</v>
      </c>
      <c r="B232">
        <v>2</v>
      </c>
      <c r="C232" t="s">
        <v>11</v>
      </c>
      <c r="D232" t="s">
        <v>13</v>
      </c>
      <c r="E232" t="s">
        <v>12</v>
      </c>
      <c r="F232" t="s">
        <v>10</v>
      </c>
      <c r="G232">
        <v>4</v>
      </c>
    </row>
    <row r="233" spans="1:7" x14ac:dyDescent="0.25">
      <c r="A233">
        <v>15.69</v>
      </c>
      <c r="B233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</row>
    <row r="234" spans="1:7" x14ac:dyDescent="0.25">
      <c r="A234">
        <v>11.61</v>
      </c>
      <c r="B23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</row>
    <row r="235" spans="1:7" x14ac:dyDescent="0.25">
      <c r="A235">
        <v>10.77</v>
      </c>
      <c r="B235">
        <v>1.47</v>
      </c>
      <c r="C235" t="s">
        <v>11</v>
      </c>
      <c r="D235" t="s">
        <v>8</v>
      </c>
      <c r="E235" t="s">
        <v>12</v>
      </c>
      <c r="F235" t="s">
        <v>10</v>
      </c>
      <c r="G235">
        <v>2</v>
      </c>
    </row>
    <row r="236" spans="1:7" x14ac:dyDescent="0.25">
      <c r="A236">
        <v>15.53</v>
      </c>
      <c r="B236">
        <v>3</v>
      </c>
      <c r="C236" t="s">
        <v>11</v>
      </c>
      <c r="D236" t="s">
        <v>13</v>
      </c>
      <c r="E236" t="s">
        <v>12</v>
      </c>
      <c r="F236" t="s">
        <v>10</v>
      </c>
      <c r="G236">
        <v>2</v>
      </c>
    </row>
    <row r="237" spans="1:7" x14ac:dyDescent="0.25">
      <c r="A237">
        <v>10.07</v>
      </c>
      <c r="B237">
        <v>1.25</v>
      </c>
      <c r="C237" t="s">
        <v>11</v>
      </c>
      <c r="D237" t="s">
        <v>8</v>
      </c>
      <c r="E237" t="s">
        <v>12</v>
      </c>
      <c r="F237" t="s">
        <v>10</v>
      </c>
      <c r="G237">
        <v>2</v>
      </c>
    </row>
    <row r="238" spans="1:7" x14ac:dyDescent="0.25">
      <c r="A238">
        <v>12.6</v>
      </c>
      <c r="B238">
        <v>1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</row>
    <row r="239" spans="1:7" x14ac:dyDescent="0.25">
      <c r="A239">
        <v>32.83</v>
      </c>
      <c r="B239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2</v>
      </c>
    </row>
    <row r="240" spans="1:7" x14ac:dyDescent="0.25">
      <c r="A240">
        <v>35.83</v>
      </c>
      <c r="B240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</row>
    <row r="241" spans="1:7" x14ac:dyDescent="0.25">
      <c r="A241">
        <v>29.03</v>
      </c>
      <c r="B241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</row>
    <row r="242" spans="1:7" x14ac:dyDescent="0.25">
      <c r="A242">
        <v>27.18</v>
      </c>
      <c r="B242">
        <v>2</v>
      </c>
      <c r="C242" t="s">
        <v>7</v>
      </c>
      <c r="D242" t="s">
        <v>13</v>
      </c>
      <c r="E242" t="s">
        <v>12</v>
      </c>
      <c r="F242" t="s">
        <v>10</v>
      </c>
      <c r="G242">
        <v>2</v>
      </c>
    </row>
    <row r="243" spans="1:7" x14ac:dyDescent="0.25">
      <c r="A243">
        <v>22.67</v>
      </c>
      <c r="B243">
        <v>2</v>
      </c>
      <c r="C243" t="s">
        <v>11</v>
      </c>
      <c r="D243" t="s">
        <v>13</v>
      </c>
      <c r="E243" t="s">
        <v>12</v>
      </c>
      <c r="F243" t="s">
        <v>10</v>
      </c>
      <c r="G243">
        <v>2</v>
      </c>
    </row>
    <row r="244" spans="1:7" x14ac:dyDescent="0.25">
      <c r="A244">
        <v>17.82</v>
      </c>
      <c r="B24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2</v>
      </c>
    </row>
    <row r="245" spans="1:7" x14ac:dyDescent="0.25">
      <c r="A245">
        <v>18.78</v>
      </c>
      <c r="B245">
        <v>3</v>
      </c>
      <c r="C245" t="s">
        <v>7</v>
      </c>
      <c r="D245" t="s">
        <v>8</v>
      </c>
      <c r="E245" t="s">
        <v>14</v>
      </c>
      <c r="F245" t="s">
        <v>10</v>
      </c>
      <c r="G245">
        <v>2</v>
      </c>
    </row>
  </sheetData>
  <mergeCells count="24">
    <mergeCell ref="AG21:AG22"/>
    <mergeCell ref="AO8:AO9"/>
    <mergeCell ref="AO15:AO16"/>
    <mergeCell ref="AO21:AO22"/>
    <mergeCell ref="AW8:AW9"/>
    <mergeCell ref="AW15:AW16"/>
    <mergeCell ref="AW21:AW22"/>
    <mergeCell ref="I21:I22"/>
    <mergeCell ref="Q21:Q22"/>
    <mergeCell ref="Y8:Y9"/>
    <mergeCell ref="Y15:Y16"/>
    <mergeCell ref="Y21:Y22"/>
    <mergeCell ref="I8:I9"/>
    <mergeCell ref="Q8:Q9"/>
    <mergeCell ref="I15:I16"/>
    <mergeCell ref="Q15:Q16"/>
    <mergeCell ref="AG8:AG9"/>
    <mergeCell ref="AG15:AG16"/>
    <mergeCell ref="AQ6:AT6"/>
    <mergeCell ref="AY6:BB6"/>
    <mergeCell ref="AI6:AJ6"/>
    <mergeCell ref="AA6:AD6"/>
    <mergeCell ref="S6:T6"/>
    <mergeCell ref="K6:L6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Amdin</cp:lastModifiedBy>
  <dcterms:created xsi:type="dcterms:W3CDTF">2023-06-16T10:08:17Z</dcterms:created>
  <dcterms:modified xsi:type="dcterms:W3CDTF">2023-06-16T13:08:53Z</dcterms:modified>
</cp:coreProperties>
</file>