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514508B-8624-4AB8-985A-B64E138607B6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uel_mix_summary" sheetId="1" r:id="rId1"/>
    <sheet name="corr_mat" sheetId="2" r:id="rId2"/>
    <sheet name="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9" i="3"/>
  <c r="B15" i="3"/>
  <c r="J15" i="3" s="1"/>
  <c r="K15" i="3"/>
  <c r="L15" i="3"/>
  <c r="M15" i="3"/>
  <c r="N15" i="3"/>
  <c r="O15" i="3"/>
  <c r="K14" i="3"/>
  <c r="L14" i="3"/>
  <c r="M14" i="3"/>
  <c r="N14" i="3"/>
  <c r="O14" i="3"/>
  <c r="B14" i="3"/>
  <c r="J14" i="3" s="1"/>
  <c r="O5" i="3"/>
  <c r="N5" i="3"/>
  <c r="M5" i="3"/>
  <c r="L5" i="3"/>
  <c r="K5" i="3"/>
  <c r="J5" i="3"/>
  <c r="O4" i="3"/>
  <c r="N4" i="3"/>
  <c r="M4" i="3"/>
  <c r="L4" i="3"/>
  <c r="K4" i="3"/>
  <c r="J4" i="3"/>
  <c r="J19" i="3"/>
  <c r="K19" i="3"/>
  <c r="L19" i="3"/>
  <c r="M19" i="3"/>
  <c r="N19" i="3"/>
  <c r="O19" i="3"/>
  <c r="K18" i="3"/>
  <c r="L18" i="3"/>
  <c r="M18" i="3"/>
  <c r="N18" i="3"/>
  <c r="O18" i="3"/>
  <c r="J18" i="3"/>
  <c r="O8" i="3"/>
  <c r="O9" i="3"/>
  <c r="K8" i="3"/>
  <c r="L8" i="3"/>
  <c r="M8" i="3"/>
  <c r="N8" i="3"/>
  <c r="K9" i="3"/>
  <c r="L9" i="3"/>
  <c r="M9" i="3"/>
  <c r="N9" i="3"/>
  <c r="J9" i="3"/>
  <c r="J8" i="3"/>
</calcChain>
</file>

<file path=xl/sharedStrings.xml><?xml version="1.0" encoding="utf-8"?>
<sst xmlns="http://schemas.openxmlformats.org/spreadsheetml/2006/main" count="95" uniqueCount="29">
  <si>
    <t>Low-emission</t>
  </si>
  <si>
    <t>Fossil fuel</t>
  </si>
  <si>
    <t>ON (CA)</t>
  </si>
  <si>
    <t>QC (CA)</t>
  </si>
  <si>
    <t>NY (USA)</t>
  </si>
  <si>
    <t>MW (USA)</t>
  </si>
  <si>
    <t>Total production</t>
  </si>
  <si>
    <t>Total load</t>
  </si>
  <si>
    <t>Measured in GWh</t>
  </si>
  <si>
    <t>\hspace{2mm} Variable sources</t>
  </si>
  <si>
    <t>ON</t>
  </si>
  <si>
    <t>QC</t>
  </si>
  <si>
    <t>NY</t>
  </si>
  <si>
    <t>MW</t>
  </si>
  <si>
    <t>Renewable shortage</t>
  </si>
  <si>
    <t>P10</t>
  </si>
  <si>
    <t>P5</t>
  </si>
  <si>
    <t>Min</t>
  </si>
  <si>
    <t>P25</t>
  </si>
  <si>
    <t>P50</t>
  </si>
  <si>
    <t>Mean</t>
  </si>
  <si>
    <t>P75</t>
  </si>
  <si>
    <t>Max</t>
  </si>
  <si>
    <t>Actual (MWh)</t>
  </si>
  <si>
    <t>Actual (GWh)</t>
  </si>
  <si>
    <t>Hypothetical (MWh)</t>
  </si>
  <si>
    <t>Hypothetical (GWh)</t>
  </si>
  <si>
    <t>ES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</si>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</sst>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6" sqref="A6"/>
    </sheetView>
  </sheetViews>
  <sheetFormatPr defaultRowHeight="14.4" x14ac:dyDescent="0.3"/>
  <cols>
    <col min="1" max="1" width="26.44140625" style="2" bestFit="1" customWidth="1"/>
    <col min="2" max="5" width="9.5546875" style="5" bestFit="1" customWidth="1"/>
  </cols>
  <sheetData>
    <row r="1" spans="1:5" x14ac:dyDescent="0.3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6" t="s">
        <v>7</v>
      </c>
      <c r="B2" s="7">
        <v>15.434710000000001</v>
      </c>
      <c r="C2" s="8">
        <v>21.543320000000001</v>
      </c>
      <c r="D2" s="8">
        <v>17.605039999999999</v>
      </c>
      <c r="E2" s="8">
        <v>38.999339999999997</v>
      </c>
    </row>
    <row r="3" spans="1:5" x14ac:dyDescent="0.3">
      <c r="A3" s="2" t="s">
        <v>6</v>
      </c>
      <c r="B3" s="8">
        <v>16.63533</v>
      </c>
      <c r="C3" s="8">
        <v>25.387979999999999</v>
      </c>
      <c r="D3" s="8">
        <v>14.813179999999999</v>
      </c>
      <c r="E3" s="8">
        <v>33.118090000000002</v>
      </c>
    </row>
    <row r="4" spans="1:5" x14ac:dyDescent="0.3">
      <c r="B4" s="8"/>
      <c r="C4" s="8"/>
      <c r="D4" s="8"/>
      <c r="E4" s="8"/>
    </row>
    <row r="5" spans="1:5" x14ac:dyDescent="0.3">
      <c r="A5" s="2" t="s">
        <v>0</v>
      </c>
      <c r="B5" s="8">
        <v>15.30691</v>
      </c>
      <c r="C5" s="8">
        <v>24.83475</v>
      </c>
      <c r="D5" s="8">
        <v>8.1704690000000006</v>
      </c>
      <c r="E5" s="8">
        <v>7.5340780000000001</v>
      </c>
    </row>
    <row r="6" spans="1:5" x14ac:dyDescent="0.3">
      <c r="A6" s="2" t="s">
        <v>9</v>
      </c>
      <c r="B6" s="8">
        <v>1.435584</v>
      </c>
      <c r="C6" s="8">
        <v>1.3020560000000001</v>
      </c>
      <c r="D6" s="8">
        <v>0.75591900000000001</v>
      </c>
      <c r="E6" s="8">
        <v>1.9630000000000001</v>
      </c>
    </row>
    <row r="7" spans="1:5" x14ac:dyDescent="0.3">
      <c r="B7" s="8"/>
      <c r="C7" s="8"/>
      <c r="D7" s="8"/>
      <c r="E7" s="8"/>
    </row>
    <row r="8" spans="1:5" ht="15" thickBot="1" x14ac:dyDescent="0.35">
      <c r="A8" s="3" t="s">
        <v>1</v>
      </c>
      <c r="B8" s="9">
        <v>1.3284180000000001</v>
      </c>
      <c r="C8" s="9">
        <v>0.55323270000000002</v>
      </c>
      <c r="D8" s="9">
        <v>6.6427139999999998</v>
      </c>
      <c r="E8" s="9">
        <v>25.584009999999999</v>
      </c>
    </row>
    <row r="9" spans="1:5" ht="15" thickTop="1" x14ac:dyDescent="0.3"/>
    <row r="10" spans="1:5" x14ac:dyDescent="0.3">
      <c r="A10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5ED0-256D-4B3F-BEC0-721CC2A6A7C6}">
  <dimension ref="A2:E8"/>
  <sheetViews>
    <sheetView workbookViewId="0">
      <selection sqref="A1:XFD1"/>
    </sheetView>
  </sheetViews>
  <sheetFormatPr defaultRowHeight="14.4" x14ac:dyDescent="0.3"/>
  <cols>
    <col min="1" max="5" width="8.88671875" style="5"/>
  </cols>
  <sheetData>
    <row r="2" spans="1:5" x14ac:dyDescent="0.3">
      <c r="A2" s="14" t="s">
        <v>14</v>
      </c>
      <c r="B2" s="14"/>
      <c r="C2" s="14"/>
      <c r="D2" s="14"/>
      <c r="E2" s="14"/>
    </row>
    <row r="3" spans="1:5" ht="14.4" customHeight="1" x14ac:dyDescent="0.3">
      <c r="A3" s="10"/>
      <c r="B3" s="10" t="s">
        <v>10</v>
      </c>
      <c r="C3" s="10" t="s">
        <v>11</v>
      </c>
      <c r="D3" s="10" t="s">
        <v>12</v>
      </c>
      <c r="E3" s="10" t="s">
        <v>13</v>
      </c>
    </row>
    <row r="4" spans="1:5" x14ac:dyDescent="0.3">
      <c r="A4" s="10" t="s">
        <v>10</v>
      </c>
      <c r="B4" s="11"/>
      <c r="C4" s="11">
        <v>-0.58733800000000003</v>
      </c>
      <c r="D4" s="11">
        <v>0.70067029999999997</v>
      </c>
      <c r="E4" s="11">
        <v>0.656088</v>
      </c>
    </row>
    <row r="5" spans="1:5" x14ac:dyDescent="0.3">
      <c r="A5" s="10" t="s">
        <v>11</v>
      </c>
      <c r="B5" s="11">
        <v>0.49093510000000001</v>
      </c>
      <c r="C5" s="11"/>
      <c r="D5" s="11">
        <v>-0.58020989999999995</v>
      </c>
      <c r="E5" s="11">
        <v>-0.59048250000000002</v>
      </c>
    </row>
    <row r="6" spans="1:5" x14ac:dyDescent="0.3">
      <c r="A6" s="10" t="s">
        <v>12</v>
      </c>
      <c r="B6" s="11">
        <v>0.84266030000000003</v>
      </c>
      <c r="C6" s="11">
        <v>0.1767725</v>
      </c>
      <c r="D6" s="11"/>
      <c r="E6" s="11">
        <v>0.77160309999999999</v>
      </c>
    </row>
    <row r="7" spans="1:5" x14ac:dyDescent="0.3">
      <c r="A7" s="12" t="s">
        <v>13</v>
      </c>
      <c r="B7" s="13">
        <v>0.84195089999999995</v>
      </c>
      <c r="C7" s="13">
        <v>0.21986159999999999</v>
      </c>
      <c r="D7" s="13">
        <v>0.87447839999999999</v>
      </c>
      <c r="E7" s="13"/>
    </row>
    <row r="8" spans="1:5" x14ac:dyDescent="0.3">
      <c r="A8" s="15" t="s">
        <v>7</v>
      </c>
      <c r="B8" s="15"/>
      <c r="C8" s="15"/>
      <c r="D8" s="15"/>
      <c r="E8" s="15"/>
    </row>
  </sheetData>
  <mergeCells count="2">
    <mergeCell ref="A2:E2"/>
    <mergeCell ref="A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1BA-3E11-472C-8B9F-E1E1AA148665}">
  <dimension ref="A1:O20"/>
  <sheetViews>
    <sheetView tabSelected="1" workbookViewId="0">
      <selection activeCell="F25" sqref="F25"/>
    </sheetView>
  </sheetViews>
  <sheetFormatPr defaultRowHeight="14.4" x14ac:dyDescent="0.3"/>
  <cols>
    <col min="1" max="1" width="12.109375" bestFit="1" customWidth="1"/>
  </cols>
  <sheetData>
    <row r="1" spans="1:15" x14ac:dyDescent="0.3">
      <c r="A1" t="s">
        <v>23</v>
      </c>
      <c r="I1" t="s">
        <v>24</v>
      </c>
    </row>
    <row r="3" spans="1:15" x14ac:dyDescent="0.3">
      <c r="A3" t="s">
        <v>28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I3" t="s">
        <v>28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3">
      <c r="A4" t="s">
        <v>15</v>
      </c>
      <c r="B4">
        <v>-4256.6000000000004</v>
      </c>
      <c r="C4">
        <v>-1085.4000000000001</v>
      </c>
      <c r="D4">
        <v>-963.4</v>
      </c>
      <c r="E4">
        <v>-1004.6</v>
      </c>
      <c r="F4">
        <v>-875.2</v>
      </c>
      <c r="G4">
        <v>-568.5</v>
      </c>
      <c r="I4" t="s">
        <v>15</v>
      </c>
      <c r="J4" s="17">
        <f>B4/1000</f>
        <v>-4.2566000000000006</v>
      </c>
      <c r="K4" s="17">
        <f>C4/1000</f>
        <v>-1.0854000000000001</v>
      </c>
      <c r="L4" s="17">
        <f>D4/1000</f>
        <v>-0.96339999999999992</v>
      </c>
      <c r="M4" s="17">
        <f>E4/1000</f>
        <v>-1.0045999999999999</v>
      </c>
      <c r="N4" s="17">
        <f>F4/1000</f>
        <v>-0.87520000000000009</v>
      </c>
      <c r="O4" s="17">
        <f>G4/1000</f>
        <v>-0.56850000000000001</v>
      </c>
    </row>
    <row r="5" spans="1:15" x14ac:dyDescent="0.3">
      <c r="A5" t="s">
        <v>16</v>
      </c>
      <c r="B5">
        <v>-5640.4</v>
      </c>
      <c r="C5">
        <v>-1399.8</v>
      </c>
      <c r="D5">
        <v>-1245.8</v>
      </c>
      <c r="E5">
        <v>-1297.5999999999999</v>
      </c>
      <c r="F5">
        <v>-1130.2</v>
      </c>
      <c r="G5">
        <v>-786.8</v>
      </c>
      <c r="I5" t="s">
        <v>16</v>
      </c>
      <c r="J5" s="17">
        <f>B5/1000</f>
        <v>-5.6403999999999996</v>
      </c>
      <c r="K5" s="17">
        <f>C5/1000</f>
        <v>-1.3997999999999999</v>
      </c>
      <c r="L5" s="17">
        <f>D5/1000</f>
        <v>-1.2458</v>
      </c>
      <c r="M5" s="17">
        <f>E5/1000</f>
        <v>-1.2975999999999999</v>
      </c>
      <c r="N5" s="17">
        <f>F5/1000</f>
        <v>-1.1302000000000001</v>
      </c>
      <c r="O5" s="17">
        <f>G5/1000</f>
        <v>-0.78679999999999994</v>
      </c>
    </row>
    <row r="7" spans="1:15" x14ac:dyDescent="0.3">
      <c r="A7" t="s">
        <v>27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I7" t="s">
        <v>27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3">
      <c r="A8" t="s">
        <v>15</v>
      </c>
      <c r="B8">
        <f>-6007</f>
        <v>-6007</v>
      </c>
      <c r="C8">
        <v>-1506.9</v>
      </c>
      <c r="D8">
        <v>-1343.1</v>
      </c>
      <c r="E8">
        <v>-1400.2</v>
      </c>
      <c r="F8">
        <v>-1223.8</v>
      </c>
      <c r="G8">
        <v>-868.7</v>
      </c>
      <c r="I8" t="s">
        <v>15</v>
      </c>
      <c r="J8" s="17">
        <f>B8/1000</f>
        <v>-6.0069999999999997</v>
      </c>
      <c r="K8" s="17">
        <f>C8/1000</f>
        <v>-1.5069000000000001</v>
      </c>
      <c r="L8" s="17">
        <f>D8/1000</f>
        <v>-1.3431</v>
      </c>
      <c r="M8" s="17">
        <f>E8/1000</f>
        <v>-1.4002000000000001</v>
      </c>
      <c r="N8" s="17">
        <f>F8/1000</f>
        <v>-1.2238</v>
      </c>
      <c r="O8" s="17">
        <f>G8/1000</f>
        <v>-0.86870000000000003</v>
      </c>
    </row>
    <row r="9" spans="1:15" x14ac:dyDescent="0.3">
      <c r="A9" t="s">
        <v>16</v>
      </c>
      <c r="B9">
        <f>-7230</f>
        <v>-7230</v>
      </c>
      <c r="C9">
        <v>-1784</v>
      </c>
      <c r="D9">
        <v>-1591</v>
      </c>
      <c r="E9">
        <v>-1656</v>
      </c>
      <c r="F9">
        <v>-1446</v>
      </c>
      <c r="G9">
        <v>-1025</v>
      </c>
      <c r="I9" t="s">
        <v>16</v>
      </c>
      <c r="J9" s="17">
        <f>B9/1000</f>
        <v>-7.23</v>
      </c>
      <c r="K9" s="17">
        <f>C9/1000</f>
        <v>-1.784</v>
      </c>
      <c r="L9" s="17">
        <f>D9/1000</f>
        <v>-1.591</v>
      </c>
      <c r="M9" s="17">
        <f>E9/1000</f>
        <v>-1.6559999999999999</v>
      </c>
      <c r="N9" s="17">
        <f>F9/1000</f>
        <v>-1.446</v>
      </c>
      <c r="O9" s="17">
        <f>G9/1000</f>
        <v>-1.0249999999999999</v>
      </c>
    </row>
    <row r="11" spans="1:15" x14ac:dyDescent="0.3">
      <c r="A11" t="s">
        <v>25</v>
      </c>
      <c r="I11" t="s">
        <v>26</v>
      </c>
    </row>
    <row r="13" spans="1:15" x14ac:dyDescent="0.3">
      <c r="A13" t="s">
        <v>28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I13" t="s">
        <v>28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</row>
    <row r="14" spans="1:15" x14ac:dyDescent="0.3">
      <c r="A14" t="s">
        <v>15</v>
      </c>
      <c r="B14">
        <f>-5973.8</f>
        <v>-5973.8</v>
      </c>
      <c r="C14">
        <v>-1330.4</v>
      </c>
      <c r="D14">
        <v>-1150.8</v>
      </c>
      <c r="E14">
        <v>-1199.0999999999999</v>
      </c>
      <c r="F14">
        <v>-1002</v>
      </c>
      <c r="G14">
        <v>-442.8</v>
      </c>
      <c r="I14" t="s">
        <v>15</v>
      </c>
      <c r="J14" s="17">
        <f>B14/1000</f>
        <v>-5.9737999999999998</v>
      </c>
      <c r="K14" s="17">
        <f t="shared" ref="K14:O14" si="0">C14/1000</f>
        <v>-1.3304</v>
      </c>
      <c r="L14" s="17">
        <f t="shared" si="0"/>
        <v>-1.1508</v>
      </c>
      <c r="M14" s="17">
        <f t="shared" si="0"/>
        <v>-1.1990999999999998</v>
      </c>
      <c r="N14" s="17">
        <f t="shared" si="0"/>
        <v>-1.002</v>
      </c>
      <c r="O14" s="17">
        <f t="shared" si="0"/>
        <v>-0.44280000000000003</v>
      </c>
    </row>
    <row r="15" spans="1:15" x14ac:dyDescent="0.3">
      <c r="A15" t="s">
        <v>16</v>
      </c>
      <c r="B15">
        <f>-7961.2</f>
        <v>-7961.2</v>
      </c>
      <c r="C15">
        <v>-1683</v>
      </c>
      <c r="D15">
        <v>-1460.9</v>
      </c>
      <c r="E15">
        <v>-1520.8</v>
      </c>
      <c r="F15">
        <v>-1276.4000000000001</v>
      </c>
      <c r="G15">
        <v>-642.70000000000005</v>
      </c>
      <c r="I15" t="s">
        <v>16</v>
      </c>
      <c r="J15" s="17">
        <f>B15/1000</f>
        <v>-7.9611999999999998</v>
      </c>
      <c r="K15" s="17">
        <f t="shared" ref="K15" si="1">C15/1000</f>
        <v>-1.6830000000000001</v>
      </c>
      <c r="L15" s="17">
        <f t="shared" ref="L15" si="2">D15/1000</f>
        <v>-1.4609000000000001</v>
      </c>
      <c r="M15" s="17">
        <f t="shared" ref="M15" si="3">E15/1000</f>
        <v>-1.5207999999999999</v>
      </c>
      <c r="N15" s="17">
        <f t="shared" ref="N15" si="4">F15/1000</f>
        <v>-1.2764000000000002</v>
      </c>
      <c r="O15" s="17">
        <f t="shared" ref="O15" si="5">G15/1000</f>
        <v>-0.64270000000000005</v>
      </c>
    </row>
    <row r="17" spans="1:15" x14ac:dyDescent="0.3">
      <c r="A17" t="s">
        <v>27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</row>
    <row r="18" spans="1:15" x14ac:dyDescent="0.3">
      <c r="A18" t="s">
        <v>15</v>
      </c>
      <c r="B18">
        <v>-8212.1</v>
      </c>
      <c r="C18">
        <v>-1812.3</v>
      </c>
      <c r="D18">
        <v>-1583.6</v>
      </c>
      <c r="E18">
        <v>-1648.9</v>
      </c>
      <c r="F18">
        <v>-1394.4</v>
      </c>
      <c r="G18">
        <v>-769.8</v>
      </c>
      <c r="I18" t="s">
        <v>15</v>
      </c>
      <c r="J18" s="17">
        <f>B18/1000</f>
        <v>-8.2120999999999995</v>
      </c>
      <c r="K18" s="17">
        <f t="shared" ref="K18:O18" si="6">C18/1000</f>
        <v>-1.8123</v>
      </c>
      <c r="L18" s="17">
        <f t="shared" si="6"/>
        <v>-1.5835999999999999</v>
      </c>
      <c r="M18" s="17">
        <f t="shared" si="6"/>
        <v>-1.6489</v>
      </c>
      <c r="N18" s="17">
        <f t="shared" si="6"/>
        <v>-1.3944000000000001</v>
      </c>
      <c r="O18" s="17">
        <f t="shared" si="6"/>
        <v>-0.76979999999999993</v>
      </c>
    </row>
    <row r="19" spans="1:15" x14ac:dyDescent="0.3">
      <c r="A19" t="s">
        <v>16</v>
      </c>
      <c r="B19">
        <v>-9577</v>
      </c>
      <c r="C19">
        <v>-2122</v>
      </c>
      <c r="D19">
        <v>-1846</v>
      </c>
      <c r="E19">
        <v>-1923</v>
      </c>
      <c r="F19">
        <v>-1620</v>
      </c>
      <c r="G19">
        <v>-885</v>
      </c>
      <c r="I19" t="s">
        <v>16</v>
      </c>
      <c r="J19" s="17">
        <f>B19/1000</f>
        <v>-9.577</v>
      </c>
      <c r="K19" s="17">
        <f t="shared" ref="K19" si="7">C19/1000</f>
        <v>-2.1219999999999999</v>
      </c>
      <c r="L19" s="17">
        <f t="shared" ref="L19" si="8">D19/1000</f>
        <v>-1.8460000000000001</v>
      </c>
      <c r="M19" s="17">
        <f t="shared" ref="M19" si="9">E19/1000</f>
        <v>-1.923</v>
      </c>
      <c r="N19" s="17">
        <f t="shared" ref="N19" si="10">F19/1000</f>
        <v>-1.62</v>
      </c>
      <c r="O19" s="17">
        <f t="shared" ref="O19" si="11">G19/1000</f>
        <v>-0.88500000000000001</v>
      </c>
    </row>
    <row r="20" spans="1:15" x14ac:dyDescent="0.3">
      <c r="D2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fuel_mix_summary</vt:lpstr>
      <vt:lpstr>corr_mat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2023-10-03T09:00:48Z</dcterms:modified>
</cp:coreProperties>
</file>