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Git\iNeuron-FSDS\Assignments\Excel\"/>
    </mc:Choice>
  </mc:AlternateContent>
  <bookViews>
    <workbookView xWindow="0" yWindow="0" windowWidth="15345" windowHeight="4050" activeTab="2"/>
  </bookViews>
  <sheets>
    <sheet name="Exercise 1" sheetId="1" r:id="rId1"/>
    <sheet name="Exercise 2" sheetId="3" r:id="rId2"/>
    <sheet name="Credits" sheetId="4" r:id="rId3"/>
  </sheets>
  <calcPr calcId="162913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E3" i="3"/>
  <c r="E4" i="3"/>
  <c r="E5" i="3"/>
  <c r="E2" i="3"/>
  <c r="D3" i="3"/>
  <c r="D4" i="3"/>
  <c r="D5" i="3"/>
  <c r="D2" i="3"/>
  <c r="F3" i="3"/>
  <c r="F4" i="3"/>
  <c r="F5" i="3"/>
  <c r="F2" i="3"/>
  <c r="C3" i="3"/>
  <c r="C4" i="3"/>
  <c r="C5" i="3"/>
  <c r="C2" i="3"/>
  <c r="B3" i="3"/>
  <c r="B4" i="3"/>
  <c r="B5" i="3"/>
  <c r="B2" i="3"/>
  <c r="F52" i="1" l="1"/>
  <c r="F45" i="1"/>
  <c r="F44" i="1"/>
  <c r="F49" i="1"/>
  <c r="F48" i="1"/>
  <c r="F47" i="1"/>
  <c r="F43" i="1"/>
  <c r="F42" i="1"/>
  <c r="F39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<sst xmlns="http://schemas.openxmlformats.org/spreadsheetml/2006/main" count="831" uniqueCount="79">
  <si>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</si>
  <si>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</si>
  <si>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</si>
  <si>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</si>
  <si>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</si>
  <si>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</si>
  <si>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</si>
  <si>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</si>
  <si>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</si>
  <si>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</si>
  <si>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</si>
  <si>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</si>
  <si>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</si>
  <si>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</si>
  <si>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</si>
  <si>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</si>
  <si>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</si>
  <si>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</si>
  <si>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</si>
  <si>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</si>
  <si>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</si>
  <si>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</si>
  <si>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</si>
  <si>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</si>
  <si>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</si>
  <si>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</si>
  <si>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</si>
  <si>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</si>
  <si>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</si>
  <si>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</si>
  <si>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</si>
  <si>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</si>
  <si>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</si>
  <si>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</si>
  <si>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</si>
  <si>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</si>
  <si>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</si>
  <si>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</si>
  <si>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</si>
  <si>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</si>
  <si>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</si>
  <si>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</si>
  <si>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</si>
  <si>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</si>
  <si>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</si>
  <si>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</si>
  <si>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</si>
  <si>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</si>
  <si>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</si>
  <si>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</si>
  <si>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</si>
  <si>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</si>
  <si>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</si>
  <si>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</si>
  <si>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</si>
  <si>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</si>
  <si>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</si>
  <si>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</si>
  <si>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</si>
  <si>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</si>
  <si>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</si>
  <si>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</si>
  <si>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</si>
  <si>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</si>
  <si>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</si>
  <si>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</si>
  <si>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</si>
  <si>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</si>
  <si>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</si>
  <si>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</si>
  <si>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</si>
  <si>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</si>
  <si>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</si>
  <si>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</si>
  <si>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</si>
  <si>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</si>
  <si>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(Here, SUMIFS does not work, since the all the criteria matches are against the same column. ONLY using SUMIF will return the sum for "truck 1" and not for all trucks)</t>
  </si>
  <si>
    <t>Returning multiple results for each item in the matching set</t>
  </si>
  <si>
    <t>Count functions work on the same column directly, unlike sum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</si>
</sst>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9" workbookViewId="0">
      <selection activeCell="F49" sqref="F49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 "Boston")</f>
        <v>4</v>
      </c>
    </row>
    <row r="30" spans="1:7" x14ac:dyDescent="0.25">
      <c r="E30" s="4" t="s">
        <v>36</v>
      </c>
      <c r="F30">
        <f>COUNTIF(D2:D25, "microwave")</f>
        <v>5</v>
      </c>
    </row>
    <row r="31" spans="1:7" x14ac:dyDescent="0.25">
      <c r="E31" s="4" t="s">
        <v>37</v>
      </c>
      <c r="F31">
        <f>COUNTIF(F2:F25, "truck 3")</f>
        <v>8</v>
      </c>
    </row>
    <row r="32" spans="1:7" x14ac:dyDescent="0.25">
      <c r="E32" s="4" t="s">
        <v>38</v>
      </c>
      <c r="F32">
        <f>COUNTIF(C2:C25, "Peter White")</f>
        <v>6</v>
      </c>
    </row>
    <row r="33" spans="5:7" x14ac:dyDescent="0.25">
      <c r="E33" s="4" t="s">
        <v>30</v>
      </c>
      <c r="F33">
        <f>COUNTIF(E2:E25, "&lt;20")</f>
        <v>9</v>
      </c>
    </row>
    <row r="35" spans="5:7" x14ac:dyDescent="0.25">
      <c r="F35" s="3" t="s">
        <v>24</v>
      </c>
    </row>
    <row r="36" spans="5:7" x14ac:dyDescent="0.25">
      <c r="E36" s="4" t="s">
        <v>27</v>
      </c>
      <c r="F36">
        <f>SUMIF(D2:D25, "refrigerator", E2:E25)</f>
        <v>105</v>
      </c>
    </row>
    <row r="37" spans="5:7" x14ac:dyDescent="0.25">
      <c r="E37" s="4" t="s">
        <v>28</v>
      </c>
      <c r="F37">
        <f>SUMIF(D2:D25, "washing machine", E2:E25)</f>
        <v>164</v>
      </c>
    </row>
    <row r="38" spans="5:7" x14ac:dyDescent="0.25">
      <c r="E38" s="4" t="s">
        <v>34</v>
      </c>
      <c r="F38">
        <f>SUMIF(F2:F25, "truck 4", E2:E25)</f>
        <v>156</v>
      </c>
    </row>
    <row r="39" spans="5:7" x14ac:dyDescent="0.25">
      <c r="E39" s="4" t="s">
        <v>44</v>
      </c>
      <c r="F39">
        <f>SUM(SUMIF(F2:F25, {"truck 1","truck 2","truck 3","truck 4"}, E2:E25))</f>
        <v>511</v>
      </c>
      <c r="G39" t="s">
        <v>76</v>
      </c>
    </row>
    <row r="41" spans="5:7" x14ac:dyDescent="0.25">
      <c r="E41" s="4"/>
      <c r="F41" s="3" t="s">
        <v>25</v>
      </c>
    </row>
    <row r="42" spans="5:7" x14ac:dyDescent="0.25">
      <c r="E42" s="4" t="s">
        <v>39</v>
      </c>
      <c r="F42">
        <f>COUNTIFS(D2:D25, "microwave", G2:G25, "Boston")</f>
        <v>2</v>
      </c>
    </row>
    <row r="43" spans="5:7" x14ac:dyDescent="0.25">
      <c r="E43" s="4" t="s">
        <v>40</v>
      </c>
      <c r="F43">
        <f>COUNTIFS(C2:C25, "Peter White", F2:F25, "truck 1")</f>
        <v>2</v>
      </c>
    </row>
    <row r="44" spans="5:7" x14ac:dyDescent="0.25">
      <c r="E44" s="4" t="s">
        <v>41</v>
      </c>
      <c r="F44">
        <f>COUNTIFS(G2:G25, "Boston", B2:B25, "&gt;03-02-2013")</f>
        <v>2</v>
      </c>
    </row>
    <row r="45" spans="5:7" x14ac:dyDescent="0.25">
      <c r="E45" s="4" t="s">
        <v>42</v>
      </c>
      <c r="F45">
        <f>COUNTIFS(B2:B25, "&gt;03-02-2013", B2:B25, "&lt;06-02-2013")</f>
        <v>9</v>
      </c>
      <c r="G45" t="s">
        <v>78</v>
      </c>
    </row>
    <row r="46" spans="5:7" x14ac:dyDescent="0.25">
      <c r="F46" s="3" t="s">
        <v>26</v>
      </c>
    </row>
    <row r="47" spans="5:7" x14ac:dyDescent="0.25">
      <c r="E47" s="4" t="s">
        <v>31</v>
      </c>
      <c r="F47">
        <f>SUMIFS(E2:E25, D2:D25, "microwave", G2:G25, "NY")</f>
        <v>25</v>
      </c>
    </row>
    <row r="48" spans="5:7" x14ac:dyDescent="0.25">
      <c r="E48" s="4" t="s">
        <v>33</v>
      </c>
      <c r="F48">
        <f>SUMIFS(E2:E25, G2:G25, "Pittsburgh", F2:F25, "truck 1")</f>
        <v>75</v>
      </c>
    </row>
    <row r="49" spans="5:7" x14ac:dyDescent="0.25">
      <c r="E49" s="4" t="s">
        <v>43</v>
      </c>
      <c r="F49">
        <f>SUMIFS(E2:E25, B2:B25, "&gt;03-02-2013", B2:B25, "&lt;06-02-2013")</f>
        <v>194</v>
      </c>
    </row>
    <row r="52" spans="5:7" x14ac:dyDescent="0.25">
      <c r="E52" s="4" t="s">
        <v>32</v>
      </c>
      <c r="F52">
        <f>SUM(SUMIFS(E2:E25, G2:G25, {"NY","Baltimore","Philadelphia"}))</f>
        <v>386</v>
      </c>
      <c r="G5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15" sqref="F15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COUNTIF($B$16:$B$241, $A2)</f>
        <v>71</v>
      </c>
      <c r="C2" s="2">
        <f>SUMIF($B$16:$B$241, $A2, $E$16:$E$241)</f>
        <v>717</v>
      </c>
      <c r="D2" s="2">
        <f>COUNTIFS($B$16:$B$241, $A2, $D$16:$D$241, "cash")</f>
        <v>42</v>
      </c>
      <c r="E2" s="2">
        <f>COUNTIFS($B$16:$B$241, $A2, $D$16:$D$241, "credit card")</f>
        <v>29</v>
      </c>
      <c r="F2" s="2">
        <f>SUMIFS($E$16:$E$241, $B$16:$B$241, $A2, $D$16:$D$241, "cash")</f>
        <v>414</v>
      </c>
    </row>
    <row r="3" spans="1:6" x14ac:dyDescent="0.25">
      <c r="A3" s="9" t="s">
        <v>47</v>
      </c>
      <c r="B3" s="2">
        <f t="shared" ref="B3:B5" si="0">COUNTIF($B$16:$B$241, $A3)</f>
        <v>46</v>
      </c>
      <c r="C3" s="2">
        <f t="shared" ref="C3:C5" si="1">SUMIF($B$16:$B$241, $A3, $E$16:$E$241)</f>
        <v>1934</v>
      </c>
      <c r="D3" s="2">
        <f t="shared" ref="D3:D5" si="2">COUNTIFS($B$16:$B$241, $A3, $D$16:$D$241, "cash")</f>
        <v>31</v>
      </c>
      <c r="E3" s="2">
        <f t="shared" ref="E3:E5" si="3">COUNTIFS($B$16:$B$241, $A3, $D$16:$D$241, "credit card")</f>
        <v>15</v>
      </c>
      <c r="F3" s="2">
        <f t="shared" ref="F3:F5" si="4">SUMIFS($E$16:$E$241, $B$16:$B$241, $A3, $D$16:$D$241, "cash")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COUNTIF($C$16:$C$241, $A9)</f>
        <v>25</v>
      </c>
      <c r="C9" s="2">
        <f>SUMIF($C$16:$C$241, $A9, $E$16:$E$241)</f>
        <v>688</v>
      </c>
      <c r="D9" s="2">
        <f>COUNTIFS($C$16:$C$241, $A9, $B$16:$B$241, "Shaving")</f>
        <v>7</v>
      </c>
      <c r="E9" s="2">
        <f>COUNTIFS($C$16:$C$241, $A9, $B$16:$B$241, "Kids")</f>
        <v>1</v>
      </c>
      <c r="F9" s="2">
        <f>SUMIFS($E$16:$E$241, $C$16:$C$241, $A9, $B$16:$B$241, "Shaving", $A$16:$A$241, "&gt;=10-05-2013", $A$16:$A$241, "&lt;=20-05-2013")</f>
        <v>31</v>
      </c>
    </row>
    <row r="10" spans="1:6" x14ac:dyDescent="0.25">
      <c r="A10" s="9" t="s">
        <v>54</v>
      </c>
      <c r="B10" s="2">
        <f t="shared" ref="B10:B11" si="5">COUNTIF($C$16:$C$241, $A10)</f>
        <v>31</v>
      </c>
      <c r="C10" s="2">
        <f t="shared" ref="C10:C11" si="6">SUMIF($C$16:$C$241, $A10, $E$16:$E$241)</f>
        <v>965</v>
      </c>
      <c r="D10" s="2">
        <f t="shared" ref="D10:D11" si="7">COUNTIFS($C$16:$C$241, $A10, $B$16:$B$241, "Shaving")</f>
        <v>8</v>
      </c>
      <c r="E10" s="2">
        <f t="shared" ref="E10:E11" si="8">COUNTIFS($C$16:$C$241, $A10, $B$16:$B$241, "Kids")</f>
        <v>1</v>
      </c>
      <c r="F10" s="2">
        <f t="shared" ref="F10:F11" si="9">SUMIFS($E$16:$E$241, $C$16:$C$241, $A10, $B$16:$B$241, "Shaving", $A$16:$A$241, "&gt;=10-05-2013", $A$16:$A$241, "&lt;=20-05-2013")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tabSelected="1"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2022-11-02T01:45:40Z</dcterms:modified>
</cp:coreProperties>
</file>