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dhai\Flatiron\457 analysis\"/>
    </mc:Choice>
  </mc:AlternateContent>
  <xr:revisionPtr revIDLastSave="0" documentId="13_ncr:1_{2E7F54A5-10FE-4110-B769-E37563471261}" xr6:coauthVersionLast="47" xr6:coauthVersionMax="47" xr10:uidLastSave="{00000000-0000-0000-0000-000000000000}"/>
  <bookViews>
    <workbookView xWindow="-120" yWindow="-120" windowWidth="29040" windowHeight="15720" activeTab="1" xr2:uid="{E99E53B6-4232-4AC8-BF66-401FAA98CCC0}"/>
  </bookViews>
  <sheets>
    <sheet name="Number of lodged visa subclass " sheetId="1" r:id="rId1"/>
    <sheet name="Number of granted and refused v" sheetId="2" r:id="rId2"/>
    <sheet name="Number of on hand visa subcla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F2" i="2"/>
  <c r="F3" i="2"/>
  <c r="F4" i="2"/>
  <c r="F5" i="2"/>
  <c r="F6" i="2"/>
  <c r="F7" i="2"/>
  <c r="F8" i="2"/>
  <c r="F9" i="2"/>
  <c r="F10" i="2"/>
  <c r="F11" i="2"/>
  <c r="I2" i="1"/>
  <c r="I3" i="1"/>
  <c r="I4" i="1"/>
  <c r="I5" i="1"/>
  <c r="I6" i="1"/>
  <c r="E2" i="1"/>
  <c r="E3" i="1"/>
  <c r="E4" i="1"/>
  <c r="E5" i="1"/>
  <c r="E6" i="1"/>
</calcChain>
</file>

<file path=xl/sharedStrings.xml><?xml version="1.0" encoding="utf-8"?>
<sst xmlns="http://schemas.openxmlformats.org/spreadsheetml/2006/main" count="57" uniqueCount="22">
  <si>
    <t>Visa Subclass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</si>
  <si>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</si>
  <si>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</si>
  <si>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</si>
  <si>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</si>
  <si>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</si>
  <si>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</si>
  <si>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</si>
  <si>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189 Skilled - Independent</t>
  </si>
  <si>
    <t>190 Skilled - Nominated</t>
  </si>
  <si>
    <t>489 Skilled - Regional (Provisional)</t>
  </si>
  <si>
    <t>887 Skilled - Regional</t>
  </si>
  <si>
    <t>Outcome</t>
  </si>
  <si>
    <t>31/12/2023</t>
  </si>
  <si>
    <t>Granted</t>
  </si>
  <si>
    <t>Refused</t>
  </si>
  <si>
    <t>491 Skilled Work Regional (Provisional)</t>
  </si>
  <si>
    <t>30/09/2023</t>
  </si>
  <si>
    <t>31/12/2024</t>
  </si>
  <si>
    <t>Notes:</t>
  </si>
  <si>
    <t>All fields with &lt;5 were replaced to 0</t>
  </si>
  <si>
    <t>Fields highlighted in yellow are quarterly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</si>
</sst>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0" xfId="0" applyNumberFormat="1"/>
    <xf numFmtId="2" fontId="0" fillId="2" borderId="0" xfId="0" applyNumberFormat="1" applyFill="1"/>
    <xf numFmtId="2" fontId="0" fillId="0" borderId="1" xfId="0" applyNumberFormat="1" applyBorder="1"/>
    <xf numFmtId="2" fontId="0" fillId="2" borderId="1" xfId="0" applyNumberFormat="1" applyFill="1" applyBorder="1"/>
    <xf numFmtId="2" fontId="0" fillId="0" borderId="3" xfId="0" applyNumberFormat="1" applyBorder="1"/>
    <xf numFmtId="2" fontId="0" fillId="0" borderId="8" xfId="0" applyNumberFormat="1" applyBorder="1"/>
    <xf numFmtId="2" fontId="0" fillId="2" borderId="8" xfId="0" applyNumberFormat="1" applyFill="1" applyBorder="1"/>
    <xf numFmtId="2" fontId="0" fillId="0" borderId="9" xfId="0" applyNumberFormat="1" applyBorder="1"/>
  </cellXfs>
  <cellStyles count="1">
    <cellStyle name="Normal" xfId="0" builtinId="0"/>
  </cellStyles>
  <dxfs count="23">
    <dxf>
      <numFmt numFmtId="2" formatCode="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rgb="FFFFFF00"/>
        </patternFill>
      </fill>
    </dxf>
    <dxf>
      <numFmt numFmtId="2" formatCode="0.00"/>
      <fill>
        <patternFill patternType="solid">
          <fgColor indexed="64"/>
          <bgColor rgb="FFFFFF00"/>
        </patternFill>
      </fill>
    </dxf>
    <dxf>
      <numFmt numFmtId="2" formatCode="0.00"/>
    </dxf>
    <dxf>
      <numFmt numFmtId="2" formatCode="0.00"/>
      <fill>
        <patternFill patternType="solid">
          <fgColor indexed="64"/>
          <bgColor rgb="FFFFFF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fill>
        <patternFill patternType="solid">
          <fgColor indexed="64"/>
          <bgColor rgb="FFFFFF00"/>
        </patternFill>
      </fill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22D79-533E-4B28-AFE7-1A6745EF9A68}" name="Table3" displayName="Table3" ref="A1:J6" totalsRowShown="0">
  <autoFilter ref="A1:J6" xr:uid="{B4822D79-533E-4B28-AFE7-1A6745EF9A68}"/>
  <tableColumns count="10">
    <tableColumn id="1" xr3:uid="{D8986E72-F0B3-4036-8714-236574F587D1}" name="Visa Subclass"/>
    <tableColumn id="2" xr3:uid="{56A9A119-6679-44BC-ADB9-C9BF8E75C154}" name="31/07/2022" dataDxfId="22"/>
    <tableColumn id="3" xr3:uid="{A42937BA-4ABE-470C-AC68-62C9F1348314}" name="31/08/2022" dataDxfId="21"/>
    <tableColumn id="4" xr3:uid="{CD243391-D5EC-41BD-924E-606EAAD6071F}" name="30/09/2022" dataDxfId="20"/>
    <tableColumn id="10" xr3:uid="{B5A7596B-B999-4DA0-9126-5239B3DEDA58}" name="30/09/2023" dataDxfId="19">
      <calculatedColumnFormula>SUM(Table3[[#This Row],[31/07/2022]:[30/09/2022]])</calculatedColumnFormula>
    </tableColumn>
    <tableColumn id="5" xr3:uid="{D94A3F3C-6868-4F51-BE12-6735F7260A0C}" name="31/10/2022" dataDxfId="18"/>
    <tableColumn id="6" xr3:uid="{1BDF461E-C677-4893-9D63-9031998FC101}" name="30/11/2022" dataDxfId="17"/>
    <tableColumn id="7" xr3:uid="{2ABB1DEA-1D45-41F4-BEEA-E862D0278ADF}" name="31/12/2022" dataDxfId="16"/>
    <tableColumn id="11" xr3:uid="{50AF6400-53CE-4B1D-B9A4-96ACE162B8E9}" name="31/12/2023" dataDxfId="15">
      <calculatedColumnFormula>SUM(Table3[[#This Row],[31/10/2022]:[31/12/2022]])</calculatedColumnFormula>
    </tableColumn>
    <tableColumn id="8" xr3:uid="{E8026481-845F-401B-B0F6-A8ED15046D42}" name="31/01/2023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DB895-2265-44AF-BEC4-2754EC86598A}" name="Table2" displayName="Table2" ref="A1:K11" totalsRowShown="0">
  <autoFilter ref="A1:K11" xr:uid="{FD1DB895-2265-44AF-BEC4-2754EC86598A}"/>
  <tableColumns count="11">
    <tableColumn id="1" xr3:uid="{56723C39-BCC5-4CD4-AB87-EBA57C48C5F8}" name="Visa Subclass"/>
    <tableColumn id="2" xr3:uid="{0857A88F-F959-4D2E-BB03-22FA91189A3D}" name="Outcome"/>
    <tableColumn id="3" xr3:uid="{8F7D8EF6-864B-499A-9804-4E54BBB01FF1}" name="31/07/2022"/>
    <tableColumn id="4" xr3:uid="{BF66EA7C-A266-45E3-A0AF-0B22571C9DBC}" name="31/08/2022"/>
    <tableColumn id="5" xr3:uid="{DD567F37-123B-470B-A49E-D77C40210976}" name="30/09/2022"/>
    <tableColumn id="10" xr3:uid="{C7BA4A47-C497-4D43-BEE0-DD2AFA960744}" name="30/09/2023" dataDxfId="13">
      <calculatedColumnFormula>SUM(Table2[[#This Row],[31/07/2022]:[30/09/2022]])</calculatedColumnFormula>
    </tableColumn>
    <tableColumn id="6" xr3:uid="{4121962F-C328-46E0-B0A7-A8B668371BEC}" name="31/10/2022"/>
    <tableColumn id="7" xr3:uid="{6AF418B3-2FCC-4DD7-8FC1-C9072773DB6A}" name="30/11/2022"/>
    <tableColumn id="8" xr3:uid="{778DF3FB-C1CD-42F5-9683-674092E0B6A2}" name="31/12/2023"/>
    <tableColumn id="11" xr3:uid="{596D43DF-9275-44D8-BD4D-5E71757DDCBE}" name="31/12/2024" dataDxfId="12">
      <calculatedColumnFormula>SUM(Table2[[#This Row],[31/10/2022]:[31/12/2023]])</calculatedColumnFormula>
    </tableColumn>
    <tableColumn id="9" xr3:uid="{D69A17F4-47A2-4092-808A-00C5B6CF3765}" name="31/01/202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026EB-7575-4BDD-BD87-D416047AE54E}" name="Table1" displayName="Table1" ref="A1:H6" totalsRowShown="0" headerRowDxfId="11" headerRowBorderDxfId="10" tableBorderDxfId="9" totalsRowBorderDxfId="8">
  <autoFilter ref="A1:H6" xr:uid="{43A026EB-7575-4BDD-BD87-D416047AE54E}"/>
  <tableColumns count="8">
    <tableColumn id="1" xr3:uid="{8B652E26-113B-4393-ABB1-4FFF25FEE73F}" name="Visa Subclass" dataDxfId="7"/>
    <tableColumn id="2" xr3:uid="{14F22716-9257-4C55-9A38-374A3EAA3FFE}" name="31/07/2022" dataDxfId="6"/>
    <tableColumn id="3" xr3:uid="{B609ACDE-6B53-4C8B-BF45-547FD9E8E00D}" name="31/08/2022" dataDxfId="5"/>
    <tableColumn id="4" xr3:uid="{F19B7193-5BEC-48B0-B712-619E6BC04CA2}" name="30/09/2022" dataDxfId="4"/>
    <tableColumn id="5" xr3:uid="{675597E8-C9E3-4DF5-A2EC-F443DAC51AD8}" name="31/10/2022" dataDxfId="3"/>
    <tableColumn id="6" xr3:uid="{B3AB6A25-CC03-444B-912C-BD359F9FFB1A}" name="30/11/2022" dataDxfId="2"/>
    <tableColumn id="7" xr3:uid="{E8272E73-0E2B-4150-B6E3-D0EBB4BA5FA6}" name="31/12/2022" dataDxfId="1"/>
    <tableColumn id="8" xr3:uid="{1498F0D3-2F5C-47DE-A626-B9A8486D5C79}" name="31/01/202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BD4E-CDE2-4B00-A362-65FE88CC73FE}">
  <dimension ref="A1:J6"/>
  <sheetViews>
    <sheetView workbookViewId="0">
      <selection sqref="A1:J6"/>
    </sheetView>
  </sheetViews>
  <sheetFormatPr defaultRowHeight="15" x14ac:dyDescent="0.25"/>
  <cols>
    <col min="1" max="1" width="35.5703125" customWidth="1"/>
    <col min="2" max="2" width="14.42578125" customWidth="1"/>
    <col min="3" max="10" width="1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13</v>
      </c>
      <c r="J1" t="s">
        <v>7</v>
      </c>
    </row>
    <row r="2" spans="1:10" x14ac:dyDescent="0.25">
      <c r="A2" t="s">
        <v>8</v>
      </c>
      <c r="B2" s="6">
        <v>237</v>
      </c>
      <c r="C2" s="6">
        <v>2844</v>
      </c>
      <c r="D2" s="6">
        <v>5329</v>
      </c>
      <c r="E2" s="7">
        <f>SUM(Table3[[#This Row],[31/07/2022]:[30/09/2022]])</f>
        <v>8410</v>
      </c>
      <c r="F2" s="6">
        <v>9429</v>
      </c>
      <c r="G2" s="6">
        <v>6168</v>
      </c>
      <c r="H2" s="6">
        <v>10709</v>
      </c>
      <c r="I2" s="7">
        <f>SUM(Table3[[#This Row],[31/10/2022]:[31/12/2022]])</f>
        <v>26306</v>
      </c>
      <c r="J2" s="6">
        <v>6638</v>
      </c>
    </row>
    <row r="3" spans="1:10" x14ac:dyDescent="0.25">
      <c r="A3" t="s">
        <v>9</v>
      </c>
      <c r="B3" s="6">
        <v>937</v>
      </c>
      <c r="C3" s="6">
        <v>807</v>
      </c>
      <c r="D3" s="6">
        <v>2097</v>
      </c>
      <c r="E3" s="7">
        <f>SUM(Table3[[#This Row],[31/07/2022]:[30/09/2022]])</f>
        <v>3841</v>
      </c>
      <c r="F3" s="6">
        <v>3557</v>
      </c>
      <c r="G3" s="6">
        <v>4383</v>
      </c>
      <c r="H3" s="6">
        <v>4218</v>
      </c>
      <c r="I3" s="7">
        <f>SUM(Table3[[#This Row],[31/10/2022]:[31/12/2022]])</f>
        <v>12158</v>
      </c>
      <c r="J3" s="6">
        <v>4235</v>
      </c>
    </row>
    <row r="4" spans="1:10" x14ac:dyDescent="0.25">
      <c r="A4" t="s">
        <v>10</v>
      </c>
      <c r="B4" s="6">
        <v>29</v>
      </c>
      <c r="C4" s="6">
        <v>38</v>
      </c>
      <c r="D4" s="6">
        <v>38</v>
      </c>
      <c r="E4" s="7">
        <f>SUM(Table3[[#This Row],[31/07/2022]:[30/09/2022]])</f>
        <v>105</v>
      </c>
      <c r="F4" s="6">
        <v>27</v>
      </c>
      <c r="G4" s="6">
        <v>27</v>
      </c>
      <c r="H4" s="6">
        <v>23</v>
      </c>
      <c r="I4" s="7">
        <f>SUM(Table3[[#This Row],[31/10/2022]:[31/12/2022]])</f>
        <v>77</v>
      </c>
      <c r="J4" s="6">
        <v>21</v>
      </c>
    </row>
    <row r="5" spans="1:10" x14ac:dyDescent="0.25">
      <c r="A5" t="s">
        <v>16</v>
      </c>
      <c r="B5" s="6">
        <v>1871</v>
      </c>
      <c r="C5" s="6">
        <v>1119</v>
      </c>
      <c r="D5" s="6">
        <v>1880</v>
      </c>
      <c r="E5" s="7">
        <f>SUM(Table3[[#This Row],[31/07/2022]:[30/09/2022]])</f>
        <v>4870</v>
      </c>
      <c r="F5" s="6">
        <v>2455</v>
      </c>
      <c r="G5" s="6">
        <v>3945</v>
      </c>
      <c r="H5" s="6">
        <v>3656</v>
      </c>
      <c r="I5" s="7">
        <f>SUM(Table3[[#This Row],[31/10/2022]:[31/12/2022]])</f>
        <v>10056</v>
      </c>
      <c r="J5" s="6">
        <v>2822</v>
      </c>
    </row>
    <row r="6" spans="1:10" x14ac:dyDescent="0.25">
      <c r="A6" t="s">
        <v>11</v>
      </c>
      <c r="B6" s="6">
        <v>294</v>
      </c>
      <c r="C6" s="6">
        <v>252</v>
      </c>
      <c r="D6" s="6">
        <v>170</v>
      </c>
      <c r="E6" s="7">
        <f>SUM(Table3[[#This Row],[31/07/2022]:[30/09/2022]])</f>
        <v>716</v>
      </c>
      <c r="F6" s="6">
        <v>172</v>
      </c>
      <c r="G6" s="6">
        <v>140</v>
      </c>
      <c r="H6" s="6">
        <v>161</v>
      </c>
      <c r="I6" s="7">
        <f>SUM(Table3[[#This Row],[31/10/2022]:[31/12/2022]])</f>
        <v>473</v>
      </c>
      <c r="J6" s="6">
        <v>89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A346-9A0E-4E6B-9611-19B0804F9F7B}">
  <dimension ref="A1:K16"/>
  <sheetViews>
    <sheetView tabSelected="1" workbookViewId="0">
      <selection activeCell="A9" sqref="A9"/>
    </sheetView>
  </sheetViews>
  <sheetFormatPr defaultRowHeight="15" x14ac:dyDescent="0.25"/>
  <cols>
    <col min="1" max="1" width="44.140625" bestFit="1" customWidth="1"/>
    <col min="2" max="2" width="11.28515625" customWidth="1"/>
    <col min="3" max="11" width="12.85546875" customWidth="1"/>
  </cols>
  <sheetData>
    <row r="1" spans="1:11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17</v>
      </c>
      <c r="G1" t="s">
        <v>4</v>
      </c>
      <c r="H1" t="s">
        <v>5</v>
      </c>
      <c r="I1" t="s">
        <v>13</v>
      </c>
      <c r="J1" t="s">
        <v>18</v>
      </c>
      <c r="K1" t="s">
        <v>7</v>
      </c>
    </row>
    <row r="2" spans="1:11" x14ac:dyDescent="0.25">
      <c r="A2" t="s">
        <v>8</v>
      </c>
      <c r="B2" t="s">
        <v>14</v>
      </c>
      <c r="C2" s="6">
        <v>295</v>
      </c>
      <c r="D2" s="6">
        <v>364</v>
      </c>
      <c r="E2" s="6">
        <v>1103</v>
      </c>
      <c r="F2" s="7">
        <f>SUM(Table2[[#This Row],[31/07/2022]:[30/09/2022]])</f>
        <v>1762</v>
      </c>
      <c r="G2" s="6">
        <v>1087</v>
      </c>
      <c r="H2" s="6">
        <v>1985</v>
      </c>
      <c r="I2" s="6">
        <v>2847</v>
      </c>
      <c r="J2" s="7">
        <f>SUM(Table2[[#This Row],[31/10/2022]:[31/12/2023]])</f>
        <v>5919</v>
      </c>
      <c r="K2" s="6">
        <v>10230</v>
      </c>
    </row>
    <row r="3" spans="1:11" x14ac:dyDescent="0.25">
      <c r="B3" t="s">
        <v>15</v>
      </c>
      <c r="C3" s="6">
        <v>28</v>
      </c>
      <c r="D3" s="6">
        <v>14</v>
      </c>
      <c r="E3" s="6">
        <v>50</v>
      </c>
      <c r="F3" s="7">
        <f>SUM(Table2[[#This Row],[31/07/2022]:[30/09/2022]])</f>
        <v>92</v>
      </c>
      <c r="G3" s="6">
        <v>25</v>
      </c>
      <c r="H3" s="6">
        <v>7</v>
      </c>
      <c r="I3" s="6">
        <v>20</v>
      </c>
      <c r="J3" s="7">
        <f>SUM(Table2[[#This Row],[31/10/2022]:[31/12/2023]])</f>
        <v>52</v>
      </c>
      <c r="K3" s="6">
        <v>40</v>
      </c>
    </row>
    <row r="4" spans="1:11" x14ac:dyDescent="0.25">
      <c r="A4" t="s">
        <v>9</v>
      </c>
      <c r="B4" t="s">
        <v>14</v>
      </c>
      <c r="C4" s="6">
        <v>1131</v>
      </c>
      <c r="D4" s="6">
        <v>1650</v>
      </c>
      <c r="E4" s="6">
        <v>1284</v>
      </c>
      <c r="F4" s="7">
        <f>SUM(Table2[[#This Row],[31/07/2022]:[30/09/2022]])</f>
        <v>4065</v>
      </c>
      <c r="G4" s="6">
        <v>1607</v>
      </c>
      <c r="H4" s="6">
        <v>5121</v>
      </c>
      <c r="I4" s="6">
        <v>4791</v>
      </c>
      <c r="J4" s="7">
        <f>SUM(Table2[[#This Row],[31/10/2022]:[31/12/2023]])</f>
        <v>11519</v>
      </c>
      <c r="K4" s="6">
        <v>3445</v>
      </c>
    </row>
    <row r="5" spans="1:11" x14ac:dyDescent="0.25">
      <c r="B5" t="s">
        <v>15</v>
      </c>
      <c r="C5" s="6">
        <v>27</v>
      </c>
      <c r="D5" s="6">
        <v>54</v>
      </c>
      <c r="E5" s="6">
        <v>11</v>
      </c>
      <c r="F5" s="7">
        <f>SUM(Table2[[#This Row],[31/07/2022]:[30/09/2022]])</f>
        <v>92</v>
      </c>
      <c r="G5" s="6">
        <v>13</v>
      </c>
      <c r="H5" s="6">
        <v>9</v>
      </c>
      <c r="I5" s="6">
        <v>17</v>
      </c>
      <c r="J5" s="7">
        <f>SUM(Table2[[#This Row],[31/10/2022]:[31/12/2023]])</f>
        <v>39</v>
      </c>
      <c r="K5" s="6">
        <v>30</v>
      </c>
    </row>
    <row r="6" spans="1:11" x14ac:dyDescent="0.25">
      <c r="A6" t="s">
        <v>10</v>
      </c>
      <c r="B6" t="s">
        <v>14</v>
      </c>
      <c r="C6" s="6">
        <v>77</v>
      </c>
      <c r="D6" s="6">
        <v>75</v>
      </c>
      <c r="E6" s="6">
        <v>99</v>
      </c>
      <c r="F6" s="7">
        <f>SUM(Table2[[#This Row],[31/07/2022]:[30/09/2022]])</f>
        <v>251</v>
      </c>
      <c r="G6" s="6">
        <v>63</v>
      </c>
      <c r="H6" s="6">
        <v>159</v>
      </c>
      <c r="I6" s="6">
        <v>882</v>
      </c>
      <c r="J6" s="7">
        <f>SUM(Table2[[#This Row],[31/10/2022]:[31/12/2023]])</f>
        <v>1104</v>
      </c>
      <c r="K6" s="6">
        <v>356</v>
      </c>
    </row>
    <row r="7" spans="1:11" x14ac:dyDescent="0.25">
      <c r="B7" t="s">
        <v>15</v>
      </c>
      <c r="C7" s="6"/>
      <c r="D7" s="6">
        <v>5</v>
      </c>
      <c r="E7" s="6">
        <v>0</v>
      </c>
      <c r="F7" s="7">
        <f>SUM(Table2[[#This Row],[31/07/2022]:[30/09/2022]])</f>
        <v>5</v>
      </c>
      <c r="G7" s="6">
        <v>0</v>
      </c>
      <c r="H7" s="6">
        <v>0</v>
      </c>
      <c r="I7" s="6">
        <v>6</v>
      </c>
      <c r="J7" s="7">
        <f>SUM(Table2[[#This Row],[31/10/2022]:[31/12/2023]])</f>
        <v>6</v>
      </c>
      <c r="K7" s="6"/>
    </row>
    <row r="8" spans="1:11" x14ac:dyDescent="0.25">
      <c r="A8" t="s">
        <v>16</v>
      </c>
      <c r="B8" t="s">
        <v>14</v>
      </c>
      <c r="C8" s="6">
        <v>949</v>
      </c>
      <c r="D8" s="6">
        <v>1293</v>
      </c>
      <c r="E8" s="6">
        <v>1148</v>
      </c>
      <c r="F8" s="7">
        <f>SUM(Table2[[#This Row],[31/07/2022]:[30/09/2022]])</f>
        <v>3390</v>
      </c>
      <c r="G8" s="6">
        <v>1126</v>
      </c>
      <c r="H8" s="6">
        <v>1912</v>
      </c>
      <c r="I8" s="6">
        <v>2103</v>
      </c>
      <c r="J8" s="7">
        <f>SUM(Table2[[#This Row],[31/10/2022]:[31/12/2023]])</f>
        <v>5141</v>
      </c>
      <c r="K8" s="6">
        <v>2562</v>
      </c>
    </row>
    <row r="9" spans="1:11" x14ac:dyDescent="0.25">
      <c r="B9" t="s">
        <v>15</v>
      </c>
      <c r="C9" s="6">
        <v>28</v>
      </c>
      <c r="D9" s="6">
        <v>29</v>
      </c>
      <c r="E9" s="6">
        <v>37</v>
      </c>
      <c r="F9" s="7">
        <f>SUM(Table2[[#This Row],[31/07/2022]:[30/09/2022]])</f>
        <v>94</v>
      </c>
      <c r="G9" s="6">
        <v>9</v>
      </c>
      <c r="H9" s="6">
        <v>0</v>
      </c>
      <c r="I9" s="6">
        <v>10</v>
      </c>
      <c r="J9" s="7">
        <f>SUM(Table2[[#This Row],[31/10/2022]:[31/12/2023]])</f>
        <v>19</v>
      </c>
      <c r="K9" s="6">
        <v>42</v>
      </c>
    </row>
    <row r="10" spans="1:11" x14ac:dyDescent="0.25">
      <c r="A10" t="s">
        <v>11</v>
      </c>
      <c r="B10" t="s">
        <v>14</v>
      </c>
      <c r="C10" s="6">
        <v>110</v>
      </c>
      <c r="D10" s="6">
        <v>99</v>
      </c>
      <c r="E10" s="6">
        <v>220</v>
      </c>
      <c r="F10" s="7">
        <f>SUM(Table2[[#This Row],[31/07/2022]:[30/09/2022]])</f>
        <v>429</v>
      </c>
      <c r="G10" s="6">
        <v>197</v>
      </c>
      <c r="H10" s="6">
        <v>204</v>
      </c>
      <c r="I10" s="6">
        <v>155</v>
      </c>
      <c r="J10" s="7">
        <f>SUM(Table2[[#This Row],[31/10/2022]:[31/12/2023]])</f>
        <v>556</v>
      </c>
      <c r="K10" s="6">
        <v>302</v>
      </c>
    </row>
    <row r="11" spans="1:11" x14ac:dyDescent="0.25">
      <c r="B11" t="s">
        <v>15</v>
      </c>
      <c r="C11" s="6">
        <v>0</v>
      </c>
      <c r="D11" s="6">
        <v>0</v>
      </c>
      <c r="E11" s="6">
        <v>7</v>
      </c>
      <c r="F11" s="7">
        <f>SUM(Table2[[#This Row],[31/07/2022]:[30/09/2022]])</f>
        <v>7</v>
      </c>
      <c r="G11" s="6">
        <v>0</v>
      </c>
      <c r="H11" s="6"/>
      <c r="I11" s="6">
        <v>0</v>
      </c>
      <c r="J11" s="7">
        <f>SUM(Table2[[#This Row],[31/10/2022]:[31/12/2023]])</f>
        <v>0</v>
      </c>
      <c r="K11" s="6"/>
    </row>
    <row r="14" spans="1:11" x14ac:dyDescent="0.25">
      <c r="A14" t="s">
        <v>19</v>
      </c>
    </row>
    <row r="15" spans="1:11" x14ac:dyDescent="0.25">
      <c r="A15" t="s">
        <v>20</v>
      </c>
    </row>
    <row r="16" spans="1:11" x14ac:dyDescent="0.25">
      <c r="A16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961B-3479-4C69-ABCD-8CCDBDBD505E}">
  <dimension ref="A1:H6"/>
  <sheetViews>
    <sheetView workbookViewId="0">
      <selection sqref="A1:H6"/>
    </sheetView>
  </sheetViews>
  <sheetFormatPr defaultRowHeight="15" x14ac:dyDescent="0.25"/>
  <cols>
    <col min="1" max="1" width="48.5703125" customWidth="1"/>
    <col min="2" max="8" width="12.85546875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1" t="s">
        <v>8</v>
      </c>
      <c r="B2" s="8">
        <v>13093</v>
      </c>
      <c r="C2" s="8">
        <v>15544</v>
      </c>
      <c r="D2" s="9">
        <v>19696</v>
      </c>
      <c r="E2" s="8">
        <v>27980</v>
      </c>
      <c r="F2" s="8">
        <v>32127</v>
      </c>
      <c r="G2" s="9">
        <v>39917</v>
      </c>
      <c r="H2" s="10">
        <v>36221</v>
      </c>
    </row>
    <row r="3" spans="1:8" x14ac:dyDescent="0.25">
      <c r="A3" s="1" t="s">
        <v>9</v>
      </c>
      <c r="B3" s="8">
        <v>20411</v>
      </c>
      <c r="C3" s="8">
        <v>19485</v>
      </c>
      <c r="D3" s="9">
        <v>20220</v>
      </c>
      <c r="E3" s="8">
        <v>22084</v>
      </c>
      <c r="F3" s="8">
        <v>21292</v>
      </c>
      <c r="G3" s="9">
        <v>20607</v>
      </c>
      <c r="H3" s="10">
        <v>21320</v>
      </c>
    </row>
    <row r="4" spans="1:8" x14ac:dyDescent="0.25">
      <c r="A4" s="1" t="s">
        <v>10</v>
      </c>
      <c r="B4" s="8">
        <v>4340</v>
      </c>
      <c r="C4" s="8">
        <v>4285</v>
      </c>
      <c r="D4" s="9">
        <v>4207</v>
      </c>
      <c r="E4" s="8">
        <v>4147</v>
      </c>
      <c r="F4" s="8">
        <v>4002</v>
      </c>
      <c r="G4" s="9">
        <v>3126</v>
      </c>
      <c r="H4" s="10">
        <v>2777</v>
      </c>
    </row>
    <row r="5" spans="1:8" x14ac:dyDescent="0.25">
      <c r="A5" s="1" t="s">
        <v>16</v>
      </c>
      <c r="B5" s="8">
        <v>26919</v>
      </c>
      <c r="C5" s="8">
        <v>26456</v>
      </c>
      <c r="D5" s="9">
        <v>26891</v>
      </c>
      <c r="E5" s="8">
        <v>27468</v>
      </c>
      <c r="F5" s="8">
        <v>29253</v>
      </c>
      <c r="G5" s="9">
        <v>29895</v>
      </c>
      <c r="H5" s="10">
        <v>29659</v>
      </c>
    </row>
    <row r="6" spans="1:8" x14ac:dyDescent="0.25">
      <c r="A6" s="5" t="s">
        <v>11</v>
      </c>
      <c r="B6" s="11">
        <v>19324</v>
      </c>
      <c r="C6" s="11">
        <v>19473</v>
      </c>
      <c r="D6" s="12">
        <v>19406</v>
      </c>
      <c r="E6" s="11">
        <v>19365</v>
      </c>
      <c r="F6" s="11">
        <v>19297</v>
      </c>
      <c r="G6" s="12">
        <v>19294</v>
      </c>
      <c r="H6" s="13">
        <v>19057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of lodged visa subclass </vt:lpstr>
      <vt:lpstr>Number of granted and refused v</vt:lpstr>
      <vt:lpstr>Number of on hand visa subclass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UDHAI SINGH</dc:creator>
  <cp:lastModifiedBy>UDHAI SINGH</cp:lastModifiedBy>
  <dcterms:created xsi:type="dcterms:W3CDTF">2023-04-10T02:13:50Z</dcterms:created>
  <dcterms:modified xsi:type="dcterms:W3CDTF">2023-04-10T09:58:36Z</dcterms:modified>
</cp:coreProperties>
</file>