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mi\SWITCHdrive\Studium\01 Module\MANIT3\Übungen\Übung 3\"/>
    </mc:Choice>
  </mc:AlternateContent>
  <bookViews>
    <workbookView xWindow="0" yWindow="0" windowWidth="21570" windowHeight="81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D8" i="1"/>
  <c r="D7" i="1"/>
  <c r="D6" i="1"/>
  <c r="D5" i="1"/>
  <c r="D4" i="1"/>
  <c r="D3" i="1"/>
  <c r="D2" i="1"/>
  <c r="G3" i="1" l="1"/>
  <c r="G10" i="1" s="1"/>
  <c r="G11" i="1" s="1"/>
  <c r="G6" i="1"/>
  <c r="G8" i="1"/>
  <c r="G4" i="1"/>
  <c r="G5" i="1"/>
  <c r="G2" i="1"/>
  <c r="C8" i="1"/>
  <c r="C7" i="1"/>
  <c r="C6" i="1"/>
  <c r="C5" i="1"/>
  <c r="C4" i="1"/>
  <c r="C3" i="1"/>
  <c r="C2" i="1"/>
  <c r="G7" i="1"/>
</calcChain>
</file>

<file path=xl/sharedStrings.xml><?xml version="1.0" encoding="utf-8"?>
<sst xmlns="http://schemas.openxmlformats.org/spreadsheetml/2006/main" count="15" uniqueCount="14">
  <si>
    <t>x</t>
  </si>
  <si>
    <t>y</t>
  </si>
  <si>
    <t>E_x</t>
  </si>
  <si>
    <t>x_dash</t>
  </si>
  <si>
    <t>ln(y)</t>
  </si>
  <si>
    <t>E_lny</t>
  </si>
  <si>
    <t>E_(lny)^2</t>
  </si>
  <si>
    <t>Steigung m</t>
  </si>
  <si>
    <t>y-Achsenabschnitt b</t>
  </si>
  <si>
    <t>lny_dash</t>
  </si>
  <si>
    <t>Sxx</t>
  </si>
  <si>
    <t>Sxy</t>
  </si>
  <si>
    <t>berechnete y-Werte</t>
  </si>
  <si>
    <t>Regressiongerade: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</si>
</sst>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98888888888888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berechnete y-Werte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Tabelle1!$A$2:$A$8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  <c:pt idx="6">
                  <c:v>7</c:v>
                </c:pt>
              </c:numCache>
            </c:numRef>
          </c:xVal>
          <c:yVal>
            <c:numRef>
              <c:f>Tabelle1!$D$2:$D$8</c:f>
              <c:numCache>
                <c:formatCode>General</c:formatCode>
                <c:ptCount val="7"/>
                <c:pt idx="0">
                  <c:v>4.7359193894052947</c:v>
                </c:pt>
                <c:pt idx="1">
                  <c:v>22.670868957928956</c:v>
                </c:pt>
                <c:pt idx="2">
                  <c:v>49.602104064252963</c:v>
                </c:pt>
                <c:pt idx="3">
                  <c:v>237.44551138135907</c:v>
                </c:pt>
                <c:pt idx="4">
                  <c:v>237.44551138135907</c:v>
                </c:pt>
                <c:pt idx="5">
                  <c:v>10.361824543608254</c:v>
                </c:pt>
                <c:pt idx="6">
                  <c:v>33.53390524943724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62640"/>
        <c:axId val="86762080"/>
      </c:scatterChart>
      <c:valAx>
        <c:axId val="8676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762080"/>
        <c:crosses val="autoZero"/>
        <c:crossBetween val="midCat"/>
      </c:valAx>
      <c:valAx>
        <c:axId val="867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76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ln(y)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Tabelle1!$A$2:$A$8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  <c:pt idx="6">
                  <c:v>7</c:v>
                </c:pt>
              </c:numCache>
            </c:numRef>
          </c:xVal>
          <c:yVal>
            <c:numRef>
              <c:f>Tabelle1!$C$2:$C$8</c:f>
              <c:numCache>
                <c:formatCode>General</c:formatCode>
                <c:ptCount val="7"/>
                <c:pt idx="0">
                  <c:v>1.6094379124341003</c:v>
                </c:pt>
                <c:pt idx="1">
                  <c:v>2.9957322735539909</c:v>
                </c:pt>
                <c:pt idx="2">
                  <c:v>3.8712010109078911</c:v>
                </c:pt>
                <c:pt idx="3">
                  <c:v>5.5606816310155276</c:v>
                </c:pt>
                <c:pt idx="4">
                  <c:v>5.393627546352362</c:v>
                </c:pt>
                <c:pt idx="5">
                  <c:v>2.3025850929940459</c:v>
                </c:pt>
                <c:pt idx="6">
                  <c:v>3.6375861597263857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126176"/>
        <c:axId val="850125616"/>
      </c:scatterChart>
      <c:valAx>
        <c:axId val="85012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0125616"/>
        <c:crosses val="autoZero"/>
        <c:crossBetween val="midCat"/>
      </c:valAx>
      <c:valAx>
        <c:axId val="8501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012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Tabelle1!$A$2:$A$8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  <c:pt idx="6">
                  <c:v>7</c:v>
                </c:pt>
              </c:numCache>
            </c:numRef>
          </c:xVal>
          <c:yVal>
            <c:numRef>
              <c:f>Tabelle1!$B$2:$B$8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48</c:v>
                </c:pt>
                <c:pt idx="3">
                  <c:v>260</c:v>
                </c:pt>
                <c:pt idx="4">
                  <c:v>220</c:v>
                </c:pt>
                <c:pt idx="5">
                  <c:v>10</c:v>
                </c:pt>
                <c:pt idx="6">
                  <c:v>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24560"/>
        <c:axId val="850123376"/>
      </c:scatterChart>
      <c:valAx>
        <c:axId val="70712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0123376"/>
        <c:crosses val="autoZero"/>
        <c:crossBetween val="midCat"/>
      </c:valAx>
      <c:valAx>
        <c:axId val="8501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12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12</xdr:row>
      <xdr:rowOff>0</xdr:rowOff>
    </xdr:from>
    <xdr:to>
      <xdr:col>15</xdr:col>
      <xdr:colOff>28575</xdr:colOff>
      <xdr:row>26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1209675</xdr:colOff>
      <xdr:row>12</xdr:row>
      <xdr:rowOff>9525</xdr:rowOff>
    </xdr:from>
    <xdr:to>
      <xdr:col>8</xdr:col>
      <xdr:colOff>571500</xdr:colOff>
      <xdr:row>26</xdr:row>
      <xdr:rowOff>85725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11</xdr:row>
      <xdr:rowOff>180975</xdr:rowOff>
    </xdr:from>
    <xdr:to>
      <xdr:col>4</xdr:col>
      <xdr:colOff>942975</xdr:colOff>
      <xdr:row>26</xdr:row>
      <xdr:rowOff>66675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J9" sqref="J9"/>
    </sheetView>
  </sheetViews>
  <sheetFormatPr baseColWidth="10" defaultRowHeight="15" x14ac:dyDescent="0.25"/>
  <cols>
    <col min="4" max="5" width="23.140625" customWidth="1"/>
    <col min="6" max="6" width="23.5703125" customWidth="1"/>
    <col min="7" max="7" width="20" customWidth="1"/>
  </cols>
  <sheetData>
    <row r="1" spans="1:7" x14ac:dyDescent="0.25">
      <c r="A1" s="2" t="s">
        <v>0</v>
      </c>
      <c r="B1" s="2" t="s">
        <v>1</v>
      </c>
      <c r="C1" s="2" t="s">
        <v>4</v>
      </c>
      <c r="D1" s="2" t="s">
        <v>12</v>
      </c>
      <c r="E1" s="2" t="s">
        <v>12</v>
      </c>
    </row>
    <row r="2" spans="1:7" x14ac:dyDescent="0.25">
      <c r="A2" s="1">
        <v>2</v>
      </c>
      <c r="B2" s="1">
        <v>5</v>
      </c>
      <c r="C2" s="1">
        <f>LN(B2)</f>
        <v>1.6094379124341003</v>
      </c>
      <c r="D2" s="1">
        <f>EXP(($G$10*A2)+$G$11)</f>
        <v>4.7359193894052947</v>
      </c>
      <c r="E2" s="1">
        <f>EXP(($G$10*(A2-$G$7))+$G$8)</f>
        <v>4.7359193894052956</v>
      </c>
      <c r="F2" t="s">
        <v>2</v>
      </c>
      <c r="G2">
        <f>SUM(A2:A8)</f>
        <v>51</v>
      </c>
    </row>
    <row r="3" spans="1:7" x14ac:dyDescent="0.25">
      <c r="A3" s="1">
        <v>6</v>
      </c>
      <c r="B3" s="1">
        <v>20</v>
      </c>
      <c r="C3" s="1">
        <f t="shared" ref="C3:C8" si="0">LN(B3)</f>
        <v>2.9957322735539909</v>
      </c>
      <c r="D3" s="1">
        <f t="shared" ref="D3:D8" si="1">EXP(($G$10*A3)+$G$11)</f>
        <v>22.670868957928956</v>
      </c>
      <c r="E3" s="1">
        <f t="shared" ref="E3:E8" si="2">EXP(($G$10*(A3-$G$7))+$G$8)</f>
        <v>22.670868957928956</v>
      </c>
      <c r="F3" t="s">
        <v>10</v>
      </c>
      <c r="G3">
        <f>A2^2+A3^2+A4^2+A5^2+A6^2+A7^2+A8^2-(COUNT(A2:A8)*G7^2)</f>
        <v>85.428571428571445</v>
      </c>
    </row>
    <row r="4" spans="1:7" x14ac:dyDescent="0.25">
      <c r="A4" s="1">
        <v>8</v>
      </c>
      <c r="B4" s="1">
        <v>48</v>
      </c>
      <c r="C4" s="1">
        <f t="shared" si="0"/>
        <v>3.8712010109078911</v>
      </c>
      <c r="D4" s="1">
        <f t="shared" si="1"/>
        <v>49.602104064252963</v>
      </c>
      <c r="E4" s="1">
        <f t="shared" si="2"/>
        <v>49.602104064252963</v>
      </c>
      <c r="F4" t="s">
        <v>5</v>
      </c>
      <c r="G4">
        <f>SUM(C2:C8)</f>
        <v>25.370851626984305</v>
      </c>
    </row>
    <row r="5" spans="1:7" x14ac:dyDescent="0.25">
      <c r="A5" s="1">
        <v>12</v>
      </c>
      <c r="B5" s="1">
        <v>260</v>
      </c>
      <c r="C5" s="1">
        <f t="shared" si="0"/>
        <v>5.5606816310155276</v>
      </c>
      <c r="D5" s="1">
        <f t="shared" si="1"/>
        <v>237.44551138135907</v>
      </c>
      <c r="E5" s="1">
        <f t="shared" si="2"/>
        <v>237.44551138135907</v>
      </c>
      <c r="F5" t="s">
        <v>6</v>
      </c>
      <c r="G5">
        <f>C2^2+C3^2+C4^2+C5^2+C6^2+C7^2+C8^2</f>
        <v>105.09722900584335</v>
      </c>
    </row>
    <row r="6" spans="1:7" x14ac:dyDescent="0.25">
      <c r="A6" s="1">
        <v>12</v>
      </c>
      <c r="B6" s="1">
        <v>220</v>
      </c>
      <c r="C6" s="1">
        <f t="shared" si="0"/>
        <v>5.393627546352362</v>
      </c>
      <c r="D6" s="1">
        <f t="shared" si="1"/>
        <v>237.44551138135907</v>
      </c>
      <c r="E6" s="1">
        <f t="shared" si="2"/>
        <v>237.44551138135907</v>
      </c>
      <c r="F6" t="s">
        <v>11</v>
      </c>
      <c r="G6">
        <f>(A2*C2)+(A3*C3)+(A4*C4)+(A5*C5)+(A6*C6)+(A7*C7)+(A8*C8)-(COUNT(A2:A8)*G7*G8)</f>
        <v>33.443255032473729</v>
      </c>
    </row>
    <row r="7" spans="1:7" x14ac:dyDescent="0.25">
      <c r="A7" s="1">
        <v>4</v>
      </c>
      <c r="B7" s="1">
        <v>10</v>
      </c>
      <c r="C7" s="1">
        <f t="shared" si="0"/>
        <v>2.3025850929940459</v>
      </c>
      <c r="D7" s="1">
        <f t="shared" si="1"/>
        <v>10.361824543608254</v>
      </c>
      <c r="E7" s="1">
        <f t="shared" si="2"/>
        <v>10.361824543608254</v>
      </c>
      <c r="F7" t="s">
        <v>3</v>
      </c>
      <c r="G7">
        <f>SUM(A2:A8)/COUNT(A2:A8)</f>
        <v>7.2857142857142856</v>
      </c>
    </row>
    <row r="8" spans="1:7" x14ac:dyDescent="0.25">
      <c r="A8" s="1">
        <v>7</v>
      </c>
      <c r="B8" s="1">
        <v>38</v>
      </c>
      <c r="C8" s="1">
        <f t="shared" si="0"/>
        <v>3.6375861597263857</v>
      </c>
      <c r="D8" s="1">
        <f t="shared" si="1"/>
        <v>33.53390524943724</v>
      </c>
      <c r="E8" s="1">
        <f t="shared" si="2"/>
        <v>33.53390524943724</v>
      </c>
      <c r="F8" t="s">
        <v>9</v>
      </c>
      <c r="G8">
        <f>SUM(C2:C8)/COUNT(C2:C8)</f>
        <v>3.624407375283472</v>
      </c>
    </row>
    <row r="9" spans="1:7" x14ac:dyDescent="0.25">
      <c r="F9" t="s">
        <v>13</v>
      </c>
    </row>
    <row r="10" spans="1:7" x14ac:dyDescent="0.25">
      <c r="F10" t="s">
        <v>7</v>
      </c>
      <c r="G10">
        <f>G6/G3</f>
        <v>0.39147622947711713</v>
      </c>
    </row>
    <row r="11" spans="1:7" x14ac:dyDescent="0.25">
      <c r="F11" t="s">
        <v>8</v>
      </c>
      <c r="G11">
        <f>G8-(G10*G7)</f>
        <v>0.77222341766447578</v>
      </c>
    </row>
    <row r="12" spans="1:7" x14ac:dyDescent="0.25">
      <c r="G12" s="3"/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Georgiou</dc:creator>
  <cp:lastModifiedBy>Rémi Georgiou</cp:lastModifiedBy>
  <dcterms:created xsi:type="dcterms:W3CDTF">2015-10-03T04:40:00Z</dcterms:created>
  <dcterms:modified xsi:type="dcterms:W3CDTF">2015-10-16T18:52:06Z</dcterms:modified>
</cp:coreProperties>
</file>