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22995" windowHeight="11055" activeTab="1"/>
  </bookViews>
  <sheets>
    <sheet name="normal replication" sheetId="1" r:id="rId1"/>
    <sheet name="profile (9)" sheetId="4" r:id="rId2"/>
    <sheet name="Sheet2" sheetId="2" r:id="rId3"/>
    <sheet name="Sheet3" sheetId="3" r:id="rId4"/>
  </sheets>
  <externalReferences>
    <externalReference r:id="rId5"/>
    <externalReference r:id="rId6"/>
  </externalReferences>
  <calcPr calcId="125725"/>
</workbook>
</file>

<file path=xl/calcChain.xml><?xml version="1.0" encoding="utf-8"?>
<calcChain xmlns="http://schemas.openxmlformats.org/spreadsheetml/2006/main">
  <c r="T6" i="4"/>
  <c r="U32" s="1"/>
  <c r="U6"/>
  <c r="W6" s="1"/>
  <c r="T7"/>
  <c r="V43" s="1"/>
  <c r="U7"/>
  <c r="T8"/>
  <c r="W8" s="1"/>
  <c r="U8"/>
  <c r="T9"/>
  <c r="X32" s="1"/>
  <c r="U9"/>
  <c r="T10"/>
  <c r="Y43" s="1"/>
  <c r="U10"/>
  <c r="W10" s="1"/>
  <c r="U5"/>
  <c r="W5" s="1"/>
  <c r="T5"/>
  <c r="T32" s="1"/>
  <c r="T40" s="1"/>
  <c r="AD36"/>
  <c r="X21" s="1"/>
  <c r="AE36"/>
  <c r="AA21" s="1"/>
  <c r="AF36"/>
  <c r="AD21" s="1"/>
  <c r="AG36"/>
  <c r="AG21" s="1"/>
  <c r="AH36"/>
  <c r="AJ21" s="1"/>
  <c r="AD37"/>
  <c r="X22" s="1"/>
  <c r="AE37"/>
  <c r="AA22" s="1"/>
  <c r="AF37"/>
  <c r="AD22" s="1"/>
  <c r="AG37"/>
  <c r="AG22" s="1"/>
  <c r="AH37"/>
  <c r="AJ22" s="1"/>
  <c r="AD38"/>
  <c r="X23" s="1"/>
  <c r="AE38"/>
  <c r="AA23" s="1"/>
  <c r="AF38"/>
  <c r="AD23" s="1"/>
  <c r="AG38"/>
  <c r="AG23" s="1"/>
  <c r="AH38"/>
  <c r="AJ23" s="1"/>
  <c r="AD39"/>
  <c r="X24" s="1"/>
  <c r="AE39"/>
  <c r="AA24" s="1"/>
  <c r="AF39"/>
  <c r="AD24" s="1"/>
  <c r="AG39"/>
  <c r="AG24" s="1"/>
  <c r="AH39"/>
  <c r="AJ24" s="1"/>
  <c r="AD40"/>
  <c r="X25" s="1"/>
  <c r="AE40"/>
  <c r="AA25" s="1"/>
  <c r="AF40"/>
  <c r="AD25" s="1"/>
  <c r="AG40"/>
  <c r="AG25" s="1"/>
  <c r="AH40"/>
  <c r="AJ25" s="1"/>
  <c r="AD41"/>
  <c r="X26" s="1"/>
  <c r="AE41"/>
  <c r="AA26" s="1"/>
  <c r="AF41"/>
  <c r="AD26" s="1"/>
  <c r="AG41"/>
  <c r="AG26" s="1"/>
  <c r="AH41"/>
  <c r="AJ26" s="1"/>
  <c r="AD42"/>
  <c r="X27" s="1"/>
  <c r="AE42"/>
  <c r="AA27" s="1"/>
  <c r="AF42"/>
  <c r="AD27" s="1"/>
  <c r="AG42"/>
  <c r="AH42"/>
  <c r="AC37"/>
  <c r="U22" s="1"/>
  <c r="AC38"/>
  <c r="U23" s="1"/>
  <c r="AC39"/>
  <c r="U24" s="1"/>
  <c r="AC40"/>
  <c r="U25" s="1"/>
  <c r="AC41"/>
  <c r="U26" s="1"/>
  <c r="AC42"/>
  <c r="U27" s="1"/>
  <c r="AC36"/>
  <c r="U21" s="1"/>
  <c r="U45"/>
  <c r="V45"/>
  <c r="W45"/>
  <c r="X45"/>
  <c r="Y45"/>
  <c r="U46"/>
  <c r="V46"/>
  <c r="W46"/>
  <c r="X46"/>
  <c r="Y46"/>
  <c r="U47"/>
  <c r="V47"/>
  <c r="W47"/>
  <c r="X47"/>
  <c r="Y47"/>
  <c r="U48"/>
  <c r="U40" s="1"/>
  <c r="V48"/>
  <c r="W48"/>
  <c r="X48"/>
  <c r="Y48"/>
  <c r="U49"/>
  <c r="U41" s="1"/>
  <c r="V49"/>
  <c r="V41" s="1"/>
  <c r="W49"/>
  <c r="X49"/>
  <c r="X41" s="1"/>
  <c r="Y49"/>
  <c r="T46"/>
  <c r="T47"/>
  <c r="T48"/>
  <c r="T49"/>
  <c r="T41" s="1"/>
  <c r="T45"/>
  <c r="Y97"/>
  <c r="X97"/>
  <c r="W97"/>
  <c r="V97"/>
  <c r="U97"/>
  <c r="T97"/>
  <c r="S97"/>
  <c r="Y96"/>
  <c r="X96"/>
  <c r="W96"/>
  <c r="V96"/>
  <c r="U96"/>
  <c r="T96"/>
  <c r="S96"/>
  <c r="Y95"/>
  <c r="X95"/>
  <c r="W95"/>
  <c r="V95"/>
  <c r="U95"/>
  <c r="T95"/>
  <c r="S95"/>
  <c r="Y94"/>
  <c r="X94"/>
  <c r="W94"/>
  <c r="V94"/>
  <c r="U94"/>
  <c r="T94"/>
  <c r="S94"/>
  <c r="Y93"/>
  <c r="X93"/>
  <c r="W93"/>
  <c r="V93"/>
  <c r="U93"/>
  <c r="T93"/>
  <c r="S93"/>
  <c r="AJ83"/>
  <c r="AI83"/>
  <c r="AG83"/>
  <c r="AF83"/>
  <c r="AD83"/>
  <c r="AC83"/>
  <c r="AA83"/>
  <c r="Z83"/>
  <c r="X83"/>
  <c r="W83"/>
  <c r="U83"/>
  <c r="T83"/>
  <c r="S83"/>
  <c r="AJ82"/>
  <c r="AI82"/>
  <c r="AG82"/>
  <c r="AF82"/>
  <c r="AD82"/>
  <c r="AC82"/>
  <c r="AA82"/>
  <c r="Z82"/>
  <c r="X82"/>
  <c r="W82"/>
  <c r="U82"/>
  <c r="T82"/>
  <c r="S82"/>
  <c r="AJ81"/>
  <c r="AI81"/>
  <c r="AG81"/>
  <c r="AF81"/>
  <c r="AD81"/>
  <c r="AC81"/>
  <c r="AA81"/>
  <c r="Z81"/>
  <c r="X81"/>
  <c r="W81"/>
  <c r="U81"/>
  <c r="T81"/>
  <c r="S81"/>
  <c r="AJ80"/>
  <c r="AI80"/>
  <c r="AG80"/>
  <c r="AF80"/>
  <c r="AD80"/>
  <c r="AC80"/>
  <c r="AA80"/>
  <c r="Z80"/>
  <c r="X80"/>
  <c r="W80"/>
  <c r="U80"/>
  <c r="T80"/>
  <c r="S80"/>
  <c r="AJ79"/>
  <c r="AI79"/>
  <c r="AG79"/>
  <c r="AF79"/>
  <c r="AD79"/>
  <c r="AC79"/>
  <c r="AA79"/>
  <c r="Z79"/>
  <c r="X79"/>
  <c r="W79"/>
  <c r="U79"/>
  <c r="T79"/>
  <c r="S79"/>
  <c r="AJ78"/>
  <c r="AI78"/>
  <c r="AG78"/>
  <c r="AF78"/>
  <c r="AD78"/>
  <c r="AC78"/>
  <c r="AA78"/>
  <c r="Z78"/>
  <c r="X78"/>
  <c r="W78"/>
  <c r="U78"/>
  <c r="T78"/>
  <c r="S78"/>
  <c r="AJ77"/>
  <c r="AI77"/>
  <c r="AG77"/>
  <c r="AF77"/>
  <c r="AD77"/>
  <c r="AC77"/>
  <c r="AA77"/>
  <c r="Z77"/>
  <c r="X77"/>
  <c r="W77"/>
  <c r="U77"/>
  <c r="T77"/>
  <c r="S77"/>
  <c r="AJ76"/>
  <c r="AG76"/>
  <c r="AD76"/>
  <c r="AA76"/>
  <c r="X76"/>
  <c r="U76"/>
  <c r="AA63"/>
  <c r="Z63"/>
  <c r="Y63"/>
  <c r="AE62"/>
  <c r="AD62"/>
  <c r="AA62"/>
  <c r="Z62"/>
  <c r="Y62"/>
  <c r="U62"/>
  <c r="T62"/>
  <c r="S62"/>
  <c r="AE61"/>
  <c r="AD61"/>
  <c r="AA61"/>
  <c r="Z61"/>
  <c r="Y61"/>
  <c r="U61"/>
  <c r="T61"/>
  <c r="S61"/>
  <c r="AE60"/>
  <c r="AD60"/>
  <c r="AA60"/>
  <c r="Z60"/>
  <c r="Y60"/>
  <c r="U60"/>
  <c r="T60"/>
  <c r="S60"/>
  <c r="AE59"/>
  <c r="AD59"/>
  <c r="AA59"/>
  <c r="Z59"/>
  <c r="Y59"/>
  <c r="U59"/>
  <c r="T59"/>
  <c r="S59"/>
  <c r="AE58"/>
  <c r="AD58"/>
  <c r="AA58"/>
  <c r="Z58"/>
  <c r="Y58"/>
  <c r="U58"/>
  <c r="T58"/>
  <c r="S58"/>
  <c r="AE57"/>
  <c r="AD57"/>
  <c r="AA57"/>
  <c r="Z57"/>
  <c r="Y57"/>
  <c r="U57"/>
  <c r="T57"/>
  <c r="S57"/>
  <c r="AE56"/>
  <c r="AD56"/>
  <c r="AA56"/>
  <c r="Z56"/>
  <c r="Y56"/>
  <c r="U56"/>
  <c r="T56"/>
  <c r="S56"/>
  <c r="AE55"/>
  <c r="AA55"/>
  <c r="Z55"/>
  <c r="U55"/>
  <c r="T55"/>
  <c r="U43"/>
  <c r="T43"/>
  <c r="AI27"/>
  <c r="AF27"/>
  <c r="AC27"/>
  <c r="Z27"/>
  <c r="W27"/>
  <c r="T27"/>
  <c r="S27"/>
  <c r="AI26"/>
  <c r="AF26"/>
  <c r="AC26"/>
  <c r="Z26"/>
  <c r="W26"/>
  <c r="T26"/>
  <c r="S26"/>
  <c r="AI25"/>
  <c r="AF25"/>
  <c r="AC25"/>
  <c r="Z25"/>
  <c r="W25"/>
  <c r="T25"/>
  <c r="S25"/>
  <c r="AI24"/>
  <c r="AF24"/>
  <c r="AC24"/>
  <c r="Z24"/>
  <c r="W24"/>
  <c r="T24"/>
  <c r="S24"/>
  <c r="AI23"/>
  <c r="AF23"/>
  <c r="AC23"/>
  <c r="Z23"/>
  <c r="W23"/>
  <c r="T23"/>
  <c r="S23"/>
  <c r="AI22"/>
  <c r="AF22"/>
  <c r="AC22"/>
  <c r="Z22"/>
  <c r="W22"/>
  <c r="T22"/>
  <c r="S22"/>
  <c r="AI21"/>
  <c r="AF21"/>
  <c r="AC21"/>
  <c r="Z21"/>
  <c r="W21"/>
  <c r="T21"/>
  <c r="S21"/>
  <c r="AJ20"/>
  <c r="AG20"/>
  <c r="AD20"/>
  <c r="AA20"/>
  <c r="X20"/>
  <c r="U20"/>
  <c r="AA12"/>
  <c r="Z12"/>
  <c r="Y12"/>
  <c r="AY11"/>
  <c r="AD11"/>
  <c r="AA11"/>
  <c r="Z11"/>
  <c r="Y11"/>
  <c r="AY10"/>
  <c r="AD10"/>
  <c r="AA10"/>
  <c r="Z10"/>
  <c r="Y10"/>
  <c r="AY9"/>
  <c r="AD9"/>
  <c r="AA9"/>
  <c r="Z9"/>
  <c r="Y9"/>
  <c r="W9"/>
  <c r="AY8"/>
  <c r="AD8"/>
  <c r="AA8"/>
  <c r="Z8"/>
  <c r="Y8"/>
  <c r="AY7"/>
  <c r="AD7"/>
  <c r="AA7"/>
  <c r="Z7"/>
  <c r="Y7"/>
  <c r="AY6"/>
  <c r="AD6"/>
  <c r="AA6"/>
  <c r="Z6"/>
  <c r="Y6"/>
  <c r="AY5"/>
  <c r="AD5"/>
  <c r="AA5"/>
  <c r="Z5"/>
  <c r="Y5"/>
  <c r="AZ4"/>
  <c r="AE4"/>
  <c r="AA4"/>
  <c r="Z4"/>
  <c r="U4"/>
  <c r="T4"/>
  <c r="X37" l="1"/>
  <c r="X43"/>
  <c r="W7"/>
  <c r="W12" s="1"/>
  <c r="Y32"/>
  <c r="Y37" s="1"/>
  <c r="X39"/>
  <c r="X38"/>
  <c r="W43"/>
  <c r="T38"/>
  <c r="T39"/>
  <c r="T37"/>
  <c r="U38"/>
  <c r="U39"/>
  <c r="U37"/>
  <c r="W32"/>
  <c r="W38" s="1"/>
  <c r="V32"/>
  <c r="V38" s="1"/>
  <c r="X40"/>
  <c r="Y38" l="1"/>
  <c r="Y39"/>
  <c r="Y40"/>
  <c r="Y41"/>
  <c r="W39"/>
  <c r="W37"/>
  <c r="W41"/>
  <c r="V39"/>
  <c r="V37"/>
  <c r="W40"/>
  <c r="V40"/>
</calcChain>
</file>

<file path=xl/sharedStrings.xml><?xml version="1.0" encoding="utf-8"?>
<sst xmlns="http://schemas.openxmlformats.org/spreadsheetml/2006/main" count="1066" uniqueCount="367">
  <si>
    <t>******** multithreshold version 1.46</t>
  </si>
  <si>
    <t>Name:</t>
  </si>
  <si>
    <t xml:space="preserve">Std </t>
  </si>
  <si>
    <t>paradigm:</t>
  </si>
  <si>
    <t xml:space="preserve">TMC_16ms </t>
  </si>
  <si>
    <t>Ear:</t>
  </si>
  <si>
    <t xml:space="preserve">MAPmodelSingleCh </t>
  </si>
  <si>
    <t>method:</t>
  </si>
  <si>
    <t xml:space="preserve">oneIntervalUpDown/ withCue </t>
  </si>
  <si>
    <t>date:</t>
  </si>
  <si>
    <t xml:space="preserve">31-May-2011 15_39_59 </t>
  </si>
  <si>
    <t>thresholds</t>
  </si>
  <si>
    <t xml:space="preserve">gapDuration/   </t>
  </si>
  <si>
    <t>targetFrequency</t>
  </si>
  <si>
    <t>NaN</t>
  </si>
  <si>
    <t>stimulusParameters:</t>
  </si>
  <si>
    <t>sampleRate=</t>
  </si>
  <si>
    <t>targetType=</t>
  </si>
  <si>
    <t>'tone'</t>
  </si>
  <si>
    <t>targetFrequency=</t>
  </si>
  <si>
    <t>targetDuration=</t>
  </si>
  <si>
    <t>targetLevel=</t>
  </si>
  <si>
    <t>gapDuration=</t>
  </si>
  <si>
    <t>maskerType=</t>
  </si>
  <si>
    <t>maskerRelativeFrequency=</t>
  </si>
  <si>
    <t>maskerDuration=</t>
  </si>
  <si>
    <t>maskerLevel=</t>
  </si>
  <si>
    <t>backgroundType=</t>
  </si>
  <si>
    <t>'none'</t>
  </si>
  <si>
    <t>backgroundTypeValue=</t>
  </si>
  <si>
    <t>backgroundLevel=</t>
  </si>
  <si>
    <t>includeCue=</t>
  </si>
  <si>
    <t>stimulusDelay=</t>
  </si>
  <si>
    <t>rampDuration=</t>
  </si>
  <si>
    <t>absThresholds=</t>
  </si>
  <si>
    <t>numOHIOtones=</t>
  </si>
  <si>
    <t>WRVname=</t>
  </si>
  <si>
    <t>'maskerLevel'</t>
  </si>
  <si>
    <t>WRVstartValues=</t>
  </si>
  <si>
    <t xml:space="preserve"> 50...   [30 element array]</t>
  </si>
  <si>
    <t>WRVsteps=</t>
  </si>
  <si>
    <t>WRVlimits=</t>
  </si>
  <si>
    <t>WRVinitialStep=</t>
  </si>
  <si>
    <t>WRVsmallStep=</t>
  </si>
  <si>
    <t>calibrationdB=</t>
  </si>
  <si>
    <t>catchTrialRates=</t>
  </si>
  <si>
    <t>catchTrialBaseRate=</t>
  </si>
  <si>
    <t>catchTrialRate=</t>
  </si>
  <si>
    <t>catchTrialTimeConstant=</t>
  </si>
  <si>
    <t>dt=</t>
  </si>
  <si>
    <t>jitterStartdB=</t>
  </si>
  <si>
    <t>restoreCalibration=</t>
  </si>
  <si>
    <t>messageString=</t>
  </si>
  <si>
    <t xml:space="preserve"> cell array</t>
  </si>
  <si>
    <t>cueTestDifference=</t>
  </si>
  <si>
    <t>subjectText=</t>
  </si>
  <si>
    <t>testTargetBegins=</t>
  </si>
  <si>
    <t>testTargetEnds=</t>
  </si>
  <si>
    <t>musicLeveldB=</t>
  </si>
  <si>
    <t>subjectSampleRate=</t>
  </si>
  <si>
    <t>MAPSampleRate=</t>
  </si>
  <si>
    <t>maskerPhase=</t>
  </si>
  <si>
    <t>'sin'</t>
  </si>
  <si>
    <t>targetPhase=</t>
  </si>
  <si>
    <t>AFCsilenceDuration=</t>
  </si>
  <si>
    <t>instructions=</t>
  </si>
  <si>
    <t>targetLevels=</t>
  </si>
  <si>
    <t>experiment:</t>
  </si>
  <si>
    <t>name=</t>
  </si>
  <si>
    <t>'Std'</t>
  </si>
  <si>
    <t>date=</t>
  </si>
  <si>
    <t>'31-May-2011 15_39_59'</t>
  </si>
  <si>
    <t>paradigm=</t>
  </si>
  <si>
    <t>'TMC_16ms'</t>
  </si>
  <si>
    <t>ear=</t>
  </si>
  <si>
    <t>'MAPmodelSingleCh'</t>
  </si>
  <si>
    <t>headphonesUsed=</t>
  </si>
  <si>
    <t>singleShot=</t>
  </si>
  <si>
    <t>randomize=</t>
  </si>
  <si>
    <t>''</t>
  </si>
  <si>
    <t>maxTrials=</t>
  </si>
  <si>
    <t>MacGThreshold=</t>
  </si>
  <si>
    <t>resetCriterion=</t>
  </si>
  <si>
    <t>runResetCriterion=</t>
  </si>
  <si>
    <t>comparisonData=</t>
  </si>
  <si>
    <t>threshEstMethod=</t>
  </si>
  <si>
    <t>'oneIntervalUpDown'</t>
  </si>
  <si>
    <t>functionEstMethod=</t>
  </si>
  <si>
    <t>'logisticLS'</t>
  </si>
  <si>
    <t>psyBinWidth=</t>
  </si>
  <si>
    <t>maxLogisticK=</t>
  </si>
  <si>
    <t>numPossLogisticK=</t>
  </si>
  <si>
    <t>possLogSlopes=</t>
  </si>
  <si>
    <t xml:space="preserve"> -0.01...   [100 element array]</t>
  </si>
  <si>
    <t>meanSearchStep=</t>
  </si>
  <si>
    <t>psyFunSlope=</t>
  </si>
  <si>
    <t>predictionLevels=</t>
  </si>
  <si>
    <t xml:space="preserve"> -30...   [561 element array]</t>
  </si>
  <si>
    <t>buttonBoxType=</t>
  </si>
  <si>
    <t>'square'</t>
  </si>
  <si>
    <t>buttonBoxStatus=</t>
  </si>
  <si>
    <t>'not busy'</t>
  </si>
  <si>
    <t>status=</t>
  </si>
  <si>
    <t>'runCompleted'</t>
  </si>
  <si>
    <t>stop=</t>
  </si>
  <si>
    <t>pleaseRepeat=</t>
  </si>
  <si>
    <t>justInitialized=</t>
  </si>
  <si>
    <t>MAPplot=</t>
  </si>
  <si>
    <t>saveData=</t>
  </si>
  <si>
    <t>printTracks=</t>
  </si>
  <si>
    <t>msgFontSize=</t>
  </si>
  <si>
    <t>subjGUIfontSize=</t>
  </si>
  <si>
    <t>timeAtStart=</t>
  </si>
  <si>
    <t>'15:39'</t>
  </si>
  <si>
    <t>minElapsed=</t>
  </si>
  <si>
    <t>stopCriteria2IFC=</t>
  </si>
  <si>
    <t>stopCriteriaSI=</t>
  </si>
  <si>
    <t>clickToStimulusPause=</t>
  </si>
  <si>
    <t>singleIntervalMaxTrials=</t>
  </si>
  <si>
    <t>allowCatchTrials=</t>
  </si>
  <si>
    <t>maskerInUse=</t>
  </si>
  <si>
    <t>betweenRuns:</t>
  </si>
  <si>
    <t>variableName1=</t>
  </si>
  <si>
    <t>'gapDuration'</t>
  </si>
  <si>
    <t>variableList1=</t>
  </si>
  <si>
    <t>variableName2=</t>
  </si>
  <si>
    <t>'targetFrequency'</t>
  </si>
  <si>
    <t>variableList2=</t>
  </si>
  <si>
    <t>var1Sequence=</t>
  </si>
  <si>
    <t xml:space="preserve"> 0.01...   [30 element array]</t>
  </si>
  <si>
    <t>var2Sequence=</t>
  </si>
  <si>
    <t xml:space="preserve"> 250...   [30 element array]</t>
  </si>
  <si>
    <t>randomizeSequence=</t>
  </si>
  <si>
    <t>'fixed sequence'</t>
  </si>
  <si>
    <t>timeNow=</t>
  </si>
  <si>
    <t>runNumber=</t>
  </si>
  <si>
    <t>thresholds=</t>
  </si>
  <si>
    <t xml:space="preserve"> 38.4747...   [30 element array]</t>
  </si>
  <si>
    <t>forceThresholds=</t>
  </si>
  <si>
    <t>observationCount=</t>
  </si>
  <si>
    <t xml:space="preserve"> 30...   [30 element array]</t>
  </si>
  <si>
    <t>timesOfFirstReversals=</t>
  </si>
  <si>
    <t xml:space="preserve"> 1...   [30 element array]</t>
  </si>
  <si>
    <t>bestThresholdTracks=</t>
  </si>
  <si>
    <t>bestThresholdMeanTracks=</t>
  </si>
  <si>
    <t>bestThresholdMedianTracks=</t>
  </si>
  <si>
    <t>levelTracks=</t>
  </si>
  <si>
    <t>responseTracks=</t>
  </si>
  <si>
    <t>slopeKTracks=</t>
  </si>
  <si>
    <t>gainTracks=</t>
  </si>
  <si>
    <t>VminTracks=</t>
  </si>
  <si>
    <t>bestGain=</t>
  </si>
  <si>
    <t xml:space="preserve"> NaN...   [30 element array]</t>
  </si>
  <si>
    <t>bestVMin=</t>
  </si>
  <si>
    <t>bestPaMin=</t>
  </si>
  <si>
    <t>bestLogisticM=</t>
  </si>
  <si>
    <t>bestLogisticK=</t>
  </si>
  <si>
    <t xml:space="preserve"> -0.25...   [30 element array]</t>
  </si>
  <si>
    <t>psychometicFunction=</t>
  </si>
  <si>
    <t>catchTrials=</t>
  </si>
  <si>
    <t xml:space="preserve"> 0...   [30 element array]</t>
  </si>
  <si>
    <t>caughtOut=</t>
  </si>
  <si>
    <t>thresholds_mean=</t>
  </si>
  <si>
    <t xml:space="preserve"> 37.808...   [30 element array]</t>
  </si>
  <si>
    <t>thresholds_median=</t>
  </si>
  <si>
    <t xml:space="preserve"> 36.4747...   [30 element array]</t>
  </si>
  <si>
    <t>resets=</t>
  </si>
  <si>
    <t xml:space="preserve"> 30.6779...   [30 element array]</t>
  </si>
  <si>
    <t>withinRuns:</t>
  </si>
  <si>
    <t>trialNumber=</t>
  </si>
  <si>
    <t>nowInPhase2=</t>
  </si>
  <si>
    <t>beginningOfPhase2=</t>
  </si>
  <si>
    <t>variableValue=</t>
  </si>
  <si>
    <t>direction=</t>
  </si>
  <si>
    <t>'more difficult'</t>
  </si>
  <si>
    <t>peaks=</t>
  </si>
  <si>
    <t>troughs=</t>
  </si>
  <si>
    <t>levelList=</t>
  </si>
  <si>
    <t xml:space="preserve"> 45.2178...   [30 element array]</t>
  </si>
  <si>
    <t>responseList=</t>
  </si>
  <si>
    <t>meanEstTrack=</t>
  </si>
  <si>
    <t xml:space="preserve"> 50.2178...   [29 element array]</t>
  </si>
  <si>
    <t>meanLogisticEstTrack=</t>
  </si>
  <si>
    <t>bestSlopeK=</t>
  </si>
  <si>
    <t>forceThreshold=</t>
  </si>
  <si>
    <t>catchTrial=</t>
  </si>
  <si>
    <t>catchTrialCount=</t>
  </si>
  <si>
    <t>wrongButton=</t>
  </si>
  <si>
    <t>babblePlaying=</t>
  </si>
  <si>
    <t>thresholdEstimateTrack=</t>
  </si>
  <si>
    <t>thisIsRepeatTrial=</t>
  </si>
  <si>
    <t>levelsPhaseTwo=</t>
  </si>
  <si>
    <t>responsesPhaseTwo=</t>
  </si>
  <si>
    <t>inputStimulusParams.sampleRate=</t>
  </si>
  <si>
    <t>OMEParams.externalResonanceFilters=</t>
  </si>
  <si>
    <t>[10     1  1000  4000]</t>
  </si>
  <si>
    <t>OMEParams.OMEstapesLPcutoff=</t>
  </si>
  <si>
    <t>OMEParams.stapesScalar=</t>
  </si>
  <si>
    <t>OMEParams.rateToAttenuationFactor=</t>
  </si>
  <si>
    <t>OMEParams.rateToAttenuationFactorProb=</t>
  </si>
  <si>
    <t>OMEParams.ARtau=</t>
  </si>
  <si>
    <t>OMEParams.ARdelay=</t>
  </si>
  <si>
    <t>OMEParams.ARrateThreshold=</t>
  </si>
  <si>
    <t>DRNLParams.BFlist=</t>
  </si>
  <si>
    <t>DRNLParams.a=</t>
  </si>
  <si>
    <t>DRNLParams.b=</t>
  </si>
  <si>
    <t>DRNLParams.c=</t>
  </si>
  <si>
    <t>DRNLParams.nonlinCFs=</t>
  </si>
  <si>
    <t>DRNLParams.nonlinOrder=</t>
  </si>
  <si>
    <t>DRNLParams.nlBWs=</t>
  </si>
  <si>
    <t>DRNLParams.p=</t>
  </si>
  <si>
    <t>DRNLParams.q=</t>
  </si>
  <si>
    <t>DRNLParams.g=</t>
  </si>
  <si>
    <t>DRNLParams.linCFs=</t>
  </si>
  <si>
    <t>DRNLParams.linOrder=</t>
  </si>
  <si>
    <t>DRNLParams.linBWs=</t>
  </si>
  <si>
    <t>DRNLParams.MOCdelay=</t>
  </si>
  <si>
    <t>DRNLParams.rateToAttenuationFactor=</t>
  </si>
  <si>
    <t>DRNLParams.rateToAttenuationFactorProb=</t>
  </si>
  <si>
    <t>DRNLParams.MOCtau=</t>
  </si>
  <si>
    <t>DRNLParams.MOCrateThreshold=</t>
  </si>
  <si>
    <t>IHC_cilia_RPParams.tc=</t>
  </si>
  <si>
    <t>IHC_cilia_RPParams.C=</t>
  </si>
  <si>
    <t>IHC_cilia_RPParams.u0=</t>
  </si>
  <si>
    <t>IHC_cilia_RPParams.s0=</t>
  </si>
  <si>
    <t>IHC_cilia_RPParams.u1=</t>
  </si>
  <si>
    <t>IHC_cilia_RPParams.s1=</t>
  </si>
  <si>
    <t>IHC_cilia_RPParams.Gmax=</t>
  </si>
  <si>
    <t>IHC_cilia_RPParams.Ga=</t>
  </si>
  <si>
    <t>IHC_cilia_RPParams.Cab=</t>
  </si>
  <si>
    <t>IHC_cilia_RPParams.Et=</t>
  </si>
  <si>
    <t>IHC_cilia_RPParams.Gk=</t>
  </si>
  <si>
    <t>IHC_cilia_RPParams.Ek=</t>
  </si>
  <si>
    <t>IHC_cilia_RPParams.Rpc=</t>
  </si>
  <si>
    <t>IHCpreSynapseParams.GmaxCa=</t>
  </si>
  <si>
    <t>IHCpreSynapseParams.ECa=</t>
  </si>
  <si>
    <t>IHCpreSynapseParams.beta=</t>
  </si>
  <si>
    <t>IHCpreSynapseParams.gamma=</t>
  </si>
  <si>
    <t>IHCpreSynapseParams.tauM=</t>
  </si>
  <si>
    <t>IHCpreSynapseParams.power=</t>
  </si>
  <si>
    <t>IHCpreSynapseParams.z=</t>
  </si>
  <si>
    <t>IHCpreSynapseParams.tauCa=</t>
  </si>
  <si>
    <t>[5e-005    8.5e-005]</t>
  </si>
  <si>
    <t>AN_IHCsynapseParams.M=</t>
  </si>
  <si>
    <t>AN_IHCsynapseParams.y=</t>
  </si>
  <si>
    <t>AN_IHCsynapseParams.x=</t>
  </si>
  <si>
    <t>AN_IHCsynapseParams.l=</t>
  </si>
  <si>
    <t>AN_IHCsynapseParams.r=</t>
  </si>
  <si>
    <t>AN_IHCsynapseParams.refractory_period=</t>
  </si>
  <si>
    <t>AN_IHCsynapseParams.numFibers=</t>
  </si>
  <si>
    <t>AN_IHCsynapseParams.TWdelay=</t>
  </si>
  <si>
    <t>MacGregorMultiParams.nNeuronsPerBF=</t>
  </si>
  <si>
    <t>MacGregorMultiParams.type=</t>
  </si>
  <si>
    <t>'chopper cell'</t>
  </si>
  <si>
    <t>MacGregorMultiParams.fibersPerNeuron=</t>
  </si>
  <si>
    <t>MacGregorMultiParams.dendriteLPfreq=</t>
  </si>
  <si>
    <t>MacGregorMultiParams.currentPerSpike=</t>
  </si>
  <si>
    <t>MacGregorMultiParams.Cap=</t>
  </si>
  <si>
    <t>MacGregorMultiParams.tauM=</t>
  </si>
  <si>
    <t>MacGregorMultiParams.Ek=</t>
  </si>
  <si>
    <t>MacGregorMultiParams.dGkSpike=</t>
  </si>
  <si>
    <t>MacGregorMultiParams.tauGk=</t>
  </si>
  <si>
    <t>MacGregorMultiParams.Th0=</t>
  </si>
  <si>
    <t>MacGregorMultiParams.c=</t>
  </si>
  <si>
    <t>MacGregorMultiParams.tauTh=</t>
  </si>
  <si>
    <t>MacGregorMultiParams.Er=</t>
  </si>
  <si>
    <t>MacGregorMultiParams.Eb=</t>
  </si>
  <si>
    <t>MacGregorMultiParams.PSTHbinWidth=</t>
  </si>
  <si>
    <t>MacGregorParams.type=</t>
  </si>
  <si>
    <t>MacGregorParams.fibersPerNeuron=</t>
  </si>
  <si>
    <t>MacGregorParams.dendriteLPfreq=</t>
  </si>
  <si>
    <t>MacGregorParams.currentPerSpike=</t>
  </si>
  <si>
    <t>MacGregorParams.Cap=</t>
  </si>
  <si>
    <t>MacGregorParams.tauM=</t>
  </si>
  <si>
    <t>MacGregorParams.Ek=</t>
  </si>
  <si>
    <t>MacGregorParams.dGkSpike=</t>
  </si>
  <si>
    <t>MacGregorParams.tauGk=</t>
  </si>
  <si>
    <t>MacGregorParams.Th0=</t>
  </si>
  <si>
    <t>MacGregorParams.c=</t>
  </si>
  <si>
    <t>MacGregorParams.tauTh=</t>
  </si>
  <si>
    <t>MacGregorParams.Er=</t>
  </si>
  <si>
    <t>MacGregorParams.Eb=</t>
  </si>
  <si>
    <t>MacGregorParams.debugging=</t>
  </si>
  <si>
    <t>MacGregorParams.wideband=</t>
  </si>
  <si>
    <t>Reference data</t>
  </si>
  <si>
    <t>Absolute threshold</t>
  </si>
  <si>
    <t>Audiogram</t>
  </si>
  <si>
    <t>DPOAE</t>
  </si>
  <si>
    <t>speech in noise</t>
  </si>
  <si>
    <t>Absolute threshold (Cma_right)</t>
  </si>
  <si>
    <t>frequency</t>
  </si>
  <si>
    <t>long</t>
  </si>
  <si>
    <t>short</t>
  </si>
  <si>
    <t>SNR</t>
  </si>
  <si>
    <t xml:space="preserve">masker level = </t>
  </si>
  <si>
    <t>digit</t>
  </si>
  <si>
    <t>IEEE</t>
  </si>
  <si>
    <t>500 ms</t>
  </si>
  <si>
    <t xml:space="preserve">8 ms </t>
  </si>
  <si>
    <t>IFMC</t>
  </si>
  <si>
    <t>ratio</t>
  </si>
  <si>
    <t>mask freq</t>
  </si>
  <si>
    <t>probefreq</t>
  </si>
  <si>
    <t>IFMC (Cma_right)</t>
  </si>
  <si>
    <t>250 Hz</t>
  </si>
  <si>
    <t>500 Hz</t>
  </si>
  <si>
    <t>1000 Hz</t>
  </si>
  <si>
    <t>2000 Hz</t>
  </si>
  <si>
    <t>4000 Hz</t>
  </si>
  <si>
    <t>6000 Hz</t>
  </si>
  <si>
    <t>250 thr</t>
  </si>
  <si>
    <t>TMC in SL</t>
  </si>
  <si>
    <t>gap</t>
  </si>
  <si>
    <t>SPEECH IN NOISE</t>
  </si>
  <si>
    <t>(see SpiN_SNRexplore)</t>
  </si>
  <si>
    <t>TMC in SL (Cma_left)</t>
  </si>
  <si>
    <t>Fixed speech level (60 dB SPL)</t>
  </si>
  <si>
    <t>B20</t>
  </si>
  <si>
    <t>normals</t>
  </si>
  <si>
    <t>digits</t>
  </si>
  <si>
    <t>n=7</t>
  </si>
  <si>
    <t>averageNH</t>
  </si>
  <si>
    <t>Raw TMC</t>
  </si>
  <si>
    <t>250ms thresholds</t>
  </si>
  <si>
    <t>n=5</t>
  </si>
  <si>
    <t>Fixed masker (80 dB SPL)</t>
  </si>
  <si>
    <t>n=3</t>
  </si>
  <si>
    <t>TMC</t>
  </si>
  <si>
    <t xml:space="preserve">IFMC_16ms </t>
  </si>
  <si>
    <t xml:space="preserve">31-May-2011 15_35_40 </t>
  </si>
  <si>
    <t>maskerRelativeFrequency/</t>
  </si>
  <si>
    <t xml:space="preserve">targetFrequency         </t>
  </si>
  <si>
    <t xml:space="preserve"> 50...   [42 element array]</t>
  </si>
  <si>
    <t>'31-May-2011 15_35_40'</t>
  </si>
  <si>
    <t>'IFMC_16ms'</t>
  </si>
  <si>
    <t>'15:35'</t>
  </si>
  <si>
    <t>'maskerRelativeFrequency'</t>
  </si>
  <si>
    <t xml:space="preserve"> 1...   [42 element array]</t>
  </si>
  <si>
    <t xml:space="preserve"> 250...   [42 element array]</t>
  </si>
  <si>
    <t xml:space="preserve"> 39.3319...   [42 element array]</t>
  </si>
  <si>
    <t xml:space="preserve"> 30...   [42 element array]</t>
  </si>
  <si>
    <t xml:space="preserve"> NaN...   [42 element array]</t>
  </si>
  <si>
    <t xml:space="preserve"> -0.37...   [42 element array]</t>
  </si>
  <si>
    <t xml:space="preserve"> 0...   [42 element array]</t>
  </si>
  <si>
    <t xml:space="preserve"> 39.7319...   [42 element array]</t>
  </si>
  <si>
    <t xml:space="preserve"> 30.6472...   [42 element array]</t>
  </si>
  <si>
    <t xml:space="preserve"> 49.8297...   [31 element array]</t>
  </si>
  <si>
    <t xml:space="preserve"> 1...   [31 element array]</t>
  </si>
  <si>
    <t xml:space="preserve"> 64.8297...   [29 element array]</t>
  </si>
  <si>
    <t xml:space="preserve"> 59.8297...   [30 element array]</t>
  </si>
  <si>
    <t>IFMC_16ms</t>
  </si>
  <si>
    <t xml:space="preserve"> Elapsed time is 684.417515 seconds.</t>
  </si>
  <si>
    <t xml:space="preserve">&gt;&gt; </t>
  </si>
  <si>
    <t xml:space="preserve">absThreshold </t>
  </si>
  <si>
    <t xml:space="preserve">31-May-2011 16_38_57 </t>
  </si>
  <si>
    <t>targetFrequency/</t>
  </si>
  <si>
    <t xml:space="preserve">targetDuration  </t>
  </si>
  <si>
    <t>'targetLevel'</t>
  </si>
  <si>
    <t>'31-May-2011 16_38_57'</t>
  </si>
  <si>
    <t>'absThreshold'</t>
  </si>
  <si>
    <t>2 x 7 matrix</t>
  </si>
  <si>
    <t xml:space="preserve"> 0.01...   [100 element array]</t>
  </si>
  <si>
    <t>'16:38'</t>
  </si>
  <si>
    <t>'targetDuration'</t>
  </si>
  <si>
    <t>'less difficult'</t>
  </si>
  <si>
    <t>absThreshold</t>
  </si>
  <si>
    <t xml:space="preserve"> Elapsed time is 86.541015 seconds.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</si>
</sst>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2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6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3">
    <xf numFmtId="0" fontId="0" fillId="0" borderId="0" xfId="0"/>
    <xf numFmtId="11" fontId="0" fillId="0" borderId="0" xfId="0" applyNumberFormat="1"/>
    <xf numFmtId="0" fontId="1" fillId="0" borderId="0" xfId="1"/>
    <xf numFmtId="0" fontId="2" fillId="2" borderId="1" xfId="1" applyFont="1" applyFill="1" applyBorder="1"/>
    <xf numFmtId="0" fontId="1" fillId="2" borderId="2" xfId="1" applyFill="1" applyBorder="1"/>
    <xf numFmtId="0" fontId="1" fillId="2" borderId="3" xfId="1" applyFill="1" applyBorder="1"/>
    <xf numFmtId="0" fontId="2" fillId="0" borderId="4" xfId="1" applyFont="1" applyBorder="1"/>
    <xf numFmtId="0" fontId="1" fillId="0" borderId="4" xfId="1" applyFont="1" applyBorder="1"/>
    <xf numFmtId="0" fontId="1" fillId="0" borderId="0" xfId="1" applyFont="1"/>
    <xf numFmtId="0" fontId="2" fillId="0" borderId="0" xfId="1" applyFont="1"/>
    <xf numFmtId="0" fontId="1" fillId="2" borderId="5" xfId="1" applyFill="1" applyBorder="1"/>
    <xf numFmtId="0" fontId="1" fillId="0" borderId="0" xfId="1" applyBorder="1"/>
    <xf numFmtId="0" fontId="1" fillId="0" borderId="0" xfId="1" applyFont="1" applyFill="1" applyBorder="1"/>
    <xf numFmtId="0" fontId="2" fillId="0" borderId="0" xfId="1" applyFont="1" applyFill="1" applyBorder="1"/>
    <xf numFmtId="0" fontId="1" fillId="0" borderId="0" xfId="1" applyFill="1" applyBorder="1"/>
    <xf numFmtId="0" fontId="1" fillId="0" borderId="0" xfId="1" applyFont="1" applyBorder="1"/>
    <xf numFmtId="0" fontId="2" fillId="0" borderId="0" xfId="1" applyFont="1" applyBorder="1"/>
    <xf numFmtId="0" fontId="1" fillId="2" borderId="6" xfId="1" applyFill="1" applyBorder="1"/>
    <xf numFmtId="0" fontId="1" fillId="3" borderId="4" xfId="1" applyFill="1" applyBorder="1"/>
    <xf numFmtId="0" fontId="1" fillId="4" borderId="7" xfId="1" applyFill="1" applyBorder="1"/>
    <xf numFmtId="0" fontId="1" fillId="4" borderId="4" xfId="1" applyFill="1" applyBorder="1"/>
    <xf numFmtId="0" fontId="1" fillId="5" borderId="7" xfId="1" applyFill="1" applyBorder="1"/>
    <xf numFmtId="0" fontId="1" fillId="5" borderId="4" xfId="1" applyFill="1" applyBorder="1"/>
    <xf numFmtId="0" fontId="1" fillId="6" borderId="0" xfId="1" applyFill="1"/>
    <xf numFmtId="0" fontId="1" fillId="7" borderId="4" xfId="1" applyFill="1" applyBorder="1"/>
    <xf numFmtId="0" fontId="1" fillId="6" borderId="0" xfId="1" applyFill="1" applyBorder="1"/>
    <xf numFmtId="164" fontId="1" fillId="0" borderId="0" xfId="1" applyNumberFormat="1"/>
    <xf numFmtId="0" fontId="1" fillId="0" borderId="4" xfId="1" applyFont="1" applyFill="1" applyBorder="1"/>
    <xf numFmtId="0" fontId="3" fillId="8" borderId="4" xfId="1" applyFont="1" applyFill="1" applyBorder="1"/>
    <xf numFmtId="0" fontId="2" fillId="9" borderId="4" xfId="1" applyFont="1" applyFill="1" applyBorder="1"/>
    <xf numFmtId="0" fontId="1" fillId="10" borderId="4" xfId="1" applyFill="1" applyBorder="1"/>
    <xf numFmtId="0" fontId="1" fillId="0" borderId="4" xfId="1" applyBorder="1"/>
    <xf numFmtId="0" fontId="2" fillId="0" borderId="4" xfId="1" applyFont="1" applyFill="1" applyBorder="1"/>
    <xf numFmtId="0" fontId="1" fillId="11" borderId="0" xfId="1" applyFill="1"/>
    <xf numFmtId="0" fontId="1" fillId="12" borderId="0" xfId="1" applyFont="1" applyFill="1"/>
    <xf numFmtId="0" fontId="0" fillId="13" borderId="0" xfId="0" applyFill="1"/>
    <xf numFmtId="0" fontId="4" fillId="3" borderId="0" xfId="1" applyFont="1" applyFill="1"/>
    <xf numFmtId="0" fontId="4" fillId="0" borderId="0" xfId="1" applyFont="1" applyFill="1"/>
    <xf numFmtId="0" fontId="1" fillId="12" borderId="0" xfId="1" applyFill="1"/>
    <xf numFmtId="0" fontId="1" fillId="3" borderId="0" xfId="1" applyFill="1"/>
    <xf numFmtId="0" fontId="1" fillId="12" borderId="4" xfId="1" applyFont="1" applyFill="1" applyBorder="1"/>
    <xf numFmtId="0" fontId="1" fillId="12" borderId="0" xfId="1" applyFont="1" applyFill="1" applyBorder="1"/>
    <xf numFmtId="0" fontId="1" fillId="12" borderId="4" xfId="1" applyFill="1" applyBorder="1"/>
    <xf numFmtId="0" fontId="1" fillId="14" borderId="4" xfId="1" applyFill="1" applyBorder="1"/>
    <xf numFmtId="0" fontId="1" fillId="14" borderId="0" xfId="1" applyFill="1"/>
    <xf numFmtId="0" fontId="1" fillId="12" borderId="8" xfId="1" applyFill="1" applyBorder="1"/>
    <xf numFmtId="164" fontId="1" fillId="0" borderId="0" xfId="1" applyNumberFormat="1" applyFill="1" applyBorder="1"/>
    <xf numFmtId="0" fontId="1" fillId="12" borderId="9" xfId="1" applyFill="1" applyBorder="1"/>
    <xf numFmtId="0" fontId="1" fillId="2" borderId="0" xfId="1" applyFill="1" applyBorder="1"/>
    <xf numFmtId="0" fontId="1" fillId="2" borderId="10" xfId="1" applyFill="1" applyBorder="1"/>
    <xf numFmtId="0" fontId="1" fillId="2" borderId="11" xfId="1" applyFill="1" applyBorder="1"/>
    <xf numFmtId="0" fontId="1" fillId="2" borderId="12" xfId="1" applyFill="1" applyBorder="1"/>
    <xf numFmtId="0" fontId="3" fillId="0" borderId="0" xfId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7.5490268353887474E-2"/>
          <c:y val="5.5814037993638883E-2"/>
          <c:w val="0.88235378595452296"/>
          <c:h val="0.8976757777310107"/>
        </c:manualLayout>
      </c:layout>
      <c:scatterChart>
        <c:scatterStyle val="lineMarker"/>
        <c:ser>
          <c:idx val="5"/>
          <c:order val="0"/>
          <c:tx>
            <c:strRef>
              <c:f>'profile (9)'!$AJ$20</c:f>
              <c:strCache>
                <c:ptCount val="1"/>
                <c:pt idx="0">
                  <c:v>6000 Hz</c:v>
                </c:pt>
              </c:strCache>
            </c:strRef>
          </c:tx>
          <c:spPr>
            <a:ln w="508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circle"/>
            <c:size val="8"/>
            <c:spPr>
              <a:solidFill>
                <a:sysClr val="window" lastClr="FFFFFF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dPt>
            <c:idx val="3"/>
            <c:marker>
              <c:spPr>
                <a:noFill/>
                <a:ln>
                  <a:solidFill>
                    <a:schemeClr val="accent6">
                      <a:lumMod val="75000"/>
                    </a:schemeClr>
                  </a:solidFill>
                  <a:prstDash val="solid"/>
                </a:ln>
              </c:spPr>
            </c:marker>
          </c:dPt>
          <c:xVal>
            <c:numRef>
              <c:f>'profile (9)'!$AI$21:$AI$27</c:f>
              <c:numCache>
                <c:formatCode>General</c:formatCode>
                <c:ptCount val="7"/>
                <c:pt idx="0">
                  <c:v>3000</c:v>
                </c:pt>
                <c:pt idx="1">
                  <c:v>4200</c:v>
                </c:pt>
                <c:pt idx="2">
                  <c:v>5400</c:v>
                </c:pt>
                <c:pt idx="3">
                  <c:v>6000</c:v>
                </c:pt>
                <c:pt idx="4">
                  <c:v>6600.0000000000009</c:v>
                </c:pt>
                <c:pt idx="5">
                  <c:v>7800</c:v>
                </c:pt>
                <c:pt idx="6">
                  <c:v>9600</c:v>
                </c:pt>
              </c:numCache>
            </c:numRef>
          </c:xVal>
          <c:yVal>
            <c:numRef>
              <c:f>'profile (9)'!$AJ$21:$AJ$27</c:f>
              <c:numCache>
                <c:formatCode>General</c:formatCode>
                <c:ptCount val="7"/>
                <c:pt idx="0">
                  <c:v>83.332499999999996</c:v>
                </c:pt>
                <c:pt idx="1">
                  <c:v>85.856499999999997</c:v>
                </c:pt>
                <c:pt idx="2">
                  <c:v>53.344499999999996</c:v>
                </c:pt>
                <c:pt idx="3">
                  <c:v>45.728999999999999</c:v>
                </c:pt>
                <c:pt idx="4">
                  <c:v>49.590400000000002</c:v>
                </c:pt>
                <c:pt idx="5">
                  <c:v>78.579700000000003</c:v>
                </c:pt>
              </c:numCache>
            </c:numRef>
          </c:yVal>
        </c:ser>
        <c:ser>
          <c:idx val="4"/>
          <c:order val="1"/>
          <c:tx>
            <c:strRef>
              <c:f>'profile (9)'!$AG$20</c:f>
              <c:strCache>
                <c:ptCount val="1"/>
                <c:pt idx="0">
                  <c:v>4000 Hz</c:v>
                </c:pt>
              </c:strCache>
            </c:strRef>
          </c:tx>
          <c:spPr>
            <a:ln w="50800">
              <a:solidFill>
                <a:schemeClr val="accent2">
                  <a:lumMod val="75000"/>
                </a:schemeClr>
              </a:solidFill>
              <a:prstDash val="solid"/>
            </a:ln>
          </c:spPr>
          <c:marker>
            <c:symbol val="triangle"/>
            <c:size val="8"/>
            <c:spPr>
              <a:solidFill>
                <a:schemeClr val="accent2">
                  <a:lumMod val="75000"/>
                </a:schemeClr>
              </a:solidFill>
              <a:ln>
                <a:solidFill>
                  <a:srgbClr val="800080"/>
                </a:solidFill>
                <a:prstDash val="solid"/>
              </a:ln>
            </c:spPr>
          </c:marker>
          <c:dPt>
            <c:idx val="3"/>
            <c:marker>
              <c:symbol val="circle"/>
              <c:size val="8"/>
              <c:spPr>
                <a:noFill/>
                <a:ln>
                  <a:solidFill>
                    <a:srgbClr val="800080"/>
                  </a:solidFill>
                  <a:prstDash val="solid"/>
                </a:ln>
              </c:spPr>
            </c:marker>
          </c:dPt>
          <c:xVal>
            <c:numRef>
              <c:f>'profile (9)'!$AF$21:$AF$27</c:f>
              <c:numCache>
                <c:formatCode>General</c:formatCode>
                <c:ptCount val="7"/>
                <c:pt idx="0">
                  <c:v>2000</c:v>
                </c:pt>
                <c:pt idx="1">
                  <c:v>2800</c:v>
                </c:pt>
                <c:pt idx="2">
                  <c:v>3600</c:v>
                </c:pt>
                <c:pt idx="3">
                  <c:v>4000</c:v>
                </c:pt>
                <c:pt idx="4">
                  <c:v>4400</c:v>
                </c:pt>
                <c:pt idx="5">
                  <c:v>5200</c:v>
                </c:pt>
                <c:pt idx="6">
                  <c:v>6400</c:v>
                </c:pt>
              </c:numCache>
            </c:numRef>
          </c:xVal>
          <c:yVal>
            <c:numRef>
              <c:f>'profile (9)'!$AG$21:$AG$27</c:f>
              <c:numCache>
                <c:formatCode>General</c:formatCode>
                <c:ptCount val="7"/>
                <c:pt idx="0">
                  <c:v>68.419200000000004</c:v>
                </c:pt>
                <c:pt idx="1">
                  <c:v>56.7014</c:v>
                </c:pt>
                <c:pt idx="2">
                  <c:v>37.1477</c:v>
                </c:pt>
                <c:pt idx="3">
                  <c:v>36.110799999999998</c:v>
                </c:pt>
                <c:pt idx="4">
                  <c:v>37.863500000000002</c:v>
                </c:pt>
                <c:pt idx="5">
                  <c:v>65.347099999999998</c:v>
                </c:pt>
              </c:numCache>
            </c:numRef>
          </c:yVal>
        </c:ser>
        <c:ser>
          <c:idx val="3"/>
          <c:order val="2"/>
          <c:tx>
            <c:strRef>
              <c:f>'profile (9)'!$AD$20</c:f>
              <c:strCache>
                <c:ptCount val="1"/>
                <c:pt idx="0">
                  <c:v>2000 Hz</c:v>
                </c:pt>
              </c:strCache>
            </c:strRef>
          </c:tx>
          <c:spPr>
            <a:ln w="50800">
              <a:solidFill>
                <a:srgbClr val="00B0F0"/>
              </a:solidFill>
              <a:prstDash val="solid"/>
            </a:ln>
          </c:spPr>
          <c:marker>
            <c:symbol val="square"/>
            <c:size val="7"/>
            <c:spPr>
              <a:solidFill>
                <a:schemeClr val="bg1"/>
              </a:solidFill>
              <a:ln>
                <a:solidFill>
                  <a:srgbClr val="00B0F0"/>
                </a:solidFill>
                <a:prstDash val="solid"/>
              </a:ln>
            </c:spPr>
          </c:marker>
          <c:dPt>
            <c:idx val="3"/>
            <c:marker>
              <c:symbol val="circle"/>
              <c:size val="8"/>
              <c:spPr>
                <a:noFill/>
                <a:ln>
                  <a:solidFill>
                    <a:srgbClr val="00B0F0"/>
                  </a:solidFill>
                  <a:prstDash val="solid"/>
                </a:ln>
              </c:spPr>
            </c:marker>
          </c:dPt>
          <c:xVal>
            <c:numRef>
              <c:f>'profile (9)'!$AC$21:$AC$27</c:f>
              <c:numCache>
                <c:formatCode>General</c:formatCode>
                <c:ptCount val="7"/>
                <c:pt idx="0">
                  <c:v>1000</c:v>
                </c:pt>
                <c:pt idx="1">
                  <c:v>1400</c:v>
                </c:pt>
                <c:pt idx="2">
                  <c:v>1800</c:v>
                </c:pt>
                <c:pt idx="3">
                  <c:v>2000</c:v>
                </c:pt>
                <c:pt idx="4">
                  <c:v>2200</c:v>
                </c:pt>
                <c:pt idx="5">
                  <c:v>2600</c:v>
                </c:pt>
                <c:pt idx="6">
                  <c:v>3200</c:v>
                </c:pt>
              </c:numCache>
            </c:numRef>
          </c:xVal>
          <c:yVal>
            <c:numRef>
              <c:f>'profile (9)'!$AD$21:$AD$27</c:f>
              <c:numCache>
                <c:formatCode>General</c:formatCode>
                <c:ptCount val="7"/>
                <c:pt idx="0">
                  <c:v>77.1571</c:v>
                </c:pt>
                <c:pt idx="1">
                  <c:v>65.799300000000002</c:v>
                </c:pt>
                <c:pt idx="2">
                  <c:v>33.798999999999999</c:v>
                </c:pt>
                <c:pt idx="3">
                  <c:v>34.626399999999997</c:v>
                </c:pt>
                <c:pt idx="4">
                  <c:v>32.214399999999998</c:v>
                </c:pt>
                <c:pt idx="5">
                  <c:v>64.720399999999998</c:v>
                </c:pt>
                <c:pt idx="6">
                  <c:v>86.507900000000006</c:v>
                </c:pt>
              </c:numCache>
            </c:numRef>
          </c:yVal>
        </c:ser>
        <c:ser>
          <c:idx val="2"/>
          <c:order val="3"/>
          <c:tx>
            <c:strRef>
              <c:f>'profile (9)'!$AA$20</c:f>
              <c:strCache>
                <c:ptCount val="1"/>
                <c:pt idx="0">
                  <c:v>1000 Hz</c:v>
                </c:pt>
              </c:strCache>
            </c:strRef>
          </c:tx>
          <c:spPr>
            <a:ln w="50800">
              <a:solidFill>
                <a:srgbClr val="92D05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92D050"/>
              </a:solidFill>
              <a:ln>
                <a:solidFill>
                  <a:srgbClr val="92D050"/>
                </a:solidFill>
                <a:prstDash val="solid"/>
              </a:ln>
            </c:spPr>
          </c:marker>
          <c:dPt>
            <c:idx val="3"/>
            <c:marker>
              <c:spPr>
                <a:noFill/>
                <a:ln>
                  <a:solidFill>
                    <a:srgbClr val="92D050"/>
                  </a:solidFill>
                  <a:prstDash val="solid"/>
                </a:ln>
              </c:spPr>
            </c:marker>
          </c:dPt>
          <c:xVal>
            <c:numRef>
              <c:f>'profile (9)'!$Z$21:$Z$27</c:f>
              <c:numCache>
                <c:formatCode>General</c:formatCode>
                <c:ptCount val="7"/>
                <c:pt idx="0">
                  <c:v>500</c:v>
                </c:pt>
                <c:pt idx="1">
                  <c:v>700</c:v>
                </c:pt>
                <c:pt idx="2">
                  <c:v>900</c:v>
                </c:pt>
                <c:pt idx="3">
                  <c:v>1000</c:v>
                </c:pt>
                <c:pt idx="4">
                  <c:v>1100</c:v>
                </c:pt>
                <c:pt idx="5">
                  <c:v>1300</c:v>
                </c:pt>
                <c:pt idx="6">
                  <c:v>1600</c:v>
                </c:pt>
              </c:numCache>
            </c:numRef>
          </c:xVal>
          <c:yVal>
            <c:numRef>
              <c:f>'profile (9)'!$AA$21:$AA$27</c:f>
              <c:numCache>
                <c:formatCode>General</c:formatCode>
                <c:ptCount val="7"/>
                <c:pt idx="0">
                  <c:v>84.242500000000007</c:v>
                </c:pt>
                <c:pt idx="1">
                  <c:v>68.491799999999998</c:v>
                </c:pt>
                <c:pt idx="2">
                  <c:v>44.690899999999999</c:v>
                </c:pt>
                <c:pt idx="3">
                  <c:v>38.8904</c:v>
                </c:pt>
                <c:pt idx="4">
                  <c:v>44.169899999999998</c:v>
                </c:pt>
                <c:pt idx="5">
                  <c:v>50.491999999999997</c:v>
                </c:pt>
                <c:pt idx="6">
                  <c:v>75.876999999999995</c:v>
                </c:pt>
              </c:numCache>
            </c:numRef>
          </c:yVal>
        </c:ser>
        <c:ser>
          <c:idx val="1"/>
          <c:order val="4"/>
          <c:tx>
            <c:strRef>
              <c:f>'profile (9)'!$X$20</c:f>
              <c:strCache>
                <c:ptCount val="1"/>
                <c:pt idx="0">
                  <c:v>500 Hz</c:v>
                </c:pt>
              </c:strCache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diamond"/>
            <c:size val="8"/>
            <c:spPr>
              <a:solidFill>
                <a:sysClr val="window" lastClr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Pt>
            <c:idx val="3"/>
            <c:marker>
              <c:symbol val="circle"/>
              <c:size val="8"/>
              <c:spPr>
                <a:noFill/>
                <a:ln>
                  <a:solidFill>
                    <a:srgbClr val="FF0000"/>
                  </a:solidFill>
                  <a:prstDash val="solid"/>
                </a:ln>
              </c:spPr>
            </c:marker>
          </c:dPt>
          <c:xVal>
            <c:numRef>
              <c:f>'profile (9)'!$W$21:$W$27</c:f>
              <c:numCache>
                <c:formatCode>General</c:formatCode>
                <c:ptCount val="7"/>
                <c:pt idx="0">
                  <c:v>250</c:v>
                </c:pt>
                <c:pt idx="1">
                  <c:v>350</c:v>
                </c:pt>
                <c:pt idx="2">
                  <c:v>450</c:v>
                </c:pt>
                <c:pt idx="3">
                  <c:v>500</c:v>
                </c:pt>
                <c:pt idx="4">
                  <c:v>550</c:v>
                </c:pt>
                <c:pt idx="5">
                  <c:v>650</c:v>
                </c:pt>
                <c:pt idx="6">
                  <c:v>800</c:v>
                </c:pt>
              </c:numCache>
            </c:numRef>
          </c:xVal>
          <c:yVal>
            <c:numRef>
              <c:f>'profile (9)'!$X$21:$X$27</c:f>
              <c:numCache>
                <c:formatCode>General</c:formatCode>
                <c:ptCount val="7"/>
                <c:pt idx="0">
                  <c:v>83.7089</c:v>
                </c:pt>
                <c:pt idx="1">
                  <c:v>65.643900000000002</c:v>
                </c:pt>
                <c:pt idx="2">
                  <c:v>52.281199999999998</c:v>
                </c:pt>
                <c:pt idx="3">
                  <c:v>42.814100000000003</c:v>
                </c:pt>
                <c:pt idx="4">
                  <c:v>50.058599999999998</c:v>
                </c:pt>
                <c:pt idx="5">
                  <c:v>40.158799999999999</c:v>
                </c:pt>
                <c:pt idx="6">
                  <c:v>63.105899999999998</c:v>
                </c:pt>
              </c:numCache>
            </c:numRef>
          </c:yVal>
        </c:ser>
        <c:ser>
          <c:idx val="0"/>
          <c:order val="5"/>
          <c:tx>
            <c:strRef>
              <c:f>'profile (9)'!$U$20</c:f>
              <c:strCache>
                <c:ptCount val="1"/>
                <c:pt idx="0">
                  <c:v>250 Hz</c:v>
                </c:pt>
              </c:strCache>
            </c:strRef>
          </c:tx>
          <c:spPr>
            <a:ln w="50800">
              <a:solidFill>
                <a:srgbClr val="0066CC"/>
              </a:solidFill>
              <a:prstDash val="solid"/>
            </a:ln>
          </c:spPr>
          <c:marker>
            <c:symbol val="star"/>
            <c:size val="8"/>
            <c:spPr>
              <a:noFill/>
              <a:ln>
                <a:solidFill>
                  <a:srgbClr val="0066CC"/>
                </a:solidFill>
                <a:prstDash val="solid"/>
              </a:ln>
            </c:spPr>
          </c:marker>
          <c:dPt>
            <c:idx val="3"/>
            <c:marker>
              <c:spPr>
                <a:noFill/>
                <a:ln>
                  <a:solidFill>
                    <a:srgbClr val="0070C0"/>
                  </a:solidFill>
                </a:ln>
              </c:spPr>
            </c:marker>
            <c:spPr>
              <a:ln w="50800" cmpd="sng">
                <a:solidFill>
                  <a:srgbClr val="0070C0"/>
                </a:solidFill>
                <a:prstDash val="solid"/>
              </a:ln>
            </c:spPr>
          </c:dPt>
          <c:xVal>
            <c:numRef>
              <c:f>'profile (9)'!$T$21:$T$27</c:f>
              <c:numCache>
                <c:formatCode>General</c:formatCode>
                <c:ptCount val="7"/>
                <c:pt idx="0">
                  <c:v>125</c:v>
                </c:pt>
                <c:pt idx="1">
                  <c:v>175</c:v>
                </c:pt>
                <c:pt idx="2">
                  <c:v>225</c:v>
                </c:pt>
                <c:pt idx="3">
                  <c:v>250</c:v>
                </c:pt>
                <c:pt idx="4">
                  <c:v>275</c:v>
                </c:pt>
                <c:pt idx="5">
                  <c:v>325</c:v>
                </c:pt>
                <c:pt idx="6">
                  <c:v>400</c:v>
                </c:pt>
              </c:numCache>
            </c:numRef>
          </c:xVal>
          <c:yVal>
            <c:numRef>
              <c:f>'profile (9)'!$U$21:$U$27</c:f>
              <c:numCache>
                <c:formatCode>General</c:formatCode>
                <c:ptCount val="7"/>
                <c:pt idx="0">
                  <c:v>64.625</c:v>
                </c:pt>
                <c:pt idx="1">
                  <c:v>57.119100000000003</c:v>
                </c:pt>
                <c:pt idx="2">
                  <c:v>43.870399999999997</c:v>
                </c:pt>
                <c:pt idx="3">
                  <c:v>39.331899999999997</c:v>
                </c:pt>
                <c:pt idx="4">
                  <c:v>43.421399999999998</c:v>
                </c:pt>
                <c:pt idx="5">
                  <c:v>40.335700000000003</c:v>
                </c:pt>
                <c:pt idx="6">
                  <c:v>46.950099999999999</c:v>
                </c:pt>
              </c:numCache>
            </c:numRef>
          </c:yVal>
        </c:ser>
        <c:ser>
          <c:idx val="7"/>
          <c:order val="6"/>
          <c:tx>
            <c:strRef>
              <c:f>'profile (9)'!$U$4</c:f>
              <c:strCache>
                <c:ptCount val="1"/>
                <c:pt idx="0">
                  <c:v>16 ms</c:v>
                </c:pt>
              </c:strCache>
            </c:strRef>
          </c:tx>
          <c:spPr>
            <a:ln w="41275" cap="flat" cmpd="sng" algn="ctr">
              <a:solidFill>
                <a:schemeClr val="accent1"/>
              </a:solidFill>
              <a:prstDash val="dash"/>
            </a:ln>
            <a:effectLst/>
          </c:spPr>
          <c:marker>
            <c:symbol val="circle"/>
            <c:size val="7"/>
            <c:spPr>
              <a:solidFill>
                <a:schemeClr val="tx2">
                  <a:lumMod val="60000"/>
                  <a:lumOff val="40000"/>
                </a:schemeClr>
              </a:solidFill>
              <a:ln w="25400" cap="flat" cmpd="sng" algn="ctr">
                <a:solidFill>
                  <a:schemeClr val="accent1"/>
                </a:solidFill>
                <a:prstDash val="dash"/>
              </a:ln>
              <a:effectLst/>
            </c:spPr>
          </c:marker>
          <c:xVal>
            <c:numRef>
              <c:f>'profile (9)'!$S$5:$S$14</c:f>
              <c:numCache>
                <c:formatCode>General</c:formatCode>
                <c:ptCount val="10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</c:numCache>
            </c:numRef>
          </c:xVal>
          <c:yVal>
            <c:numRef>
              <c:f>'profile (9)'!$U$5:$U$14</c:f>
              <c:numCache>
                <c:formatCode>General</c:formatCode>
                <c:ptCount val="10"/>
                <c:pt idx="0">
                  <c:v>19.844200000000001</c:v>
                </c:pt>
                <c:pt idx="1">
                  <c:v>17.119499999999999</c:v>
                </c:pt>
                <c:pt idx="2">
                  <c:v>11.4444</c:v>
                </c:pt>
                <c:pt idx="3">
                  <c:v>10.1568</c:v>
                </c:pt>
                <c:pt idx="4">
                  <c:v>18.588200000000001</c:v>
                </c:pt>
                <c:pt idx="5">
                  <c:v>29.941700000000001</c:v>
                </c:pt>
              </c:numCache>
            </c:numRef>
          </c:yVal>
        </c:ser>
        <c:ser>
          <c:idx val="6"/>
          <c:order val="7"/>
          <c:tx>
            <c:strRef>
              <c:f>'profile (9)'!$T$4</c:f>
              <c:strCache>
                <c:ptCount val="1"/>
                <c:pt idx="0">
                  <c:v>250 ms</c:v>
                </c:pt>
              </c:strCache>
            </c:strRef>
          </c:tx>
          <c:spPr>
            <a:ln w="50800" cap="flat" cmpd="sng" algn="ctr">
              <a:solidFill>
                <a:schemeClr val="accent1"/>
              </a:solidFill>
              <a:prstDash val="solid"/>
            </a:ln>
            <a:effectLst/>
          </c:spPr>
          <c:marker>
            <c:symbol val="circle"/>
            <c:size val="7"/>
            <c:spPr>
              <a:solidFill>
                <a:schemeClr val="tx2">
                  <a:lumMod val="60000"/>
                  <a:lumOff val="40000"/>
                </a:schemeClr>
              </a:solidFill>
              <a:ln w="28575" cap="flat" cmpd="sng" algn="ctr">
                <a:solidFill>
                  <a:schemeClr val="accent1"/>
                </a:solidFill>
                <a:prstDash val="solid"/>
              </a:ln>
              <a:effectLst/>
            </c:spPr>
          </c:marker>
          <c:xVal>
            <c:numRef>
              <c:f>'profile (9)'!$S$5:$S$14</c:f>
              <c:numCache>
                <c:formatCode>General</c:formatCode>
                <c:ptCount val="10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</c:numCache>
            </c:numRef>
          </c:xVal>
          <c:yVal>
            <c:numRef>
              <c:f>'profile (9)'!$T$5:$T$14</c:f>
              <c:numCache>
                <c:formatCode>General</c:formatCode>
                <c:ptCount val="10"/>
                <c:pt idx="0">
                  <c:v>16.565100000000001</c:v>
                </c:pt>
                <c:pt idx="1">
                  <c:v>12.441700000000001</c:v>
                </c:pt>
                <c:pt idx="2">
                  <c:v>7.2449000000000003</c:v>
                </c:pt>
                <c:pt idx="3">
                  <c:v>4.9428000000000001</c:v>
                </c:pt>
                <c:pt idx="4">
                  <c:v>11.1843</c:v>
                </c:pt>
                <c:pt idx="5">
                  <c:v>17.791799999999999</c:v>
                </c:pt>
              </c:numCache>
            </c:numRef>
          </c:yVal>
        </c:ser>
        <c:ser>
          <c:idx val="8"/>
          <c:order val="8"/>
          <c:tx>
            <c:strRef>
              <c:f>'profile (9)'!$AP$26</c:f>
              <c:strCache>
                <c:ptCount val="1"/>
                <c:pt idx="0">
                  <c:v>50.26666667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'profile (9)'!$AO$27:$AO$32</c:f>
              <c:numCache>
                <c:formatCode>General</c:formatCode>
                <c:ptCount val="6"/>
                <c:pt idx="0">
                  <c:v>175</c:v>
                </c:pt>
                <c:pt idx="1">
                  <c:v>225</c:v>
                </c:pt>
                <c:pt idx="2">
                  <c:v>250</c:v>
                </c:pt>
                <c:pt idx="3">
                  <c:v>275</c:v>
                </c:pt>
                <c:pt idx="4">
                  <c:v>325</c:v>
                </c:pt>
                <c:pt idx="5">
                  <c:v>400</c:v>
                </c:pt>
              </c:numCache>
            </c:numRef>
          </c:xVal>
          <c:yVal>
            <c:numRef>
              <c:f>'profile (9)'!$AP$27:$AP$32</c:f>
              <c:numCache>
                <c:formatCode>General</c:formatCode>
                <c:ptCount val="6"/>
                <c:pt idx="0">
                  <c:v>41.93333333333333</c:v>
                </c:pt>
                <c:pt idx="1">
                  <c:v>34.4</c:v>
                </c:pt>
                <c:pt idx="2">
                  <c:v>35.43333333333333</c:v>
                </c:pt>
                <c:pt idx="3">
                  <c:v>33.9</c:v>
                </c:pt>
                <c:pt idx="4">
                  <c:v>32.633333333333333</c:v>
                </c:pt>
                <c:pt idx="5">
                  <c:v>36.6</c:v>
                </c:pt>
              </c:numCache>
            </c:numRef>
          </c:yVal>
        </c:ser>
        <c:ser>
          <c:idx val="9"/>
          <c:order val="9"/>
          <c:tx>
            <c:strRef>
              <c:f>'profile (9)'!$AS$26</c:f>
              <c:strCache>
                <c:ptCount val="1"/>
                <c:pt idx="0">
                  <c:v>57.7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'profile (9)'!$AR$27:$AR$32</c:f>
              <c:numCache>
                <c:formatCode>General</c:formatCode>
                <c:ptCount val="6"/>
                <c:pt idx="0">
                  <c:v>350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650</c:v>
                </c:pt>
                <c:pt idx="5">
                  <c:v>800</c:v>
                </c:pt>
              </c:numCache>
            </c:numRef>
          </c:xVal>
          <c:yVal>
            <c:numRef>
              <c:f>'profile (9)'!$AS$27:$AS$32</c:f>
              <c:numCache>
                <c:formatCode>General</c:formatCode>
                <c:ptCount val="6"/>
                <c:pt idx="0">
                  <c:v>51.300000000000004</c:v>
                </c:pt>
                <c:pt idx="1">
                  <c:v>38.233333333333327</c:v>
                </c:pt>
                <c:pt idx="2">
                  <c:v>33.199999999999996</c:v>
                </c:pt>
                <c:pt idx="3">
                  <c:v>28.099999999999998</c:v>
                </c:pt>
                <c:pt idx="4">
                  <c:v>40.533333333333331</c:v>
                </c:pt>
                <c:pt idx="5">
                  <c:v>48.566666666666663</c:v>
                </c:pt>
              </c:numCache>
            </c:numRef>
          </c:yVal>
        </c:ser>
        <c:ser>
          <c:idx val="10"/>
          <c:order val="10"/>
          <c:tx>
            <c:strRef>
              <c:f>'profile (9)'!$AV$26</c:f>
              <c:strCache>
                <c:ptCount val="1"/>
                <c:pt idx="0">
                  <c:v>57.25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'profile (9)'!$AU$27:$AU$32</c:f>
              <c:numCache>
                <c:formatCode>General</c:formatCode>
                <c:ptCount val="6"/>
                <c:pt idx="0">
                  <c:v>700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1300</c:v>
                </c:pt>
                <c:pt idx="5">
                  <c:v>1600</c:v>
                </c:pt>
              </c:numCache>
            </c:numRef>
          </c:xVal>
          <c:yVal>
            <c:numRef>
              <c:f>'profile (9)'!$AV$27:$AV$32</c:f>
              <c:numCache>
                <c:formatCode>General</c:formatCode>
                <c:ptCount val="6"/>
                <c:pt idx="0">
                  <c:v>41.45</c:v>
                </c:pt>
                <c:pt idx="1">
                  <c:v>26.6</c:v>
                </c:pt>
                <c:pt idx="2">
                  <c:v>19.7</c:v>
                </c:pt>
                <c:pt idx="3">
                  <c:v>27.7</c:v>
                </c:pt>
                <c:pt idx="4">
                  <c:v>36.75</c:v>
                </c:pt>
                <c:pt idx="5">
                  <c:v>65.7</c:v>
                </c:pt>
              </c:numCache>
            </c:numRef>
          </c:yVal>
        </c:ser>
        <c:ser>
          <c:idx val="11"/>
          <c:order val="11"/>
          <c:tx>
            <c:strRef>
              <c:f>'profile (9)'!$AY$26</c:f>
              <c:strCache>
                <c:ptCount val="1"/>
                <c:pt idx="0">
                  <c:v>61.25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'profile (9)'!$AX$27:$AX$32</c:f>
              <c:numCache>
                <c:formatCode>General</c:formatCode>
                <c:ptCount val="6"/>
                <c:pt idx="0">
                  <c:v>1400</c:v>
                </c:pt>
                <c:pt idx="1">
                  <c:v>1800</c:v>
                </c:pt>
                <c:pt idx="2">
                  <c:v>2000</c:v>
                </c:pt>
                <c:pt idx="3">
                  <c:v>2200</c:v>
                </c:pt>
                <c:pt idx="4">
                  <c:v>2600</c:v>
                </c:pt>
                <c:pt idx="5">
                  <c:v>3200</c:v>
                </c:pt>
              </c:numCache>
            </c:numRef>
          </c:xVal>
          <c:yVal>
            <c:numRef>
              <c:f>'profile (9)'!$AY$27:$AY$32</c:f>
              <c:numCache>
                <c:formatCode>General</c:formatCode>
                <c:ptCount val="6"/>
                <c:pt idx="0">
                  <c:v>48.900000000000006</c:v>
                </c:pt>
                <c:pt idx="1">
                  <c:v>26.6</c:v>
                </c:pt>
                <c:pt idx="2">
                  <c:v>20.299999999999997</c:v>
                </c:pt>
                <c:pt idx="3">
                  <c:v>33.549999999999997</c:v>
                </c:pt>
                <c:pt idx="4">
                  <c:v>67.95</c:v>
                </c:pt>
                <c:pt idx="5">
                  <c:v>79.150000000000006</c:v>
                </c:pt>
              </c:numCache>
            </c:numRef>
          </c:yVal>
        </c:ser>
        <c:ser>
          <c:idx val="12"/>
          <c:order val="12"/>
          <c:tx>
            <c:strRef>
              <c:f>'profile (9)'!$BB$26</c:f>
              <c:strCache>
                <c:ptCount val="1"/>
                <c:pt idx="0">
                  <c:v>66.85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'profile (9)'!$BA$27:$BA$32</c:f>
              <c:numCache>
                <c:formatCode>General</c:formatCode>
                <c:ptCount val="6"/>
                <c:pt idx="0">
                  <c:v>2800</c:v>
                </c:pt>
                <c:pt idx="1">
                  <c:v>3600</c:v>
                </c:pt>
                <c:pt idx="2">
                  <c:v>4000</c:v>
                </c:pt>
                <c:pt idx="3">
                  <c:v>4400</c:v>
                </c:pt>
                <c:pt idx="4">
                  <c:v>5200</c:v>
                </c:pt>
                <c:pt idx="5">
                  <c:v>6400</c:v>
                </c:pt>
              </c:numCache>
            </c:numRef>
          </c:xVal>
          <c:yVal>
            <c:numRef>
              <c:f>'profile (9)'!$BB$27:$BB$32</c:f>
              <c:numCache>
                <c:formatCode>General</c:formatCode>
                <c:ptCount val="6"/>
                <c:pt idx="0">
                  <c:v>45.400000000000006</c:v>
                </c:pt>
                <c:pt idx="1">
                  <c:v>26.7</c:v>
                </c:pt>
                <c:pt idx="2">
                  <c:v>21.950000000000003</c:v>
                </c:pt>
                <c:pt idx="3">
                  <c:v>45.85</c:v>
                </c:pt>
                <c:pt idx="4">
                  <c:v>74.2</c:v>
                </c:pt>
                <c:pt idx="5">
                  <c:v>87.199999999999989</c:v>
                </c:pt>
              </c:numCache>
            </c:numRef>
          </c:yVal>
        </c:ser>
        <c:ser>
          <c:idx val="13"/>
          <c:order val="13"/>
          <c:tx>
            <c:strRef>
              <c:f>'profile (9)'!$BE$26</c:f>
              <c:strCache>
                <c:ptCount val="1"/>
                <c:pt idx="0">
                  <c:v>61.73333333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'profile (9)'!$BD$27:$BD$32</c:f>
              <c:numCache>
                <c:formatCode>General</c:formatCode>
                <c:ptCount val="6"/>
                <c:pt idx="0">
                  <c:v>4200</c:v>
                </c:pt>
                <c:pt idx="1">
                  <c:v>5400</c:v>
                </c:pt>
                <c:pt idx="2">
                  <c:v>6000</c:v>
                </c:pt>
                <c:pt idx="3">
                  <c:v>6600.0000000000009</c:v>
                </c:pt>
                <c:pt idx="4">
                  <c:v>7800</c:v>
                </c:pt>
                <c:pt idx="5">
                  <c:v>9600</c:v>
                </c:pt>
              </c:numCache>
            </c:numRef>
          </c:xVal>
          <c:yVal>
            <c:numRef>
              <c:f>'profile (9)'!$BE$27:$BE$32</c:f>
              <c:numCache>
                <c:formatCode>General</c:formatCode>
                <c:ptCount val="6"/>
                <c:pt idx="0">
                  <c:v>62</c:v>
                </c:pt>
                <c:pt idx="1">
                  <c:v>42.533333333333339</c:v>
                </c:pt>
                <c:pt idx="2">
                  <c:v>21.633333333333336</c:v>
                </c:pt>
                <c:pt idx="3">
                  <c:v>46.699999999999996</c:v>
                </c:pt>
                <c:pt idx="4">
                  <c:v>56</c:v>
                </c:pt>
                <c:pt idx="5">
                  <c:v>83.25</c:v>
                </c:pt>
              </c:numCache>
            </c:numRef>
          </c:yVal>
        </c:ser>
        <c:ser>
          <c:idx val="14"/>
          <c:order val="14"/>
          <c:tx>
            <c:strRef>
              <c:f>[1]Sheet4!$T$11</c:f>
              <c:strCache>
                <c:ptCount val="1"/>
                <c:pt idx="0">
                  <c:v>0.25</c:v>
                </c:pt>
              </c:strCache>
            </c:strRef>
          </c:tx>
          <c:xVal>
            <c:numRef>
              <c:f>[1]Sheet4!$R$12:$R$17</c:f>
              <c:numCache>
                <c:formatCode>General</c:formatCode>
                <c:ptCount val="6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</c:numCache>
            </c:numRef>
          </c:xVal>
          <c:yVal>
            <c:numRef>
              <c:f>[1]Sheet4!$T$12:$T$17</c:f>
              <c:numCache>
                <c:formatCode>General</c:formatCode>
                <c:ptCount val="6"/>
                <c:pt idx="0">
                  <c:v>17.537800000000001</c:v>
                </c:pt>
                <c:pt idx="1">
                  <c:v>12.581300000000001</c:v>
                </c:pt>
                <c:pt idx="2">
                  <c:v>6.6132</c:v>
                </c:pt>
                <c:pt idx="3">
                  <c:v>5.1307999999999998</c:v>
                </c:pt>
                <c:pt idx="4">
                  <c:v>11.5023</c:v>
                </c:pt>
                <c:pt idx="5">
                  <c:v>19.318000000000001</c:v>
                </c:pt>
              </c:numCache>
            </c:numRef>
          </c:yVal>
        </c:ser>
        <c:ser>
          <c:idx val="15"/>
          <c:order val="15"/>
          <c:tx>
            <c:strRef>
              <c:f>[1]Sheet4!$U$11</c:f>
              <c:strCache>
                <c:ptCount val="1"/>
                <c:pt idx="0">
                  <c:v>0.016</c:v>
                </c:pt>
              </c:strCache>
            </c:strRef>
          </c:tx>
          <c:xVal>
            <c:numRef>
              <c:f>[1]Sheet4!$R$12:$R$17</c:f>
              <c:numCache>
                <c:formatCode>General</c:formatCode>
                <c:ptCount val="6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</c:numCache>
            </c:numRef>
          </c:xVal>
          <c:yVal>
            <c:numRef>
              <c:f>[1]Sheet4!$U$12:$U$17</c:f>
              <c:numCache>
                <c:formatCode>General</c:formatCode>
                <c:ptCount val="6"/>
                <c:pt idx="0">
                  <c:v>21.023700000000002</c:v>
                </c:pt>
                <c:pt idx="1">
                  <c:v>16.8842</c:v>
                </c:pt>
                <c:pt idx="2">
                  <c:v>11.808</c:v>
                </c:pt>
                <c:pt idx="3">
                  <c:v>9.5066000000000006</c:v>
                </c:pt>
                <c:pt idx="4">
                  <c:v>19.542000000000002</c:v>
                </c:pt>
                <c:pt idx="5">
                  <c:v>30.4514</c:v>
                </c:pt>
              </c:numCache>
            </c:numRef>
          </c:yVal>
        </c:ser>
        <c:axId val="168236160"/>
        <c:axId val="168238080"/>
      </c:scatterChart>
      <c:valAx>
        <c:axId val="168236160"/>
        <c:scaling>
          <c:logBase val="10"/>
          <c:orientation val="minMax"/>
          <c:min val="100"/>
        </c:scaling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masker frequency (Hz)</a:t>
                </a:r>
              </a:p>
            </c:rich>
          </c:tx>
          <c:layout>
            <c:manualLayout>
              <c:xMode val="edge"/>
              <c:yMode val="edge"/>
              <c:x val="0.40300934878228628"/>
              <c:y val="0.9380506531511149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238080"/>
        <c:crosses val="autoZero"/>
        <c:crossBetween val="midCat"/>
      </c:valAx>
      <c:valAx>
        <c:axId val="168238080"/>
        <c:scaling>
          <c:orientation val="minMax"/>
          <c:max val="100"/>
          <c:min val="-10"/>
        </c:scaling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masker threshold (dB SPL)</a:t>
                </a:r>
              </a:p>
            </c:rich>
          </c:tx>
          <c:layout>
            <c:manualLayout>
              <c:xMode val="edge"/>
              <c:yMode val="edge"/>
              <c:x val="6.2315589726136917E-3"/>
              <c:y val="0.3200119166138717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236160"/>
        <c:crossesAt val="0.1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6.7335880657353978E-2"/>
          <c:y val="0.65956526985850905"/>
          <c:w val="0.11326124509485429"/>
          <c:h val="0.34043473014149095"/>
        </c:manualLayout>
      </c:layout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77" r="0.75000000000000477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7.5490268353887474E-2"/>
          <c:y val="5.5814037993638918E-2"/>
          <c:w val="0.88235378595452263"/>
          <c:h val="0.8976757777310107"/>
        </c:manualLayout>
      </c:layout>
      <c:scatterChart>
        <c:scatterStyle val="lineMarker"/>
        <c:ser>
          <c:idx val="0"/>
          <c:order val="0"/>
          <c:tx>
            <c:strRef>
              <c:f>'profile (9)'!$U$76</c:f>
              <c:strCache>
                <c:ptCount val="1"/>
                <c:pt idx="0">
                  <c:v>250 Hz</c:v>
                </c:pt>
              </c:strCache>
            </c:strRef>
          </c:tx>
          <c:spPr>
            <a:ln w="50800">
              <a:solidFill>
                <a:srgbClr val="0066CC"/>
              </a:solidFill>
              <a:prstDash val="solid"/>
            </a:ln>
          </c:spPr>
          <c:marker>
            <c:symbol val="star"/>
            <c:size val="8"/>
            <c:spPr>
              <a:noFill/>
              <a:ln>
                <a:solidFill>
                  <a:srgbClr val="0066CC"/>
                </a:solidFill>
                <a:prstDash val="solid"/>
              </a:ln>
            </c:spPr>
          </c:marker>
          <c:dPt>
            <c:idx val="3"/>
            <c:marker>
              <c:spPr>
                <a:noFill/>
                <a:ln>
                  <a:solidFill>
                    <a:srgbClr val="0070C0"/>
                  </a:solidFill>
                </a:ln>
              </c:spPr>
            </c:marker>
            <c:spPr>
              <a:ln w="50800" cmpd="sng">
                <a:solidFill>
                  <a:srgbClr val="0070C0"/>
                </a:solidFill>
                <a:prstDash val="solid"/>
              </a:ln>
            </c:spPr>
          </c:dPt>
          <c:xVal>
            <c:numRef>
              <c:f>'profile (9)'!$T$77:$T$83</c:f>
              <c:numCache>
                <c:formatCode>General</c:formatCode>
                <c:ptCount val="7"/>
                <c:pt idx="0">
                  <c:v>125</c:v>
                </c:pt>
                <c:pt idx="1">
                  <c:v>175</c:v>
                </c:pt>
                <c:pt idx="2">
                  <c:v>225</c:v>
                </c:pt>
                <c:pt idx="3">
                  <c:v>250</c:v>
                </c:pt>
                <c:pt idx="4">
                  <c:v>275</c:v>
                </c:pt>
                <c:pt idx="5">
                  <c:v>325</c:v>
                </c:pt>
                <c:pt idx="6">
                  <c:v>400</c:v>
                </c:pt>
              </c:numCache>
            </c:numRef>
          </c:xVal>
          <c:yVal>
            <c:numRef>
              <c:f>'profile (9)'!$U$77:$U$83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</c:ser>
        <c:ser>
          <c:idx val="1"/>
          <c:order val="1"/>
          <c:tx>
            <c:strRef>
              <c:f>'profile (9)'!$X$76</c:f>
              <c:strCache>
                <c:ptCount val="1"/>
                <c:pt idx="0">
                  <c:v>500 Hz</c:v>
                </c:pt>
              </c:strCache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diamond"/>
            <c:size val="8"/>
            <c:spPr>
              <a:solidFill>
                <a:sysClr val="window" lastClr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Pt>
            <c:idx val="3"/>
            <c:marker>
              <c:symbol val="circle"/>
              <c:size val="8"/>
              <c:spPr>
                <a:noFill/>
                <a:ln>
                  <a:solidFill>
                    <a:srgbClr val="FF0000"/>
                  </a:solidFill>
                  <a:prstDash val="solid"/>
                </a:ln>
              </c:spPr>
            </c:marker>
          </c:dPt>
          <c:xVal>
            <c:numRef>
              <c:f>'profile (9)'!$W$77:$W$83</c:f>
              <c:numCache>
                <c:formatCode>General</c:formatCode>
                <c:ptCount val="7"/>
                <c:pt idx="0">
                  <c:v>250</c:v>
                </c:pt>
                <c:pt idx="1">
                  <c:v>350</c:v>
                </c:pt>
                <c:pt idx="2">
                  <c:v>450</c:v>
                </c:pt>
                <c:pt idx="3">
                  <c:v>500</c:v>
                </c:pt>
                <c:pt idx="4">
                  <c:v>550</c:v>
                </c:pt>
                <c:pt idx="5">
                  <c:v>650</c:v>
                </c:pt>
                <c:pt idx="6">
                  <c:v>800</c:v>
                </c:pt>
              </c:numCache>
            </c:numRef>
          </c:xVal>
          <c:yVal>
            <c:numRef>
              <c:f>'profile (9)'!$X$77:$X$83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</c:ser>
        <c:ser>
          <c:idx val="2"/>
          <c:order val="2"/>
          <c:tx>
            <c:strRef>
              <c:f>'profile (9)'!$AA$76</c:f>
              <c:strCache>
                <c:ptCount val="1"/>
                <c:pt idx="0">
                  <c:v>1000 Hz</c:v>
                </c:pt>
              </c:strCache>
            </c:strRef>
          </c:tx>
          <c:spPr>
            <a:ln w="50800">
              <a:solidFill>
                <a:srgbClr val="92D05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92D050"/>
              </a:solidFill>
              <a:ln>
                <a:solidFill>
                  <a:srgbClr val="92D050"/>
                </a:solidFill>
                <a:prstDash val="solid"/>
              </a:ln>
            </c:spPr>
          </c:marker>
          <c:dPt>
            <c:idx val="3"/>
            <c:marker>
              <c:spPr>
                <a:noFill/>
                <a:ln>
                  <a:solidFill>
                    <a:srgbClr val="92D050"/>
                  </a:solidFill>
                  <a:prstDash val="solid"/>
                </a:ln>
              </c:spPr>
            </c:marker>
          </c:dPt>
          <c:xVal>
            <c:numRef>
              <c:f>'profile (9)'!$Z$77:$Z$83</c:f>
              <c:numCache>
                <c:formatCode>General</c:formatCode>
                <c:ptCount val="7"/>
                <c:pt idx="0">
                  <c:v>500</c:v>
                </c:pt>
                <c:pt idx="1">
                  <c:v>700</c:v>
                </c:pt>
                <c:pt idx="2">
                  <c:v>900</c:v>
                </c:pt>
                <c:pt idx="3">
                  <c:v>1000</c:v>
                </c:pt>
                <c:pt idx="4">
                  <c:v>1100</c:v>
                </c:pt>
                <c:pt idx="5">
                  <c:v>1300</c:v>
                </c:pt>
                <c:pt idx="6">
                  <c:v>1600</c:v>
                </c:pt>
              </c:numCache>
            </c:numRef>
          </c:xVal>
          <c:yVal>
            <c:numRef>
              <c:f>'profile (9)'!$AA$77:$AA$83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</c:ser>
        <c:ser>
          <c:idx val="3"/>
          <c:order val="3"/>
          <c:tx>
            <c:strRef>
              <c:f>'profile (9)'!$AD$76</c:f>
              <c:strCache>
                <c:ptCount val="1"/>
                <c:pt idx="0">
                  <c:v>2000 Hz</c:v>
                </c:pt>
              </c:strCache>
            </c:strRef>
          </c:tx>
          <c:spPr>
            <a:ln w="50800">
              <a:solidFill>
                <a:srgbClr val="00B0F0"/>
              </a:solidFill>
              <a:prstDash val="solid"/>
            </a:ln>
          </c:spPr>
          <c:marker>
            <c:symbol val="square"/>
            <c:size val="7"/>
            <c:spPr>
              <a:solidFill>
                <a:schemeClr val="bg1"/>
              </a:solidFill>
              <a:ln>
                <a:solidFill>
                  <a:srgbClr val="00B0F0"/>
                </a:solidFill>
                <a:prstDash val="solid"/>
              </a:ln>
            </c:spPr>
          </c:marker>
          <c:dPt>
            <c:idx val="3"/>
            <c:marker>
              <c:symbol val="circle"/>
              <c:size val="8"/>
              <c:spPr>
                <a:noFill/>
                <a:ln>
                  <a:solidFill>
                    <a:srgbClr val="00B0F0"/>
                  </a:solidFill>
                  <a:prstDash val="solid"/>
                </a:ln>
              </c:spPr>
            </c:marker>
          </c:dPt>
          <c:xVal>
            <c:numRef>
              <c:f>'profile (9)'!$AC$77:$AC$83</c:f>
              <c:numCache>
                <c:formatCode>General</c:formatCode>
                <c:ptCount val="7"/>
                <c:pt idx="0">
                  <c:v>1000</c:v>
                </c:pt>
                <c:pt idx="1">
                  <c:v>1400</c:v>
                </c:pt>
                <c:pt idx="2">
                  <c:v>1800</c:v>
                </c:pt>
                <c:pt idx="3">
                  <c:v>2000</c:v>
                </c:pt>
                <c:pt idx="4">
                  <c:v>2200</c:v>
                </c:pt>
                <c:pt idx="5">
                  <c:v>2600</c:v>
                </c:pt>
                <c:pt idx="6">
                  <c:v>3200</c:v>
                </c:pt>
              </c:numCache>
            </c:numRef>
          </c:xVal>
          <c:yVal>
            <c:numRef>
              <c:f>'profile (9)'!$AD$77:$AD$83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</c:ser>
        <c:ser>
          <c:idx val="4"/>
          <c:order val="4"/>
          <c:tx>
            <c:strRef>
              <c:f>'profile (9)'!$AG$76</c:f>
              <c:strCache>
                <c:ptCount val="1"/>
                <c:pt idx="0">
                  <c:v>4000 Hz</c:v>
                </c:pt>
              </c:strCache>
            </c:strRef>
          </c:tx>
          <c:spPr>
            <a:ln w="50800">
              <a:solidFill>
                <a:schemeClr val="accent2">
                  <a:lumMod val="75000"/>
                </a:schemeClr>
              </a:solidFill>
              <a:prstDash val="solid"/>
            </a:ln>
          </c:spPr>
          <c:marker>
            <c:symbol val="triangle"/>
            <c:size val="8"/>
            <c:spPr>
              <a:solidFill>
                <a:schemeClr val="accent2">
                  <a:lumMod val="75000"/>
                </a:schemeClr>
              </a:solidFill>
              <a:ln>
                <a:solidFill>
                  <a:srgbClr val="800080"/>
                </a:solidFill>
                <a:prstDash val="solid"/>
              </a:ln>
            </c:spPr>
          </c:marker>
          <c:dPt>
            <c:idx val="3"/>
            <c:marker>
              <c:symbol val="circle"/>
              <c:size val="8"/>
              <c:spPr>
                <a:noFill/>
                <a:ln>
                  <a:solidFill>
                    <a:srgbClr val="800080"/>
                  </a:solidFill>
                  <a:prstDash val="solid"/>
                </a:ln>
              </c:spPr>
            </c:marker>
          </c:dPt>
          <c:xVal>
            <c:numRef>
              <c:f>'profile (9)'!$AF$77:$AF$83</c:f>
              <c:numCache>
                <c:formatCode>General</c:formatCode>
                <c:ptCount val="7"/>
                <c:pt idx="0">
                  <c:v>2000</c:v>
                </c:pt>
                <c:pt idx="1">
                  <c:v>2800</c:v>
                </c:pt>
                <c:pt idx="2">
                  <c:v>3600</c:v>
                </c:pt>
                <c:pt idx="3">
                  <c:v>4000</c:v>
                </c:pt>
                <c:pt idx="4">
                  <c:v>4400</c:v>
                </c:pt>
                <c:pt idx="5">
                  <c:v>5200</c:v>
                </c:pt>
                <c:pt idx="6">
                  <c:v>6400</c:v>
                </c:pt>
              </c:numCache>
            </c:numRef>
          </c:xVal>
          <c:yVal>
            <c:numRef>
              <c:f>'profile (9)'!$AG$77:$AG$83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</c:ser>
        <c:ser>
          <c:idx val="5"/>
          <c:order val="5"/>
          <c:tx>
            <c:strRef>
              <c:f>'profile (9)'!$AJ$76</c:f>
              <c:strCache>
                <c:ptCount val="1"/>
                <c:pt idx="0">
                  <c:v>6000 Hz</c:v>
                </c:pt>
              </c:strCache>
            </c:strRef>
          </c:tx>
          <c:spPr>
            <a:ln w="508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circle"/>
            <c:size val="8"/>
            <c:spPr>
              <a:solidFill>
                <a:sysClr val="window" lastClr="FFFFFF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dPt>
            <c:idx val="3"/>
            <c:marker>
              <c:spPr>
                <a:noFill/>
                <a:ln>
                  <a:solidFill>
                    <a:schemeClr val="accent6">
                      <a:lumMod val="75000"/>
                    </a:schemeClr>
                  </a:solidFill>
                  <a:prstDash val="solid"/>
                </a:ln>
              </c:spPr>
            </c:marker>
          </c:dPt>
          <c:xVal>
            <c:numRef>
              <c:f>'profile (9)'!$AI$77:$AI$83</c:f>
              <c:numCache>
                <c:formatCode>General</c:formatCode>
                <c:ptCount val="7"/>
                <c:pt idx="0">
                  <c:v>3000</c:v>
                </c:pt>
                <c:pt idx="1">
                  <c:v>4200</c:v>
                </c:pt>
                <c:pt idx="2">
                  <c:v>5400</c:v>
                </c:pt>
                <c:pt idx="3">
                  <c:v>6000</c:v>
                </c:pt>
                <c:pt idx="4">
                  <c:v>6600.0000000000009</c:v>
                </c:pt>
                <c:pt idx="5">
                  <c:v>7800</c:v>
                </c:pt>
                <c:pt idx="6">
                  <c:v>9600</c:v>
                </c:pt>
              </c:numCache>
            </c:numRef>
          </c:xVal>
          <c:yVal>
            <c:numRef>
              <c:f>'profile (9)'!$AJ$77:$AJ$83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</c:ser>
        <c:ser>
          <c:idx val="7"/>
          <c:order val="6"/>
          <c:tx>
            <c:strRef>
              <c:f>'profile (9)'!$U$55</c:f>
              <c:strCache>
                <c:ptCount val="1"/>
                <c:pt idx="0">
                  <c:v>16 ms </c:v>
                </c:pt>
              </c:strCache>
            </c:strRef>
          </c:tx>
          <c:spPr>
            <a:ln w="41275" cap="flat" cmpd="sng" algn="ctr">
              <a:solidFill>
                <a:schemeClr val="accent1"/>
              </a:solidFill>
              <a:prstDash val="dash"/>
            </a:ln>
            <a:effectLst/>
          </c:spPr>
          <c:marker>
            <c:symbol val="circle"/>
            <c:size val="7"/>
            <c:spPr>
              <a:solidFill>
                <a:schemeClr val="tx2">
                  <a:lumMod val="60000"/>
                  <a:lumOff val="40000"/>
                </a:schemeClr>
              </a:solidFill>
              <a:ln w="25400" cap="flat" cmpd="sng" algn="ctr">
                <a:solidFill>
                  <a:schemeClr val="accent1"/>
                </a:solidFill>
                <a:prstDash val="dash"/>
              </a:ln>
              <a:effectLst/>
            </c:spPr>
          </c:marker>
          <c:xVal>
            <c:numRef>
              <c:f>'profile (9)'!$S$56:$S$62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6000</c:v>
                </c:pt>
                <c:pt idx="6">
                  <c:v>8000</c:v>
                </c:pt>
              </c:numCache>
            </c:numRef>
          </c:xVal>
          <c:yVal>
            <c:numRef>
              <c:f>'profile (9)'!$U$56:$U$62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</c:ser>
        <c:ser>
          <c:idx val="6"/>
          <c:order val="7"/>
          <c:tx>
            <c:strRef>
              <c:f>'profile (9)'!$T$55</c:f>
              <c:strCache>
                <c:ptCount val="1"/>
                <c:pt idx="0">
                  <c:v>250 ms</c:v>
                </c:pt>
              </c:strCache>
            </c:strRef>
          </c:tx>
          <c:spPr>
            <a:ln w="50800" cap="flat" cmpd="sng" algn="ctr">
              <a:solidFill>
                <a:schemeClr val="accent1"/>
              </a:solidFill>
              <a:prstDash val="solid"/>
            </a:ln>
            <a:effectLst/>
          </c:spPr>
          <c:marker>
            <c:symbol val="circle"/>
            <c:size val="7"/>
            <c:spPr>
              <a:solidFill>
                <a:schemeClr val="tx2">
                  <a:lumMod val="60000"/>
                  <a:lumOff val="40000"/>
                </a:schemeClr>
              </a:solidFill>
              <a:ln w="28575" cap="flat" cmpd="sng" algn="ctr">
                <a:solidFill>
                  <a:schemeClr val="accent1"/>
                </a:solidFill>
                <a:prstDash val="solid"/>
              </a:ln>
              <a:effectLst/>
            </c:spPr>
          </c:marker>
          <c:xVal>
            <c:numRef>
              <c:f>'profile (9)'!$S$56:$S$62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6000</c:v>
                </c:pt>
                <c:pt idx="6">
                  <c:v>8000</c:v>
                </c:pt>
              </c:numCache>
            </c:numRef>
          </c:xVal>
          <c:yVal>
            <c:numRef>
              <c:f>'profile (9)'!$T$56:$T$62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</c:ser>
        <c:axId val="175760128"/>
        <c:axId val="175762432"/>
      </c:scatterChart>
      <c:valAx>
        <c:axId val="175760128"/>
        <c:scaling>
          <c:logBase val="10"/>
          <c:orientation val="minMax"/>
          <c:min val="100"/>
        </c:scaling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masker frequency (Hz)</a:t>
                </a:r>
              </a:p>
            </c:rich>
          </c:tx>
          <c:layout>
            <c:manualLayout>
              <c:xMode val="edge"/>
              <c:yMode val="edge"/>
              <c:x val="0.40300934878228628"/>
              <c:y val="0.9380507436570428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762432"/>
        <c:crosses val="autoZero"/>
        <c:crossBetween val="midCat"/>
      </c:valAx>
      <c:valAx>
        <c:axId val="175762432"/>
        <c:scaling>
          <c:orientation val="minMax"/>
          <c:max val="100"/>
          <c:min val="-10"/>
        </c:scaling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masker threshold (dB SPL)</a:t>
                </a:r>
              </a:p>
            </c:rich>
          </c:tx>
          <c:layout>
            <c:manualLayout>
              <c:xMode val="edge"/>
              <c:yMode val="edge"/>
              <c:x val="6.2315589726136917E-3"/>
              <c:y val="0.3200118822356510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760128"/>
        <c:crossesAt val="0.1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6.7335880657353978E-2"/>
          <c:y val="0.65956532177663818"/>
          <c:w val="0.13662360967158077"/>
          <c:h val="0.19986831878573325"/>
        </c:manualLayout>
      </c:layout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5" r="0.750000000000005" t="1" header="0.5" footer="0.5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250 Hz</a:t>
            </a:r>
          </a:p>
        </c:rich>
      </c:tx>
      <c:layout>
        <c:manualLayout>
          <c:xMode val="edge"/>
          <c:yMode val="edge"/>
          <c:x val="0.29762929922777015"/>
          <c:y val="2.727976682472704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4039271745555307"/>
          <c:y val="7.0927524887172161E-2"/>
          <c:w val="0.69828360784708277"/>
          <c:h val="0.8402183717403422"/>
        </c:manualLayout>
      </c:layout>
      <c:scatterChart>
        <c:scatterStyle val="lineMarker"/>
        <c:ser>
          <c:idx val="0"/>
          <c:order val="0"/>
          <c:tx>
            <c:strRef>
              <c:f>'profile (9)'!$T$92</c:f>
              <c:strCache>
                <c:ptCount val="1"/>
                <c:pt idx="0">
                  <c:v>250 Hz</c:v>
                </c:pt>
              </c:strCache>
            </c:strRef>
          </c:tx>
          <c:spPr>
            <a:ln w="50800">
              <a:solidFill>
                <a:srgbClr val="0070C0"/>
              </a:solidFill>
              <a:prstDash val="solid"/>
            </a:ln>
          </c:spPr>
          <c:marker>
            <c:symbol val="star"/>
            <c:size val="7"/>
            <c:spPr>
              <a:noFill/>
              <a:ln>
                <a:solidFill>
                  <a:srgbClr val="0070C0"/>
                </a:solidFill>
                <a:prstDash val="solid"/>
              </a:ln>
            </c:spPr>
          </c:marker>
          <c:xVal>
            <c:numRef>
              <c:f>'profile (9)'!$S$93:$S$97</c:f>
              <c:numCache>
                <c:formatCode>General</c:formatCode>
                <c:ptCount val="5"/>
                <c:pt idx="0">
                  <c:v>0.02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  <c:pt idx="4">
                  <c:v>0.08</c:v>
                </c:pt>
              </c:numCache>
            </c:numRef>
          </c:xVal>
          <c:yVal>
            <c:numRef>
              <c:f>'profile (9)'!$T$93:$T$97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</c:ser>
        <c:ser>
          <c:idx val="1"/>
          <c:order val="1"/>
          <c:spPr>
            <a:ln>
              <a:solidFill>
                <a:srgbClr val="000000"/>
              </a:solidFill>
              <a:prstDash val="dash"/>
            </a:ln>
          </c:spPr>
          <c:marker>
            <c:symbol val="none"/>
          </c:marker>
          <c:xVal>
            <c:numRef>
              <c:f>'profile (9)'!$AN$42:$AN$50</c:f>
              <c:numCache>
                <c:formatCode>General</c:formatCode>
                <c:ptCount val="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</c:numCache>
            </c:numRef>
          </c:xVal>
          <c:yVal>
            <c:numRef>
              <c:f>'profile (9)'!$AO$42:$AO$50</c:f>
              <c:numCache>
                <c:formatCode>0.0</c:formatCode>
                <c:ptCount val="9"/>
                <c:pt idx="0">
                  <c:v>28.533333333333331</c:v>
                </c:pt>
                <c:pt idx="1">
                  <c:v>35</c:v>
                </c:pt>
                <c:pt idx="2">
                  <c:v>49.266666666666666</c:v>
                </c:pt>
                <c:pt idx="3">
                  <c:v>70.13333333333334</c:v>
                </c:pt>
                <c:pt idx="4">
                  <c:v>80.466666666666683</c:v>
                </c:pt>
                <c:pt idx="5">
                  <c:v>85.5</c:v>
                </c:pt>
              </c:numCache>
            </c:numRef>
          </c:yVal>
        </c:ser>
        <c:axId val="180575616"/>
        <c:axId val="180585984"/>
      </c:scatterChart>
      <c:valAx>
        <c:axId val="180575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gap (s)</a:t>
                </a:r>
              </a:p>
            </c:rich>
          </c:tx>
          <c:layout>
            <c:manualLayout>
              <c:xMode val="edge"/>
              <c:yMode val="edge"/>
              <c:x val="0.43980580462124336"/>
              <c:y val="0.82489639071359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one"/>
        <c:spPr>
          <a:ln w="3175">
            <a:solidFill>
              <a:srgbClr val="000000"/>
            </a:solidFill>
            <a:prstDash val="solid"/>
          </a:ln>
        </c:spPr>
        <c:crossAx val="180585984"/>
        <c:crosses val="autoZero"/>
        <c:crossBetween val="midCat"/>
      </c:valAx>
      <c:valAx>
        <c:axId val="180585984"/>
        <c:scaling>
          <c:orientation val="minMax"/>
          <c:max val="90"/>
          <c:min val="-10"/>
        </c:scaling>
        <c:axPos val="l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575616"/>
        <c:crossesAt val="0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5" r="0.75000000000000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1000 Hz</a:t>
            </a:r>
          </a:p>
        </c:rich>
      </c:tx>
      <c:layout>
        <c:manualLayout>
          <c:xMode val="edge"/>
          <c:yMode val="edge"/>
          <c:x val="0.10775868925475225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0909763477771938E-2"/>
          <c:y val="2.7472527472527899E-2"/>
          <c:w val="0.87879438028513401"/>
          <c:h val="0.87362637362638063"/>
        </c:manualLayout>
      </c:layout>
      <c:scatterChart>
        <c:scatterStyle val="lineMarker"/>
        <c:ser>
          <c:idx val="2"/>
          <c:order val="0"/>
          <c:tx>
            <c:strRef>
              <c:f>'profile (9)'!$V$92</c:f>
              <c:strCache>
                <c:ptCount val="1"/>
                <c:pt idx="0">
                  <c:v>1000 Hz</c:v>
                </c:pt>
              </c:strCache>
            </c:strRef>
          </c:tx>
          <c:spPr>
            <a:ln w="50800">
              <a:solidFill>
                <a:srgbClr val="92D05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92D050"/>
              </a:solidFill>
              <a:ln w="9525">
                <a:solidFill>
                  <a:srgbClr val="92D050"/>
                </a:solidFill>
                <a:prstDash val="solid"/>
              </a:ln>
            </c:spPr>
          </c:marker>
          <c:xVal>
            <c:numRef>
              <c:f>'profile (9)'!$S$93:$S$97</c:f>
              <c:numCache>
                <c:formatCode>General</c:formatCode>
                <c:ptCount val="5"/>
                <c:pt idx="0">
                  <c:v>0.02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  <c:pt idx="4">
                  <c:v>0.08</c:v>
                </c:pt>
              </c:numCache>
            </c:numRef>
          </c:xVal>
          <c:yVal>
            <c:numRef>
              <c:f>'profile (9)'!$V$93:$V$97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</c:ser>
        <c:ser>
          <c:idx val="0"/>
          <c:order val="1"/>
          <c:spPr>
            <a:ln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'profile (9)'!$AN$42:$AN$50</c:f>
              <c:numCache>
                <c:formatCode>General</c:formatCode>
                <c:ptCount val="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</c:numCache>
            </c:numRef>
          </c:xVal>
          <c:yVal>
            <c:numRef>
              <c:f>'profile (9)'!$AQ$42:$AQ$50</c:f>
              <c:numCache>
                <c:formatCode>0.0</c:formatCode>
                <c:ptCount val="9"/>
                <c:pt idx="0">
                  <c:v>33.399999999999991</c:v>
                </c:pt>
                <c:pt idx="1">
                  <c:v>38.433333333333337</c:v>
                </c:pt>
                <c:pt idx="2">
                  <c:v>48.8</c:v>
                </c:pt>
                <c:pt idx="3">
                  <c:v>55.833333333333336</c:v>
                </c:pt>
                <c:pt idx="4">
                  <c:v>64.466666666666669</c:v>
                </c:pt>
                <c:pt idx="5">
                  <c:v>78.733333333333334</c:v>
                </c:pt>
                <c:pt idx="6">
                  <c:v>84.233333333333334</c:v>
                </c:pt>
                <c:pt idx="7">
                  <c:v>88.3</c:v>
                </c:pt>
                <c:pt idx="8">
                  <c:v>90.3</c:v>
                </c:pt>
              </c:numCache>
            </c:numRef>
          </c:yVal>
        </c:ser>
        <c:axId val="180631040"/>
        <c:axId val="180632576"/>
      </c:scatterChart>
      <c:valAx>
        <c:axId val="180631040"/>
        <c:scaling>
          <c:orientation val="minMax"/>
        </c:scaling>
        <c:axPos val="b"/>
        <c:numFmt formatCode="General" sourceLinked="1"/>
        <c:majorTickMark val="in"/>
        <c:tickLblPos val="none"/>
        <c:spPr>
          <a:ln w="3175">
            <a:solidFill>
              <a:srgbClr val="000000"/>
            </a:solidFill>
            <a:prstDash val="solid"/>
          </a:ln>
        </c:spPr>
        <c:crossAx val="180632576"/>
        <c:crosses val="autoZero"/>
        <c:crossBetween val="midCat"/>
      </c:valAx>
      <c:valAx>
        <c:axId val="180632576"/>
        <c:scaling>
          <c:orientation val="minMax"/>
          <c:max val="90"/>
          <c:min val="-10"/>
        </c:scaling>
        <c:axPos val="l"/>
        <c:numFmt formatCode="General" sourceLinked="1"/>
        <c:majorTickMark val="in"/>
        <c:tickLblPos val="none"/>
        <c:spPr>
          <a:ln w="3175">
            <a:solidFill>
              <a:srgbClr val="000000"/>
            </a:solidFill>
            <a:prstDash val="solid"/>
          </a:ln>
        </c:spPr>
        <c:crossAx val="180631040"/>
        <c:crossesAt val="0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5" r="0.75000000000000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2000 Hz</a:t>
            </a:r>
          </a:p>
        </c:rich>
      </c:tx>
      <c:layout>
        <c:manualLayout>
          <c:xMode val="edge"/>
          <c:yMode val="edge"/>
          <c:x val="9.758609719239647E-2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0909763477771938E-2"/>
          <c:y val="2.7472527472527899E-2"/>
          <c:w val="0.87879438028513401"/>
          <c:h val="0.87362637362638063"/>
        </c:manualLayout>
      </c:layout>
      <c:scatterChart>
        <c:scatterStyle val="lineMarker"/>
        <c:ser>
          <c:idx val="3"/>
          <c:order val="0"/>
          <c:tx>
            <c:strRef>
              <c:f>'profile (9)'!$W$92</c:f>
              <c:strCache>
                <c:ptCount val="1"/>
                <c:pt idx="0">
                  <c:v>2000 Hz</c:v>
                </c:pt>
              </c:strCache>
            </c:strRef>
          </c:tx>
          <c:spPr>
            <a:ln w="50800">
              <a:solidFill>
                <a:srgbClr val="00B0F0"/>
              </a:solidFill>
              <a:prstDash val="solid"/>
            </a:ln>
          </c:spPr>
          <c:marker>
            <c:symbol val="square"/>
            <c:size val="7"/>
            <c:spPr>
              <a:solidFill>
                <a:schemeClr val="bg1"/>
              </a:solidFill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'profile (9)'!$S$93:$S$97</c:f>
              <c:numCache>
                <c:formatCode>General</c:formatCode>
                <c:ptCount val="5"/>
                <c:pt idx="0">
                  <c:v>0.02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  <c:pt idx="4">
                  <c:v>0.08</c:v>
                </c:pt>
              </c:numCache>
            </c:numRef>
          </c:xVal>
          <c:yVal>
            <c:numRef>
              <c:f>'profile (9)'!$W$93:$W$97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</c:ser>
        <c:ser>
          <c:idx val="0"/>
          <c:order val="1"/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'profile (9)'!$AN$42:$AN$50</c:f>
              <c:numCache>
                <c:formatCode>General</c:formatCode>
                <c:ptCount val="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</c:numCache>
            </c:numRef>
          </c:xVal>
          <c:yVal>
            <c:numRef>
              <c:f>'profile (9)'!$AR$42:$AR$50</c:f>
              <c:numCache>
                <c:formatCode>0.0</c:formatCode>
                <c:ptCount val="9"/>
                <c:pt idx="0">
                  <c:v>25.366666666666671</c:v>
                </c:pt>
                <c:pt idx="1">
                  <c:v>37.033333333333331</c:v>
                </c:pt>
                <c:pt idx="2">
                  <c:v>49.199999999999996</c:v>
                </c:pt>
                <c:pt idx="3">
                  <c:v>49.666666666666664</c:v>
                </c:pt>
                <c:pt idx="4">
                  <c:v>58.166666666666664</c:v>
                </c:pt>
                <c:pt idx="5">
                  <c:v>69.63333333333334</c:v>
                </c:pt>
                <c:pt idx="6">
                  <c:v>87.666666666666671</c:v>
                </c:pt>
                <c:pt idx="7">
                  <c:v>95.766666666666666</c:v>
                </c:pt>
                <c:pt idx="8">
                  <c:v>92.949999999999989</c:v>
                </c:pt>
              </c:numCache>
            </c:numRef>
          </c:yVal>
        </c:ser>
        <c:axId val="180706304"/>
        <c:axId val="180757248"/>
      </c:scatterChart>
      <c:valAx>
        <c:axId val="180706304"/>
        <c:scaling>
          <c:orientation val="minMax"/>
        </c:scaling>
        <c:axPos val="b"/>
        <c:numFmt formatCode="General" sourceLinked="1"/>
        <c:majorTickMark val="in"/>
        <c:tickLblPos val="none"/>
        <c:spPr>
          <a:ln w="3175">
            <a:solidFill>
              <a:srgbClr val="000000"/>
            </a:solidFill>
            <a:prstDash val="solid"/>
          </a:ln>
        </c:spPr>
        <c:crossAx val="180757248"/>
        <c:crosses val="autoZero"/>
        <c:crossBetween val="midCat"/>
      </c:valAx>
      <c:valAx>
        <c:axId val="180757248"/>
        <c:scaling>
          <c:orientation val="minMax"/>
          <c:max val="90"/>
          <c:min val="-10"/>
        </c:scaling>
        <c:axPos val="l"/>
        <c:numFmt formatCode="General" sourceLinked="1"/>
        <c:majorTickMark val="in"/>
        <c:tickLblPos val="none"/>
        <c:spPr>
          <a:ln w="3175">
            <a:solidFill>
              <a:srgbClr val="000000"/>
            </a:solidFill>
            <a:prstDash val="solid"/>
          </a:ln>
        </c:spPr>
        <c:crossAx val="180706304"/>
        <c:crossesAt val="0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5" r="0.75000000000000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4000 Hz</a:t>
            </a:r>
          </a:p>
        </c:rich>
      </c:tx>
      <c:layout>
        <c:manualLayout>
          <c:xMode val="edge"/>
          <c:yMode val="edge"/>
          <c:x val="0.10693231527877196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0909763477771938E-2"/>
          <c:y val="2.7472527472527899E-2"/>
          <c:w val="0.87121856666198105"/>
          <c:h val="0.87362637362638063"/>
        </c:manualLayout>
      </c:layout>
      <c:scatterChart>
        <c:scatterStyle val="lineMarker"/>
        <c:ser>
          <c:idx val="4"/>
          <c:order val="0"/>
          <c:tx>
            <c:strRef>
              <c:f>'profile (9)'!$X$92</c:f>
              <c:strCache>
                <c:ptCount val="1"/>
                <c:pt idx="0">
                  <c:v>4000 Hz</c:v>
                </c:pt>
              </c:strCache>
            </c:strRef>
          </c:tx>
          <c:spPr>
            <a:ln w="50800">
              <a:solidFill>
                <a:schemeClr val="accent2">
                  <a:lumMod val="75000"/>
                </a:schemeClr>
              </a:solidFill>
              <a:prstDash val="solid"/>
            </a:ln>
          </c:spPr>
          <c:marker>
            <c:symbol val="triangl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  <a:prstDash val="solid"/>
              </a:ln>
            </c:spPr>
          </c:marker>
          <c:trendline>
            <c:trendlineType val="linear"/>
          </c:trendline>
          <c:xVal>
            <c:numRef>
              <c:f>'profile (9)'!$S$93:$S$97</c:f>
              <c:numCache>
                <c:formatCode>General</c:formatCode>
                <c:ptCount val="5"/>
                <c:pt idx="0">
                  <c:v>0.02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  <c:pt idx="4">
                  <c:v>0.08</c:v>
                </c:pt>
              </c:numCache>
            </c:numRef>
          </c:xVal>
          <c:yVal>
            <c:numRef>
              <c:f>'profile (9)'!$X$93:$X$97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</c:ser>
        <c:ser>
          <c:idx val="0"/>
          <c:order val="1"/>
          <c:spPr>
            <a:ln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'profile (9)'!$AN$42:$AN$50</c:f>
              <c:numCache>
                <c:formatCode>General</c:formatCode>
                <c:ptCount val="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</c:numCache>
            </c:numRef>
          </c:xVal>
          <c:yVal>
            <c:numRef>
              <c:f>'profile (9)'!$AS$42:$AS$50</c:f>
              <c:numCache>
                <c:formatCode>0.0</c:formatCode>
                <c:ptCount val="9"/>
                <c:pt idx="0">
                  <c:v>18.150000000000002</c:v>
                </c:pt>
                <c:pt idx="1">
                  <c:v>23.45</c:v>
                </c:pt>
                <c:pt idx="2">
                  <c:v>27.383333333333336</c:v>
                </c:pt>
                <c:pt idx="3">
                  <c:v>41.449999999999996</c:v>
                </c:pt>
                <c:pt idx="4">
                  <c:v>64.283333333333331</c:v>
                </c:pt>
                <c:pt idx="5">
                  <c:v>82.083333333333329</c:v>
                </c:pt>
                <c:pt idx="6">
                  <c:v>86.716666666666654</c:v>
                </c:pt>
                <c:pt idx="7">
                  <c:v>91.15</c:v>
                </c:pt>
              </c:numCache>
            </c:numRef>
          </c:yVal>
        </c:ser>
        <c:axId val="181314688"/>
        <c:axId val="181316224"/>
      </c:scatterChart>
      <c:valAx>
        <c:axId val="181314688"/>
        <c:scaling>
          <c:orientation val="minMax"/>
        </c:scaling>
        <c:axPos val="b"/>
        <c:numFmt formatCode="General" sourceLinked="1"/>
        <c:majorTickMark val="in"/>
        <c:tickLblPos val="none"/>
        <c:spPr>
          <a:ln w="3175">
            <a:solidFill>
              <a:srgbClr val="000000"/>
            </a:solidFill>
            <a:prstDash val="solid"/>
          </a:ln>
        </c:spPr>
        <c:crossAx val="181316224"/>
        <c:crosses val="autoZero"/>
        <c:crossBetween val="midCat"/>
      </c:valAx>
      <c:valAx>
        <c:axId val="181316224"/>
        <c:scaling>
          <c:orientation val="minMax"/>
          <c:max val="90"/>
          <c:min val="-10"/>
        </c:scaling>
        <c:axPos val="l"/>
        <c:numFmt formatCode="General" sourceLinked="1"/>
        <c:majorTickMark val="in"/>
        <c:tickLblPos val="none"/>
        <c:spPr>
          <a:ln w="3175">
            <a:solidFill>
              <a:srgbClr val="000000"/>
            </a:solidFill>
            <a:prstDash val="solid"/>
          </a:ln>
        </c:spPr>
        <c:crossAx val="181314688"/>
        <c:crossesAt val="0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5" r="0.75000000000000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 sz="10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500</a:t>
            </a:r>
            <a:r>
              <a:rPr lang="en-GB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Hz</a:t>
            </a:r>
          </a:p>
        </c:rich>
      </c:tx>
      <c:layout>
        <c:manualLayout>
          <c:xMode val="edge"/>
          <c:yMode val="edge"/>
          <c:x val="0.18006601447546342"/>
          <c:y val="2.727985924836319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0909763477771938E-2"/>
          <c:y val="2.7472527472527899E-2"/>
          <c:w val="0.87879438028513401"/>
          <c:h val="0.87362637362638063"/>
        </c:manualLayout>
      </c:layout>
      <c:scatterChart>
        <c:scatterStyle val="lineMarker"/>
        <c:ser>
          <c:idx val="1"/>
          <c:order val="0"/>
          <c:tx>
            <c:strRef>
              <c:f>'profile (9)'!$U$92</c:f>
              <c:strCache>
                <c:ptCount val="1"/>
                <c:pt idx="0">
                  <c:v>500 Hz</c:v>
                </c:pt>
              </c:strCache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diamond"/>
            <c:size val="7"/>
            <c:spPr>
              <a:solidFill>
                <a:schemeClr val="bg1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'profile (9)'!$S$93:$S$97</c:f>
              <c:numCache>
                <c:formatCode>General</c:formatCode>
                <c:ptCount val="5"/>
                <c:pt idx="0">
                  <c:v>0.02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  <c:pt idx="4">
                  <c:v>0.08</c:v>
                </c:pt>
              </c:numCache>
            </c:numRef>
          </c:xVal>
          <c:yVal>
            <c:numRef>
              <c:f>'profile (9)'!$U$93:$U$97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</c:ser>
        <c:ser>
          <c:idx val="0"/>
          <c:order val="1"/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'profile (9)'!$AN$42:$AN$50</c:f>
              <c:numCache>
                <c:formatCode>General</c:formatCode>
                <c:ptCount val="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</c:numCache>
            </c:numRef>
          </c:xVal>
          <c:yVal>
            <c:numRef>
              <c:f>'profile (9)'!$AP$42:$AP$50</c:f>
              <c:numCache>
                <c:formatCode>0.0</c:formatCode>
                <c:ptCount val="9"/>
                <c:pt idx="0">
                  <c:v>31.049999999999997</c:v>
                </c:pt>
                <c:pt idx="1">
                  <c:v>44.31666666666667</c:v>
                </c:pt>
                <c:pt idx="2">
                  <c:v>48.416666666666671</c:v>
                </c:pt>
                <c:pt idx="3">
                  <c:v>59.483333333333341</c:v>
                </c:pt>
                <c:pt idx="4">
                  <c:v>56.416666666666664</c:v>
                </c:pt>
                <c:pt idx="5">
                  <c:v>76.716666666666669</c:v>
                </c:pt>
                <c:pt idx="6">
                  <c:v>70.216666666666669</c:v>
                </c:pt>
                <c:pt idx="7">
                  <c:v>82.416666666666657</c:v>
                </c:pt>
                <c:pt idx="8">
                  <c:v>76.25</c:v>
                </c:pt>
              </c:numCache>
            </c:numRef>
          </c:yVal>
        </c:ser>
        <c:axId val="182614656"/>
        <c:axId val="182829440"/>
      </c:scatterChart>
      <c:valAx>
        <c:axId val="182614656"/>
        <c:scaling>
          <c:orientation val="minMax"/>
        </c:scaling>
        <c:axPos val="b"/>
        <c:numFmt formatCode="General" sourceLinked="1"/>
        <c:majorTickMark val="in"/>
        <c:tickLblPos val="none"/>
        <c:spPr>
          <a:ln w="3175">
            <a:solidFill>
              <a:srgbClr val="000000"/>
            </a:solidFill>
            <a:prstDash val="solid"/>
          </a:ln>
        </c:spPr>
        <c:crossAx val="182829440"/>
        <c:crosses val="autoZero"/>
        <c:crossBetween val="midCat"/>
      </c:valAx>
      <c:valAx>
        <c:axId val="182829440"/>
        <c:scaling>
          <c:orientation val="minMax"/>
          <c:max val="90"/>
          <c:min val="-10"/>
        </c:scaling>
        <c:axPos val="l"/>
        <c:numFmt formatCode="General" sourceLinked="1"/>
        <c:majorTickMark val="in"/>
        <c:tickLblPos val="none"/>
        <c:spPr>
          <a:ln w="3175">
            <a:solidFill>
              <a:srgbClr val="000000"/>
            </a:solidFill>
            <a:prstDash val="solid"/>
          </a:ln>
        </c:spPr>
        <c:crossAx val="182614656"/>
        <c:crossesAt val="0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5" r="0.75000000000000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6000 Hz</a:t>
            </a:r>
          </a:p>
        </c:rich>
      </c:tx>
      <c:layout>
        <c:manualLayout>
          <c:xMode val="edge"/>
          <c:yMode val="edge"/>
          <c:x val="0.10063189469737333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022589515498558E-2"/>
          <c:y val="2.7322550175835549E-2"/>
          <c:w val="0.879702477761099"/>
          <c:h val="0.87978611566190479"/>
        </c:manualLayout>
      </c:layout>
      <c:scatterChart>
        <c:scatterStyle val="lineMarker"/>
        <c:ser>
          <c:idx val="8"/>
          <c:order val="0"/>
          <c:tx>
            <c:strRef>
              <c:f>'profile (9)'!$Y$92</c:f>
              <c:strCache>
                <c:ptCount val="1"/>
                <c:pt idx="0">
                  <c:v>6000 Hz</c:v>
                </c:pt>
              </c:strCache>
            </c:strRef>
          </c:tx>
          <c:spPr>
            <a:ln w="508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'profile (9)'!$S$93:$S$97</c:f>
              <c:numCache>
                <c:formatCode>General</c:formatCode>
                <c:ptCount val="5"/>
                <c:pt idx="0">
                  <c:v>0.02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  <c:pt idx="4">
                  <c:v>0.08</c:v>
                </c:pt>
              </c:numCache>
            </c:numRef>
          </c:xVal>
          <c:yVal>
            <c:numRef>
              <c:f>'profile (9)'!$Y$93:$Y$97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</c:ser>
        <c:ser>
          <c:idx val="0"/>
          <c:order val="1"/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'profile (9)'!$AN$42:$AN$50</c:f>
              <c:numCache>
                <c:formatCode>General</c:formatCode>
                <c:ptCount val="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</c:numCache>
            </c:numRef>
          </c:xVal>
          <c:yVal>
            <c:numRef>
              <c:f>'profile (9)'!$AT$42:$AT$50</c:f>
              <c:numCache>
                <c:formatCode>0.0</c:formatCode>
                <c:ptCount val="9"/>
                <c:pt idx="0">
                  <c:v>32.499999999999993</c:v>
                </c:pt>
                <c:pt idx="1">
                  <c:v>35.833333333333336</c:v>
                </c:pt>
                <c:pt idx="2">
                  <c:v>43.466666666666669</c:v>
                </c:pt>
                <c:pt idx="3">
                  <c:v>52.1</c:v>
                </c:pt>
                <c:pt idx="4">
                  <c:v>69.100000000000009</c:v>
                </c:pt>
                <c:pt idx="5">
                  <c:v>78.566666666666663</c:v>
                </c:pt>
                <c:pt idx="6">
                  <c:v>86.6</c:v>
                </c:pt>
                <c:pt idx="7">
                  <c:v>85.95</c:v>
                </c:pt>
              </c:numCache>
            </c:numRef>
          </c:yVal>
        </c:ser>
        <c:axId val="103756544"/>
        <c:axId val="103758080"/>
      </c:scatterChart>
      <c:valAx>
        <c:axId val="103756544"/>
        <c:scaling>
          <c:orientation val="minMax"/>
        </c:scaling>
        <c:axPos val="b"/>
        <c:numFmt formatCode="General" sourceLinked="1"/>
        <c:majorTickMark val="in"/>
        <c:tickLblPos val="none"/>
        <c:spPr>
          <a:ln w="3175">
            <a:solidFill>
              <a:srgbClr val="000000"/>
            </a:solidFill>
            <a:prstDash val="solid"/>
          </a:ln>
        </c:spPr>
        <c:crossAx val="103758080"/>
        <c:crosses val="autoZero"/>
        <c:crossBetween val="midCat"/>
      </c:valAx>
      <c:valAx>
        <c:axId val="103758080"/>
        <c:scaling>
          <c:orientation val="minMax"/>
          <c:max val="90"/>
          <c:min val="-10"/>
        </c:scaling>
        <c:axPos val="l"/>
        <c:numFmt formatCode="General" sourceLinked="1"/>
        <c:majorTickMark val="in"/>
        <c:tickLblPos val="none"/>
        <c:spPr>
          <a:ln w="3175">
            <a:solidFill>
              <a:srgbClr val="000000"/>
            </a:solidFill>
            <a:prstDash val="solid"/>
          </a:ln>
        </c:spPr>
        <c:crossAx val="103756544"/>
        <c:crossesAt val="0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5" r="0.75000000000000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DPOAE</a:t>
            </a:r>
          </a:p>
        </c:rich>
      </c:tx>
      <c:layout>
        <c:manualLayout>
          <c:xMode val="edge"/>
          <c:yMode val="edge"/>
          <c:x val="9.6691661412851553E-3"/>
          <c:y val="0.68088173760888626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798977853492456"/>
          <c:y val="0.11594284945970236"/>
          <c:w val="0.85519591141397822"/>
          <c:h val="0.76812137767053856"/>
        </c:manualLayout>
      </c:layout>
      <c:barChart>
        <c:barDir val="col"/>
        <c:grouping val="stacked"/>
        <c:ser>
          <c:idx val="0"/>
          <c:order val="0"/>
          <c:tx>
            <c:strRef>
              <c:f>'profile (9)'!$AE$55</c:f>
              <c:strCache>
                <c:ptCount val="1"/>
                <c:pt idx="0">
                  <c:v>SNR</c:v>
                </c:pt>
              </c:strCache>
            </c:strRef>
          </c:tx>
          <c:spPr>
            <a:pattFill prst="pct70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'profile (9)'!$AD$56:$AD$62</c:f>
              <c:numCache>
                <c:formatCode>General</c:formatCode>
                <c:ptCount val="7"/>
                <c:pt idx="0">
                  <c:v>1000</c:v>
                </c:pt>
                <c:pt idx="1">
                  <c:v>1400</c:v>
                </c:pt>
                <c:pt idx="2">
                  <c:v>2000</c:v>
                </c:pt>
                <c:pt idx="3">
                  <c:v>2800</c:v>
                </c:pt>
                <c:pt idx="4">
                  <c:v>4000</c:v>
                </c:pt>
                <c:pt idx="5">
                  <c:v>6000</c:v>
                </c:pt>
                <c:pt idx="6">
                  <c:v>8000</c:v>
                </c:pt>
              </c:numCache>
            </c:numRef>
          </c:cat>
          <c:val>
            <c:numRef>
              <c:f>'profile (9)'!$AE$56:$AE$62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gapWidth val="300"/>
        <c:overlap val="100"/>
        <c:axId val="155415680"/>
        <c:axId val="155417216"/>
      </c:barChart>
      <c:catAx>
        <c:axId val="155415680"/>
        <c:scaling>
          <c:orientation val="minMax"/>
        </c:scaling>
        <c:axPos val="b"/>
        <c:numFmt formatCode="General" sourceLinked="1"/>
        <c:majorTickMark val="in"/>
        <c:tickLblPos val="none"/>
        <c:spPr>
          <a:ln w="3175">
            <a:solidFill>
              <a:srgbClr val="000000"/>
            </a:solidFill>
            <a:prstDash val="solid"/>
          </a:ln>
        </c:spPr>
        <c:crossAx val="155417216"/>
        <c:crosses val="autoZero"/>
        <c:auto val="1"/>
        <c:lblAlgn val="ctr"/>
        <c:lblOffset val="100"/>
        <c:tickMarkSkip val="1"/>
      </c:catAx>
      <c:valAx>
        <c:axId val="155417216"/>
        <c:scaling>
          <c:orientation val="minMax"/>
          <c:max val="30"/>
          <c:min val="-10"/>
        </c:scaling>
        <c:axPos val="l"/>
        <c:title>
          <c:tx>
            <c:rich>
              <a:bodyPr/>
              <a:lstStyle/>
              <a:p>
                <a:pPr>
                  <a:defRPr sz="1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SNR (dB)</a:t>
                </a:r>
              </a:p>
            </c:rich>
          </c:tx>
          <c:layout>
            <c:manualLayout>
              <c:xMode val="edge"/>
              <c:yMode val="edge"/>
              <c:x val="4.9619087222274393E-2"/>
              <c:y val="0.1272410513903154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415680"/>
        <c:crosses val="autoZero"/>
        <c:crossBetween val="between"/>
        <c:majorUnit val="10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5" r="0.750000000000005" t="1" header="0.5" footer="0.5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11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IEEE, fixed speech</a:t>
            </a:r>
          </a:p>
        </c:rich>
      </c:tx>
      <c:layout>
        <c:manualLayout>
          <c:xMode val="edge"/>
          <c:yMode val="edge"/>
          <c:x val="0.21257861635220124"/>
          <c:y val="1.8648013416375217E-2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6116933435634326"/>
          <c:y val="0.11322471334165547"/>
          <c:w val="0.66807295109319076"/>
          <c:h val="0.63012014381442361"/>
        </c:manualLayout>
      </c:layout>
      <c:scatterChart>
        <c:scatterStyle val="lineMarker"/>
        <c:ser>
          <c:idx val="0"/>
          <c:order val="0"/>
          <c:tx>
            <c:strRef>
              <c:f>'profile (9)'!$AX$47</c:f>
              <c:strCache>
                <c:ptCount val="1"/>
                <c:pt idx="0">
                  <c:v>averageNH</c:v>
                </c:pt>
              </c:strCache>
            </c:strRef>
          </c:tx>
          <c:spPr>
            <a:ln w="254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'profile (9)'!$AY$46:$BE$46</c:f>
              <c:numCache>
                <c:formatCode>General</c:formatCode>
                <c:ptCount val="7"/>
                <c:pt idx="0">
                  <c:v>20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-5</c:v>
                </c:pt>
                <c:pt idx="5">
                  <c:v>-10</c:v>
                </c:pt>
                <c:pt idx="6">
                  <c:v>-15</c:v>
                </c:pt>
              </c:numCache>
            </c:numRef>
          </c:xVal>
          <c:yVal>
            <c:numRef>
              <c:f>'profile (9)'!$AY$47:$BE$47</c:f>
              <c:numCache>
                <c:formatCode>0.0</c:formatCode>
                <c:ptCount val="7"/>
                <c:pt idx="1">
                  <c:v>98</c:v>
                </c:pt>
                <c:pt idx="2">
                  <c:v>98.5</c:v>
                </c:pt>
                <c:pt idx="3">
                  <c:v>98.8</c:v>
                </c:pt>
                <c:pt idx="4">
                  <c:v>94</c:v>
                </c:pt>
                <c:pt idx="5">
                  <c:v>62.8</c:v>
                </c:pt>
                <c:pt idx="6">
                  <c:v>12.5</c:v>
                </c:pt>
              </c:numCache>
            </c:numRef>
          </c:yVal>
        </c:ser>
        <c:ser>
          <c:idx val="1"/>
          <c:order val="1"/>
          <c:tx>
            <c:strRef>
              <c:f>'profile (9)'!$AG$52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'profile (9)'!$AG$56:$AG$62</c:f>
              <c:numCache>
                <c:formatCode>General</c:formatCode>
                <c:ptCount val="7"/>
                <c:pt idx="0">
                  <c:v>20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-5</c:v>
                </c:pt>
                <c:pt idx="5">
                  <c:v>-10</c:v>
                </c:pt>
                <c:pt idx="6">
                  <c:v>-15</c:v>
                </c:pt>
              </c:numCache>
            </c:numRef>
          </c:xVal>
          <c:yVal>
            <c:numRef>
              <c:f>'profile (9)'!$AI$56:$AI$62</c:f>
              <c:numCache>
                <c:formatCode>General</c:formatCode>
                <c:ptCount val="7"/>
              </c:numCache>
            </c:numRef>
          </c:yVal>
        </c:ser>
        <c:axId val="103894016"/>
        <c:axId val="103900288"/>
      </c:scatterChart>
      <c:valAx>
        <c:axId val="103894016"/>
        <c:scaling>
          <c:orientation val="minMax"/>
          <c:max val="20"/>
        </c:scaling>
        <c:axPos val="b"/>
        <c:title>
          <c:tx>
            <c:rich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Signal to noise ratio (dB)</a:t>
                </a:r>
              </a:p>
            </c:rich>
          </c:tx>
          <c:layout>
            <c:manualLayout>
              <c:xMode val="edge"/>
              <c:yMode val="edge"/>
              <c:x val="0.23207646214034572"/>
              <c:y val="0.7974957762108718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900288"/>
        <c:crosses val="autoZero"/>
        <c:crossBetween val="midCat"/>
        <c:majorUnit val="10"/>
      </c:valAx>
      <c:valAx>
        <c:axId val="103900288"/>
        <c:scaling>
          <c:orientation val="minMax"/>
          <c:max val="1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Percentage correct (%)</a:t>
                </a:r>
              </a:p>
            </c:rich>
          </c:tx>
          <c:layout>
            <c:manualLayout>
              <c:xMode val="edge"/>
              <c:yMode val="edge"/>
              <c:x val="4.4855147823503194E-2"/>
              <c:y val="0.30767588730743595"/>
            </c:manualLayout>
          </c:layout>
          <c:spPr>
            <a:noFill/>
            <a:ln w="25400">
              <a:noFill/>
            </a:ln>
          </c:spPr>
        </c:title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894016"/>
        <c:crossesAt val="-20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2.4947258951121681E-2"/>
          <c:y val="0.85652184213315397"/>
          <c:w val="0.96293765166146683"/>
          <c:h val="6.5705824776653543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6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5" r="0.750000000000005" t="1" header="0.5" footer="0.5"/>
    <c:pageSetup orientation="landscape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RT AUDIOGRAM</a:t>
            </a:r>
          </a:p>
        </c:rich>
      </c:tx>
      <c:layout>
        <c:manualLayout>
          <c:xMode val="edge"/>
          <c:yMode val="edge"/>
          <c:x val="0.22392694063926941"/>
          <c:y val="3.807588389686583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192654628798769"/>
          <c:y val="0.14088022875189171"/>
          <c:w val="0.8575225508719142"/>
          <c:h val="0.67774812750911306"/>
        </c:manualLayout>
      </c:layout>
      <c:lineChart>
        <c:grouping val="standard"/>
        <c:ser>
          <c:idx val="0"/>
          <c:order val="0"/>
          <c:tx>
            <c:strRef>
              <c:f>'profile (9)'!$Z$55</c:f>
              <c:strCache>
                <c:ptCount val="1"/>
                <c:pt idx="0">
                  <c:v>RIGHT AC 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Ref>
              <c:f>'profile (9)'!$Z$56:$Z$63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'profile (9)'!$AA$55</c:f>
              <c:strCache>
                <c:ptCount val="1"/>
                <c:pt idx="0">
                  <c:v>RIGHT BC 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Ref>
              <c:f>'profile (9)'!$AA$56:$AA$63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103937536"/>
        <c:axId val="104611840"/>
      </c:lineChart>
      <c:catAx>
        <c:axId val="103937536"/>
        <c:scaling>
          <c:orientation val="minMax"/>
        </c:scaling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Frequency (Hz)</a:t>
                </a:r>
              </a:p>
            </c:rich>
          </c:tx>
          <c:layout>
            <c:manualLayout>
              <c:xMode val="edge"/>
              <c:yMode val="edge"/>
              <c:x val="0.22739726027397258"/>
              <c:y val="0.8753921568627451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high"/>
        <c:spPr>
          <a:ln w="3175">
            <a:solidFill>
              <a:srgbClr val="000080"/>
            </a:solidFill>
            <a:prstDash val="solid"/>
          </a:ln>
        </c:spPr>
        <c:txPr>
          <a:bodyPr rot="0" vert="horz"/>
          <a:lstStyle/>
          <a:p>
            <a:pPr rtl="0"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611840"/>
        <c:crosses val="autoZero"/>
        <c:auto val="1"/>
        <c:lblAlgn val="ctr"/>
        <c:lblOffset val="100"/>
        <c:tickLblSkip val="1"/>
        <c:tickMarkSkip val="1"/>
      </c:catAx>
      <c:valAx>
        <c:axId val="104611840"/>
        <c:scaling>
          <c:orientation val="maxMin"/>
          <c:max val="100"/>
          <c:min val="-10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Hearing Threshold (dB HL)</a:t>
                </a:r>
              </a:p>
            </c:rich>
          </c:tx>
          <c:layout>
            <c:manualLayout>
              <c:xMode val="edge"/>
              <c:yMode val="edge"/>
              <c:x val="1.3192392046884551E-2"/>
              <c:y val="0.2284545314188667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937536"/>
        <c:crosses val="autoZero"/>
        <c:crossBetween val="between"/>
        <c:majorUnit val="20"/>
      </c:valAx>
      <c:spPr>
        <a:solidFill>
          <a:srgbClr val="FFFFFF"/>
        </a:solidFill>
        <a:ln w="3175">
          <a:solidFill>
            <a:srgbClr val="C0C0C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5" r="0.75000000000000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250 Hz</a:t>
            </a:r>
          </a:p>
        </c:rich>
      </c:tx>
      <c:layout>
        <c:manualLayout>
          <c:xMode val="edge"/>
          <c:yMode val="edge"/>
          <c:x val="0.32624702259038429"/>
          <c:y val="2.727970561468762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5756362584523546"/>
          <c:y val="7.0927524887172161E-2"/>
          <c:w val="0.71545451623676515"/>
          <c:h val="0.8402183717403422"/>
        </c:manualLayout>
      </c:layout>
      <c:scatterChart>
        <c:scatterStyle val="lineMarker"/>
        <c:ser>
          <c:idx val="0"/>
          <c:order val="0"/>
          <c:tx>
            <c:strRef>
              <c:f>'profile (9)'!$T$36</c:f>
              <c:strCache>
                <c:ptCount val="1"/>
                <c:pt idx="0">
                  <c:v>250</c:v>
                </c:pt>
              </c:strCache>
            </c:strRef>
          </c:tx>
          <c:spPr>
            <a:ln w="50800">
              <a:solidFill>
                <a:srgbClr val="0070C0"/>
              </a:solidFill>
              <a:prstDash val="solid"/>
            </a:ln>
          </c:spPr>
          <c:marker>
            <c:symbol val="star"/>
            <c:size val="7"/>
            <c:spPr>
              <a:noFill/>
              <a:ln>
                <a:solidFill>
                  <a:srgbClr val="0070C0"/>
                </a:solidFill>
                <a:prstDash val="solid"/>
              </a:ln>
            </c:spPr>
          </c:marker>
          <c:xVal>
            <c:numRef>
              <c:f>'profile (9)'!$S$37:$S$41</c:f>
              <c:numCache>
                <c:formatCode>General</c:formatCode>
                <c:ptCount val="5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</c:numCache>
            </c:numRef>
          </c:xVal>
          <c:yVal>
            <c:numRef>
              <c:f>'profile (9)'!$T$37:$T$41</c:f>
              <c:numCache>
                <c:formatCode>General</c:formatCode>
                <c:ptCount val="5"/>
                <c:pt idx="0">
                  <c:v>21.909599999999998</c:v>
                </c:pt>
                <c:pt idx="1">
                  <c:v>24.679400000000001</c:v>
                </c:pt>
                <c:pt idx="2">
                  <c:v>47.2971</c:v>
                </c:pt>
                <c:pt idx="3">
                  <c:v>67.105599999999995</c:v>
                </c:pt>
                <c:pt idx="4">
                  <c:v>0</c:v>
                </c:pt>
              </c:numCache>
            </c:numRef>
          </c:yVal>
        </c:ser>
        <c:ser>
          <c:idx val="1"/>
          <c:order val="1"/>
          <c:spPr>
            <a:ln>
              <a:solidFill>
                <a:srgbClr val="000000"/>
              </a:solidFill>
              <a:prstDash val="dash"/>
            </a:ln>
          </c:spPr>
          <c:marker>
            <c:symbol val="none"/>
          </c:marker>
          <c:xVal>
            <c:numRef>
              <c:f>'profile (9)'!$AN$42:$AN$50</c:f>
              <c:numCache>
                <c:formatCode>General</c:formatCode>
                <c:ptCount val="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</c:numCache>
            </c:numRef>
          </c:xVal>
          <c:yVal>
            <c:numRef>
              <c:f>'profile (9)'!$AO$42:$AO$50</c:f>
              <c:numCache>
                <c:formatCode>0.0</c:formatCode>
                <c:ptCount val="9"/>
                <c:pt idx="0">
                  <c:v>28.533333333333331</c:v>
                </c:pt>
                <c:pt idx="1">
                  <c:v>35</c:v>
                </c:pt>
                <c:pt idx="2">
                  <c:v>49.266666666666666</c:v>
                </c:pt>
                <c:pt idx="3">
                  <c:v>70.13333333333334</c:v>
                </c:pt>
                <c:pt idx="4">
                  <c:v>80.466666666666683</c:v>
                </c:pt>
                <c:pt idx="5">
                  <c:v>85.5</c:v>
                </c:pt>
              </c:numCache>
            </c:numRef>
          </c:yVal>
        </c:ser>
        <c:axId val="171151360"/>
        <c:axId val="171153280"/>
      </c:scatterChart>
      <c:valAx>
        <c:axId val="171151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gap (s)</a:t>
                </a:r>
              </a:p>
            </c:rich>
          </c:tx>
          <c:layout>
            <c:manualLayout>
              <c:xMode val="edge"/>
              <c:yMode val="edge"/>
              <c:x val="0.43980580462124336"/>
              <c:y val="0.8248961342143792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one"/>
        <c:spPr>
          <a:ln w="3175">
            <a:solidFill>
              <a:srgbClr val="000000"/>
            </a:solidFill>
            <a:prstDash val="solid"/>
          </a:ln>
        </c:spPr>
        <c:crossAx val="171153280"/>
        <c:crosses val="autoZero"/>
        <c:crossBetween val="midCat"/>
      </c:valAx>
      <c:valAx>
        <c:axId val="171153280"/>
        <c:scaling>
          <c:orientation val="minMax"/>
          <c:max val="90"/>
          <c:min val="-10"/>
        </c:scaling>
        <c:axPos val="l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151360"/>
        <c:crossesAt val="0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77" r="0.7500000000000047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1000 Hz</a:t>
            </a:r>
          </a:p>
        </c:rich>
      </c:tx>
      <c:layout>
        <c:manualLayout>
          <c:xMode val="edge"/>
          <c:yMode val="edge"/>
          <c:x val="0.10775868925475225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0909763477771938E-2"/>
          <c:y val="2.7472527472527881E-2"/>
          <c:w val="0.87879438028513379"/>
          <c:h val="0.87362637362638018"/>
        </c:manualLayout>
      </c:layout>
      <c:scatterChart>
        <c:scatterStyle val="lineMarker"/>
        <c:ser>
          <c:idx val="2"/>
          <c:order val="0"/>
          <c:tx>
            <c:strRef>
              <c:f>'profile (9)'!$V$36</c:f>
              <c:strCache>
                <c:ptCount val="1"/>
                <c:pt idx="0">
                  <c:v>1000</c:v>
                </c:pt>
              </c:strCache>
            </c:strRef>
          </c:tx>
          <c:spPr>
            <a:ln w="50800">
              <a:solidFill>
                <a:srgbClr val="92D05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92D050"/>
              </a:solidFill>
              <a:ln>
                <a:solidFill>
                  <a:srgbClr val="92D050"/>
                </a:solidFill>
                <a:prstDash val="solid"/>
              </a:ln>
            </c:spPr>
          </c:marker>
          <c:xVal>
            <c:numRef>
              <c:f>'profile (9)'!$S$37:$S$41</c:f>
              <c:numCache>
                <c:formatCode>General</c:formatCode>
                <c:ptCount val="5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</c:numCache>
            </c:numRef>
          </c:xVal>
          <c:yVal>
            <c:numRef>
              <c:f>'profile (9)'!$V$37:$V$41</c:f>
              <c:numCache>
                <c:formatCode>General</c:formatCode>
                <c:ptCount val="5"/>
                <c:pt idx="0">
                  <c:v>29.131499999999996</c:v>
                </c:pt>
                <c:pt idx="1">
                  <c:v>46.1081</c:v>
                </c:pt>
                <c:pt idx="2">
                  <c:v>65.174800000000005</c:v>
                </c:pt>
                <c:pt idx="3">
                  <c:v>87.126199999999997</c:v>
                </c:pt>
                <c:pt idx="4">
                  <c:v>0</c:v>
                </c:pt>
              </c:numCache>
            </c:numRef>
          </c:yVal>
        </c:ser>
        <c:ser>
          <c:idx val="0"/>
          <c:order val="1"/>
          <c:spPr>
            <a:ln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'profile (9)'!$AN$42:$AN$50</c:f>
              <c:numCache>
                <c:formatCode>General</c:formatCode>
                <c:ptCount val="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</c:numCache>
            </c:numRef>
          </c:xVal>
          <c:yVal>
            <c:numRef>
              <c:f>'profile (9)'!$AQ$42:$AQ$50</c:f>
              <c:numCache>
                <c:formatCode>0.0</c:formatCode>
                <c:ptCount val="9"/>
                <c:pt idx="0">
                  <c:v>33.399999999999991</c:v>
                </c:pt>
                <c:pt idx="1">
                  <c:v>38.433333333333337</c:v>
                </c:pt>
                <c:pt idx="2">
                  <c:v>48.8</c:v>
                </c:pt>
                <c:pt idx="3">
                  <c:v>55.833333333333336</c:v>
                </c:pt>
                <c:pt idx="4">
                  <c:v>64.466666666666669</c:v>
                </c:pt>
                <c:pt idx="5">
                  <c:v>78.733333333333334</c:v>
                </c:pt>
                <c:pt idx="6">
                  <c:v>84.233333333333334</c:v>
                </c:pt>
                <c:pt idx="7">
                  <c:v>88.3</c:v>
                </c:pt>
                <c:pt idx="8">
                  <c:v>90.3</c:v>
                </c:pt>
              </c:numCache>
            </c:numRef>
          </c:yVal>
        </c:ser>
        <c:axId val="171174144"/>
        <c:axId val="171175936"/>
      </c:scatterChart>
      <c:valAx>
        <c:axId val="171174144"/>
        <c:scaling>
          <c:orientation val="minMax"/>
        </c:scaling>
        <c:axPos val="b"/>
        <c:numFmt formatCode="General" sourceLinked="1"/>
        <c:majorTickMark val="in"/>
        <c:tickLblPos val="none"/>
        <c:spPr>
          <a:ln w="3175">
            <a:solidFill>
              <a:srgbClr val="000000"/>
            </a:solidFill>
            <a:prstDash val="solid"/>
          </a:ln>
        </c:spPr>
        <c:crossAx val="171175936"/>
        <c:crosses val="autoZero"/>
        <c:crossBetween val="midCat"/>
      </c:valAx>
      <c:valAx>
        <c:axId val="171175936"/>
        <c:scaling>
          <c:orientation val="minMax"/>
          <c:max val="90"/>
          <c:min val="-10"/>
        </c:scaling>
        <c:axPos val="l"/>
        <c:numFmt formatCode="General" sourceLinked="1"/>
        <c:majorTickMark val="in"/>
        <c:tickLblPos val="none"/>
        <c:spPr>
          <a:ln w="3175">
            <a:solidFill>
              <a:srgbClr val="000000"/>
            </a:solidFill>
            <a:prstDash val="solid"/>
          </a:ln>
        </c:spPr>
        <c:crossAx val="171174144"/>
        <c:crossesAt val="0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77" r="0.7500000000000047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2000 Hz</a:t>
            </a:r>
          </a:p>
        </c:rich>
      </c:tx>
      <c:layout>
        <c:manualLayout>
          <c:xMode val="edge"/>
          <c:yMode val="edge"/>
          <c:x val="9.758609719239647E-2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0909763477771938E-2"/>
          <c:y val="2.7472527472527881E-2"/>
          <c:w val="0.87879438028513379"/>
          <c:h val="0.87362637362638018"/>
        </c:manualLayout>
      </c:layout>
      <c:scatterChart>
        <c:scatterStyle val="lineMarker"/>
        <c:ser>
          <c:idx val="3"/>
          <c:order val="0"/>
          <c:tx>
            <c:strRef>
              <c:f>'profile (9)'!$W$36</c:f>
              <c:strCache>
                <c:ptCount val="1"/>
                <c:pt idx="0">
                  <c:v>2000</c:v>
                </c:pt>
              </c:strCache>
            </c:strRef>
          </c:tx>
          <c:spPr>
            <a:ln w="50800">
              <a:solidFill>
                <a:srgbClr val="00B0F0"/>
              </a:solidFill>
              <a:prstDash val="solid"/>
            </a:ln>
          </c:spPr>
          <c:marker>
            <c:symbol val="square"/>
            <c:size val="7"/>
            <c:spPr>
              <a:solidFill>
                <a:schemeClr val="bg1"/>
              </a:solidFill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'profile (9)'!$S$37:$S$41</c:f>
              <c:numCache>
                <c:formatCode>General</c:formatCode>
                <c:ptCount val="5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</c:numCache>
            </c:numRef>
          </c:xVal>
          <c:yVal>
            <c:numRef>
              <c:f>'profile (9)'!$W$37:$W$41</c:f>
              <c:numCache>
                <c:formatCode>General</c:formatCode>
                <c:ptCount val="5"/>
                <c:pt idx="0">
                  <c:v>18.500500000000002</c:v>
                </c:pt>
                <c:pt idx="1">
                  <c:v>32.058599999999998</c:v>
                </c:pt>
                <c:pt idx="2">
                  <c:v>45.941900000000004</c:v>
                </c:pt>
                <c:pt idx="3">
                  <c:v>57.4026</c:v>
                </c:pt>
                <c:pt idx="4">
                  <c:v>73.987099999999998</c:v>
                </c:pt>
              </c:numCache>
            </c:numRef>
          </c:yVal>
        </c:ser>
        <c:ser>
          <c:idx val="0"/>
          <c:order val="1"/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'profile (9)'!$AN$42:$AN$50</c:f>
              <c:numCache>
                <c:formatCode>General</c:formatCode>
                <c:ptCount val="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</c:numCache>
            </c:numRef>
          </c:xVal>
          <c:yVal>
            <c:numRef>
              <c:f>'profile (9)'!$AR$42:$AR$50</c:f>
              <c:numCache>
                <c:formatCode>0.0</c:formatCode>
                <c:ptCount val="9"/>
                <c:pt idx="0">
                  <c:v>25.366666666666671</c:v>
                </c:pt>
                <c:pt idx="1">
                  <c:v>37.033333333333331</c:v>
                </c:pt>
                <c:pt idx="2">
                  <c:v>49.199999999999996</c:v>
                </c:pt>
                <c:pt idx="3">
                  <c:v>49.666666666666664</c:v>
                </c:pt>
                <c:pt idx="4">
                  <c:v>58.166666666666664</c:v>
                </c:pt>
                <c:pt idx="5">
                  <c:v>69.63333333333334</c:v>
                </c:pt>
                <c:pt idx="6">
                  <c:v>87.666666666666671</c:v>
                </c:pt>
                <c:pt idx="7">
                  <c:v>95.766666666666666</c:v>
                </c:pt>
                <c:pt idx="8">
                  <c:v>92.949999999999989</c:v>
                </c:pt>
              </c:numCache>
            </c:numRef>
          </c:yVal>
        </c:ser>
        <c:axId val="171249664"/>
        <c:axId val="171251200"/>
      </c:scatterChart>
      <c:valAx>
        <c:axId val="171249664"/>
        <c:scaling>
          <c:orientation val="minMax"/>
        </c:scaling>
        <c:axPos val="b"/>
        <c:numFmt formatCode="General" sourceLinked="1"/>
        <c:majorTickMark val="in"/>
        <c:tickLblPos val="none"/>
        <c:spPr>
          <a:ln w="3175">
            <a:solidFill>
              <a:srgbClr val="000000"/>
            </a:solidFill>
            <a:prstDash val="solid"/>
          </a:ln>
        </c:spPr>
        <c:crossAx val="171251200"/>
        <c:crosses val="autoZero"/>
        <c:crossBetween val="midCat"/>
      </c:valAx>
      <c:valAx>
        <c:axId val="171251200"/>
        <c:scaling>
          <c:orientation val="minMax"/>
          <c:max val="90"/>
          <c:min val="-10"/>
        </c:scaling>
        <c:axPos val="l"/>
        <c:numFmt formatCode="General" sourceLinked="1"/>
        <c:majorTickMark val="in"/>
        <c:tickLblPos val="none"/>
        <c:spPr>
          <a:ln w="3175">
            <a:solidFill>
              <a:srgbClr val="000000"/>
            </a:solidFill>
            <a:prstDash val="solid"/>
          </a:ln>
        </c:spPr>
        <c:crossAx val="171249664"/>
        <c:crossesAt val="0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77" r="0.75000000000000477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4000 Hz</a:t>
            </a:r>
          </a:p>
        </c:rich>
      </c:tx>
      <c:layout>
        <c:manualLayout>
          <c:xMode val="edge"/>
          <c:yMode val="edge"/>
          <c:x val="0.10693231527877196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0909763477771938E-2"/>
          <c:y val="2.7472527472527881E-2"/>
          <c:w val="0.87121856666198105"/>
          <c:h val="0.87362637362638018"/>
        </c:manualLayout>
      </c:layout>
      <c:scatterChart>
        <c:scatterStyle val="lineMarker"/>
        <c:ser>
          <c:idx val="4"/>
          <c:order val="0"/>
          <c:tx>
            <c:strRef>
              <c:f>'profile (9)'!$X$36</c:f>
              <c:strCache>
                <c:ptCount val="1"/>
                <c:pt idx="0">
                  <c:v>4000</c:v>
                </c:pt>
              </c:strCache>
            </c:strRef>
          </c:tx>
          <c:spPr>
            <a:ln w="50800">
              <a:solidFill>
                <a:schemeClr val="accent2">
                  <a:lumMod val="75000"/>
                </a:schemeClr>
              </a:solidFill>
              <a:prstDash val="solid"/>
            </a:ln>
          </c:spPr>
          <c:marker>
            <c:symbol val="triangl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'profile (9)'!$S$37:$S$41</c:f>
              <c:numCache>
                <c:formatCode>General</c:formatCode>
                <c:ptCount val="5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</c:numCache>
            </c:numRef>
          </c:xVal>
          <c:yVal>
            <c:numRef>
              <c:f>'profile (9)'!$X$37:$X$41</c:f>
              <c:numCache>
                <c:formatCode>General</c:formatCode>
                <c:ptCount val="5"/>
                <c:pt idx="0">
                  <c:v>24.394199999999998</c:v>
                </c:pt>
                <c:pt idx="1">
                  <c:v>29.562100000000001</c:v>
                </c:pt>
                <c:pt idx="2">
                  <c:v>40.292400000000001</c:v>
                </c:pt>
                <c:pt idx="3">
                  <c:v>57.595499999999994</c:v>
                </c:pt>
                <c:pt idx="4">
                  <c:v>62.914300000000004</c:v>
                </c:pt>
              </c:numCache>
            </c:numRef>
          </c:yVal>
        </c:ser>
        <c:ser>
          <c:idx val="0"/>
          <c:order val="1"/>
          <c:spPr>
            <a:ln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'profile (9)'!$AN$42:$AN$50</c:f>
              <c:numCache>
                <c:formatCode>General</c:formatCode>
                <c:ptCount val="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</c:numCache>
            </c:numRef>
          </c:xVal>
          <c:yVal>
            <c:numRef>
              <c:f>'profile (9)'!$AS$42:$AS$50</c:f>
              <c:numCache>
                <c:formatCode>0.0</c:formatCode>
                <c:ptCount val="9"/>
                <c:pt idx="0">
                  <c:v>18.150000000000002</c:v>
                </c:pt>
                <c:pt idx="1">
                  <c:v>23.45</c:v>
                </c:pt>
                <c:pt idx="2">
                  <c:v>27.383333333333336</c:v>
                </c:pt>
                <c:pt idx="3">
                  <c:v>41.449999999999996</c:v>
                </c:pt>
                <c:pt idx="4">
                  <c:v>64.283333333333331</c:v>
                </c:pt>
                <c:pt idx="5">
                  <c:v>82.083333333333329</c:v>
                </c:pt>
                <c:pt idx="6">
                  <c:v>86.716666666666654</c:v>
                </c:pt>
                <c:pt idx="7">
                  <c:v>91.15</c:v>
                </c:pt>
              </c:numCache>
            </c:numRef>
          </c:yVal>
        </c:ser>
        <c:axId val="171943424"/>
        <c:axId val="171944960"/>
      </c:scatterChart>
      <c:valAx>
        <c:axId val="171943424"/>
        <c:scaling>
          <c:orientation val="minMax"/>
        </c:scaling>
        <c:axPos val="b"/>
        <c:numFmt formatCode="General" sourceLinked="1"/>
        <c:majorTickMark val="in"/>
        <c:tickLblPos val="none"/>
        <c:spPr>
          <a:ln w="3175">
            <a:solidFill>
              <a:srgbClr val="000000"/>
            </a:solidFill>
            <a:prstDash val="solid"/>
          </a:ln>
        </c:spPr>
        <c:crossAx val="171944960"/>
        <c:crosses val="autoZero"/>
        <c:crossBetween val="midCat"/>
      </c:valAx>
      <c:valAx>
        <c:axId val="171944960"/>
        <c:scaling>
          <c:orientation val="minMax"/>
          <c:max val="90"/>
          <c:min val="-10"/>
        </c:scaling>
        <c:axPos val="l"/>
        <c:numFmt formatCode="General" sourceLinked="1"/>
        <c:majorTickMark val="in"/>
        <c:tickLblPos val="none"/>
        <c:spPr>
          <a:ln w="3175">
            <a:solidFill>
              <a:srgbClr val="000000"/>
            </a:solidFill>
            <a:prstDash val="solid"/>
          </a:ln>
        </c:spPr>
        <c:crossAx val="171943424"/>
        <c:crossesAt val="0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77" r="0.75000000000000477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 sz="10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500</a:t>
            </a:r>
            <a:r>
              <a:rPr lang="en-GB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Hz</a:t>
            </a:r>
          </a:p>
        </c:rich>
      </c:tx>
      <c:layout>
        <c:manualLayout>
          <c:xMode val="edge"/>
          <c:yMode val="edge"/>
          <c:x val="0.16506084466714391"/>
          <c:y val="3.819160104986876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0909763477771938E-2"/>
          <c:y val="2.7472527472527881E-2"/>
          <c:w val="0.87879438028513379"/>
          <c:h val="0.87362637362638018"/>
        </c:manualLayout>
      </c:layout>
      <c:scatterChart>
        <c:scatterStyle val="lineMarker"/>
        <c:ser>
          <c:idx val="1"/>
          <c:order val="0"/>
          <c:tx>
            <c:strRef>
              <c:f>'profile (9)'!$U$36</c:f>
              <c:strCache>
                <c:ptCount val="1"/>
                <c:pt idx="0">
                  <c:v>500</c:v>
                </c:pt>
              </c:strCache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diamond"/>
            <c:size val="7"/>
            <c:spPr>
              <a:solidFill>
                <a:schemeClr val="bg1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'profile (9)'!$S$37:$S$41</c:f>
              <c:numCache>
                <c:formatCode>General</c:formatCode>
                <c:ptCount val="5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</c:numCache>
            </c:numRef>
          </c:xVal>
          <c:yVal>
            <c:numRef>
              <c:f>'profile (9)'!$U$37:$U$41</c:f>
              <c:numCache>
                <c:formatCode>General</c:formatCode>
                <c:ptCount val="5"/>
                <c:pt idx="0">
                  <c:v>30.277899999999999</c:v>
                </c:pt>
                <c:pt idx="1">
                  <c:v>41.621200000000002</c:v>
                </c:pt>
                <c:pt idx="2">
                  <c:v>62.752600000000001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</c:ser>
        <c:ser>
          <c:idx val="0"/>
          <c:order val="1"/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'profile (9)'!$AN$42:$AN$50</c:f>
              <c:numCache>
                <c:formatCode>General</c:formatCode>
                <c:ptCount val="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</c:numCache>
            </c:numRef>
          </c:xVal>
          <c:yVal>
            <c:numRef>
              <c:f>'profile (9)'!$AP$42:$AP$50</c:f>
              <c:numCache>
                <c:formatCode>0.0</c:formatCode>
                <c:ptCount val="9"/>
                <c:pt idx="0">
                  <c:v>31.049999999999997</c:v>
                </c:pt>
                <c:pt idx="1">
                  <c:v>44.31666666666667</c:v>
                </c:pt>
                <c:pt idx="2">
                  <c:v>48.416666666666671</c:v>
                </c:pt>
                <c:pt idx="3">
                  <c:v>59.483333333333341</c:v>
                </c:pt>
                <c:pt idx="4">
                  <c:v>56.416666666666664</c:v>
                </c:pt>
                <c:pt idx="5">
                  <c:v>76.716666666666669</c:v>
                </c:pt>
                <c:pt idx="6">
                  <c:v>70.216666666666669</c:v>
                </c:pt>
                <c:pt idx="7">
                  <c:v>82.416666666666657</c:v>
                </c:pt>
                <c:pt idx="8">
                  <c:v>76.25</c:v>
                </c:pt>
              </c:numCache>
            </c:numRef>
          </c:yVal>
        </c:ser>
        <c:axId val="172370560"/>
        <c:axId val="172372352"/>
      </c:scatterChart>
      <c:valAx>
        <c:axId val="172370560"/>
        <c:scaling>
          <c:orientation val="minMax"/>
        </c:scaling>
        <c:axPos val="b"/>
        <c:numFmt formatCode="General" sourceLinked="1"/>
        <c:majorTickMark val="in"/>
        <c:tickLblPos val="none"/>
        <c:spPr>
          <a:ln w="3175">
            <a:solidFill>
              <a:srgbClr val="000000"/>
            </a:solidFill>
            <a:prstDash val="solid"/>
          </a:ln>
        </c:spPr>
        <c:crossAx val="172372352"/>
        <c:crosses val="autoZero"/>
        <c:crossBetween val="midCat"/>
      </c:valAx>
      <c:valAx>
        <c:axId val="172372352"/>
        <c:scaling>
          <c:orientation val="minMax"/>
          <c:max val="90"/>
          <c:min val="-10"/>
        </c:scaling>
        <c:axPos val="l"/>
        <c:numFmt formatCode="General" sourceLinked="1"/>
        <c:majorTickMark val="in"/>
        <c:tickLblPos val="none"/>
        <c:spPr>
          <a:ln w="3175">
            <a:solidFill>
              <a:srgbClr val="000000"/>
            </a:solidFill>
            <a:prstDash val="solid"/>
          </a:ln>
        </c:spPr>
        <c:crossAx val="172370560"/>
        <c:crossesAt val="0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77" r="0.75000000000000477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6000 Hz</a:t>
            </a:r>
          </a:p>
        </c:rich>
      </c:tx>
      <c:layout>
        <c:manualLayout>
          <c:xMode val="edge"/>
          <c:yMode val="edge"/>
          <c:x val="0.10063189469737333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0225895154985497E-2"/>
          <c:y val="2.7322550175835549E-2"/>
          <c:w val="0.87970247776109878"/>
          <c:h val="0.87978611566190479"/>
        </c:manualLayout>
      </c:layout>
      <c:scatterChart>
        <c:scatterStyle val="lineMarker"/>
        <c:ser>
          <c:idx val="8"/>
          <c:order val="0"/>
          <c:tx>
            <c:strRef>
              <c:f>'profile (9)'!$Y$36</c:f>
              <c:strCache>
                <c:ptCount val="1"/>
                <c:pt idx="0">
                  <c:v>8000</c:v>
                </c:pt>
              </c:strCache>
            </c:strRef>
          </c:tx>
          <c:spPr>
            <a:ln w="508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'profile (9)'!$S$37:$S$41</c:f>
              <c:numCache>
                <c:formatCode>General</c:formatCode>
                <c:ptCount val="5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</c:numCache>
            </c:numRef>
          </c:xVal>
          <c:yVal>
            <c:numRef>
              <c:f>'profile (9)'!$Y$37:$Y$41</c:f>
              <c:numCache>
                <c:formatCode>General</c:formatCode>
                <c:ptCount val="5"/>
                <c:pt idx="0">
                  <c:v>24.872400000000003</c:v>
                </c:pt>
                <c:pt idx="1">
                  <c:v>30.266099999999998</c:v>
                </c:pt>
                <c:pt idx="2">
                  <c:v>32.405200000000008</c:v>
                </c:pt>
                <c:pt idx="3">
                  <c:v>41.176000000000002</c:v>
                </c:pt>
                <c:pt idx="4">
                  <c:v>50.42</c:v>
                </c:pt>
              </c:numCache>
            </c:numRef>
          </c:yVal>
        </c:ser>
        <c:ser>
          <c:idx val="0"/>
          <c:order val="1"/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'profile (9)'!$AN$42:$AN$50</c:f>
              <c:numCache>
                <c:formatCode>General</c:formatCode>
                <c:ptCount val="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</c:numCache>
            </c:numRef>
          </c:xVal>
          <c:yVal>
            <c:numRef>
              <c:f>'profile (9)'!$AT$42:$AT$50</c:f>
              <c:numCache>
                <c:formatCode>0.0</c:formatCode>
                <c:ptCount val="9"/>
                <c:pt idx="0">
                  <c:v>32.499999999999993</c:v>
                </c:pt>
                <c:pt idx="1">
                  <c:v>35.833333333333336</c:v>
                </c:pt>
                <c:pt idx="2">
                  <c:v>43.466666666666669</c:v>
                </c:pt>
                <c:pt idx="3">
                  <c:v>52.1</c:v>
                </c:pt>
                <c:pt idx="4">
                  <c:v>69.100000000000009</c:v>
                </c:pt>
                <c:pt idx="5">
                  <c:v>78.566666666666663</c:v>
                </c:pt>
                <c:pt idx="6">
                  <c:v>86.6</c:v>
                </c:pt>
                <c:pt idx="7">
                  <c:v>85.95</c:v>
                </c:pt>
              </c:numCache>
            </c:numRef>
          </c:yVal>
        </c:ser>
        <c:axId val="172863872"/>
        <c:axId val="172865408"/>
      </c:scatterChart>
      <c:valAx>
        <c:axId val="172863872"/>
        <c:scaling>
          <c:orientation val="minMax"/>
        </c:scaling>
        <c:axPos val="b"/>
        <c:numFmt formatCode="General" sourceLinked="1"/>
        <c:majorTickMark val="in"/>
        <c:tickLblPos val="none"/>
        <c:spPr>
          <a:ln w="3175">
            <a:solidFill>
              <a:srgbClr val="000000"/>
            </a:solidFill>
            <a:prstDash val="solid"/>
          </a:ln>
        </c:spPr>
        <c:crossAx val="172865408"/>
        <c:crosses val="autoZero"/>
        <c:crossBetween val="midCat"/>
      </c:valAx>
      <c:valAx>
        <c:axId val="172865408"/>
        <c:scaling>
          <c:orientation val="minMax"/>
          <c:max val="90"/>
          <c:min val="-10"/>
        </c:scaling>
        <c:axPos val="l"/>
        <c:numFmt formatCode="General" sourceLinked="1"/>
        <c:majorTickMark val="in"/>
        <c:tickLblPos val="none"/>
        <c:spPr>
          <a:ln w="3175">
            <a:solidFill>
              <a:srgbClr val="000000"/>
            </a:solidFill>
            <a:prstDash val="solid"/>
          </a:ln>
        </c:spPr>
        <c:crossAx val="172863872"/>
        <c:crossesAt val="0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77" r="0.7500000000000047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DPOAE</a:t>
            </a:r>
          </a:p>
        </c:rich>
      </c:tx>
      <c:layout>
        <c:manualLayout>
          <c:xMode val="edge"/>
          <c:yMode val="edge"/>
          <c:x val="1.0162085786976801E-2"/>
          <c:y val="0.64748648029734546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79897785349245"/>
          <c:y val="0.11594284945970236"/>
          <c:w val="0.85519591141397777"/>
          <c:h val="0.76812137767053812"/>
        </c:manualLayout>
      </c:layout>
      <c:barChart>
        <c:barDir val="col"/>
        <c:grouping val="stacked"/>
        <c:ser>
          <c:idx val="0"/>
          <c:order val="0"/>
          <c:tx>
            <c:strRef>
              <c:f>'profile (9)'!$AE$4</c:f>
              <c:strCache>
                <c:ptCount val="1"/>
                <c:pt idx="0">
                  <c:v>SNR</c:v>
                </c:pt>
              </c:strCache>
            </c:strRef>
          </c:tx>
          <c:spPr>
            <a:pattFill prst="pct70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'profile (9)'!$AD$5:$AD$11</c:f>
              <c:numCache>
                <c:formatCode>General</c:formatCode>
                <c:ptCount val="7"/>
                <c:pt idx="0">
                  <c:v>1000</c:v>
                </c:pt>
                <c:pt idx="1">
                  <c:v>1400</c:v>
                </c:pt>
                <c:pt idx="2">
                  <c:v>2000</c:v>
                </c:pt>
                <c:pt idx="3">
                  <c:v>2800</c:v>
                </c:pt>
                <c:pt idx="4">
                  <c:v>4000</c:v>
                </c:pt>
                <c:pt idx="5">
                  <c:v>6000</c:v>
                </c:pt>
                <c:pt idx="6">
                  <c:v>8000</c:v>
                </c:pt>
              </c:numCache>
            </c:numRef>
          </c:cat>
          <c:val>
            <c:numRef>
              <c:f>'profile (9)'!$AE$5:$AE$11</c:f>
              <c:numCache>
                <c:formatCode>General</c:formatCode>
                <c:ptCount val="7"/>
              </c:numCache>
            </c:numRef>
          </c:val>
        </c:ser>
        <c:gapWidth val="300"/>
        <c:overlap val="100"/>
        <c:axId val="173667456"/>
        <c:axId val="173668992"/>
      </c:barChart>
      <c:catAx>
        <c:axId val="173667456"/>
        <c:scaling>
          <c:orientation val="minMax"/>
        </c:scaling>
        <c:axPos val="b"/>
        <c:numFmt formatCode="General" sourceLinked="1"/>
        <c:majorTickMark val="in"/>
        <c:tickLblPos val="none"/>
        <c:spPr>
          <a:ln w="3175">
            <a:solidFill>
              <a:srgbClr val="000000"/>
            </a:solidFill>
            <a:prstDash val="solid"/>
          </a:ln>
        </c:spPr>
        <c:crossAx val="173668992"/>
        <c:crosses val="autoZero"/>
        <c:auto val="1"/>
        <c:lblAlgn val="ctr"/>
        <c:lblOffset val="100"/>
        <c:tickMarkSkip val="1"/>
      </c:catAx>
      <c:valAx>
        <c:axId val="173668992"/>
        <c:scaling>
          <c:orientation val="minMax"/>
          <c:max val="30"/>
          <c:min val="-10"/>
        </c:scaling>
        <c:axPos val="l"/>
        <c:title>
          <c:tx>
            <c:rich>
              <a:bodyPr/>
              <a:lstStyle/>
              <a:p>
                <a:pPr>
                  <a:defRPr sz="1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SNR (dB)</a:t>
                </a:r>
              </a:p>
            </c:rich>
          </c:tx>
          <c:layout>
            <c:manualLayout>
              <c:xMode val="edge"/>
              <c:yMode val="edge"/>
              <c:x val="4.9619087222274393E-2"/>
              <c:y val="0.1272412760485476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667456"/>
        <c:crosses val="autoZero"/>
        <c:crossBetween val="between"/>
        <c:majorUnit val="10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77" r="0.75000000000000477" t="1" header="0.5" footer="0.5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LT AUDIOGRAM</a:t>
            </a:r>
          </a:p>
        </c:rich>
      </c:tx>
      <c:layout>
        <c:manualLayout>
          <c:xMode val="edge"/>
          <c:yMode val="edge"/>
          <c:x val="0.20010498687664041"/>
          <c:y val="3.807584396777990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192654628798769"/>
          <c:y val="0.14088022875189171"/>
          <c:w val="0.85752255087191442"/>
          <c:h val="0.67774812750911251"/>
        </c:manualLayout>
      </c:layout>
      <c:lineChart>
        <c:grouping val="standard"/>
        <c:ser>
          <c:idx val="0"/>
          <c:order val="0"/>
          <c:tx>
            <c:strRef>
              <c:f>'profile (9)'!$Z$4</c:f>
              <c:strCache>
                <c:ptCount val="1"/>
                <c:pt idx="0">
                  <c:v>LEFT AC 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6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Ref>
              <c:f>'profile (9)'!$Z$5:$Z$12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'profile (9)'!$AA$4</c:f>
              <c:strCache>
                <c:ptCount val="1"/>
                <c:pt idx="0">
                  <c:v>LEFT BC 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6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Ref>
              <c:f>'profile (9)'!$AA$5:$AA$12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173714048"/>
        <c:axId val="173732992"/>
      </c:lineChart>
      <c:catAx>
        <c:axId val="173714048"/>
        <c:scaling>
          <c:orientation val="minMax"/>
        </c:scaling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Frequency (Hz)</a:t>
                </a:r>
              </a:p>
            </c:rich>
          </c:tx>
          <c:layout>
            <c:manualLayout>
              <c:xMode val="edge"/>
              <c:yMode val="edge"/>
              <c:x val="0.2"/>
              <c:y val="0.8315862068965514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high"/>
        <c:spPr>
          <a:ln w="3175">
            <a:solidFill>
              <a:srgbClr val="000080"/>
            </a:solidFill>
            <a:prstDash val="solid"/>
          </a:ln>
        </c:spPr>
        <c:txPr>
          <a:bodyPr rot="0" vert="horz"/>
          <a:lstStyle/>
          <a:p>
            <a:pPr rtl="0"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732992"/>
        <c:crosses val="autoZero"/>
        <c:auto val="1"/>
        <c:lblAlgn val="ctr"/>
        <c:lblOffset val="100"/>
        <c:tickLblSkip val="1"/>
        <c:tickMarkSkip val="1"/>
      </c:catAx>
      <c:valAx>
        <c:axId val="173732992"/>
        <c:scaling>
          <c:orientation val="maxMin"/>
          <c:max val="100"/>
          <c:min val="-10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Hearing Threshold (dB HL)</a:t>
                </a:r>
              </a:p>
            </c:rich>
          </c:tx>
          <c:layout>
            <c:manualLayout>
              <c:xMode val="edge"/>
              <c:yMode val="edge"/>
              <c:x val="1.3193350831146108E-2"/>
              <c:y val="0.2284547017829668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714048"/>
        <c:crosses val="autoZero"/>
        <c:crossBetween val="between"/>
        <c:majorUnit val="20"/>
      </c:valAx>
      <c:spPr>
        <a:solidFill>
          <a:srgbClr val="FFFFFF"/>
        </a:solidFill>
        <a:ln w="3175">
          <a:solidFill>
            <a:srgbClr val="C0C0C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77" r="0.75000000000000477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57150</xdr:rowOff>
    </xdr:from>
    <xdr:to>
      <xdr:col>1</xdr:col>
      <xdr:colOff>228600</xdr:colOff>
      <xdr:row>55</xdr:row>
      <xdr:rowOff>19050</xdr:rowOff>
    </xdr:to>
    <xdr:sp macro="" textlink="">
      <xdr:nvSpPr>
        <xdr:cNvPr id="2" name="TextBox 29"/>
        <xdr:cNvSpPr txBox="1">
          <a:spLocks noChangeArrowheads="1"/>
        </xdr:cNvSpPr>
      </xdr:nvSpPr>
      <xdr:spPr bwMode="auto">
        <a:xfrm rot="-5400000">
          <a:off x="-4138613" y="4681538"/>
          <a:ext cx="9115425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54864" tIns="45720" rIns="0" bIns="0" anchor="t" upright="1"/>
        <a:lstStyle/>
        <a:p>
          <a:pPr algn="r" rtl="0">
            <a:defRPr sz="1000"/>
          </a:pPr>
          <a:r>
            <a:rPr lang="en-GB" sz="2400" b="0" i="1" u="none" strike="noStrike" baseline="0">
              <a:solidFill>
                <a:srgbClr val="808080"/>
              </a:solidFill>
              <a:latin typeface="Arial"/>
              <a:cs typeface="Arial"/>
            </a:rPr>
            <a:t>DPOAE         ABS.THRES.               IFMC             TMC in SL</a:t>
          </a:r>
        </a:p>
      </xdr:txBody>
    </xdr:sp>
    <xdr:clientData/>
  </xdr:twoCellAnchor>
  <xdr:twoCellAnchor>
    <xdr:from>
      <xdr:col>1</xdr:col>
      <xdr:colOff>57150</xdr:colOff>
      <xdr:row>10</xdr:row>
      <xdr:rowOff>47625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85725</xdr:colOff>
      <xdr:row>3</xdr:row>
      <xdr:rowOff>0</xdr:rowOff>
    </xdr:from>
    <xdr:to>
      <xdr:col>5</xdr:col>
      <xdr:colOff>514350</xdr:colOff>
      <xdr:row>13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66675</xdr:colOff>
      <xdr:row>3</xdr:row>
      <xdr:rowOff>0</xdr:rowOff>
    </xdr:from>
    <xdr:to>
      <xdr:col>10</xdr:col>
      <xdr:colOff>104775</xdr:colOff>
      <xdr:row>13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171450</xdr:colOff>
      <xdr:row>3</xdr:row>
      <xdr:rowOff>0</xdr:rowOff>
    </xdr:from>
    <xdr:to>
      <xdr:col>12</xdr:col>
      <xdr:colOff>209550</xdr:colOff>
      <xdr:row>13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171450</xdr:colOff>
      <xdr:row>3</xdr:row>
      <xdr:rowOff>0</xdr:rowOff>
    </xdr:from>
    <xdr:to>
      <xdr:col>14</xdr:col>
      <xdr:colOff>209550</xdr:colOff>
      <xdr:row>13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28575</xdr:colOff>
      <xdr:row>3</xdr:row>
      <xdr:rowOff>0</xdr:rowOff>
    </xdr:from>
    <xdr:to>
      <xdr:col>8</xdr:col>
      <xdr:colOff>66675</xdr:colOff>
      <xdr:row>13</xdr:row>
      <xdr:rowOff>114300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19050</xdr:colOff>
      <xdr:row>3</xdr:row>
      <xdr:rowOff>0</xdr:rowOff>
    </xdr:from>
    <xdr:to>
      <xdr:col>16</xdr:col>
      <xdr:colOff>66675</xdr:colOff>
      <xdr:row>13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228600</xdr:colOff>
      <xdr:row>47</xdr:row>
      <xdr:rowOff>47625</xdr:rowOff>
    </xdr:from>
    <xdr:to>
      <xdr:col>16</xdr:col>
      <xdr:colOff>333375</xdr:colOff>
      <xdr:row>55</xdr:row>
      <xdr:rowOff>66675</xdr:rowOff>
    </xdr:to>
    <xdr:graphicFrame macro="">
      <xdr:nvGraphicFramePr>
        <xdr:cNvPr id="10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581025</xdr:colOff>
      <xdr:row>0</xdr:row>
      <xdr:rowOff>0</xdr:rowOff>
    </xdr:from>
    <xdr:to>
      <xdr:col>17</xdr:col>
      <xdr:colOff>0</xdr:colOff>
      <xdr:row>16</xdr:row>
      <xdr:rowOff>0</xdr:rowOff>
    </xdr:to>
    <xdr:graphicFrame macro="">
      <xdr:nvGraphicFramePr>
        <xdr:cNvPr id="11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50800</xdr:colOff>
      <xdr:row>0</xdr:row>
      <xdr:rowOff>76200</xdr:rowOff>
    </xdr:from>
    <xdr:to>
      <xdr:col>15</xdr:col>
      <xdr:colOff>457200</xdr:colOff>
      <xdr:row>3</xdr:row>
      <xdr:rowOff>0</xdr:rowOff>
    </xdr:to>
    <xdr:sp macro="" textlink="">
      <xdr:nvSpPr>
        <xdr:cNvPr id="12" name="TextBox 11"/>
        <xdr:cNvSpPr txBox="1"/>
      </xdr:nvSpPr>
      <xdr:spPr>
        <a:xfrm>
          <a:off x="50800" y="76200"/>
          <a:ext cx="9550400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2000"/>
            <a:t>Et=0.07</a:t>
          </a:r>
        </a:p>
        <a:p>
          <a:r>
            <a:rPr lang="en-GB" sz="2000"/>
            <a:t>model</a:t>
          </a:r>
          <a:endParaRPr lang="en-GB" sz="1800"/>
        </a:p>
      </xdr:txBody>
    </xdr:sp>
    <xdr:clientData/>
  </xdr:twoCellAnchor>
  <xdr:twoCellAnchor>
    <xdr:from>
      <xdr:col>6</xdr:col>
      <xdr:colOff>470655</xdr:colOff>
      <xdr:row>44</xdr:row>
      <xdr:rowOff>51546</xdr:rowOff>
    </xdr:from>
    <xdr:to>
      <xdr:col>7</xdr:col>
      <xdr:colOff>526684</xdr:colOff>
      <xdr:row>46</xdr:row>
      <xdr:rowOff>107577</xdr:rowOff>
    </xdr:to>
    <xdr:sp macro="" textlink="">
      <xdr:nvSpPr>
        <xdr:cNvPr id="13" name="TextBox 12"/>
        <xdr:cNvSpPr txBox="1"/>
      </xdr:nvSpPr>
      <xdr:spPr>
        <a:xfrm>
          <a:off x="4128255" y="7719171"/>
          <a:ext cx="665629" cy="437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800">
              <a:latin typeface="Arial" pitchFamily="34" charset="0"/>
              <a:cs typeface="Arial" pitchFamily="34" charset="0"/>
            </a:rPr>
            <a:t>500</a:t>
          </a:r>
        </a:p>
      </xdr:txBody>
    </xdr:sp>
    <xdr:clientData/>
  </xdr:twoCellAnchor>
  <xdr:twoCellAnchor>
    <xdr:from>
      <xdr:col>4</xdr:col>
      <xdr:colOff>398937</xdr:colOff>
      <xdr:row>44</xdr:row>
      <xdr:rowOff>51546</xdr:rowOff>
    </xdr:from>
    <xdr:to>
      <xdr:col>5</xdr:col>
      <xdr:colOff>454967</xdr:colOff>
      <xdr:row>46</xdr:row>
      <xdr:rowOff>107577</xdr:rowOff>
    </xdr:to>
    <xdr:sp macro="" textlink="">
      <xdr:nvSpPr>
        <xdr:cNvPr id="14" name="TextBox 13"/>
        <xdr:cNvSpPr txBox="1"/>
      </xdr:nvSpPr>
      <xdr:spPr>
        <a:xfrm>
          <a:off x="2837337" y="7719171"/>
          <a:ext cx="665630" cy="437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800">
              <a:latin typeface="Arial" pitchFamily="34" charset="0"/>
              <a:cs typeface="Arial" pitchFamily="34" charset="0"/>
            </a:rPr>
            <a:t>250</a:t>
          </a:r>
        </a:p>
      </xdr:txBody>
    </xdr:sp>
    <xdr:clientData/>
  </xdr:twoCellAnchor>
  <xdr:twoCellAnchor>
    <xdr:from>
      <xdr:col>13</xdr:col>
      <xdr:colOff>35867</xdr:colOff>
      <xdr:row>44</xdr:row>
      <xdr:rowOff>51546</xdr:rowOff>
    </xdr:from>
    <xdr:to>
      <xdr:col>14</xdr:col>
      <xdr:colOff>235331</xdr:colOff>
      <xdr:row>46</xdr:row>
      <xdr:rowOff>107577</xdr:rowOff>
    </xdr:to>
    <xdr:sp macro="" textlink="">
      <xdr:nvSpPr>
        <xdr:cNvPr id="15" name="TextBox 14"/>
        <xdr:cNvSpPr txBox="1"/>
      </xdr:nvSpPr>
      <xdr:spPr>
        <a:xfrm>
          <a:off x="7960667" y="7719171"/>
          <a:ext cx="809064" cy="437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800">
              <a:latin typeface="Arial" pitchFamily="34" charset="0"/>
              <a:cs typeface="Arial" pitchFamily="34" charset="0"/>
            </a:rPr>
            <a:t>4000</a:t>
          </a:r>
        </a:p>
      </xdr:txBody>
    </xdr:sp>
    <xdr:clientData/>
  </xdr:twoCellAnchor>
  <xdr:twoCellAnchor>
    <xdr:from>
      <xdr:col>10</xdr:col>
      <xdr:colOff>558062</xdr:colOff>
      <xdr:row>44</xdr:row>
      <xdr:rowOff>51546</xdr:rowOff>
    </xdr:from>
    <xdr:to>
      <xdr:col>12</xdr:col>
      <xdr:colOff>134479</xdr:colOff>
      <xdr:row>46</xdr:row>
      <xdr:rowOff>107577</xdr:rowOff>
    </xdr:to>
    <xdr:sp macro="" textlink="">
      <xdr:nvSpPr>
        <xdr:cNvPr id="16" name="TextBox 15"/>
        <xdr:cNvSpPr txBox="1"/>
      </xdr:nvSpPr>
      <xdr:spPr>
        <a:xfrm>
          <a:off x="6654062" y="7719171"/>
          <a:ext cx="795617" cy="437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800">
              <a:latin typeface="Arial" pitchFamily="34" charset="0"/>
              <a:cs typeface="Arial" pitchFamily="34" charset="0"/>
            </a:rPr>
            <a:t>2000</a:t>
          </a:r>
        </a:p>
      </xdr:txBody>
    </xdr:sp>
    <xdr:clientData/>
  </xdr:twoCellAnchor>
  <xdr:twoCellAnchor>
    <xdr:from>
      <xdr:col>14</xdr:col>
      <xdr:colOff>179302</xdr:colOff>
      <xdr:row>44</xdr:row>
      <xdr:rowOff>51546</xdr:rowOff>
    </xdr:from>
    <xdr:to>
      <xdr:col>15</xdr:col>
      <xdr:colOff>448243</xdr:colOff>
      <xdr:row>46</xdr:row>
      <xdr:rowOff>107577</xdr:rowOff>
    </xdr:to>
    <xdr:sp macro="" textlink="">
      <xdr:nvSpPr>
        <xdr:cNvPr id="17" name="TextBox 16"/>
        <xdr:cNvSpPr txBox="1"/>
      </xdr:nvSpPr>
      <xdr:spPr>
        <a:xfrm>
          <a:off x="8713702" y="7719171"/>
          <a:ext cx="878541" cy="437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800">
              <a:latin typeface="Arial" pitchFamily="34" charset="0"/>
              <a:cs typeface="Arial" pitchFamily="34" charset="0"/>
            </a:rPr>
            <a:t>6000</a:t>
          </a:r>
        </a:p>
      </xdr:txBody>
    </xdr:sp>
    <xdr:clientData/>
  </xdr:twoCellAnchor>
  <xdr:twoCellAnchor editAs="oneCell">
    <xdr:from>
      <xdr:col>3</xdr:col>
      <xdr:colOff>85725</xdr:colOff>
      <xdr:row>6</xdr:row>
      <xdr:rowOff>9525</xdr:rowOff>
    </xdr:from>
    <xdr:to>
      <xdr:col>3</xdr:col>
      <xdr:colOff>295275</xdr:colOff>
      <xdr:row>9</xdr:row>
      <xdr:rowOff>21647</xdr:rowOff>
    </xdr:to>
    <xdr:sp macro="" textlink="">
      <xdr:nvSpPr>
        <xdr:cNvPr id="18" name="TextBox 32"/>
        <xdr:cNvSpPr txBox="1">
          <a:spLocks noChangeArrowheads="1"/>
        </xdr:cNvSpPr>
      </xdr:nvSpPr>
      <xdr:spPr bwMode="auto">
        <a:xfrm rot="-5400000">
          <a:off x="1727489" y="1225261"/>
          <a:ext cx="583622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22860" rIns="0" bIns="0" anchor="t" upright="1"/>
        <a:lstStyle/>
        <a:p>
          <a:pPr algn="r" rtl="0">
            <a:defRPr sz="1000"/>
          </a:pPr>
          <a:r>
            <a:rPr lang="en-GB" sz="1050" b="1" i="0" u="none" strike="noStrike" baseline="0">
              <a:solidFill>
                <a:srgbClr val="000000"/>
              </a:solidFill>
              <a:latin typeface="Arial"/>
              <a:cs typeface="Arial"/>
            </a:rPr>
            <a:t>dB SL</a:t>
          </a:r>
        </a:p>
      </xdr:txBody>
    </xdr:sp>
    <xdr:clientData/>
  </xdr:twoCellAnchor>
  <xdr:twoCellAnchor>
    <xdr:from>
      <xdr:col>1</xdr:col>
      <xdr:colOff>57150</xdr:colOff>
      <xdr:row>66</xdr:row>
      <xdr:rowOff>47625</xdr:rowOff>
    </xdr:from>
    <xdr:to>
      <xdr:col>17</xdr:col>
      <xdr:colOff>0</xdr:colOff>
      <xdr:row>104</xdr:row>
      <xdr:rowOff>38100</xdr:rowOff>
    </xdr:to>
    <xdr:graphicFrame macro="">
      <xdr:nvGraphicFramePr>
        <xdr:cNvPr id="1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85725</xdr:colOff>
      <xdr:row>59</xdr:row>
      <xdr:rowOff>0</xdr:rowOff>
    </xdr:from>
    <xdr:to>
      <xdr:col>5</xdr:col>
      <xdr:colOff>514350</xdr:colOff>
      <xdr:row>69</xdr:row>
      <xdr:rowOff>104775</xdr:rowOff>
    </xdr:to>
    <xdr:graphicFrame macro="">
      <xdr:nvGraphicFramePr>
        <xdr:cNvPr id="2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66675</xdr:colOff>
      <xdr:row>59</xdr:row>
      <xdr:rowOff>0</xdr:rowOff>
    </xdr:from>
    <xdr:to>
      <xdr:col>10</xdr:col>
      <xdr:colOff>104775</xdr:colOff>
      <xdr:row>69</xdr:row>
      <xdr:rowOff>114300</xdr:rowOff>
    </xdr:to>
    <xdr:graphicFrame macro="">
      <xdr:nvGraphicFramePr>
        <xdr:cNvPr id="2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171450</xdr:colOff>
      <xdr:row>59</xdr:row>
      <xdr:rowOff>0</xdr:rowOff>
    </xdr:from>
    <xdr:to>
      <xdr:col>12</xdr:col>
      <xdr:colOff>209550</xdr:colOff>
      <xdr:row>69</xdr:row>
      <xdr:rowOff>114300</xdr:rowOff>
    </xdr:to>
    <xdr:graphicFrame macro="">
      <xdr:nvGraphicFramePr>
        <xdr:cNvPr id="2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171450</xdr:colOff>
      <xdr:row>59</xdr:row>
      <xdr:rowOff>0</xdr:rowOff>
    </xdr:from>
    <xdr:to>
      <xdr:col>14</xdr:col>
      <xdr:colOff>209550</xdr:colOff>
      <xdr:row>69</xdr:row>
      <xdr:rowOff>114300</xdr:rowOff>
    </xdr:to>
    <xdr:graphicFrame macro="">
      <xdr:nvGraphicFramePr>
        <xdr:cNvPr id="2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28575</xdr:colOff>
      <xdr:row>59</xdr:row>
      <xdr:rowOff>0</xdr:rowOff>
    </xdr:from>
    <xdr:to>
      <xdr:col>8</xdr:col>
      <xdr:colOff>66675</xdr:colOff>
      <xdr:row>69</xdr:row>
      <xdr:rowOff>114300</xdr:rowOff>
    </xdr:to>
    <xdr:graphicFrame macro="">
      <xdr:nvGraphicFramePr>
        <xdr:cNvPr id="2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19050</xdr:colOff>
      <xdr:row>59</xdr:row>
      <xdr:rowOff>0</xdr:rowOff>
    </xdr:from>
    <xdr:to>
      <xdr:col>16</xdr:col>
      <xdr:colOff>66675</xdr:colOff>
      <xdr:row>69</xdr:row>
      <xdr:rowOff>123825</xdr:rowOff>
    </xdr:to>
    <xdr:graphicFrame macro="">
      <xdr:nvGraphicFramePr>
        <xdr:cNvPr id="2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228600</xdr:colOff>
      <xdr:row>103</xdr:row>
      <xdr:rowOff>47625</xdr:rowOff>
    </xdr:from>
    <xdr:to>
      <xdr:col>16</xdr:col>
      <xdr:colOff>333375</xdr:colOff>
      <xdr:row>111</xdr:row>
      <xdr:rowOff>66675</xdr:rowOff>
    </xdr:to>
    <xdr:graphicFrame macro="">
      <xdr:nvGraphicFramePr>
        <xdr:cNvPr id="2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104775</xdr:colOff>
      <xdr:row>72</xdr:row>
      <xdr:rowOff>19050</xdr:rowOff>
    </xdr:from>
    <xdr:to>
      <xdr:col>17</xdr:col>
      <xdr:colOff>0</xdr:colOff>
      <xdr:row>96</xdr:row>
      <xdr:rowOff>142875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50800</xdr:colOff>
      <xdr:row>56</xdr:row>
      <xdr:rowOff>76200</xdr:rowOff>
    </xdr:from>
    <xdr:to>
      <xdr:col>15</xdr:col>
      <xdr:colOff>457200</xdr:colOff>
      <xdr:row>59</xdr:row>
      <xdr:rowOff>0</xdr:rowOff>
    </xdr:to>
    <xdr:sp macro="" textlink="">
      <xdr:nvSpPr>
        <xdr:cNvPr id="28" name="TextBox 27"/>
        <xdr:cNvSpPr txBox="1"/>
      </xdr:nvSpPr>
      <xdr:spPr>
        <a:xfrm>
          <a:off x="50800" y="9877425"/>
          <a:ext cx="9550400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2000"/>
            <a:t>Name</a:t>
          </a:r>
          <a:r>
            <a:rPr lang="en-GB" sz="1800"/>
            <a:t>,</a:t>
          </a:r>
          <a:r>
            <a:rPr lang="en-GB" sz="1800" baseline="0"/>
            <a:t> M/F, DOB ../../.., </a:t>
          </a:r>
          <a:r>
            <a:rPr lang="en-GB" sz="1800"/>
            <a:t> R ear, sensorineural/conductive/mixed</a:t>
          </a:r>
          <a:r>
            <a:rPr lang="en-GB" sz="1800" baseline="0"/>
            <a:t> HL, tinnitus? Y/N, HA? Y/N </a:t>
          </a:r>
          <a:endParaRPr lang="en-GB" sz="1800"/>
        </a:p>
      </xdr:txBody>
    </xdr:sp>
    <xdr:clientData/>
  </xdr:twoCellAnchor>
  <xdr:twoCellAnchor>
    <xdr:from>
      <xdr:col>6</xdr:col>
      <xdr:colOff>470655</xdr:colOff>
      <xdr:row>100</xdr:row>
      <xdr:rowOff>51546</xdr:rowOff>
    </xdr:from>
    <xdr:to>
      <xdr:col>7</xdr:col>
      <xdr:colOff>526684</xdr:colOff>
      <xdr:row>102</xdr:row>
      <xdr:rowOff>107577</xdr:rowOff>
    </xdr:to>
    <xdr:sp macro="" textlink="">
      <xdr:nvSpPr>
        <xdr:cNvPr id="29" name="TextBox 28"/>
        <xdr:cNvSpPr txBox="1"/>
      </xdr:nvSpPr>
      <xdr:spPr>
        <a:xfrm>
          <a:off x="4128255" y="16977471"/>
          <a:ext cx="665629" cy="3798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800">
              <a:latin typeface="Arial" pitchFamily="34" charset="0"/>
              <a:cs typeface="Arial" pitchFamily="34" charset="0"/>
            </a:rPr>
            <a:t>500</a:t>
          </a:r>
        </a:p>
      </xdr:txBody>
    </xdr:sp>
    <xdr:clientData/>
  </xdr:twoCellAnchor>
  <xdr:twoCellAnchor>
    <xdr:from>
      <xdr:col>4</xdr:col>
      <xdr:colOff>398937</xdr:colOff>
      <xdr:row>100</xdr:row>
      <xdr:rowOff>51546</xdr:rowOff>
    </xdr:from>
    <xdr:to>
      <xdr:col>5</xdr:col>
      <xdr:colOff>454967</xdr:colOff>
      <xdr:row>102</xdr:row>
      <xdr:rowOff>107577</xdr:rowOff>
    </xdr:to>
    <xdr:sp macro="" textlink="">
      <xdr:nvSpPr>
        <xdr:cNvPr id="30" name="TextBox 29"/>
        <xdr:cNvSpPr txBox="1"/>
      </xdr:nvSpPr>
      <xdr:spPr>
        <a:xfrm>
          <a:off x="2837337" y="16977471"/>
          <a:ext cx="665630" cy="3798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800">
              <a:latin typeface="Arial" pitchFamily="34" charset="0"/>
              <a:cs typeface="Arial" pitchFamily="34" charset="0"/>
            </a:rPr>
            <a:t>250</a:t>
          </a:r>
        </a:p>
      </xdr:txBody>
    </xdr:sp>
    <xdr:clientData/>
  </xdr:twoCellAnchor>
  <xdr:twoCellAnchor>
    <xdr:from>
      <xdr:col>13</xdr:col>
      <xdr:colOff>35867</xdr:colOff>
      <xdr:row>100</xdr:row>
      <xdr:rowOff>51546</xdr:rowOff>
    </xdr:from>
    <xdr:to>
      <xdr:col>14</xdr:col>
      <xdr:colOff>235331</xdr:colOff>
      <xdr:row>102</xdr:row>
      <xdr:rowOff>107577</xdr:rowOff>
    </xdr:to>
    <xdr:sp macro="" textlink="">
      <xdr:nvSpPr>
        <xdr:cNvPr id="31" name="TextBox 30"/>
        <xdr:cNvSpPr txBox="1"/>
      </xdr:nvSpPr>
      <xdr:spPr>
        <a:xfrm>
          <a:off x="7960667" y="16977471"/>
          <a:ext cx="809064" cy="3798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800">
              <a:latin typeface="Arial" pitchFamily="34" charset="0"/>
              <a:cs typeface="Arial" pitchFamily="34" charset="0"/>
            </a:rPr>
            <a:t>4000</a:t>
          </a:r>
        </a:p>
      </xdr:txBody>
    </xdr:sp>
    <xdr:clientData/>
  </xdr:twoCellAnchor>
  <xdr:twoCellAnchor>
    <xdr:from>
      <xdr:col>10</xdr:col>
      <xdr:colOff>558062</xdr:colOff>
      <xdr:row>100</xdr:row>
      <xdr:rowOff>51546</xdr:rowOff>
    </xdr:from>
    <xdr:to>
      <xdr:col>12</xdr:col>
      <xdr:colOff>134479</xdr:colOff>
      <xdr:row>102</xdr:row>
      <xdr:rowOff>107577</xdr:rowOff>
    </xdr:to>
    <xdr:sp macro="" textlink="">
      <xdr:nvSpPr>
        <xdr:cNvPr id="32" name="TextBox 31"/>
        <xdr:cNvSpPr txBox="1"/>
      </xdr:nvSpPr>
      <xdr:spPr>
        <a:xfrm>
          <a:off x="6654062" y="16977471"/>
          <a:ext cx="795617" cy="3798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800">
              <a:latin typeface="Arial" pitchFamily="34" charset="0"/>
              <a:cs typeface="Arial" pitchFamily="34" charset="0"/>
            </a:rPr>
            <a:t>2000</a:t>
          </a:r>
        </a:p>
      </xdr:txBody>
    </xdr:sp>
    <xdr:clientData/>
  </xdr:twoCellAnchor>
  <xdr:twoCellAnchor>
    <xdr:from>
      <xdr:col>14</xdr:col>
      <xdr:colOff>179302</xdr:colOff>
      <xdr:row>100</xdr:row>
      <xdr:rowOff>51546</xdr:rowOff>
    </xdr:from>
    <xdr:to>
      <xdr:col>15</xdr:col>
      <xdr:colOff>448243</xdr:colOff>
      <xdr:row>102</xdr:row>
      <xdr:rowOff>107577</xdr:rowOff>
    </xdr:to>
    <xdr:sp macro="" textlink="">
      <xdr:nvSpPr>
        <xdr:cNvPr id="33" name="TextBox 32"/>
        <xdr:cNvSpPr txBox="1"/>
      </xdr:nvSpPr>
      <xdr:spPr>
        <a:xfrm>
          <a:off x="8713702" y="16977471"/>
          <a:ext cx="878541" cy="3798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800">
              <a:latin typeface="Arial" pitchFamily="34" charset="0"/>
              <a:cs typeface="Arial" pitchFamily="34" charset="0"/>
            </a:rPr>
            <a:t>6000</a:t>
          </a:r>
        </a:p>
      </xdr:txBody>
    </xdr:sp>
    <xdr:clientData/>
  </xdr:twoCellAnchor>
  <xdr:twoCellAnchor editAs="oneCell">
    <xdr:from>
      <xdr:col>3</xdr:col>
      <xdr:colOff>38100</xdr:colOff>
      <xdr:row>61</xdr:row>
      <xdr:rowOff>95250</xdr:rowOff>
    </xdr:from>
    <xdr:to>
      <xdr:col>3</xdr:col>
      <xdr:colOff>247650</xdr:colOff>
      <xdr:row>65</xdr:row>
      <xdr:rowOff>85723</xdr:rowOff>
    </xdr:to>
    <xdr:sp macro="" textlink="">
      <xdr:nvSpPr>
        <xdr:cNvPr id="34" name="TextBox 51"/>
        <xdr:cNvSpPr txBox="1">
          <a:spLocks noChangeArrowheads="1"/>
        </xdr:cNvSpPr>
      </xdr:nvSpPr>
      <xdr:spPr bwMode="auto">
        <a:xfrm rot="-5400000">
          <a:off x="1652588" y="10920412"/>
          <a:ext cx="638173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22860" rIns="0" bIns="0" anchor="t" upright="1"/>
        <a:lstStyle/>
        <a:p>
          <a:pPr algn="r" rtl="0">
            <a:defRPr sz="1000"/>
          </a:pPr>
          <a:r>
            <a:rPr lang="en-GB" sz="1050" b="1" i="0" u="none" strike="noStrike" baseline="0">
              <a:solidFill>
                <a:srgbClr val="000000"/>
              </a:solidFill>
              <a:latin typeface="Arial"/>
              <a:cs typeface="Arial"/>
            </a:rPr>
            <a:t>dB SL</a:t>
          </a:r>
        </a:p>
      </xdr:txBody>
    </xdr:sp>
    <xdr:clientData/>
  </xdr:twoCellAnchor>
  <xdr:twoCellAnchor>
    <xdr:from>
      <xdr:col>15</xdr:col>
      <xdr:colOff>523875</xdr:colOff>
      <xdr:row>56</xdr:row>
      <xdr:rowOff>0</xdr:rowOff>
    </xdr:from>
    <xdr:to>
      <xdr:col>17</xdr:col>
      <xdr:colOff>0</xdr:colOff>
      <xdr:row>72</xdr:row>
      <xdr:rowOff>0</xdr:rowOff>
    </xdr:to>
    <xdr:graphicFrame macro="">
      <xdr:nvGraphicFramePr>
        <xdr:cNvPr id="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57150</xdr:colOff>
      <xdr:row>58</xdr:row>
      <xdr:rowOff>95250</xdr:rowOff>
    </xdr:from>
    <xdr:to>
      <xdr:col>1</xdr:col>
      <xdr:colOff>285750</xdr:colOff>
      <xdr:row>110</xdr:row>
      <xdr:rowOff>57150</xdr:rowOff>
    </xdr:to>
    <xdr:sp macro="" textlink="">
      <xdr:nvSpPr>
        <xdr:cNvPr id="36" name="TextBox 29"/>
        <xdr:cNvSpPr txBox="1">
          <a:spLocks noChangeArrowheads="1"/>
        </xdr:cNvSpPr>
      </xdr:nvSpPr>
      <xdr:spPr bwMode="auto">
        <a:xfrm rot="-5400000">
          <a:off x="-3714750" y="13992225"/>
          <a:ext cx="8382000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54864" tIns="45720" rIns="0" bIns="0" anchor="t" upright="1"/>
        <a:lstStyle/>
        <a:p>
          <a:pPr algn="r" rtl="0">
            <a:defRPr sz="1000"/>
          </a:pPr>
          <a:r>
            <a:rPr lang="en-GB" sz="2400" b="0" i="1" u="none" strike="noStrike" baseline="0">
              <a:solidFill>
                <a:srgbClr val="808080"/>
              </a:solidFill>
              <a:latin typeface="Arial"/>
              <a:cs typeface="Arial"/>
            </a:rPr>
            <a:t>DPOAE         ABS.THRES.               IFMC             TMC in SL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0.60197</cdr:x>
      <cdr:y>0.39632</cdr:y>
    </cdr:from>
    <cdr:to>
      <cdr:x>0.67915</cdr:x>
      <cdr:y>0.45069</cdr:y>
    </cdr:to>
    <cdr:sp macro="" textlink="">
      <cdr:nvSpPr>
        <cdr:cNvPr id="41993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45086" y="986484"/>
          <a:ext cx="287226" cy="1457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GB"/>
        </a:p>
      </cdr:txBody>
    </cdr:sp>
  </cdr:relSizeAnchor>
  <cdr:relSizeAnchor xmlns:cdr="http://schemas.openxmlformats.org/drawingml/2006/chartDrawing">
    <cdr:from>
      <cdr:x>0.21101</cdr:x>
      <cdr:y>0.66055</cdr:y>
    </cdr:from>
    <cdr:to>
      <cdr:x>0.54942</cdr:x>
      <cdr:y>0.81322</cdr:y>
    </cdr:to>
    <cdr:grpSp>
      <cdr:nvGrpSpPr>
        <cdr:cNvPr id="19" name="Group 14"/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6333" y="1851908"/>
          <a:ext cx="10157" cy="428023"/>
          <a:chOff x="500913" y="1632683"/>
          <a:chExt cx="1273042" cy="423357"/>
        </a:xfrm>
      </cdr:grpSpPr>
      <cdr:sp macro="" textlink="">
        <cdr:nvSpPr>
          <cdr:cNvPr id="41987" name="AutoShape 3"/>
          <cdr:cNvSpPr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1152894" y="1664622"/>
            <a:ext cx="92762" cy="83294"/>
          </a:xfrm>
          <a:prstGeom xmlns:a="http://schemas.openxmlformats.org/drawingml/2006/main" prst="triangle">
            <a:avLst>
              <a:gd name="adj" fmla="val 50000"/>
            </a:avLst>
          </a:prstGeom>
          <a:solidFill xmlns:a="http://schemas.openxmlformats.org/drawingml/2006/main">
            <a:srgbClr val="FFFFFF"/>
          </a:solidFill>
          <a:ln xmlns:a="http://schemas.openxmlformats.org/drawingml/2006/main" w="12700">
            <a:solidFill>
              <a:srgbClr val="0000FF"/>
            </a:solidFill>
            <a:miter lim="800000"/>
            <a:headEnd/>
            <a:tailEnd/>
          </a:ln>
        </cdr:spPr>
        <cdr:txBody>
          <a:bodyPr xmlns:a="http://schemas.openxmlformats.org/drawingml/2006/main"/>
          <a:lstStyle xmlns:a="http://schemas.openxmlformats.org/drawingml/2006/main"/>
          <a:p xmlns:a="http://schemas.openxmlformats.org/drawingml/2006/main">
            <a:endParaRPr lang="en-GB"/>
          </a:p>
        </cdr:txBody>
      </cdr:sp>
      <cdr:sp macro="" textlink="">
        <cdr:nvSpPr>
          <cdr:cNvPr id="41988" name="AutoShape 4"/>
          <cdr:cNvSpPr>
            <a:spLocks xmlns:a="http://schemas.openxmlformats.org/drawingml/2006/main"/>
          </cdr:cNvSpPr>
        </cdr:nvSpPr>
        <cdr:spPr bwMode="auto">
          <a:xfrm xmlns:a="http://schemas.openxmlformats.org/drawingml/2006/main" flipH="1">
            <a:off x="1192649" y="1903857"/>
            <a:ext cx="44172" cy="120244"/>
          </a:xfrm>
          <a:prstGeom xmlns:a="http://schemas.openxmlformats.org/drawingml/2006/main" prst="leftBracket">
            <a:avLst>
              <a:gd name="adj" fmla="val 22685"/>
            </a:avLst>
          </a:prstGeom>
          <a:noFill xmlns:a="http://schemas.openxmlformats.org/drawingml/2006/main"/>
          <a:ln xmlns:a="http://schemas.openxmlformats.org/drawingml/2006/main" w="19050">
            <a:solidFill>
              <a:srgbClr val="0000FF"/>
            </a:solidFill>
            <a:round/>
            <a:headEnd/>
            <a:tailEnd/>
          </a:ln>
        </cdr:spPr>
        <cdr:txBody>
          <a:bodyPr xmlns:a="http://schemas.openxmlformats.org/drawingml/2006/main"/>
          <a:lstStyle xmlns:a="http://schemas.openxmlformats.org/drawingml/2006/main"/>
          <a:p xmlns:a="http://schemas.openxmlformats.org/drawingml/2006/main">
            <a:endParaRPr lang="en-GB"/>
          </a:p>
        </cdr:txBody>
      </cdr:sp>
      <cdr:sp macro="" textlink="">
        <cdr:nvSpPr>
          <cdr:cNvPr id="41989" name="Rectangle 5"/>
          <cdr:cNvSpPr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500913" y="1947696"/>
            <a:ext cx="77743" cy="78283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99CCFF"/>
          </a:solidFill>
          <a:ln xmlns:a="http://schemas.openxmlformats.org/drawingml/2006/main" w="9525" algn="ctr">
            <a:solidFill>
              <a:srgbClr val="0000FF"/>
            </a:solidFill>
            <a:miter lim="800000"/>
            <a:headEnd/>
            <a:tailEnd/>
          </a:ln>
          <a:effectLst xmlns:a="http://schemas.openxmlformats.org/drawingml/2006/main"/>
        </cdr:spPr>
        <cdr:txBody>
          <a:bodyPr xmlns:a="http://schemas.openxmlformats.org/drawingml/2006/main"/>
          <a:lstStyle xmlns:a="http://schemas.openxmlformats.org/drawingml/2006/main"/>
          <a:p xmlns:a="http://schemas.openxmlformats.org/drawingml/2006/main">
            <a:endParaRPr lang="en-GB"/>
          </a:p>
        </cdr:txBody>
      </cdr:sp>
      <cdr:grpSp>
        <cdr:nvGrpSpPr>
          <cdr:cNvPr id="22" name="Group 6"/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500913" y="1664622"/>
            <a:ext cx="46822" cy="83294"/>
            <a:chOff x="897" y="3650"/>
            <a:chExt cx="11" cy="11"/>
          </a:xfrm>
        </cdr:grpSpPr>
      </cdr:grpSp>
      <cdr:grpSp>
        <cdr:nvGrpSpPr>
          <cdr:cNvPr id="1289223" name="Group 6"/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500913" y="1664622"/>
            <a:ext cx="46822" cy="83294"/>
            <a:chOff x="897" y="3650"/>
            <a:chExt cx="11" cy="11"/>
          </a:xfrm>
        </cdr:grpSpPr>
        <cdr:sp macro="" textlink="">
          <cdr:nvSpPr>
            <cdr:cNvPr id="41991" name="Line 7"/>
            <cdr:cNvSpPr>
              <a:spLocks xmlns:a="http://schemas.openxmlformats.org/drawingml/2006/main" noChangeShapeType="1"/>
            </cdr:cNvSpPr>
          </cdr:nvSpPr>
          <cdr:spPr bwMode="auto">
            <a:xfrm xmlns:a="http://schemas.openxmlformats.org/drawingml/2006/main">
              <a:off x="897" y="3650"/>
              <a:ext cx="11" cy="11"/>
            </a:xfrm>
            <a:prstGeom xmlns:a="http://schemas.openxmlformats.org/drawingml/2006/main" prst="line">
              <a:avLst/>
            </a:prstGeom>
            <a:noFill xmlns:a="http://schemas.openxmlformats.org/drawingml/2006/main"/>
            <a:ln xmlns:a="http://schemas.openxmlformats.org/drawingml/2006/main" w="9525">
              <a:solidFill>
                <a:srgbClr val="0000FF"/>
              </a:solidFill>
              <a:round/>
              <a:headEnd/>
              <a:tailEnd/>
            </a:ln>
            <a:effectLst xmlns:a="http://schemas.openxmlformats.org/drawingml/2006/main"/>
          </cdr:spPr>
          <cdr:txBody>
            <a:bodyPr xmlns:a="http://schemas.openxmlformats.org/drawingml/2006/main"/>
            <a:lstStyle xmlns:a="http://schemas.openxmlformats.org/drawingml/2006/main"/>
            <a:p xmlns:a="http://schemas.openxmlformats.org/drawingml/2006/main">
              <a:endParaRPr lang="en-GB"/>
            </a:p>
          </cdr:txBody>
        </cdr:sp>
        <cdr:sp macro="" textlink="">
          <cdr:nvSpPr>
            <cdr:cNvPr id="41992" name="Line 8"/>
            <cdr:cNvSpPr>
              <a:spLocks xmlns:a="http://schemas.openxmlformats.org/drawingml/2006/main" noChangeShapeType="1"/>
            </cdr:cNvSpPr>
          </cdr:nvSpPr>
          <cdr:spPr bwMode="auto">
            <a:xfrm xmlns:a="http://schemas.openxmlformats.org/drawingml/2006/main" flipH="1">
              <a:off x="897" y="3650"/>
              <a:ext cx="11" cy="11"/>
            </a:xfrm>
            <a:prstGeom xmlns:a="http://schemas.openxmlformats.org/drawingml/2006/main" prst="line">
              <a:avLst/>
            </a:prstGeom>
            <a:noFill xmlns:a="http://schemas.openxmlformats.org/drawingml/2006/main"/>
            <a:ln xmlns:a="http://schemas.openxmlformats.org/drawingml/2006/main" w="9525">
              <a:solidFill>
                <a:srgbClr val="0000FF"/>
              </a:solidFill>
              <a:round/>
              <a:headEnd/>
              <a:tailEnd/>
            </a:ln>
            <a:effectLst xmlns:a="http://schemas.openxmlformats.org/drawingml/2006/main"/>
          </cdr:spPr>
          <cdr:txBody>
            <a:bodyPr xmlns:a="http://schemas.openxmlformats.org/drawingml/2006/main"/>
            <a:lstStyle xmlns:a="http://schemas.openxmlformats.org/drawingml/2006/main"/>
            <a:p xmlns:a="http://schemas.openxmlformats.org/drawingml/2006/main">
              <a:endParaRPr lang="en-GB"/>
            </a:p>
          </cdr:txBody>
        </cdr:sp>
      </cdr:grpSp>
      <cdr:sp macro="" textlink="">
        <cdr:nvSpPr>
          <cdr:cNvPr id="41994" name="Text Box 10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1276576" y="1903857"/>
            <a:ext cx="497379" cy="152183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FFFF"/>
          </a:solidFill>
          <a:ln xmlns:a="http://schemas.openxmlformats.org/drawingml/2006/main" w="9525">
            <a:noFill/>
            <a:miter lim="800000"/>
            <a:headEnd/>
            <a:tailEnd/>
          </a:ln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GB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BC_mask</a:t>
            </a:r>
          </a:p>
        </cdr:txBody>
      </cdr:sp>
      <cdr:sp macro="" textlink="">
        <cdr:nvSpPr>
          <cdr:cNvPr id="41995" name="Text Box 11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624595" y="1903857"/>
            <a:ext cx="522115" cy="152183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FFFF"/>
          </a:solidFill>
          <a:ln xmlns:a="http://schemas.openxmlformats.org/drawingml/2006/main" w="9525">
            <a:noFill/>
            <a:miter lim="800000"/>
            <a:headEnd/>
            <a:tailEnd/>
          </a:ln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GB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AC_mask</a:t>
            </a:r>
          </a:p>
        </cdr:txBody>
      </cdr:sp>
      <cdr:sp macro="" textlink="">
        <cdr:nvSpPr>
          <cdr:cNvPr id="41996" name="Text Box 12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624595" y="1632683"/>
            <a:ext cx="239413" cy="152183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FFFF"/>
          </a:solidFill>
          <a:ln xmlns:a="http://schemas.openxmlformats.org/drawingml/2006/main" w="9525">
            <a:noFill/>
            <a:miter lim="800000"/>
            <a:headEnd/>
            <a:tailEnd/>
          </a:ln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GB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AC</a:t>
            </a:r>
          </a:p>
        </cdr:txBody>
      </cdr:sp>
      <cdr:sp macro="" textlink="">
        <cdr:nvSpPr>
          <cdr:cNvPr id="41997" name="Text Box 13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1276576" y="1632683"/>
            <a:ext cx="257966" cy="152183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FFFF"/>
          </a:solidFill>
          <a:ln xmlns:a="http://schemas.openxmlformats.org/drawingml/2006/main" w="9525">
            <a:noFill/>
            <a:miter lim="800000"/>
            <a:headEnd/>
            <a:tailEnd/>
          </a:ln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GB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BC</a:t>
            </a:r>
          </a:p>
        </cdr:txBody>
      </cdr:sp>
    </cdr:grp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0.59158</cdr:x>
      <cdr:y>0.1166</cdr:y>
    </cdr:from>
    <cdr:to>
      <cdr:x>0.59158</cdr:x>
      <cdr:y>0.71711</cdr:y>
    </cdr:to>
    <cdr:sp macro="" textlink="">
      <cdr:nvSpPr>
        <cdr:cNvPr id="6451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1081202" y="391929"/>
          <a:ext cx="0" cy="248118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2700">
          <a:solidFill>
            <a:srgbClr val="808080"/>
          </a:solidFill>
          <a:prstDash val="dash"/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0.60197</cdr:x>
      <cdr:y>0.39632</cdr:y>
    </cdr:from>
    <cdr:to>
      <cdr:x>0.67915</cdr:x>
      <cdr:y>0.45069</cdr:y>
    </cdr:to>
    <cdr:sp macro="" textlink="">
      <cdr:nvSpPr>
        <cdr:cNvPr id="41993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45086" y="986484"/>
          <a:ext cx="287226" cy="1457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GB"/>
        </a:p>
      </cdr:txBody>
    </cdr:sp>
  </cdr:relSizeAnchor>
  <cdr:relSizeAnchor xmlns:cdr="http://schemas.openxmlformats.org/drawingml/2006/chartDrawing">
    <cdr:from>
      <cdr:x>0</cdr:x>
      <cdr:y>0</cdr:y>
    </cdr:from>
    <cdr:to>
      <cdr:x>0.54942</cdr:x>
      <cdr:y>0.81322</cdr:y>
    </cdr:to>
    <cdr:grpSp>
      <cdr:nvGrpSpPr>
        <cdr:cNvPr id="14" name="Group 14"/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0" y="0"/>
          <a:ext cx="383606" cy="2104552"/>
          <a:chOff x="-295868" y="-202263"/>
          <a:chExt cx="2069823" cy="2258303"/>
        </a:xfrm>
      </cdr:grpSpPr>
      <cdr:sp macro="" textlink="">
        <cdr:nvSpPr>
          <cdr:cNvPr id="41987" name="AutoShape 3"/>
          <cdr:cNvSpPr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1152894" y="1664622"/>
            <a:ext cx="92762" cy="83294"/>
          </a:xfrm>
          <a:prstGeom xmlns:a="http://schemas.openxmlformats.org/drawingml/2006/main" prst="triangle">
            <a:avLst>
              <a:gd name="adj" fmla="val 50000"/>
            </a:avLst>
          </a:prstGeom>
          <a:solidFill xmlns:a="http://schemas.openxmlformats.org/drawingml/2006/main">
            <a:srgbClr val="FFFFFF"/>
          </a:solidFill>
          <a:ln xmlns:a="http://schemas.openxmlformats.org/drawingml/2006/main" w="12700">
            <a:solidFill>
              <a:srgbClr val="FF0000"/>
            </a:solidFill>
            <a:miter lim="800000"/>
            <a:headEnd/>
            <a:tailEnd/>
          </a:ln>
        </cdr:spPr>
        <cdr:txBody>
          <a:bodyPr xmlns:a="http://schemas.openxmlformats.org/drawingml/2006/main"/>
          <a:lstStyle xmlns:a="http://schemas.openxmlformats.org/drawingml/2006/main"/>
          <a:p xmlns:a="http://schemas.openxmlformats.org/drawingml/2006/main">
            <a:endParaRPr lang="en-GB"/>
          </a:p>
        </cdr:txBody>
      </cdr:sp>
      <cdr:sp macro="" textlink="">
        <cdr:nvSpPr>
          <cdr:cNvPr id="41988" name="AutoShape 4"/>
          <cdr:cNvSpPr>
            <a:spLocks xmlns:a="http://schemas.openxmlformats.org/drawingml/2006/main"/>
          </cdr:cNvSpPr>
        </cdr:nvSpPr>
        <cdr:spPr bwMode="auto">
          <a:xfrm xmlns:a="http://schemas.openxmlformats.org/drawingml/2006/main" rot="10800000" flipH="1">
            <a:off x="1192649" y="1903857"/>
            <a:ext cx="44172" cy="120244"/>
          </a:xfrm>
          <a:prstGeom xmlns:a="http://schemas.openxmlformats.org/drawingml/2006/main" prst="leftBracket">
            <a:avLst>
              <a:gd name="adj" fmla="val 22685"/>
            </a:avLst>
          </a:prstGeom>
          <a:noFill xmlns:a="http://schemas.openxmlformats.org/drawingml/2006/main"/>
          <a:ln xmlns:a="http://schemas.openxmlformats.org/drawingml/2006/main" w="19050">
            <a:solidFill>
              <a:srgbClr val="FF0000"/>
            </a:solidFill>
            <a:round/>
            <a:headEnd/>
            <a:tailEnd/>
          </a:ln>
        </cdr:spPr>
        <cdr:txBody>
          <a:bodyPr xmlns:a="http://schemas.openxmlformats.org/drawingml/2006/main"/>
          <a:lstStyle xmlns:a="http://schemas.openxmlformats.org/drawingml/2006/main"/>
          <a:p xmlns:a="http://schemas.openxmlformats.org/drawingml/2006/main">
            <a:endParaRPr lang="en-GB"/>
          </a:p>
        </cdr:txBody>
      </cdr:sp>
      <cdr:sp macro="" textlink="">
        <cdr:nvSpPr>
          <cdr:cNvPr id="41994" name="Text Box 10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1276576" y="1903857"/>
            <a:ext cx="497379" cy="152183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FFFF"/>
          </a:solidFill>
          <a:ln xmlns:a="http://schemas.openxmlformats.org/drawingml/2006/main" w="9525">
            <a:noFill/>
            <a:miter lim="800000"/>
            <a:headEnd/>
            <a:tailEnd/>
          </a:ln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GB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BC_mask</a:t>
            </a:r>
          </a:p>
        </cdr:txBody>
      </cdr:sp>
      <cdr:sp macro="" textlink="">
        <cdr:nvSpPr>
          <cdr:cNvPr id="41995" name="Text Box 11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624595" y="1903857"/>
            <a:ext cx="522115" cy="152183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FFFF"/>
          </a:solidFill>
          <a:ln xmlns:a="http://schemas.openxmlformats.org/drawingml/2006/main" w="9525">
            <a:noFill/>
            <a:miter lim="800000"/>
            <a:headEnd/>
            <a:tailEnd/>
          </a:ln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GB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AC_mask</a:t>
            </a:r>
          </a:p>
        </cdr:txBody>
      </cdr:sp>
      <cdr:sp macro="" textlink="">
        <cdr:nvSpPr>
          <cdr:cNvPr id="41996" name="Text Box 12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624595" y="1632683"/>
            <a:ext cx="239413" cy="152183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FFFF"/>
          </a:solidFill>
          <a:ln xmlns:a="http://schemas.openxmlformats.org/drawingml/2006/main" w="9525">
            <a:noFill/>
            <a:miter lim="800000"/>
            <a:headEnd/>
            <a:tailEnd/>
          </a:ln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GB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AC</a:t>
            </a:r>
          </a:p>
        </cdr:txBody>
      </cdr:sp>
      <cdr:sp macro="" textlink="">
        <cdr:nvSpPr>
          <cdr:cNvPr id="41997" name="Text Box 13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1276576" y="1632683"/>
            <a:ext cx="257966" cy="152183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FFFF"/>
          </a:solidFill>
          <a:ln xmlns:a="http://schemas.openxmlformats.org/drawingml/2006/main" w="9525">
            <a:noFill/>
            <a:miter lim="800000"/>
            <a:headEnd/>
            <a:tailEnd/>
          </a:ln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GB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BC</a:t>
            </a:r>
          </a:p>
        </cdr:txBody>
      </cdr:sp>
    </cdr:grpSp>
  </cdr:relSizeAnchor>
  <cdr:relSizeAnchor xmlns:cdr="http://schemas.openxmlformats.org/drawingml/2006/chartDrawing">
    <cdr:from>
      <cdr:x>0.20214</cdr:x>
      <cdr:y>0.67235</cdr:y>
    </cdr:from>
    <cdr:to>
      <cdr:x>0.24074</cdr:x>
      <cdr:y>0.72599</cdr:y>
    </cdr:to>
    <cdr:sp macro="" textlink="">
      <cdr:nvSpPr>
        <cdr:cNvPr id="20" name="Oval 19"/>
        <cdr:cNvSpPr/>
      </cdr:nvSpPr>
      <cdr:spPr>
        <a:xfrm xmlns:a="http://schemas.openxmlformats.org/drawingml/2006/main">
          <a:off x="733425" y="1765300"/>
          <a:ext cx="139700" cy="14040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9525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GB"/>
        </a:p>
      </cdr:txBody>
    </cdr:sp>
  </cdr:relSizeAnchor>
  <cdr:relSizeAnchor xmlns:cdr="http://schemas.openxmlformats.org/drawingml/2006/chartDrawing">
    <cdr:from>
      <cdr:x>0.20214</cdr:x>
      <cdr:y>0.75</cdr:y>
    </cdr:from>
    <cdr:to>
      <cdr:x>0.24093</cdr:x>
      <cdr:y>0.80363</cdr:y>
    </cdr:to>
    <cdr:sp macro="" textlink="">
      <cdr:nvSpPr>
        <cdr:cNvPr id="21" name="Oval 20"/>
        <cdr:cNvSpPr/>
      </cdr:nvSpPr>
      <cdr:spPr>
        <a:xfrm xmlns:a="http://schemas.openxmlformats.org/drawingml/2006/main">
          <a:off x="733424" y="1968500"/>
          <a:ext cx="140400" cy="140400"/>
        </a:xfrm>
        <a:prstGeom xmlns:a="http://schemas.openxmlformats.org/drawingml/2006/main" prst="ellipse">
          <a:avLst/>
        </a:prstGeom>
        <a:gradFill xmlns:a="http://schemas.openxmlformats.org/drawingml/2006/main" flip="none" rotWithShape="1">
          <a:gsLst>
            <a:gs pos="0">
              <a:srgbClr val="FF0000">
                <a:tint val="66000"/>
                <a:satMod val="160000"/>
              </a:srgbClr>
            </a:gs>
            <a:gs pos="50000">
              <a:srgbClr val="FF0000">
                <a:tint val="44500"/>
                <a:satMod val="160000"/>
              </a:srgbClr>
            </a:gs>
            <a:gs pos="100000">
              <a:srgbClr val="FF0000">
                <a:tint val="23500"/>
                <a:satMod val="160000"/>
              </a:srgbClr>
            </a:gs>
          </a:gsLst>
          <a:lin ang="18900000" scaled="1"/>
          <a:tileRect/>
        </a:gradFill>
        <a:ln xmlns:a="http://schemas.openxmlformats.org/drawingml/2006/main" w="9525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meddis/Dropbox/data%20and%20reports/parameter%20fitting/profile%20May%202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meddis/AppData/Local/Microsoft/Windows/Temporary%20Internet%20Files/Content.Outlook/VZ51WKHF/data_templateShor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profile"/>
      <sheetName val="Cab"/>
      <sheetName val="phase locking"/>
      <sheetName val="Sheet2"/>
      <sheetName val="profile (2)"/>
      <sheetName val="Sheet4"/>
      <sheetName val="profile (3)"/>
      <sheetName val="Sheet6"/>
      <sheetName val="profile (4)"/>
      <sheetName val="Sheet8"/>
      <sheetName val="profile (5)"/>
      <sheetName val="Sheet10"/>
      <sheetName val="profile (6)"/>
      <sheetName val="Sheet1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1">
          <cell r="T11">
            <v>0.25</v>
          </cell>
          <cell r="U11">
            <v>1.6E-2</v>
          </cell>
        </row>
        <row r="12">
          <cell r="R12">
            <v>250</v>
          </cell>
          <cell r="T12">
            <v>17.537800000000001</v>
          </cell>
          <cell r="U12">
            <v>21.023700000000002</v>
          </cell>
        </row>
        <row r="13">
          <cell r="R13">
            <v>500</v>
          </cell>
          <cell r="T13">
            <v>12.581300000000001</v>
          </cell>
          <cell r="U13">
            <v>16.8842</v>
          </cell>
        </row>
        <row r="14">
          <cell r="R14">
            <v>1000</v>
          </cell>
          <cell r="T14">
            <v>6.6132</v>
          </cell>
          <cell r="U14">
            <v>11.808</v>
          </cell>
        </row>
        <row r="15">
          <cell r="R15">
            <v>2000</v>
          </cell>
          <cell r="T15">
            <v>5.1307999999999998</v>
          </cell>
          <cell r="U15">
            <v>9.5066000000000006</v>
          </cell>
        </row>
        <row r="16">
          <cell r="R16">
            <v>4000</v>
          </cell>
          <cell r="T16">
            <v>11.5023</v>
          </cell>
          <cell r="U16">
            <v>19.542000000000002</v>
          </cell>
        </row>
        <row r="17">
          <cell r="R17">
            <v>8000</v>
          </cell>
          <cell r="T17">
            <v>19.318000000000001</v>
          </cell>
          <cell r="U17">
            <v>30.4514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ta_abs.thres"/>
      <sheetName val="analys_abs.thres "/>
      <sheetName val="data_IFMC_LT"/>
      <sheetName val="analysis_IFMC_LT"/>
      <sheetName val="data_IFMC_RT"/>
      <sheetName val="analysis_IFMC_RT"/>
      <sheetName val="data_TMC_LT"/>
      <sheetName val="analysis_TMC_LT"/>
      <sheetName val="data_TMC_RT"/>
      <sheetName val="analysis_TMC_RT"/>
      <sheetName val="SPEECH"/>
      <sheetName val="audiogram"/>
      <sheetName val="DPOAE"/>
      <sheetName val="TD_short_LT"/>
      <sheetName val="TD_short_RT"/>
      <sheetName val="data_TD"/>
      <sheetName val="analys_TD"/>
      <sheetName val="analysisShort_IFMC_RT"/>
    </sheetNames>
    <sheetDataSet>
      <sheetData sheetId="0" refreshError="1"/>
      <sheetData sheetId="1" refreshError="1">
        <row r="20">
          <cell r="L20" t="str">
            <v>250 ms</v>
          </cell>
        </row>
        <row r="41">
          <cell r="L41" t="str">
            <v>16 ms</v>
          </cell>
        </row>
        <row r="65">
          <cell r="L65" t="str">
            <v>250 ms</v>
          </cell>
        </row>
        <row r="66">
          <cell r="B66">
            <v>250</v>
          </cell>
          <cell r="L66" t="e">
            <v>#DIV/0!</v>
          </cell>
        </row>
        <row r="67">
          <cell r="B67">
            <v>500</v>
          </cell>
          <cell r="L67" t="e">
            <v>#DIV/0!</v>
          </cell>
        </row>
        <row r="68">
          <cell r="B68">
            <v>1000</v>
          </cell>
          <cell r="L68" t="e">
            <v>#DIV/0!</v>
          </cell>
        </row>
        <row r="69">
          <cell r="B69">
            <v>2000</v>
          </cell>
          <cell r="L69" t="e">
            <v>#DIV/0!</v>
          </cell>
        </row>
        <row r="70">
          <cell r="B70">
            <v>4000</v>
          </cell>
          <cell r="L70" t="e">
            <v>#DIV/0!</v>
          </cell>
        </row>
        <row r="71">
          <cell r="B71">
            <v>6000</v>
          </cell>
          <cell r="L71" t="e">
            <v>#DIV/0!</v>
          </cell>
        </row>
        <row r="72">
          <cell r="B72">
            <v>8000</v>
          </cell>
          <cell r="L72" t="e">
            <v>#DIV/0!</v>
          </cell>
        </row>
        <row r="86">
          <cell r="L86" t="str">
            <v xml:space="preserve">16 ms </v>
          </cell>
        </row>
        <row r="87">
          <cell r="L87" t="e">
            <v>#DIV/0!</v>
          </cell>
        </row>
        <row r="88">
          <cell r="L88" t="e">
            <v>#DIV/0!</v>
          </cell>
        </row>
        <row r="89">
          <cell r="L89" t="e">
            <v>#DIV/0!</v>
          </cell>
        </row>
        <row r="90">
          <cell r="L90" t="e">
            <v>#DIV/0!</v>
          </cell>
        </row>
        <row r="91">
          <cell r="L91" t="e">
            <v>#DIV/0!</v>
          </cell>
        </row>
        <row r="92">
          <cell r="L92" t="e">
            <v>#DIV/0!</v>
          </cell>
        </row>
        <row r="93">
          <cell r="L93" t="e">
            <v>#DIV/0!</v>
          </cell>
        </row>
      </sheetData>
      <sheetData sheetId="2" refreshError="1"/>
      <sheetData sheetId="3" refreshError="1">
        <row r="20">
          <cell r="H20" t="str">
            <v>250 Hz</v>
          </cell>
          <cell r="U20" t="str">
            <v>500 Hz</v>
          </cell>
        </row>
        <row r="21">
          <cell r="A21">
            <v>0.5</v>
          </cell>
          <cell r="C21">
            <v>125</v>
          </cell>
          <cell r="P21">
            <v>250</v>
          </cell>
        </row>
        <row r="22">
          <cell r="A22">
            <v>0.7</v>
          </cell>
          <cell r="C22">
            <v>175</v>
          </cell>
          <cell r="P22">
            <v>350</v>
          </cell>
        </row>
        <row r="23">
          <cell r="A23">
            <v>0.9</v>
          </cell>
          <cell r="C23">
            <v>225</v>
          </cell>
          <cell r="P23">
            <v>450</v>
          </cell>
        </row>
        <row r="24">
          <cell r="A24">
            <v>1</v>
          </cell>
          <cell r="C24">
            <v>250</v>
          </cell>
          <cell r="P24">
            <v>500</v>
          </cell>
        </row>
        <row r="25">
          <cell r="A25">
            <v>1.1000000000000001</v>
          </cell>
          <cell r="C25">
            <v>275</v>
          </cell>
          <cell r="P25">
            <v>550</v>
          </cell>
        </row>
        <row r="26">
          <cell r="A26">
            <v>1.3</v>
          </cell>
          <cell r="C26">
            <v>325</v>
          </cell>
          <cell r="P26">
            <v>650</v>
          </cell>
        </row>
        <row r="27">
          <cell r="A27">
            <v>1.6</v>
          </cell>
          <cell r="C27">
            <v>400</v>
          </cell>
          <cell r="P27">
            <v>800</v>
          </cell>
        </row>
        <row r="36">
          <cell r="H36" t="str">
            <v>1000 Hz</v>
          </cell>
          <cell r="U36" t="str">
            <v>2000 Hz</v>
          </cell>
        </row>
        <row r="37">
          <cell r="C37">
            <v>500</v>
          </cell>
          <cell r="P37">
            <v>1000</v>
          </cell>
        </row>
        <row r="38">
          <cell r="C38">
            <v>700</v>
          </cell>
          <cell r="P38">
            <v>1400</v>
          </cell>
        </row>
        <row r="39">
          <cell r="C39">
            <v>900</v>
          </cell>
          <cell r="P39">
            <v>1800</v>
          </cell>
        </row>
        <row r="40">
          <cell r="C40">
            <v>1000</v>
          </cell>
          <cell r="P40">
            <v>2000</v>
          </cell>
        </row>
        <row r="41">
          <cell r="C41">
            <v>1100</v>
          </cell>
          <cell r="P41">
            <v>2200</v>
          </cell>
        </row>
        <row r="42">
          <cell r="C42">
            <v>1300</v>
          </cell>
          <cell r="P42">
            <v>2600</v>
          </cell>
        </row>
        <row r="43">
          <cell r="C43">
            <v>1600</v>
          </cell>
          <cell r="P43">
            <v>3200</v>
          </cell>
        </row>
        <row r="52">
          <cell r="H52" t="str">
            <v>4000 Hz</v>
          </cell>
          <cell r="U52" t="str">
            <v>6000 Hz</v>
          </cell>
        </row>
        <row r="53">
          <cell r="C53">
            <v>2000</v>
          </cell>
          <cell r="P53">
            <v>3000</v>
          </cell>
        </row>
        <row r="54">
          <cell r="C54">
            <v>2800</v>
          </cell>
          <cell r="P54">
            <v>4200</v>
          </cell>
        </row>
        <row r="55">
          <cell r="C55">
            <v>3600</v>
          </cell>
          <cell r="P55">
            <v>5400</v>
          </cell>
        </row>
        <row r="56">
          <cell r="C56">
            <v>4000</v>
          </cell>
          <cell r="P56">
            <v>6000</v>
          </cell>
        </row>
        <row r="57">
          <cell r="C57">
            <v>4400</v>
          </cell>
          <cell r="P57">
            <v>6600.0000000000009</v>
          </cell>
        </row>
        <row r="58">
          <cell r="C58">
            <v>5200</v>
          </cell>
          <cell r="P58">
            <v>7800</v>
          </cell>
        </row>
        <row r="59">
          <cell r="C59">
            <v>6400</v>
          </cell>
          <cell r="P59">
            <v>9600</v>
          </cell>
        </row>
      </sheetData>
      <sheetData sheetId="4" refreshError="1"/>
      <sheetData sheetId="5" refreshError="1">
        <row r="20">
          <cell r="H20" t="str">
            <v>250 Hz</v>
          </cell>
          <cell r="U20" t="str">
            <v>500 Hz</v>
          </cell>
        </row>
        <row r="21">
          <cell r="A21">
            <v>0.5</v>
          </cell>
          <cell r="C21">
            <v>125</v>
          </cell>
          <cell r="H21" t="e">
            <v>#DIV/0!</v>
          </cell>
          <cell r="P21">
            <v>250</v>
          </cell>
          <cell r="U21" t="e">
            <v>#DIV/0!</v>
          </cell>
        </row>
        <row r="22">
          <cell r="A22">
            <v>0.7</v>
          </cell>
          <cell r="C22">
            <v>175</v>
          </cell>
          <cell r="H22" t="e">
            <v>#DIV/0!</v>
          </cell>
          <cell r="P22">
            <v>350</v>
          </cell>
          <cell r="U22" t="e">
            <v>#DIV/0!</v>
          </cell>
        </row>
        <row r="23">
          <cell r="A23">
            <v>0.9</v>
          </cell>
          <cell r="C23">
            <v>225</v>
          </cell>
          <cell r="H23" t="e">
            <v>#DIV/0!</v>
          </cell>
          <cell r="P23">
            <v>450</v>
          </cell>
          <cell r="U23" t="e">
            <v>#DIV/0!</v>
          </cell>
        </row>
        <row r="24">
          <cell r="A24">
            <v>1</v>
          </cell>
          <cell r="C24">
            <v>250</v>
          </cell>
          <cell r="H24" t="e">
            <v>#DIV/0!</v>
          </cell>
          <cell r="P24">
            <v>500</v>
          </cell>
          <cell r="U24" t="e">
            <v>#DIV/0!</v>
          </cell>
        </row>
        <row r="25">
          <cell r="A25">
            <v>1.1000000000000001</v>
          </cell>
          <cell r="C25">
            <v>275</v>
          </cell>
          <cell r="H25" t="e">
            <v>#DIV/0!</v>
          </cell>
          <cell r="P25">
            <v>550</v>
          </cell>
          <cell r="U25" t="e">
            <v>#DIV/0!</v>
          </cell>
        </row>
        <row r="26">
          <cell r="A26">
            <v>1.3</v>
          </cell>
          <cell r="C26">
            <v>325</v>
          </cell>
          <cell r="H26" t="e">
            <v>#DIV/0!</v>
          </cell>
          <cell r="P26">
            <v>650</v>
          </cell>
          <cell r="U26" t="e">
            <v>#DIV/0!</v>
          </cell>
        </row>
        <row r="27">
          <cell r="A27">
            <v>1.6</v>
          </cell>
          <cell r="C27">
            <v>400</v>
          </cell>
          <cell r="H27" t="e">
            <v>#DIV/0!</v>
          </cell>
          <cell r="P27">
            <v>800</v>
          </cell>
          <cell r="U27" t="e">
            <v>#DIV/0!</v>
          </cell>
        </row>
        <row r="36">
          <cell r="H36" t="str">
            <v>1000 Hz</v>
          </cell>
        </row>
        <row r="37">
          <cell r="C37">
            <v>500</v>
          </cell>
          <cell r="H37" t="e">
            <v>#DIV/0!</v>
          </cell>
          <cell r="P37">
            <v>1000</v>
          </cell>
          <cell r="U37" t="e">
            <v>#DIV/0!</v>
          </cell>
        </row>
        <row r="38">
          <cell r="C38">
            <v>700</v>
          </cell>
          <cell r="H38" t="e">
            <v>#DIV/0!</v>
          </cell>
          <cell r="P38">
            <v>1400</v>
          </cell>
          <cell r="U38" t="e">
            <v>#DIV/0!</v>
          </cell>
        </row>
        <row r="39">
          <cell r="C39">
            <v>900</v>
          </cell>
          <cell r="H39" t="e">
            <v>#DIV/0!</v>
          </cell>
          <cell r="P39">
            <v>1800</v>
          </cell>
          <cell r="U39" t="e">
            <v>#DIV/0!</v>
          </cell>
        </row>
        <row r="40">
          <cell r="C40">
            <v>1000</v>
          </cell>
          <cell r="H40" t="e">
            <v>#DIV/0!</v>
          </cell>
          <cell r="P40">
            <v>2000</v>
          </cell>
          <cell r="U40" t="e">
            <v>#DIV/0!</v>
          </cell>
        </row>
        <row r="41">
          <cell r="C41">
            <v>1100</v>
          </cell>
          <cell r="H41" t="e">
            <v>#DIV/0!</v>
          </cell>
          <cell r="P41">
            <v>2200</v>
          </cell>
          <cell r="U41" t="e">
            <v>#DIV/0!</v>
          </cell>
        </row>
        <row r="42">
          <cell r="C42">
            <v>1300</v>
          </cell>
          <cell r="H42" t="e">
            <v>#DIV/0!</v>
          </cell>
          <cell r="P42">
            <v>2600</v>
          </cell>
          <cell r="U42" t="e">
            <v>#DIV/0!</v>
          </cell>
        </row>
        <row r="43">
          <cell r="C43">
            <v>1600</v>
          </cell>
          <cell r="H43" t="e">
            <v>#DIV/0!</v>
          </cell>
          <cell r="P43">
            <v>3200</v>
          </cell>
          <cell r="U43" t="e">
            <v>#DIV/0!</v>
          </cell>
        </row>
        <row r="52">
          <cell r="H52" t="str">
            <v>4000 Hz</v>
          </cell>
          <cell r="U52" t="str">
            <v>6000 Hz</v>
          </cell>
        </row>
        <row r="53">
          <cell r="C53">
            <v>2000</v>
          </cell>
          <cell r="H53" t="e">
            <v>#DIV/0!</v>
          </cell>
          <cell r="P53">
            <v>3000</v>
          </cell>
          <cell r="U53" t="e">
            <v>#DIV/0!</v>
          </cell>
        </row>
        <row r="54">
          <cell r="C54">
            <v>2800</v>
          </cell>
          <cell r="H54" t="e">
            <v>#DIV/0!</v>
          </cell>
          <cell r="P54">
            <v>4200</v>
          </cell>
          <cell r="U54" t="e">
            <v>#DIV/0!</v>
          </cell>
        </row>
        <row r="55">
          <cell r="C55">
            <v>3600</v>
          </cell>
          <cell r="H55" t="e">
            <v>#DIV/0!</v>
          </cell>
          <cell r="P55">
            <v>5400</v>
          </cell>
          <cell r="U55" t="e">
            <v>#DIV/0!</v>
          </cell>
        </row>
        <row r="56">
          <cell r="C56">
            <v>4000</v>
          </cell>
          <cell r="H56" t="e">
            <v>#DIV/0!</v>
          </cell>
          <cell r="P56">
            <v>6000</v>
          </cell>
          <cell r="U56" t="e">
            <v>#DIV/0!</v>
          </cell>
        </row>
        <row r="57">
          <cell r="C57">
            <v>4400</v>
          </cell>
          <cell r="H57" t="e">
            <v>#DIV/0!</v>
          </cell>
          <cell r="P57">
            <v>6600.0000000000009</v>
          </cell>
          <cell r="U57" t="e">
            <v>#DIV/0!</v>
          </cell>
        </row>
        <row r="58">
          <cell r="C58">
            <v>5200</v>
          </cell>
          <cell r="H58" t="e">
            <v>#DIV/0!</v>
          </cell>
          <cell r="P58">
            <v>7800</v>
          </cell>
          <cell r="U58" t="e">
            <v>#DIV/0!</v>
          </cell>
        </row>
        <row r="59">
          <cell r="C59">
            <v>6400</v>
          </cell>
          <cell r="H59" t="e">
            <v>#DIV/0!</v>
          </cell>
          <cell r="P59">
            <v>9600</v>
          </cell>
          <cell r="U59" t="e">
            <v>#DIV/0!</v>
          </cell>
        </row>
      </sheetData>
      <sheetData sheetId="6" refreshError="1"/>
      <sheetData sheetId="7" refreshError="1">
        <row r="25">
          <cell r="H25" t="e">
            <v>#DIV/0!</v>
          </cell>
        </row>
        <row r="26">
          <cell r="H26" t="e">
            <v>#DIV/0!</v>
          </cell>
        </row>
        <row r="27">
          <cell r="H27" t="e">
            <v>#DIV/0!</v>
          </cell>
        </row>
        <row r="28">
          <cell r="H28" t="e">
            <v>#DIV/0!</v>
          </cell>
        </row>
        <row r="29">
          <cell r="H29" t="e">
            <v>#DIV/0!</v>
          </cell>
        </row>
      </sheetData>
      <sheetData sheetId="8" refreshError="1"/>
      <sheetData sheetId="9" refreshError="1">
        <row r="25">
          <cell r="D25">
            <v>0.02</v>
          </cell>
        </row>
        <row r="26">
          <cell r="D26">
            <v>0.04</v>
          </cell>
        </row>
        <row r="27">
          <cell r="D27">
            <v>0.05</v>
          </cell>
        </row>
        <row r="28">
          <cell r="D28">
            <v>0.06</v>
          </cell>
        </row>
        <row r="29">
          <cell r="D29">
            <v>0.08</v>
          </cell>
        </row>
        <row r="36">
          <cell r="J36" t="e">
            <v>#DIV/0!</v>
          </cell>
        </row>
        <row r="37">
          <cell r="J37" t="e">
            <v>#DIV/0!</v>
          </cell>
        </row>
        <row r="38">
          <cell r="J38" t="e">
            <v>#DIV/0!</v>
          </cell>
        </row>
        <row r="39">
          <cell r="J39" t="e">
            <v>#DIV/0!</v>
          </cell>
        </row>
        <row r="40">
          <cell r="J40" t="e">
            <v>#DIV/0!</v>
          </cell>
        </row>
        <row r="47">
          <cell r="J47" t="e">
            <v>#DIV/0!</v>
          </cell>
        </row>
        <row r="48">
          <cell r="J48" t="e">
            <v>#DIV/0!</v>
          </cell>
        </row>
        <row r="49">
          <cell r="J49" t="e">
            <v>#DIV/0!</v>
          </cell>
        </row>
        <row r="50">
          <cell r="J50" t="e">
            <v>#DIV/0!</v>
          </cell>
        </row>
        <row r="51">
          <cell r="J51" t="e">
            <v>#DIV/0!</v>
          </cell>
        </row>
        <row r="58">
          <cell r="J58" t="e">
            <v>#DIV/0!</v>
          </cell>
        </row>
        <row r="59">
          <cell r="J59" t="e">
            <v>#DIV/0!</v>
          </cell>
        </row>
        <row r="60">
          <cell r="J60" t="e">
            <v>#DIV/0!</v>
          </cell>
        </row>
        <row r="61">
          <cell r="J61" t="e">
            <v>#DIV/0!</v>
          </cell>
        </row>
        <row r="62">
          <cell r="J62" t="e">
            <v>#DIV/0!</v>
          </cell>
        </row>
        <row r="69">
          <cell r="J69" t="e">
            <v>#DIV/0!</v>
          </cell>
        </row>
        <row r="70">
          <cell r="J70" t="e">
            <v>#DIV/0!</v>
          </cell>
        </row>
        <row r="71">
          <cell r="J71" t="e">
            <v>#DIV/0!</v>
          </cell>
        </row>
        <row r="72">
          <cell r="J72" t="e">
            <v>#DIV/0!</v>
          </cell>
        </row>
        <row r="73">
          <cell r="J73" t="e">
            <v>#DIV/0!</v>
          </cell>
        </row>
        <row r="80">
          <cell r="J80" t="e">
            <v>#DIV/0!</v>
          </cell>
        </row>
        <row r="81">
          <cell r="J81" t="e">
            <v>#DIV/0!</v>
          </cell>
        </row>
        <row r="82">
          <cell r="J82" t="e">
            <v>#DIV/0!</v>
          </cell>
        </row>
        <row r="83">
          <cell r="J83" t="e">
            <v>#DIV/0!</v>
          </cell>
        </row>
        <row r="84">
          <cell r="J84" t="e">
            <v>#DIV/0!</v>
          </cell>
        </row>
      </sheetData>
      <sheetData sheetId="10" refreshError="1"/>
      <sheetData sheetId="11" refreshError="1">
        <row r="8">
          <cell r="C8" t="str">
            <v xml:space="preserve">RIGHT AC </v>
          </cell>
          <cell r="D8" t="str">
            <v xml:space="preserve">RIGHT BC </v>
          </cell>
          <cell r="E8" t="str">
            <v xml:space="preserve">LEFT AC </v>
          </cell>
          <cell r="F8" t="str">
            <v xml:space="preserve">LEFT BC </v>
          </cell>
        </row>
        <row r="9">
          <cell r="B9">
            <v>250</v>
          </cell>
        </row>
        <row r="10">
          <cell r="B10">
            <v>500</v>
          </cell>
        </row>
        <row r="11">
          <cell r="B11">
            <v>750</v>
          </cell>
        </row>
        <row r="12">
          <cell r="B12">
            <v>1000</v>
          </cell>
        </row>
        <row r="13">
          <cell r="B13">
            <v>2000</v>
          </cell>
        </row>
        <row r="14">
          <cell r="B14">
            <v>4000</v>
          </cell>
        </row>
        <row r="15">
          <cell r="B15">
            <v>6000</v>
          </cell>
        </row>
        <row r="16">
          <cell r="B16">
            <v>8000</v>
          </cell>
        </row>
      </sheetData>
      <sheetData sheetId="12" refreshError="1">
        <row r="4">
          <cell r="E4" t="str">
            <v>SNR</v>
          </cell>
          <cell r="H4" t="str">
            <v>SNR</v>
          </cell>
        </row>
        <row r="5">
          <cell r="B5">
            <v>1000</v>
          </cell>
        </row>
        <row r="6">
          <cell r="B6">
            <v>1400</v>
          </cell>
        </row>
        <row r="7">
          <cell r="B7">
            <v>2000</v>
          </cell>
        </row>
        <row r="8">
          <cell r="B8">
            <v>2800</v>
          </cell>
        </row>
        <row r="9">
          <cell r="B9">
            <v>4000</v>
          </cell>
        </row>
        <row r="10">
          <cell r="B10">
            <v>6000</v>
          </cell>
        </row>
        <row r="11">
          <cell r="B11">
            <v>8000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83"/>
  <sheetViews>
    <sheetView workbookViewId="0">
      <selection sqref="A1:XFD1048576"/>
    </sheetView>
  </sheetViews>
  <sheetFormatPr defaultRowHeight="15"/>
  <sheetData>
    <row r="1" spans="1:20">
      <c r="A1" t="s">
        <v>0</v>
      </c>
      <c r="J1" t="s">
        <v>0</v>
      </c>
      <c r="R1" t="s">
        <v>0</v>
      </c>
    </row>
    <row r="3" spans="1:20">
      <c r="A3" t="s">
        <v>1</v>
      </c>
      <c r="B3" t="s">
        <v>2</v>
      </c>
      <c r="J3" t="s">
        <v>1</v>
      </c>
      <c r="K3" t="s">
        <v>2</v>
      </c>
      <c r="R3" t="s">
        <v>1</v>
      </c>
      <c r="S3" t="s">
        <v>2</v>
      </c>
    </row>
    <row r="4" spans="1:20">
      <c r="A4" t="s">
        <v>3</v>
      </c>
      <c r="B4" t="s">
        <v>4</v>
      </c>
      <c r="J4" t="s">
        <v>3</v>
      </c>
      <c r="K4" t="s">
        <v>328</v>
      </c>
      <c r="R4" t="s">
        <v>3</v>
      </c>
      <c r="S4" t="s">
        <v>353</v>
      </c>
    </row>
    <row r="5" spans="1:20">
      <c r="A5" t="s">
        <v>5</v>
      </c>
      <c r="B5" t="s">
        <v>6</v>
      </c>
      <c r="J5" t="s">
        <v>5</v>
      </c>
      <c r="K5" t="s">
        <v>6</v>
      </c>
      <c r="R5" t="s">
        <v>5</v>
      </c>
      <c r="S5" t="s">
        <v>6</v>
      </c>
    </row>
    <row r="6" spans="1:20">
      <c r="A6" t="s">
        <v>7</v>
      </c>
      <c r="B6" t="s">
        <v>8</v>
      </c>
      <c r="J6" t="s">
        <v>7</v>
      </c>
      <c r="K6" t="s">
        <v>8</v>
      </c>
      <c r="R6" t="s">
        <v>7</v>
      </c>
      <c r="S6" t="s">
        <v>8</v>
      </c>
    </row>
    <row r="7" spans="1:20">
      <c r="A7" t="s">
        <v>9</v>
      </c>
      <c r="B7" t="s">
        <v>10</v>
      </c>
      <c r="J7" t="s">
        <v>9</v>
      </c>
      <c r="K7" t="s">
        <v>329</v>
      </c>
      <c r="R7" t="s">
        <v>9</v>
      </c>
      <c r="S7" t="s">
        <v>354</v>
      </c>
    </row>
    <row r="9" spans="1:20">
      <c r="A9" t="s">
        <v>11</v>
      </c>
      <c r="J9" t="s">
        <v>11</v>
      </c>
      <c r="R9" t="s">
        <v>11</v>
      </c>
    </row>
    <row r="10" spans="1:20">
      <c r="A10" t="s">
        <v>12</v>
      </c>
      <c r="B10" t="s">
        <v>13</v>
      </c>
      <c r="J10" t="s">
        <v>330</v>
      </c>
      <c r="K10" t="s">
        <v>331</v>
      </c>
      <c r="R10" t="s">
        <v>355</v>
      </c>
      <c r="S10" t="s">
        <v>356</v>
      </c>
    </row>
    <row r="11" spans="1:20">
      <c r="B11">
        <v>250</v>
      </c>
      <c r="C11">
        <v>500</v>
      </c>
      <c r="D11">
        <v>1000</v>
      </c>
      <c r="E11">
        <v>2000</v>
      </c>
      <c r="F11">
        <v>4000</v>
      </c>
      <c r="G11">
        <v>8000</v>
      </c>
      <c r="K11">
        <v>250</v>
      </c>
      <c r="L11">
        <v>500</v>
      </c>
      <c r="M11">
        <v>1000</v>
      </c>
      <c r="N11">
        <v>2000</v>
      </c>
      <c r="O11">
        <v>4000</v>
      </c>
      <c r="P11">
        <v>8000</v>
      </c>
      <c r="S11">
        <v>1.6E-2</v>
      </c>
      <c r="T11">
        <v>0.25</v>
      </c>
    </row>
    <row r="12" spans="1:20">
      <c r="A12">
        <v>0.01</v>
      </c>
      <c r="B12">
        <v>38.474699999999999</v>
      </c>
      <c r="C12">
        <v>42.7196</v>
      </c>
      <c r="D12">
        <v>36.376399999999997</v>
      </c>
      <c r="E12">
        <v>23.443300000000001</v>
      </c>
      <c r="F12">
        <v>35.578499999999998</v>
      </c>
      <c r="G12">
        <v>42.664200000000001</v>
      </c>
      <c r="J12">
        <v>0.5</v>
      </c>
      <c r="K12">
        <v>64.625</v>
      </c>
      <c r="L12">
        <v>83.7089</v>
      </c>
      <c r="M12">
        <v>84.242500000000007</v>
      </c>
      <c r="N12">
        <v>77.1571</v>
      </c>
      <c r="O12">
        <v>68.419200000000004</v>
      </c>
      <c r="P12">
        <v>83.332499999999996</v>
      </c>
      <c r="R12">
        <v>250</v>
      </c>
      <c r="S12">
        <v>19.844200000000001</v>
      </c>
      <c r="T12">
        <v>16.565100000000001</v>
      </c>
    </row>
    <row r="13" spans="1:20">
      <c r="A13">
        <v>0.03</v>
      </c>
      <c r="B13">
        <v>41.244500000000002</v>
      </c>
      <c r="C13">
        <v>54.062899999999999</v>
      </c>
      <c r="D13">
        <v>53.353000000000002</v>
      </c>
      <c r="E13">
        <v>37.001399999999997</v>
      </c>
      <c r="F13">
        <v>40.746400000000001</v>
      </c>
      <c r="G13">
        <v>48.057899999999997</v>
      </c>
      <c r="J13">
        <v>0.7</v>
      </c>
      <c r="K13">
        <v>57.119100000000003</v>
      </c>
      <c r="L13">
        <v>65.643900000000002</v>
      </c>
      <c r="M13">
        <v>68.491799999999998</v>
      </c>
      <c r="N13">
        <v>65.799300000000002</v>
      </c>
      <c r="O13">
        <v>56.7014</v>
      </c>
      <c r="P13">
        <v>85.856499999999997</v>
      </c>
      <c r="R13">
        <v>500</v>
      </c>
      <c r="S13">
        <v>17.119499999999999</v>
      </c>
      <c r="T13">
        <v>12.441700000000001</v>
      </c>
    </row>
    <row r="14" spans="1:20">
      <c r="A14">
        <v>0.05</v>
      </c>
      <c r="B14">
        <v>63.862200000000001</v>
      </c>
      <c r="C14">
        <v>75.194299999999998</v>
      </c>
      <c r="D14">
        <v>72.419700000000006</v>
      </c>
      <c r="E14">
        <v>50.884700000000002</v>
      </c>
      <c r="F14">
        <v>51.476700000000001</v>
      </c>
      <c r="G14">
        <v>50.197000000000003</v>
      </c>
      <c r="J14">
        <v>0.9</v>
      </c>
      <c r="K14">
        <v>43.870399999999997</v>
      </c>
      <c r="L14">
        <v>52.281199999999998</v>
      </c>
      <c r="M14">
        <v>44.690899999999999</v>
      </c>
      <c r="N14">
        <v>33.798999999999999</v>
      </c>
      <c r="O14">
        <v>37.1477</v>
      </c>
      <c r="P14">
        <v>53.344499999999996</v>
      </c>
      <c r="R14">
        <v>1000</v>
      </c>
      <c r="S14">
        <v>11.4444</v>
      </c>
      <c r="T14">
        <v>7.2449000000000003</v>
      </c>
    </row>
    <row r="15" spans="1:20">
      <c r="A15">
        <v>7.0000000000000007E-2</v>
      </c>
      <c r="B15">
        <v>83.670699999999997</v>
      </c>
      <c r="C15" t="s">
        <v>14</v>
      </c>
      <c r="D15">
        <v>94.371099999999998</v>
      </c>
      <c r="E15">
        <v>62.345399999999998</v>
      </c>
      <c r="F15">
        <v>68.779799999999994</v>
      </c>
      <c r="G15">
        <v>58.967799999999997</v>
      </c>
      <c r="J15">
        <v>1</v>
      </c>
      <c r="K15">
        <v>39.331899999999997</v>
      </c>
      <c r="L15">
        <v>42.814100000000003</v>
      </c>
      <c r="M15">
        <v>38.8904</v>
      </c>
      <c r="N15">
        <v>34.626399999999997</v>
      </c>
      <c r="O15">
        <v>36.110799999999998</v>
      </c>
      <c r="P15">
        <v>45.728999999999999</v>
      </c>
      <c r="R15">
        <v>2000</v>
      </c>
      <c r="S15">
        <v>10.1568</v>
      </c>
      <c r="T15">
        <v>4.9428000000000001</v>
      </c>
    </row>
    <row r="16" spans="1:20">
      <c r="A16">
        <v>0.09</v>
      </c>
      <c r="B16" t="s">
        <v>14</v>
      </c>
      <c r="C16" t="s">
        <v>14</v>
      </c>
      <c r="D16" t="s">
        <v>14</v>
      </c>
      <c r="E16">
        <v>78.929900000000004</v>
      </c>
      <c r="F16">
        <v>74.098600000000005</v>
      </c>
      <c r="G16">
        <v>68.211799999999997</v>
      </c>
      <c r="J16">
        <v>1.1000000000000001</v>
      </c>
      <c r="K16">
        <v>43.421399999999998</v>
      </c>
      <c r="L16">
        <v>50.058599999999998</v>
      </c>
      <c r="M16">
        <v>44.169899999999998</v>
      </c>
      <c r="N16">
        <v>32.214399999999998</v>
      </c>
      <c r="O16">
        <v>37.863500000000002</v>
      </c>
      <c r="P16">
        <v>49.590400000000002</v>
      </c>
      <c r="R16">
        <v>4000</v>
      </c>
      <c r="S16">
        <v>18.588200000000001</v>
      </c>
      <c r="T16">
        <v>11.1843</v>
      </c>
    </row>
    <row r="17" spans="1:20">
      <c r="J17">
        <v>1.3</v>
      </c>
      <c r="K17">
        <v>40.335700000000003</v>
      </c>
      <c r="L17">
        <v>40.158799999999999</v>
      </c>
      <c r="M17">
        <v>50.491999999999997</v>
      </c>
      <c r="N17">
        <v>64.720399999999998</v>
      </c>
      <c r="O17">
        <v>65.347099999999998</v>
      </c>
      <c r="P17">
        <v>78.579700000000003</v>
      </c>
      <c r="R17">
        <v>8000</v>
      </c>
      <c r="S17">
        <v>29.941700000000001</v>
      </c>
      <c r="T17">
        <v>17.791799999999999</v>
      </c>
    </row>
    <row r="18" spans="1:20">
      <c r="J18">
        <v>1.6</v>
      </c>
      <c r="K18">
        <v>46.950099999999999</v>
      </c>
      <c r="L18">
        <v>63.105899999999998</v>
      </c>
      <c r="M18">
        <v>75.876999999999995</v>
      </c>
      <c r="N18">
        <v>86.507900000000006</v>
      </c>
      <c r="O18">
        <v>94.487200000000001</v>
      </c>
      <c r="P18">
        <v>98.590100000000007</v>
      </c>
    </row>
    <row r="19" spans="1:20">
      <c r="A19" t="s">
        <v>15</v>
      </c>
    </row>
    <row r="20" spans="1:20">
      <c r="A20" t="s">
        <v>16</v>
      </c>
      <c r="B20">
        <v>44100</v>
      </c>
      <c r="R20" t="s">
        <v>15</v>
      </c>
    </row>
    <row r="21" spans="1:20">
      <c r="A21" t="s">
        <v>17</v>
      </c>
      <c r="B21" t="s">
        <v>18</v>
      </c>
      <c r="J21" t="s">
        <v>15</v>
      </c>
      <c r="R21" t="s">
        <v>16</v>
      </c>
      <c r="S21">
        <v>44100</v>
      </c>
    </row>
    <row r="22" spans="1:20">
      <c r="A22" t="s">
        <v>19</v>
      </c>
      <c r="B22">
        <v>8000</v>
      </c>
      <c r="J22" t="s">
        <v>16</v>
      </c>
      <c r="K22">
        <v>44100</v>
      </c>
      <c r="R22" t="s">
        <v>17</v>
      </c>
      <c r="S22" t="s">
        <v>18</v>
      </c>
    </row>
    <row r="23" spans="1:20">
      <c r="A23" t="s">
        <v>20</v>
      </c>
      <c r="B23">
        <v>1.6E-2</v>
      </c>
      <c r="J23" t="s">
        <v>17</v>
      </c>
      <c r="K23" t="s">
        <v>18</v>
      </c>
      <c r="R23" t="s">
        <v>19</v>
      </c>
      <c r="S23">
        <v>8000</v>
      </c>
    </row>
    <row r="24" spans="1:20">
      <c r="A24" t="s">
        <v>21</v>
      </c>
      <c r="B24">
        <v>38.822699999999998</v>
      </c>
      <c r="J24" t="s">
        <v>19</v>
      </c>
      <c r="K24">
        <v>8000</v>
      </c>
      <c r="R24" t="s">
        <v>20</v>
      </c>
      <c r="S24">
        <v>1.6E-2</v>
      </c>
    </row>
    <row r="25" spans="1:20">
      <c r="A25" t="s">
        <v>22</v>
      </c>
      <c r="B25">
        <v>7.0000000000000007E-2</v>
      </c>
      <c r="J25" t="s">
        <v>20</v>
      </c>
      <c r="K25">
        <v>1.6E-2</v>
      </c>
      <c r="R25" t="s">
        <v>21</v>
      </c>
      <c r="S25">
        <v>20</v>
      </c>
    </row>
    <row r="26" spans="1:20">
      <c r="A26" t="s">
        <v>23</v>
      </c>
      <c r="B26" t="s">
        <v>18</v>
      </c>
      <c r="J26" t="s">
        <v>21</v>
      </c>
      <c r="K26">
        <v>39.895600000000002</v>
      </c>
      <c r="R26" t="s">
        <v>22</v>
      </c>
      <c r="S26">
        <v>0</v>
      </c>
    </row>
    <row r="27" spans="1:20">
      <c r="A27" t="s">
        <v>24</v>
      </c>
      <c r="B27">
        <v>1</v>
      </c>
      <c r="J27" t="s">
        <v>22</v>
      </c>
      <c r="K27">
        <v>0.01</v>
      </c>
      <c r="R27" t="s">
        <v>23</v>
      </c>
      <c r="S27" t="s">
        <v>18</v>
      </c>
    </row>
    <row r="28" spans="1:20">
      <c r="A28" t="s">
        <v>25</v>
      </c>
      <c r="B28">
        <v>0.108</v>
      </c>
      <c r="J28" t="s">
        <v>23</v>
      </c>
      <c r="K28" t="s">
        <v>18</v>
      </c>
      <c r="R28" t="s">
        <v>24</v>
      </c>
      <c r="S28">
        <v>1</v>
      </c>
    </row>
    <row r="29" spans="1:20">
      <c r="A29" t="s">
        <v>26</v>
      </c>
      <c r="B29">
        <v>50</v>
      </c>
      <c r="J29" t="s">
        <v>24</v>
      </c>
      <c r="K29">
        <v>1.3</v>
      </c>
      <c r="R29" t="s">
        <v>25</v>
      </c>
      <c r="S29">
        <v>0</v>
      </c>
    </row>
    <row r="30" spans="1:20">
      <c r="A30" t="s">
        <v>27</v>
      </c>
      <c r="B30" t="s">
        <v>28</v>
      </c>
      <c r="J30" t="s">
        <v>25</v>
      </c>
      <c r="K30">
        <v>0.108</v>
      </c>
      <c r="R30" t="s">
        <v>26</v>
      </c>
      <c r="S30">
        <v>-50</v>
      </c>
    </row>
    <row r="31" spans="1:20">
      <c r="A31" t="s">
        <v>29</v>
      </c>
      <c r="B31">
        <v>1</v>
      </c>
      <c r="J31" t="s">
        <v>26</v>
      </c>
      <c r="K31">
        <v>50</v>
      </c>
      <c r="R31" t="s">
        <v>27</v>
      </c>
      <c r="S31" t="s">
        <v>28</v>
      </c>
    </row>
    <row r="32" spans="1:20">
      <c r="A32" t="s">
        <v>30</v>
      </c>
      <c r="B32">
        <v>-100</v>
      </c>
      <c r="J32" t="s">
        <v>27</v>
      </c>
      <c r="K32" t="s">
        <v>28</v>
      </c>
      <c r="R32" t="s">
        <v>29</v>
      </c>
      <c r="S32">
        <v>1</v>
      </c>
    </row>
    <row r="33" spans="1:30">
      <c r="A33" t="s">
        <v>31</v>
      </c>
      <c r="B33">
        <v>1</v>
      </c>
      <c r="J33" t="s">
        <v>29</v>
      </c>
      <c r="K33">
        <v>1</v>
      </c>
      <c r="R33" t="s">
        <v>30</v>
      </c>
      <c r="S33">
        <v>-100</v>
      </c>
    </row>
    <row r="34" spans="1:30">
      <c r="A34" t="s">
        <v>32</v>
      </c>
      <c r="B34">
        <v>0.01</v>
      </c>
      <c r="J34" t="s">
        <v>30</v>
      </c>
      <c r="K34">
        <v>-100</v>
      </c>
      <c r="R34" t="s">
        <v>31</v>
      </c>
      <c r="S34">
        <v>1</v>
      </c>
    </row>
    <row r="35" spans="1:30">
      <c r="A35" t="s">
        <v>33</v>
      </c>
      <c r="B35">
        <v>4.0000000000000001E-3</v>
      </c>
      <c r="J35" t="s">
        <v>31</v>
      </c>
      <c r="K35">
        <v>1</v>
      </c>
      <c r="R35" t="s">
        <v>32</v>
      </c>
      <c r="S35">
        <v>0.01</v>
      </c>
    </row>
    <row r="36" spans="1:30">
      <c r="A36" t="s">
        <v>34</v>
      </c>
      <c r="J36" t="s">
        <v>32</v>
      </c>
      <c r="K36">
        <v>0.01</v>
      </c>
      <c r="R36" t="s">
        <v>33</v>
      </c>
      <c r="S36">
        <v>4.0000000000000001E-3</v>
      </c>
    </row>
    <row r="37" spans="1:30">
      <c r="A37" t="s">
        <v>35</v>
      </c>
      <c r="B37">
        <v>1</v>
      </c>
      <c r="J37" t="s">
        <v>33</v>
      </c>
      <c r="K37">
        <v>4.0000000000000001E-3</v>
      </c>
      <c r="R37" t="s">
        <v>34</v>
      </c>
    </row>
    <row r="38" spans="1:30">
      <c r="A38" t="s">
        <v>36</v>
      </c>
      <c r="B38" t="s">
        <v>37</v>
      </c>
      <c r="J38" t="s">
        <v>34</v>
      </c>
      <c r="R38" t="s">
        <v>35</v>
      </c>
      <c r="S38">
        <v>1</v>
      </c>
    </row>
    <row r="39" spans="1:30">
      <c r="A39" t="s">
        <v>38</v>
      </c>
      <c r="B39" t="s">
        <v>39</v>
      </c>
      <c r="J39" t="s">
        <v>35</v>
      </c>
      <c r="K39">
        <v>1</v>
      </c>
      <c r="R39" t="s">
        <v>36</v>
      </c>
      <c r="S39" t="s">
        <v>357</v>
      </c>
    </row>
    <row r="40" spans="1:30">
      <c r="A40" t="s">
        <v>40</v>
      </c>
      <c r="B40">
        <v>-10</v>
      </c>
      <c r="C40">
        <v>-4</v>
      </c>
      <c r="J40" t="s">
        <v>36</v>
      </c>
      <c r="K40" t="s">
        <v>37</v>
      </c>
      <c r="R40" t="s">
        <v>38</v>
      </c>
      <c r="S40">
        <v>30</v>
      </c>
      <c r="T40">
        <v>30</v>
      </c>
      <c r="U40">
        <v>30</v>
      </c>
      <c r="V40">
        <v>30</v>
      </c>
      <c r="W40">
        <v>30</v>
      </c>
      <c r="X40">
        <v>30</v>
      </c>
      <c r="Y40">
        <v>30</v>
      </c>
      <c r="Z40">
        <v>30</v>
      </c>
      <c r="AA40">
        <v>30</v>
      </c>
      <c r="AB40">
        <v>30</v>
      </c>
      <c r="AC40">
        <v>30</v>
      </c>
      <c r="AD40">
        <v>30</v>
      </c>
    </row>
    <row r="41" spans="1:30">
      <c r="A41" t="s">
        <v>41</v>
      </c>
      <c r="B41">
        <v>-30</v>
      </c>
      <c r="C41">
        <v>110</v>
      </c>
      <c r="J41" t="s">
        <v>38</v>
      </c>
      <c r="K41" t="s">
        <v>332</v>
      </c>
      <c r="R41" t="s">
        <v>40</v>
      </c>
      <c r="S41">
        <v>10</v>
      </c>
      <c r="T41">
        <v>2</v>
      </c>
    </row>
    <row r="42" spans="1:30">
      <c r="A42" t="s">
        <v>42</v>
      </c>
      <c r="B42">
        <v>-10</v>
      </c>
      <c r="J42" t="s">
        <v>40</v>
      </c>
      <c r="K42">
        <v>-10</v>
      </c>
      <c r="L42">
        <v>-2</v>
      </c>
      <c r="R42" t="s">
        <v>41</v>
      </c>
      <c r="S42">
        <v>-30</v>
      </c>
      <c r="T42">
        <v>110</v>
      </c>
    </row>
    <row r="43" spans="1:30">
      <c r="A43" t="s">
        <v>43</v>
      </c>
      <c r="B43">
        <v>-4</v>
      </c>
      <c r="J43" t="s">
        <v>41</v>
      </c>
      <c r="K43">
        <v>-30</v>
      </c>
      <c r="L43">
        <v>110</v>
      </c>
      <c r="R43" t="s">
        <v>42</v>
      </c>
      <c r="S43">
        <v>10</v>
      </c>
    </row>
    <row r="44" spans="1:30">
      <c r="A44" t="s">
        <v>44</v>
      </c>
      <c r="B44">
        <v>0</v>
      </c>
      <c r="J44" t="s">
        <v>42</v>
      </c>
      <c r="K44">
        <v>-10</v>
      </c>
      <c r="R44" t="s">
        <v>43</v>
      </c>
      <c r="S44">
        <v>2</v>
      </c>
    </row>
    <row r="45" spans="1:30">
      <c r="A45" t="s">
        <v>45</v>
      </c>
      <c r="B45">
        <v>0</v>
      </c>
      <c r="C45">
        <v>0</v>
      </c>
      <c r="D45">
        <v>2</v>
      </c>
      <c r="J45" t="s">
        <v>43</v>
      </c>
      <c r="K45">
        <v>-2</v>
      </c>
      <c r="R45" t="s">
        <v>44</v>
      </c>
      <c r="S45">
        <v>0</v>
      </c>
    </row>
    <row r="46" spans="1:30">
      <c r="A46" t="s">
        <v>46</v>
      </c>
      <c r="B46">
        <v>0</v>
      </c>
      <c r="J46" t="s">
        <v>44</v>
      </c>
      <c r="K46">
        <v>0</v>
      </c>
      <c r="R46" t="s">
        <v>45</v>
      </c>
      <c r="S46">
        <v>0</v>
      </c>
      <c r="T46">
        <v>0</v>
      </c>
      <c r="U46">
        <v>2</v>
      </c>
    </row>
    <row r="47" spans="1:30">
      <c r="A47" t="s">
        <v>47</v>
      </c>
      <c r="B47">
        <v>0</v>
      </c>
      <c r="J47" t="s">
        <v>45</v>
      </c>
      <c r="K47">
        <v>0</v>
      </c>
      <c r="L47">
        <v>0</v>
      </c>
      <c r="M47">
        <v>2</v>
      </c>
      <c r="R47" t="s">
        <v>46</v>
      </c>
      <c r="S47">
        <v>0</v>
      </c>
    </row>
    <row r="48" spans="1:30">
      <c r="A48" t="s">
        <v>48</v>
      </c>
      <c r="B48">
        <v>2</v>
      </c>
      <c r="J48" t="s">
        <v>46</v>
      </c>
      <c r="K48">
        <v>0</v>
      </c>
      <c r="R48" t="s">
        <v>47</v>
      </c>
      <c r="S48">
        <v>0</v>
      </c>
    </row>
    <row r="49" spans="1:19">
      <c r="A49" t="s">
        <v>49</v>
      </c>
      <c r="B49" s="1">
        <v>2.2676000000000001E-5</v>
      </c>
      <c r="J49" t="s">
        <v>47</v>
      </c>
      <c r="K49">
        <v>0</v>
      </c>
      <c r="R49" t="s">
        <v>48</v>
      </c>
      <c r="S49">
        <v>2</v>
      </c>
    </row>
    <row r="50" spans="1:19">
      <c r="A50" t="s">
        <v>50</v>
      </c>
      <c r="B50">
        <v>10</v>
      </c>
      <c r="J50" t="s">
        <v>48</v>
      </c>
      <c r="K50">
        <v>2</v>
      </c>
      <c r="R50" t="s">
        <v>49</v>
      </c>
      <c r="S50" s="1">
        <v>2.2676000000000001E-5</v>
      </c>
    </row>
    <row r="51" spans="1:19">
      <c r="A51" t="s">
        <v>51</v>
      </c>
      <c r="B51">
        <v>7</v>
      </c>
      <c r="J51" t="s">
        <v>49</v>
      </c>
      <c r="K51" s="1">
        <v>2.2676000000000001E-5</v>
      </c>
      <c r="R51" t="s">
        <v>50</v>
      </c>
      <c r="S51">
        <v>10</v>
      </c>
    </row>
    <row r="52" spans="1:19">
      <c r="A52" t="s">
        <v>52</v>
      </c>
      <c r="B52" t="s">
        <v>53</v>
      </c>
      <c r="J52" t="s">
        <v>50</v>
      </c>
      <c r="K52">
        <v>10</v>
      </c>
      <c r="R52" t="s">
        <v>51</v>
      </c>
      <c r="S52">
        <v>7</v>
      </c>
    </row>
    <row r="53" spans="1:19">
      <c r="A53" t="s">
        <v>54</v>
      </c>
      <c r="B53">
        <v>10</v>
      </c>
      <c r="J53" t="s">
        <v>51</v>
      </c>
      <c r="K53">
        <v>7</v>
      </c>
      <c r="R53" t="s">
        <v>52</v>
      </c>
      <c r="S53" t="s">
        <v>53</v>
      </c>
    </row>
    <row r="54" spans="1:19">
      <c r="A54" t="s">
        <v>55</v>
      </c>
      <c r="B54" t="s">
        <v>53</v>
      </c>
      <c r="J54" t="s">
        <v>52</v>
      </c>
      <c r="K54" t="s">
        <v>53</v>
      </c>
      <c r="R54" t="s">
        <v>54</v>
      </c>
      <c r="S54">
        <v>10</v>
      </c>
    </row>
    <row r="55" spans="1:19">
      <c r="A55" t="s">
        <v>56</v>
      </c>
      <c r="B55">
        <v>0.188</v>
      </c>
      <c r="J55" t="s">
        <v>54</v>
      </c>
      <c r="K55">
        <v>10</v>
      </c>
      <c r="R55" t="s">
        <v>55</v>
      </c>
      <c r="S55" t="s">
        <v>53</v>
      </c>
    </row>
    <row r="56" spans="1:19">
      <c r="A56" t="s">
        <v>57</v>
      </c>
      <c r="B56">
        <v>0.20399999999999999</v>
      </c>
      <c r="J56" t="s">
        <v>55</v>
      </c>
      <c r="K56" t="s">
        <v>53</v>
      </c>
      <c r="R56" t="s">
        <v>56</v>
      </c>
      <c r="S56">
        <v>0.01</v>
      </c>
    </row>
    <row r="57" spans="1:19">
      <c r="A57" t="s">
        <v>58</v>
      </c>
      <c r="B57">
        <v>0</v>
      </c>
      <c r="J57" t="s">
        <v>56</v>
      </c>
      <c r="K57">
        <v>0.128</v>
      </c>
      <c r="R57" t="s">
        <v>57</v>
      </c>
      <c r="S57">
        <v>2.5999999999999999E-2</v>
      </c>
    </row>
    <row r="58" spans="1:19">
      <c r="A58" t="s">
        <v>59</v>
      </c>
      <c r="B58">
        <v>44100</v>
      </c>
      <c r="J58" t="s">
        <v>57</v>
      </c>
      <c r="K58">
        <v>0.14399999999999999</v>
      </c>
      <c r="R58" t="s">
        <v>58</v>
      </c>
      <c r="S58">
        <v>0</v>
      </c>
    </row>
    <row r="59" spans="1:19">
      <c r="A59" t="s">
        <v>60</v>
      </c>
      <c r="J59" t="s">
        <v>58</v>
      </c>
      <c r="K59">
        <v>0</v>
      </c>
      <c r="R59" t="s">
        <v>59</v>
      </c>
      <c r="S59">
        <v>44100</v>
      </c>
    </row>
    <row r="60" spans="1:19">
      <c r="A60" t="s">
        <v>61</v>
      </c>
      <c r="B60" t="s">
        <v>62</v>
      </c>
      <c r="J60" t="s">
        <v>59</v>
      </c>
      <c r="K60">
        <v>44100</v>
      </c>
      <c r="R60" t="s">
        <v>60</v>
      </c>
    </row>
    <row r="61" spans="1:19">
      <c r="A61" t="s">
        <v>63</v>
      </c>
      <c r="B61" t="s">
        <v>62</v>
      </c>
      <c r="J61" t="s">
        <v>60</v>
      </c>
      <c r="R61" t="s">
        <v>61</v>
      </c>
      <c r="S61" t="s">
        <v>62</v>
      </c>
    </row>
    <row r="62" spans="1:19">
      <c r="A62" t="s">
        <v>64</v>
      </c>
      <c r="B62">
        <v>0.5</v>
      </c>
      <c r="J62" t="s">
        <v>61</v>
      </c>
      <c r="K62" t="s">
        <v>62</v>
      </c>
      <c r="R62" t="s">
        <v>63</v>
      </c>
      <c r="S62" t="s">
        <v>62</v>
      </c>
    </row>
    <row r="63" spans="1:19">
      <c r="A63" t="s">
        <v>65</v>
      </c>
      <c r="B63" t="s">
        <v>53</v>
      </c>
      <c r="J63" t="s">
        <v>63</v>
      </c>
      <c r="K63" t="s">
        <v>62</v>
      </c>
      <c r="R63" t="s">
        <v>64</v>
      </c>
      <c r="S63">
        <v>0.5</v>
      </c>
    </row>
    <row r="64" spans="1:19">
      <c r="A64" t="s">
        <v>66</v>
      </c>
      <c r="B64">
        <v>30.677900000000001</v>
      </c>
      <c r="C64">
        <v>26.456399999999999</v>
      </c>
      <c r="D64">
        <v>20.745699999999999</v>
      </c>
      <c r="E64">
        <v>19.641100000000002</v>
      </c>
      <c r="F64">
        <v>28.754899999999999</v>
      </c>
      <c r="G64">
        <v>38.822699999999998</v>
      </c>
      <c r="J64" t="s">
        <v>64</v>
      </c>
      <c r="K64">
        <v>0.5</v>
      </c>
      <c r="R64" t="s">
        <v>65</v>
      </c>
      <c r="S64" t="s">
        <v>53</v>
      </c>
    </row>
    <row r="65" spans="1:19">
      <c r="J65" t="s">
        <v>65</v>
      </c>
      <c r="K65" t="s">
        <v>53</v>
      </c>
      <c r="R65" t="s">
        <v>66</v>
      </c>
      <c r="S65">
        <v>20</v>
      </c>
    </row>
    <row r="66" spans="1:19">
      <c r="A66" t="s">
        <v>67</v>
      </c>
      <c r="J66" t="s">
        <v>66</v>
      </c>
      <c r="K66">
        <v>30.647200000000002</v>
      </c>
      <c r="L66">
        <v>26.425899999999999</v>
      </c>
      <c r="M66">
        <v>21.350999999999999</v>
      </c>
      <c r="N66">
        <v>19.889500000000002</v>
      </c>
      <c r="O66">
        <v>28.084399999999999</v>
      </c>
      <c r="P66">
        <v>39.895600000000002</v>
      </c>
    </row>
    <row r="67" spans="1:19">
      <c r="A67" t="s">
        <v>68</v>
      </c>
      <c r="B67" t="s">
        <v>69</v>
      </c>
      <c r="R67" t="s">
        <v>67</v>
      </c>
    </row>
    <row r="68" spans="1:19">
      <c r="A68" t="s">
        <v>70</v>
      </c>
      <c r="B68" t="s">
        <v>71</v>
      </c>
      <c r="J68" t="s">
        <v>67</v>
      </c>
      <c r="R68" t="s">
        <v>68</v>
      </c>
      <c r="S68" t="s">
        <v>69</v>
      </c>
    </row>
    <row r="69" spans="1:19">
      <c r="A69" t="s">
        <v>72</v>
      </c>
      <c r="B69" t="s">
        <v>73</v>
      </c>
      <c r="J69" t="s">
        <v>68</v>
      </c>
      <c r="K69" t="s">
        <v>69</v>
      </c>
      <c r="R69" t="s">
        <v>70</v>
      </c>
      <c r="S69" t="s">
        <v>358</v>
      </c>
    </row>
    <row r="70" spans="1:19">
      <c r="A70" t="s">
        <v>74</v>
      </c>
      <c r="B70" t="s">
        <v>75</v>
      </c>
      <c r="J70" t="s">
        <v>70</v>
      </c>
      <c r="K70" t="s">
        <v>333</v>
      </c>
      <c r="R70" t="s">
        <v>72</v>
      </c>
      <c r="S70" t="s">
        <v>359</v>
      </c>
    </row>
    <row r="71" spans="1:19">
      <c r="A71" t="s">
        <v>76</v>
      </c>
      <c r="B71">
        <v>0</v>
      </c>
      <c r="J71" t="s">
        <v>72</v>
      </c>
      <c r="K71" t="s">
        <v>334</v>
      </c>
      <c r="R71" t="s">
        <v>74</v>
      </c>
      <c r="S71" t="s">
        <v>75</v>
      </c>
    </row>
    <row r="72" spans="1:19">
      <c r="A72" t="s">
        <v>77</v>
      </c>
      <c r="B72">
        <v>0</v>
      </c>
      <c r="J72" t="s">
        <v>74</v>
      </c>
      <c r="K72" t="s">
        <v>75</v>
      </c>
      <c r="R72" t="s">
        <v>76</v>
      </c>
      <c r="S72">
        <v>0</v>
      </c>
    </row>
    <row r="73" spans="1:19">
      <c r="A73" t="s">
        <v>78</v>
      </c>
      <c r="B73" t="s">
        <v>79</v>
      </c>
      <c r="J73" t="s">
        <v>76</v>
      </c>
      <c r="K73">
        <v>0</v>
      </c>
      <c r="R73" t="s">
        <v>77</v>
      </c>
      <c r="S73">
        <v>0</v>
      </c>
    </row>
    <row r="74" spans="1:19">
      <c r="A74" t="s">
        <v>80</v>
      </c>
      <c r="B74">
        <v>30</v>
      </c>
      <c r="J74" t="s">
        <v>77</v>
      </c>
      <c r="K74">
        <v>0</v>
      </c>
      <c r="R74" t="s">
        <v>78</v>
      </c>
      <c r="S74" t="s">
        <v>79</v>
      </c>
    </row>
    <row r="75" spans="1:19">
      <c r="A75" t="s">
        <v>81</v>
      </c>
      <c r="B75">
        <v>0</v>
      </c>
      <c r="J75" t="s">
        <v>78</v>
      </c>
      <c r="K75" t="s">
        <v>79</v>
      </c>
      <c r="R75" t="s">
        <v>80</v>
      </c>
      <c r="S75">
        <v>10</v>
      </c>
    </row>
    <row r="76" spans="1:19">
      <c r="A76" t="s">
        <v>82</v>
      </c>
      <c r="J76" t="s">
        <v>80</v>
      </c>
      <c r="K76">
        <v>30</v>
      </c>
      <c r="R76" t="s">
        <v>81</v>
      </c>
      <c r="S76">
        <v>0</v>
      </c>
    </row>
    <row r="77" spans="1:19">
      <c r="A77" t="s">
        <v>83</v>
      </c>
      <c r="J77" t="s">
        <v>81</v>
      </c>
      <c r="K77">
        <v>0</v>
      </c>
      <c r="R77" t="s">
        <v>82</v>
      </c>
    </row>
    <row r="78" spans="1:19">
      <c r="A78" t="s">
        <v>84</v>
      </c>
      <c r="J78" t="s">
        <v>82</v>
      </c>
      <c r="R78" t="s">
        <v>83</v>
      </c>
    </row>
    <row r="79" spans="1:19">
      <c r="A79" t="s">
        <v>34</v>
      </c>
      <c r="J79" t="s">
        <v>83</v>
      </c>
      <c r="R79" t="s">
        <v>84</v>
      </c>
      <c r="S79" t="s">
        <v>360</v>
      </c>
    </row>
    <row r="80" spans="1:19">
      <c r="A80" t="s">
        <v>85</v>
      </c>
      <c r="B80" t="s">
        <v>86</v>
      </c>
      <c r="J80" t="s">
        <v>84</v>
      </c>
      <c r="R80" t="s">
        <v>34</v>
      </c>
    </row>
    <row r="81" spans="1:19">
      <c r="A81" t="s">
        <v>87</v>
      </c>
      <c r="B81" t="s">
        <v>88</v>
      </c>
      <c r="J81" t="s">
        <v>34</v>
      </c>
      <c r="R81" t="s">
        <v>85</v>
      </c>
      <c r="S81" t="s">
        <v>86</v>
      </c>
    </row>
    <row r="82" spans="1:19">
      <c r="A82" t="s">
        <v>89</v>
      </c>
      <c r="B82">
        <v>1</v>
      </c>
      <c r="J82" t="s">
        <v>85</v>
      </c>
      <c r="K82" t="s">
        <v>86</v>
      </c>
      <c r="R82" t="s">
        <v>87</v>
      </c>
      <c r="S82" t="s">
        <v>88</v>
      </c>
    </row>
    <row r="83" spans="1:19">
      <c r="A83" t="s">
        <v>90</v>
      </c>
      <c r="B83">
        <v>2</v>
      </c>
      <c r="J83" t="s">
        <v>87</v>
      </c>
      <c r="K83" t="s">
        <v>88</v>
      </c>
      <c r="R83" t="s">
        <v>89</v>
      </c>
      <c r="S83">
        <v>1</v>
      </c>
    </row>
    <row r="84" spans="1:19">
      <c r="A84" t="s">
        <v>91</v>
      </c>
      <c r="B84">
        <v>100</v>
      </c>
      <c r="J84" t="s">
        <v>89</v>
      </c>
      <c r="K84">
        <v>1</v>
      </c>
      <c r="R84" t="s">
        <v>90</v>
      </c>
      <c r="S84">
        <v>2</v>
      </c>
    </row>
    <row r="85" spans="1:19">
      <c r="A85" t="s">
        <v>92</v>
      </c>
      <c r="B85" t="s">
        <v>93</v>
      </c>
      <c r="J85" t="s">
        <v>90</v>
      </c>
      <c r="K85">
        <v>2</v>
      </c>
      <c r="R85" t="s">
        <v>91</v>
      </c>
      <c r="S85">
        <v>100</v>
      </c>
    </row>
    <row r="86" spans="1:19">
      <c r="A86" t="s">
        <v>94</v>
      </c>
      <c r="B86">
        <v>0.25</v>
      </c>
      <c r="J86" t="s">
        <v>91</v>
      </c>
      <c r="K86">
        <v>100</v>
      </c>
      <c r="R86" t="s">
        <v>92</v>
      </c>
      <c r="S86" t="s">
        <v>361</v>
      </c>
    </row>
    <row r="87" spans="1:19">
      <c r="A87" t="s">
        <v>95</v>
      </c>
      <c r="B87">
        <v>-1</v>
      </c>
      <c r="J87" t="s">
        <v>92</v>
      </c>
      <c r="K87" t="s">
        <v>93</v>
      </c>
      <c r="R87" t="s">
        <v>94</v>
      </c>
      <c r="S87">
        <v>0.25</v>
      </c>
    </row>
    <row r="88" spans="1:19">
      <c r="A88" t="s">
        <v>96</v>
      </c>
      <c r="B88" t="s">
        <v>97</v>
      </c>
      <c r="J88" t="s">
        <v>94</v>
      </c>
      <c r="K88">
        <v>0.25</v>
      </c>
      <c r="R88" t="s">
        <v>95</v>
      </c>
      <c r="S88">
        <v>1</v>
      </c>
    </row>
    <row r="89" spans="1:19">
      <c r="A89" t="s">
        <v>98</v>
      </c>
      <c r="B89" t="s">
        <v>99</v>
      </c>
      <c r="J89" t="s">
        <v>95</v>
      </c>
      <c r="K89">
        <v>-1</v>
      </c>
      <c r="R89" t="s">
        <v>96</v>
      </c>
      <c r="S89" t="s">
        <v>97</v>
      </c>
    </row>
    <row r="90" spans="1:19">
      <c r="A90" t="s">
        <v>100</v>
      </c>
      <c r="B90" t="s">
        <v>101</v>
      </c>
      <c r="J90" t="s">
        <v>96</v>
      </c>
      <c r="K90" t="s">
        <v>97</v>
      </c>
      <c r="R90" t="s">
        <v>98</v>
      </c>
      <c r="S90" t="s">
        <v>99</v>
      </c>
    </row>
    <row r="91" spans="1:19">
      <c r="A91" t="s">
        <v>102</v>
      </c>
      <c r="B91" t="s">
        <v>103</v>
      </c>
      <c r="J91" t="s">
        <v>98</v>
      </c>
      <c r="K91" t="s">
        <v>99</v>
      </c>
      <c r="R91" t="s">
        <v>100</v>
      </c>
      <c r="S91" t="s">
        <v>101</v>
      </c>
    </row>
    <row r="92" spans="1:19">
      <c r="A92" t="s">
        <v>104</v>
      </c>
      <c r="B92">
        <v>0</v>
      </c>
      <c r="J92" t="s">
        <v>100</v>
      </c>
      <c r="K92" t="s">
        <v>101</v>
      </c>
      <c r="R92" t="s">
        <v>102</v>
      </c>
      <c r="S92" t="s">
        <v>103</v>
      </c>
    </row>
    <row r="93" spans="1:19">
      <c r="A93" t="s">
        <v>105</v>
      </c>
      <c r="B93">
        <v>0</v>
      </c>
      <c r="J93" t="s">
        <v>102</v>
      </c>
      <c r="K93" t="s">
        <v>103</v>
      </c>
      <c r="R93" t="s">
        <v>104</v>
      </c>
      <c r="S93">
        <v>0</v>
      </c>
    </row>
    <row r="94" spans="1:19">
      <c r="A94" t="s">
        <v>106</v>
      </c>
      <c r="B94">
        <v>0</v>
      </c>
      <c r="J94" t="s">
        <v>104</v>
      </c>
      <c r="K94">
        <v>0</v>
      </c>
      <c r="R94" t="s">
        <v>105</v>
      </c>
      <c r="S94">
        <v>0</v>
      </c>
    </row>
    <row r="95" spans="1:19">
      <c r="A95" t="s">
        <v>107</v>
      </c>
      <c r="B95">
        <v>0</v>
      </c>
      <c r="J95" t="s">
        <v>105</v>
      </c>
      <c r="K95">
        <v>0</v>
      </c>
      <c r="R95" t="s">
        <v>106</v>
      </c>
      <c r="S95">
        <v>0</v>
      </c>
    </row>
    <row r="96" spans="1:19">
      <c r="A96" t="s">
        <v>108</v>
      </c>
      <c r="B96">
        <v>0</v>
      </c>
      <c r="J96" t="s">
        <v>106</v>
      </c>
      <c r="K96">
        <v>0</v>
      </c>
      <c r="R96" t="s">
        <v>107</v>
      </c>
      <c r="S96">
        <v>0</v>
      </c>
    </row>
    <row r="97" spans="1:24">
      <c r="A97" t="s">
        <v>109</v>
      </c>
      <c r="B97">
        <v>0</v>
      </c>
      <c r="J97" t="s">
        <v>107</v>
      </c>
      <c r="K97">
        <v>0</v>
      </c>
      <c r="R97" t="s">
        <v>108</v>
      </c>
      <c r="S97">
        <v>0</v>
      </c>
    </row>
    <row r="98" spans="1:24">
      <c r="A98" t="s">
        <v>110</v>
      </c>
      <c r="B98">
        <v>7</v>
      </c>
      <c r="J98" t="s">
        <v>108</v>
      </c>
      <c r="K98">
        <v>0</v>
      </c>
      <c r="R98" t="s">
        <v>109</v>
      </c>
      <c r="S98">
        <v>0</v>
      </c>
    </row>
    <row r="99" spans="1:24">
      <c r="A99" t="s">
        <v>111</v>
      </c>
      <c r="B99">
        <v>10</v>
      </c>
      <c r="J99" t="s">
        <v>109</v>
      </c>
      <c r="K99">
        <v>0</v>
      </c>
      <c r="R99" t="s">
        <v>110</v>
      </c>
      <c r="S99">
        <v>7</v>
      </c>
    </row>
    <row r="100" spans="1:24">
      <c r="A100" t="s">
        <v>112</v>
      </c>
      <c r="B100" t="s">
        <v>113</v>
      </c>
      <c r="J100" t="s">
        <v>110</v>
      </c>
      <c r="K100">
        <v>7</v>
      </c>
      <c r="R100" t="s">
        <v>111</v>
      </c>
      <c r="S100">
        <v>10</v>
      </c>
    </row>
    <row r="101" spans="1:24">
      <c r="A101" t="s">
        <v>114</v>
      </c>
      <c r="B101">
        <v>8.2933000000000003</v>
      </c>
      <c r="J101" t="s">
        <v>111</v>
      </c>
      <c r="K101">
        <v>10</v>
      </c>
      <c r="R101" t="s">
        <v>112</v>
      </c>
      <c r="S101" t="s">
        <v>362</v>
      </c>
    </row>
    <row r="102" spans="1:24">
      <c r="A102" t="s">
        <v>115</v>
      </c>
      <c r="B102">
        <v>75</v>
      </c>
      <c r="C102">
        <v>3</v>
      </c>
      <c r="D102">
        <v>5</v>
      </c>
      <c r="J102" t="s">
        <v>112</v>
      </c>
      <c r="K102" t="s">
        <v>335</v>
      </c>
      <c r="R102" t="s">
        <v>114</v>
      </c>
      <c r="S102">
        <v>1.4374</v>
      </c>
    </row>
    <row r="103" spans="1:24">
      <c r="A103" t="s">
        <v>116</v>
      </c>
      <c r="B103">
        <v>20</v>
      </c>
      <c r="J103" t="s">
        <v>114</v>
      </c>
      <c r="K103">
        <v>11.398999999999999</v>
      </c>
      <c r="R103" t="s">
        <v>115</v>
      </c>
      <c r="S103">
        <v>75</v>
      </c>
      <c r="T103">
        <v>3</v>
      </c>
      <c r="U103">
        <v>5</v>
      </c>
    </row>
    <row r="104" spans="1:24">
      <c r="A104" t="s">
        <v>117</v>
      </c>
      <c r="B104">
        <v>1</v>
      </c>
      <c r="J104" t="s">
        <v>115</v>
      </c>
      <c r="K104">
        <v>75</v>
      </c>
      <c r="L104">
        <v>3</v>
      </c>
      <c r="M104">
        <v>5</v>
      </c>
      <c r="R104" t="s">
        <v>116</v>
      </c>
      <c r="S104">
        <v>20</v>
      </c>
    </row>
    <row r="105" spans="1:24">
      <c r="A105" t="s">
        <v>118</v>
      </c>
      <c r="B105">
        <v>30</v>
      </c>
      <c r="J105" t="s">
        <v>116</v>
      </c>
      <c r="K105">
        <v>20</v>
      </c>
      <c r="R105" t="s">
        <v>117</v>
      </c>
      <c r="S105">
        <v>1</v>
      </c>
    </row>
    <row r="106" spans="1:24">
      <c r="A106" t="s">
        <v>119</v>
      </c>
      <c r="B106">
        <v>0</v>
      </c>
      <c r="J106" t="s">
        <v>117</v>
      </c>
      <c r="K106">
        <v>1</v>
      </c>
      <c r="R106" t="s">
        <v>118</v>
      </c>
      <c r="S106">
        <v>10</v>
      </c>
    </row>
    <row r="107" spans="1:24">
      <c r="A107" t="s">
        <v>120</v>
      </c>
      <c r="B107">
        <v>1</v>
      </c>
      <c r="J107" t="s">
        <v>118</v>
      </c>
      <c r="K107">
        <v>30</v>
      </c>
      <c r="R107" t="s">
        <v>119</v>
      </c>
      <c r="S107">
        <v>0</v>
      </c>
    </row>
    <row r="108" spans="1:24">
      <c r="J108" t="s">
        <v>119</v>
      </c>
      <c r="K108">
        <v>0</v>
      </c>
      <c r="R108" t="s">
        <v>120</v>
      </c>
      <c r="S108">
        <v>0</v>
      </c>
    </row>
    <row r="109" spans="1:24">
      <c r="A109" t="s">
        <v>121</v>
      </c>
      <c r="J109" t="s">
        <v>120</v>
      </c>
      <c r="K109">
        <v>1</v>
      </c>
    </row>
    <row r="110" spans="1:24">
      <c r="A110" t="s">
        <v>122</v>
      </c>
      <c r="B110" t="s">
        <v>123</v>
      </c>
      <c r="R110" t="s">
        <v>121</v>
      </c>
    </row>
    <row r="111" spans="1:24">
      <c r="A111" t="s">
        <v>124</v>
      </c>
      <c r="B111">
        <v>0.01</v>
      </c>
      <c r="C111">
        <v>0.09</v>
      </c>
      <c r="D111">
        <v>0.03</v>
      </c>
      <c r="E111">
        <v>0.05</v>
      </c>
      <c r="F111">
        <v>7.0000000000000007E-2</v>
      </c>
      <c r="J111" t="s">
        <v>121</v>
      </c>
      <c r="R111" t="s">
        <v>122</v>
      </c>
      <c r="S111" t="s">
        <v>126</v>
      </c>
    </row>
    <row r="112" spans="1:24">
      <c r="A112" t="s">
        <v>125</v>
      </c>
      <c r="B112" t="s">
        <v>126</v>
      </c>
      <c r="J112" t="s">
        <v>122</v>
      </c>
      <c r="K112" t="s">
        <v>336</v>
      </c>
      <c r="R112" t="s">
        <v>124</v>
      </c>
      <c r="S112">
        <v>250</v>
      </c>
      <c r="T112">
        <v>500</v>
      </c>
      <c r="U112">
        <v>1000</v>
      </c>
      <c r="V112">
        <v>2000</v>
      </c>
      <c r="W112">
        <v>4000</v>
      </c>
      <c r="X112">
        <v>8000</v>
      </c>
    </row>
    <row r="113" spans="1:30">
      <c r="A113" t="s">
        <v>127</v>
      </c>
      <c r="B113">
        <v>250</v>
      </c>
      <c r="C113">
        <v>500</v>
      </c>
      <c r="D113">
        <v>1000</v>
      </c>
      <c r="E113">
        <v>2000</v>
      </c>
      <c r="F113">
        <v>4000</v>
      </c>
      <c r="G113">
        <v>8000</v>
      </c>
      <c r="J113" t="s">
        <v>124</v>
      </c>
      <c r="K113">
        <v>1</v>
      </c>
      <c r="L113">
        <v>0.5</v>
      </c>
      <c r="M113">
        <v>1.6</v>
      </c>
      <c r="N113">
        <v>0.9</v>
      </c>
      <c r="O113">
        <v>0.7</v>
      </c>
      <c r="P113">
        <v>1.1000000000000001</v>
      </c>
      <c r="Q113">
        <v>1.3</v>
      </c>
      <c r="R113" t="s">
        <v>125</v>
      </c>
      <c r="S113" t="s">
        <v>363</v>
      </c>
    </row>
    <row r="114" spans="1:30">
      <c r="A114" t="s">
        <v>128</v>
      </c>
      <c r="B114" t="s">
        <v>129</v>
      </c>
      <c r="J114" t="s">
        <v>125</v>
      </c>
      <c r="K114" t="s">
        <v>126</v>
      </c>
      <c r="R114" t="s">
        <v>127</v>
      </c>
      <c r="S114">
        <v>0.25</v>
      </c>
      <c r="T114">
        <v>1.6E-2</v>
      </c>
    </row>
    <row r="115" spans="1:30">
      <c r="A115" t="s">
        <v>130</v>
      </c>
      <c r="B115" t="s">
        <v>131</v>
      </c>
      <c r="J115" t="s">
        <v>127</v>
      </c>
      <c r="K115">
        <v>250</v>
      </c>
      <c r="L115">
        <v>500</v>
      </c>
      <c r="M115">
        <v>1000</v>
      </c>
      <c r="N115">
        <v>2000</v>
      </c>
      <c r="O115">
        <v>4000</v>
      </c>
      <c r="P115">
        <v>8000</v>
      </c>
      <c r="R115" t="s">
        <v>128</v>
      </c>
      <c r="S115">
        <v>250</v>
      </c>
      <c r="T115">
        <v>500</v>
      </c>
      <c r="U115">
        <v>1000</v>
      </c>
      <c r="V115">
        <v>2000</v>
      </c>
      <c r="W115">
        <v>4000</v>
      </c>
      <c r="X115">
        <v>8000</v>
      </c>
      <c r="Y115">
        <v>250</v>
      </c>
      <c r="Z115">
        <v>500</v>
      </c>
      <c r="AA115">
        <v>1000</v>
      </c>
      <c r="AB115">
        <v>2000</v>
      </c>
      <c r="AC115">
        <v>4000</v>
      </c>
      <c r="AD115">
        <v>8000</v>
      </c>
    </row>
    <row r="116" spans="1:30">
      <c r="A116" t="s">
        <v>132</v>
      </c>
      <c r="B116" t="s">
        <v>133</v>
      </c>
      <c r="J116" t="s">
        <v>128</v>
      </c>
      <c r="K116" t="s">
        <v>337</v>
      </c>
      <c r="R116" t="s">
        <v>130</v>
      </c>
      <c r="S116">
        <v>0.25</v>
      </c>
      <c r="T116">
        <v>0.25</v>
      </c>
      <c r="U116">
        <v>0.25</v>
      </c>
      <c r="V116">
        <v>0.25</v>
      </c>
      <c r="W116">
        <v>0.25</v>
      </c>
      <c r="X116">
        <v>0.25</v>
      </c>
      <c r="Y116">
        <v>1.6E-2</v>
      </c>
      <c r="Z116">
        <v>1.6E-2</v>
      </c>
      <c r="AA116">
        <v>1.6E-2</v>
      </c>
      <c r="AB116">
        <v>1.6E-2</v>
      </c>
      <c r="AC116">
        <v>1.6E-2</v>
      </c>
      <c r="AD116">
        <v>1.6E-2</v>
      </c>
    </row>
    <row r="117" spans="1:30">
      <c r="A117" t="s">
        <v>134</v>
      </c>
      <c r="B117">
        <v>2011</v>
      </c>
      <c r="C117">
        <v>5</v>
      </c>
      <c r="D117">
        <v>31</v>
      </c>
      <c r="E117">
        <v>15</v>
      </c>
      <c r="F117">
        <v>39</v>
      </c>
      <c r="G117">
        <v>59.896999999999998</v>
      </c>
      <c r="J117" t="s">
        <v>130</v>
      </c>
      <c r="K117" t="s">
        <v>338</v>
      </c>
      <c r="R117" t="s">
        <v>132</v>
      </c>
      <c r="S117" t="s">
        <v>133</v>
      </c>
    </row>
    <row r="118" spans="1:30">
      <c r="A118" t="s">
        <v>135</v>
      </c>
      <c r="B118">
        <v>30</v>
      </c>
      <c r="J118" t="s">
        <v>132</v>
      </c>
      <c r="K118" t="s">
        <v>133</v>
      </c>
      <c r="R118" t="s">
        <v>134</v>
      </c>
      <c r="S118">
        <v>2011</v>
      </c>
      <c r="T118">
        <v>5</v>
      </c>
      <c r="U118">
        <v>31</v>
      </c>
      <c r="V118">
        <v>16</v>
      </c>
      <c r="W118">
        <v>38</v>
      </c>
      <c r="X118">
        <v>57.875</v>
      </c>
    </row>
    <row r="119" spans="1:30">
      <c r="A119" t="s">
        <v>136</v>
      </c>
      <c r="B119" t="s">
        <v>137</v>
      </c>
      <c r="J119" t="s">
        <v>134</v>
      </c>
      <c r="K119">
        <v>2011</v>
      </c>
      <c r="L119">
        <v>5</v>
      </c>
      <c r="M119">
        <v>31</v>
      </c>
      <c r="N119">
        <v>15</v>
      </c>
      <c r="O119">
        <v>35</v>
      </c>
      <c r="P119">
        <v>40.545999999999999</v>
      </c>
      <c r="R119" t="s">
        <v>135</v>
      </c>
      <c r="S119">
        <v>12</v>
      </c>
    </row>
    <row r="120" spans="1:30">
      <c r="A120" t="s">
        <v>138</v>
      </c>
      <c r="B120" t="s">
        <v>14</v>
      </c>
      <c r="C120" t="s">
        <v>14</v>
      </c>
      <c r="D120" t="s">
        <v>14</v>
      </c>
      <c r="E120" t="s">
        <v>14</v>
      </c>
      <c r="J120" t="s">
        <v>135</v>
      </c>
      <c r="K120">
        <v>42</v>
      </c>
      <c r="R120" t="s">
        <v>136</v>
      </c>
      <c r="S120">
        <v>16.565100000000001</v>
      </c>
      <c r="T120">
        <v>12.441700000000001</v>
      </c>
      <c r="U120">
        <v>7.2448499999999996</v>
      </c>
      <c r="V120">
        <v>4.9427599999999998</v>
      </c>
      <c r="W120">
        <v>11.1843</v>
      </c>
      <c r="X120">
        <v>17.791799999999999</v>
      </c>
      <c r="Y120">
        <v>19.844200000000001</v>
      </c>
      <c r="Z120">
        <v>17.119499999999999</v>
      </c>
      <c r="AA120">
        <v>11.4444</v>
      </c>
      <c r="AB120">
        <v>10.1568</v>
      </c>
      <c r="AC120">
        <v>18.588200000000001</v>
      </c>
      <c r="AD120">
        <v>29.941700000000001</v>
      </c>
    </row>
    <row r="121" spans="1:30">
      <c r="A121" t="s">
        <v>139</v>
      </c>
      <c r="B121" t="s">
        <v>140</v>
      </c>
      <c r="J121" t="s">
        <v>136</v>
      </c>
      <c r="K121" t="s">
        <v>339</v>
      </c>
      <c r="R121" t="s">
        <v>138</v>
      </c>
    </row>
    <row r="122" spans="1:30">
      <c r="A122" t="s">
        <v>141</v>
      </c>
      <c r="B122" t="s">
        <v>142</v>
      </c>
      <c r="J122" t="s">
        <v>138</v>
      </c>
      <c r="R122" t="s">
        <v>139</v>
      </c>
      <c r="S122">
        <v>11</v>
      </c>
      <c r="T122">
        <v>11</v>
      </c>
      <c r="U122">
        <v>12</v>
      </c>
      <c r="V122">
        <v>12</v>
      </c>
      <c r="W122">
        <v>11</v>
      </c>
      <c r="X122">
        <v>11</v>
      </c>
      <c r="Y122">
        <v>11</v>
      </c>
      <c r="Z122">
        <v>10</v>
      </c>
      <c r="AA122">
        <v>11</v>
      </c>
      <c r="AB122">
        <v>11</v>
      </c>
      <c r="AC122">
        <v>11</v>
      </c>
      <c r="AD122">
        <v>10</v>
      </c>
    </row>
    <row r="123" spans="1:30">
      <c r="A123" t="s">
        <v>143</v>
      </c>
      <c r="B123" t="s">
        <v>53</v>
      </c>
      <c r="J123" t="s">
        <v>139</v>
      </c>
      <c r="K123" t="s">
        <v>340</v>
      </c>
      <c r="R123" t="s">
        <v>141</v>
      </c>
      <c r="S123">
        <v>2</v>
      </c>
      <c r="T123">
        <v>2</v>
      </c>
      <c r="U123">
        <v>3</v>
      </c>
      <c r="V123">
        <v>3</v>
      </c>
      <c r="W123">
        <v>2</v>
      </c>
      <c r="X123">
        <v>2</v>
      </c>
      <c r="Y123">
        <v>2</v>
      </c>
      <c r="Z123">
        <v>1</v>
      </c>
      <c r="AA123">
        <v>2</v>
      </c>
      <c r="AB123">
        <v>2</v>
      </c>
      <c r="AC123">
        <v>2</v>
      </c>
      <c r="AD123">
        <v>1</v>
      </c>
    </row>
    <row r="124" spans="1:30">
      <c r="A124" t="s">
        <v>144</v>
      </c>
      <c r="B124" t="s">
        <v>53</v>
      </c>
      <c r="J124" t="s">
        <v>141</v>
      </c>
      <c r="K124" t="s">
        <v>337</v>
      </c>
      <c r="R124" t="s">
        <v>143</v>
      </c>
      <c r="S124" t="s">
        <v>53</v>
      </c>
    </row>
    <row r="125" spans="1:30">
      <c r="A125" t="s">
        <v>145</v>
      </c>
      <c r="B125" t="s">
        <v>53</v>
      </c>
      <c r="J125" t="s">
        <v>143</v>
      </c>
      <c r="K125" t="s">
        <v>53</v>
      </c>
      <c r="R125" t="s">
        <v>144</v>
      </c>
      <c r="S125" t="s">
        <v>53</v>
      </c>
    </row>
    <row r="126" spans="1:30">
      <c r="A126" t="s">
        <v>146</v>
      </c>
      <c r="B126" t="s">
        <v>53</v>
      </c>
      <c r="J126" t="s">
        <v>144</v>
      </c>
      <c r="K126" t="s">
        <v>53</v>
      </c>
      <c r="R126" t="s">
        <v>145</v>
      </c>
      <c r="S126" t="s">
        <v>53</v>
      </c>
    </row>
    <row r="127" spans="1:30">
      <c r="A127" t="s">
        <v>147</v>
      </c>
      <c r="B127" t="s">
        <v>53</v>
      </c>
      <c r="J127" t="s">
        <v>145</v>
      </c>
      <c r="K127" t="s">
        <v>53</v>
      </c>
      <c r="R127" t="s">
        <v>146</v>
      </c>
      <c r="S127" t="s">
        <v>53</v>
      </c>
    </row>
    <row r="128" spans="1:30">
      <c r="A128" t="s">
        <v>148</v>
      </c>
      <c r="J128" t="s">
        <v>146</v>
      </c>
      <c r="K128" t="s">
        <v>53</v>
      </c>
      <c r="R128" t="s">
        <v>147</v>
      </c>
      <c r="S128" t="s">
        <v>53</v>
      </c>
    </row>
    <row r="129" spans="1:30">
      <c r="A129" t="s">
        <v>149</v>
      </c>
      <c r="J129" t="s">
        <v>147</v>
      </c>
      <c r="K129" t="s">
        <v>53</v>
      </c>
      <c r="R129" t="s">
        <v>148</v>
      </c>
    </row>
    <row r="130" spans="1:30">
      <c r="A130" t="s">
        <v>150</v>
      </c>
      <c r="J130" t="s">
        <v>148</v>
      </c>
      <c r="R130" t="s">
        <v>149</v>
      </c>
    </row>
    <row r="131" spans="1:30">
      <c r="A131" t="s">
        <v>151</v>
      </c>
      <c r="B131" t="s">
        <v>152</v>
      </c>
      <c r="J131" t="s">
        <v>149</v>
      </c>
      <c r="R131" t="s">
        <v>150</v>
      </c>
    </row>
    <row r="132" spans="1:30">
      <c r="A132" t="s">
        <v>153</v>
      </c>
      <c r="B132" t="s">
        <v>152</v>
      </c>
      <c r="J132" t="s">
        <v>150</v>
      </c>
      <c r="R132" t="s">
        <v>151</v>
      </c>
      <c r="S132">
        <v>5.5908100000000002E-2</v>
      </c>
      <c r="T132">
        <v>8.1113099999999994E-2</v>
      </c>
      <c r="U132">
        <v>0.14174700000000001</v>
      </c>
      <c r="V132">
        <v>0.205651</v>
      </c>
      <c r="W132">
        <v>0.107227</v>
      </c>
      <c r="X132">
        <v>1.6681000000000001E-2</v>
      </c>
      <c r="Y132">
        <v>4.6415900000000003E-2</v>
      </c>
      <c r="Z132">
        <v>6.7341499999999999E-2</v>
      </c>
      <c r="AA132">
        <v>0.107227</v>
      </c>
      <c r="AB132">
        <v>5.0941399999999998E-2</v>
      </c>
      <c r="AC132">
        <v>4.6415900000000003E-2</v>
      </c>
      <c r="AD132">
        <v>4.5348799999999998E-3</v>
      </c>
    </row>
    <row r="133" spans="1:30">
      <c r="A133" t="s">
        <v>154</v>
      </c>
      <c r="B133" t="s">
        <v>152</v>
      </c>
      <c r="J133" t="s">
        <v>151</v>
      </c>
      <c r="K133" t="s">
        <v>341</v>
      </c>
      <c r="R133" t="s">
        <v>153</v>
      </c>
      <c r="S133">
        <v>9.5454799999999995</v>
      </c>
      <c r="T133">
        <v>8.3021799999999999</v>
      </c>
      <c r="U133">
        <v>8.3021799999999999</v>
      </c>
      <c r="V133">
        <v>9.5454799999999995</v>
      </c>
      <c r="W133">
        <v>10</v>
      </c>
      <c r="X133">
        <v>2.7185899999999998</v>
      </c>
      <c r="Y133">
        <v>9.1116299999999999</v>
      </c>
      <c r="Z133">
        <v>10</v>
      </c>
      <c r="AA133">
        <v>7.5646300000000002</v>
      </c>
      <c r="AB133">
        <v>1.0235300000000001</v>
      </c>
      <c r="AC133">
        <v>7.5646300000000002</v>
      </c>
      <c r="AD133">
        <v>0.40370200000000001</v>
      </c>
    </row>
    <row r="134" spans="1:30">
      <c r="A134" t="s">
        <v>155</v>
      </c>
      <c r="B134" t="s">
        <v>137</v>
      </c>
      <c r="J134" t="s">
        <v>153</v>
      </c>
      <c r="K134" t="s">
        <v>341</v>
      </c>
      <c r="R134" t="s">
        <v>154</v>
      </c>
      <c r="S134">
        <v>15.7033</v>
      </c>
      <c r="T134">
        <v>11.258900000000001</v>
      </c>
      <c r="U134">
        <v>6.4103700000000003</v>
      </c>
      <c r="V134">
        <v>4.3901700000000003</v>
      </c>
      <c r="W134">
        <v>10.450799999999999</v>
      </c>
      <c r="X134">
        <v>15.299300000000001</v>
      </c>
      <c r="Y134">
        <v>16.915400000000002</v>
      </c>
      <c r="Z134">
        <v>14.491199999999999</v>
      </c>
      <c r="AA134">
        <v>8.0265400000000007</v>
      </c>
      <c r="AB134">
        <v>-2.8825500000000002</v>
      </c>
      <c r="AC134">
        <v>15.299300000000001</v>
      </c>
      <c r="AD134">
        <v>10.0467</v>
      </c>
    </row>
    <row r="135" spans="1:30">
      <c r="A135" t="s">
        <v>156</v>
      </c>
      <c r="B135" t="s">
        <v>157</v>
      </c>
      <c r="J135" t="s">
        <v>154</v>
      </c>
      <c r="K135" t="s">
        <v>341</v>
      </c>
      <c r="R135" t="s">
        <v>155</v>
      </c>
      <c r="S135">
        <v>16.565100000000001</v>
      </c>
      <c r="T135">
        <v>12.441700000000001</v>
      </c>
      <c r="U135">
        <v>7.2448499999999996</v>
      </c>
      <c r="V135">
        <v>4.9427599999999998</v>
      </c>
      <c r="W135">
        <v>11.1843</v>
      </c>
      <c r="X135">
        <v>17.791799999999999</v>
      </c>
      <c r="Y135">
        <v>19.844200000000001</v>
      </c>
      <c r="Z135">
        <v>17.119499999999999</v>
      </c>
      <c r="AA135">
        <v>11.4444</v>
      </c>
      <c r="AB135">
        <v>10.1568</v>
      </c>
      <c r="AC135">
        <v>18.588200000000001</v>
      </c>
      <c r="AD135">
        <v>29.941700000000001</v>
      </c>
    </row>
    <row r="136" spans="1:30">
      <c r="A136" t="s">
        <v>158</v>
      </c>
      <c r="B136" t="s">
        <v>53</v>
      </c>
      <c r="J136" t="s">
        <v>155</v>
      </c>
      <c r="K136" t="s">
        <v>339</v>
      </c>
      <c r="R136" t="s">
        <v>156</v>
      </c>
      <c r="S136">
        <v>1.99</v>
      </c>
      <c r="T136">
        <v>1.99</v>
      </c>
      <c r="U136">
        <v>1.99</v>
      </c>
      <c r="V136">
        <v>1.99</v>
      </c>
      <c r="W136">
        <v>1.99</v>
      </c>
      <c r="X136">
        <v>0.71</v>
      </c>
      <c r="Y136">
        <v>1.99</v>
      </c>
      <c r="Z136">
        <v>1.99</v>
      </c>
      <c r="AA136">
        <v>1.99</v>
      </c>
      <c r="AB136">
        <v>0.81</v>
      </c>
      <c r="AC136">
        <v>1.99</v>
      </c>
      <c r="AD136">
        <v>0.61</v>
      </c>
    </row>
    <row r="137" spans="1:30">
      <c r="A137" t="s">
        <v>159</v>
      </c>
      <c r="B137" t="s">
        <v>160</v>
      </c>
      <c r="J137" t="s">
        <v>156</v>
      </c>
      <c r="K137" t="s">
        <v>342</v>
      </c>
      <c r="R137" t="s">
        <v>158</v>
      </c>
      <c r="S137" t="s">
        <v>53</v>
      </c>
    </row>
    <row r="138" spans="1:30">
      <c r="A138" t="s">
        <v>161</v>
      </c>
      <c r="B138" t="s">
        <v>160</v>
      </c>
      <c r="J138" t="s">
        <v>158</v>
      </c>
      <c r="K138" t="s">
        <v>53</v>
      </c>
      <c r="R138" t="s">
        <v>159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</row>
    <row r="139" spans="1:30">
      <c r="A139" t="s">
        <v>162</v>
      </c>
      <c r="B139" t="s">
        <v>163</v>
      </c>
      <c r="J139" t="s">
        <v>159</v>
      </c>
      <c r="K139" t="s">
        <v>343</v>
      </c>
      <c r="R139" t="s">
        <v>161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</row>
    <row r="140" spans="1:30">
      <c r="A140" t="s">
        <v>164</v>
      </c>
      <c r="B140" t="s">
        <v>165</v>
      </c>
      <c r="J140" t="s">
        <v>161</v>
      </c>
      <c r="K140" t="s">
        <v>343</v>
      </c>
      <c r="R140" t="s">
        <v>162</v>
      </c>
      <c r="S140">
        <v>16.565100000000001</v>
      </c>
      <c r="T140">
        <v>12.941700000000001</v>
      </c>
      <c r="U140">
        <v>6.3448500000000001</v>
      </c>
      <c r="V140">
        <v>6.2927600000000004</v>
      </c>
      <c r="W140">
        <v>11.084300000000001</v>
      </c>
      <c r="X140">
        <v>16.491800000000001</v>
      </c>
      <c r="Y140">
        <v>18.844200000000001</v>
      </c>
      <c r="Z140">
        <v>18.569500000000001</v>
      </c>
      <c r="AA140">
        <v>12.244400000000001</v>
      </c>
      <c r="AB140">
        <v>11.4068</v>
      </c>
      <c r="AC140">
        <v>17.688199999999998</v>
      </c>
      <c r="AD140">
        <v>30.841699999999999</v>
      </c>
    </row>
    <row r="141" spans="1:30">
      <c r="A141" t="s">
        <v>166</v>
      </c>
      <c r="B141">
        <v>0</v>
      </c>
      <c r="J141" t="s">
        <v>162</v>
      </c>
      <c r="K141" t="s">
        <v>344</v>
      </c>
      <c r="R141" t="s">
        <v>164</v>
      </c>
      <c r="S141">
        <v>16.565100000000001</v>
      </c>
      <c r="T141">
        <v>12.941700000000001</v>
      </c>
      <c r="U141">
        <v>6.7448499999999996</v>
      </c>
      <c r="V141">
        <v>5.6927599999999998</v>
      </c>
      <c r="W141">
        <v>10.6843</v>
      </c>
      <c r="X141">
        <v>17.291799999999999</v>
      </c>
      <c r="Y141">
        <v>18.844200000000001</v>
      </c>
      <c r="Z141">
        <v>17.369499999999999</v>
      </c>
      <c r="AA141">
        <v>11.4444</v>
      </c>
      <c r="AB141">
        <v>11.4068</v>
      </c>
      <c r="AC141">
        <v>18.088200000000001</v>
      </c>
      <c r="AD141">
        <v>30.441700000000001</v>
      </c>
    </row>
    <row r="142" spans="1:30">
      <c r="A142" t="s">
        <v>66</v>
      </c>
      <c r="B142" t="s">
        <v>167</v>
      </c>
      <c r="J142" t="s">
        <v>164</v>
      </c>
      <c r="K142" t="s">
        <v>339</v>
      </c>
      <c r="R142" t="s">
        <v>166</v>
      </c>
      <c r="S142">
        <v>0</v>
      </c>
    </row>
    <row r="143" spans="1:30">
      <c r="J143" t="s">
        <v>166</v>
      </c>
      <c r="K143">
        <v>0</v>
      </c>
      <c r="R143" t="s">
        <v>66</v>
      </c>
      <c r="S143" t="s">
        <v>345</v>
      </c>
    </row>
    <row r="144" spans="1:30">
      <c r="A144" t="s">
        <v>168</v>
      </c>
      <c r="J144" t="s">
        <v>66</v>
      </c>
      <c r="K144" t="s">
        <v>345</v>
      </c>
    </row>
    <row r="145" spans="1:28">
      <c r="A145" t="s">
        <v>169</v>
      </c>
      <c r="B145">
        <v>30</v>
      </c>
      <c r="R145" t="s">
        <v>168</v>
      </c>
    </row>
    <row r="146" spans="1:28">
      <c r="A146" t="s">
        <v>170</v>
      </c>
      <c r="B146">
        <v>1</v>
      </c>
      <c r="J146" t="s">
        <v>168</v>
      </c>
      <c r="R146" t="s">
        <v>169</v>
      </c>
      <c r="S146">
        <v>10</v>
      </c>
    </row>
    <row r="147" spans="1:28">
      <c r="A147" t="s">
        <v>171</v>
      </c>
      <c r="B147">
        <v>1</v>
      </c>
      <c r="J147" t="s">
        <v>169</v>
      </c>
      <c r="K147">
        <v>31</v>
      </c>
      <c r="R147" t="s">
        <v>170</v>
      </c>
      <c r="S147">
        <v>1</v>
      </c>
    </row>
    <row r="148" spans="1:28">
      <c r="A148" t="s">
        <v>172</v>
      </c>
      <c r="B148">
        <v>62.217799999999997</v>
      </c>
      <c r="J148" t="s">
        <v>170</v>
      </c>
      <c r="K148">
        <v>1</v>
      </c>
      <c r="R148" t="s">
        <v>171</v>
      </c>
      <c r="S148">
        <v>1</v>
      </c>
    </row>
    <row r="149" spans="1:28">
      <c r="A149" t="s">
        <v>173</v>
      </c>
      <c r="B149" t="s">
        <v>174</v>
      </c>
      <c r="J149" t="s">
        <v>171</v>
      </c>
      <c r="K149">
        <v>2</v>
      </c>
      <c r="R149" t="s">
        <v>172</v>
      </c>
      <c r="S149">
        <v>26.441700000000001</v>
      </c>
    </row>
    <row r="150" spans="1:28">
      <c r="A150" t="s">
        <v>175</v>
      </c>
      <c r="B150">
        <v>50.217799999999997</v>
      </c>
      <c r="C150">
        <v>50.217799999999997</v>
      </c>
      <c r="D150">
        <v>54.217799999999997</v>
      </c>
      <c r="E150">
        <v>58.217799999999997</v>
      </c>
      <c r="F150">
        <v>58.217799999999997</v>
      </c>
      <c r="G150">
        <v>58.217799999999997</v>
      </c>
      <c r="H150">
        <v>54.217799999999997</v>
      </c>
      <c r="I150">
        <v>50.217799999999997</v>
      </c>
      <c r="J150" t="s">
        <v>172</v>
      </c>
      <c r="K150">
        <v>74.829700000000003</v>
      </c>
      <c r="R150" t="s">
        <v>173</v>
      </c>
      <c r="S150" t="s">
        <v>364</v>
      </c>
    </row>
    <row r="151" spans="1:28">
      <c r="A151" t="s">
        <v>176</v>
      </c>
      <c r="B151">
        <v>55.217799999999997</v>
      </c>
      <c r="C151">
        <v>54.217799999999997</v>
      </c>
      <c r="D151">
        <v>58.217799999999997</v>
      </c>
      <c r="E151">
        <v>62.217799999999997</v>
      </c>
      <c r="F151">
        <v>62.217799999999997</v>
      </c>
      <c r="G151">
        <v>66.217799999999997</v>
      </c>
      <c r="H151">
        <v>62.217799999999997</v>
      </c>
      <c r="I151">
        <v>58.217799999999997</v>
      </c>
      <c r="J151" t="s">
        <v>173</v>
      </c>
      <c r="K151" t="s">
        <v>174</v>
      </c>
      <c r="R151" t="s">
        <v>175</v>
      </c>
      <c r="S151">
        <v>37.441699999999997</v>
      </c>
      <c r="T151">
        <v>32.441699999999997</v>
      </c>
      <c r="U151">
        <v>32.441699999999997</v>
      </c>
    </row>
    <row r="152" spans="1:28">
      <c r="A152" t="s">
        <v>177</v>
      </c>
      <c r="B152" t="s">
        <v>178</v>
      </c>
      <c r="J152" t="s">
        <v>175</v>
      </c>
      <c r="K152">
        <v>64.829700000000003</v>
      </c>
      <c r="L152">
        <v>64.829700000000003</v>
      </c>
      <c r="M152">
        <v>76.829700000000003</v>
      </c>
      <c r="N152">
        <v>78.829700000000003</v>
      </c>
      <c r="O152">
        <v>78.829700000000003</v>
      </c>
      <c r="P152">
        <v>76.829700000000003</v>
      </c>
      <c r="Q152">
        <v>72.829700000000003</v>
      </c>
      <c r="R152" t="s">
        <v>176</v>
      </c>
      <c r="S152">
        <v>30.441700000000001</v>
      </c>
      <c r="T152">
        <v>30.441700000000001</v>
      </c>
      <c r="U152">
        <v>26.441700000000001</v>
      </c>
    </row>
    <row r="153" spans="1:28">
      <c r="A153" t="s">
        <v>179</v>
      </c>
      <c r="B153" t="s">
        <v>142</v>
      </c>
      <c r="J153" t="s">
        <v>176</v>
      </c>
      <c r="K153">
        <v>69.829700000000003</v>
      </c>
      <c r="L153">
        <v>66.829700000000003</v>
      </c>
      <c r="M153">
        <v>78.829700000000003</v>
      </c>
      <c r="N153">
        <v>80.829700000000003</v>
      </c>
      <c r="O153">
        <v>82.829700000000003</v>
      </c>
      <c r="P153">
        <v>82.829700000000003</v>
      </c>
      <c r="Q153">
        <v>78.829700000000003</v>
      </c>
      <c r="R153" t="s">
        <v>177</v>
      </c>
      <c r="S153">
        <v>27.441700000000001</v>
      </c>
      <c r="T153">
        <v>37.441699999999997</v>
      </c>
      <c r="U153">
        <v>32.441699999999997</v>
      </c>
      <c r="V153">
        <v>30.441700000000001</v>
      </c>
      <c r="W153">
        <v>32.441699999999997</v>
      </c>
      <c r="X153">
        <v>30.441700000000001</v>
      </c>
      <c r="Y153">
        <v>32.441699999999997</v>
      </c>
      <c r="Z153">
        <v>30.441700000000001</v>
      </c>
      <c r="AA153">
        <v>28.441700000000001</v>
      </c>
      <c r="AB153">
        <v>26.441700000000001</v>
      </c>
    </row>
    <row r="154" spans="1:28">
      <c r="A154" t="s">
        <v>180</v>
      </c>
      <c r="B154" t="s">
        <v>181</v>
      </c>
      <c r="J154" t="s">
        <v>177</v>
      </c>
      <c r="K154" t="s">
        <v>346</v>
      </c>
      <c r="R154" t="s">
        <v>179</v>
      </c>
      <c r="S154">
        <v>0</v>
      </c>
      <c r="T154">
        <v>1</v>
      </c>
      <c r="U154">
        <v>1</v>
      </c>
      <c r="V154">
        <v>0</v>
      </c>
      <c r="W154">
        <v>1</v>
      </c>
      <c r="X154">
        <v>0</v>
      </c>
      <c r="Y154">
        <v>1</v>
      </c>
      <c r="Z154">
        <v>1</v>
      </c>
      <c r="AA154">
        <v>1</v>
      </c>
      <c r="AB154">
        <v>0</v>
      </c>
    </row>
    <row r="155" spans="1:28">
      <c r="A155" t="s">
        <v>182</v>
      </c>
      <c r="J155" t="s">
        <v>179</v>
      </c>
      <c r="K155" t="s">
        <v>347</v>
      </c>
      <c r="R155" t="s">
        <v>180</v>
      </c>
      <c r="S155">
        <v>32.441699999999997</v>
      </c>
      <c r="T155">
        <v>32.441699999999997</v>
      </c>
      <c r="U155">
        <v>31.941700000000001</v>
      </c>
      <c r="V155">
        <v>32.041699999999999</v>
      </c>
      <c r="W155">
        <v>31.774999999999999</v>
      </c>
      <c r="X155">
        <v>31.8703</v>
      </c>
      <c r="Y155">
        <v>31.691700000000001</v>
      </c>
      <c r="Z155">
        <v>31.3306</v>
      </c>
      <c r="AA155">
        <v>30.841699999999999</v>
      </c>
    </row>
    <row r="156" spans="1:28">
      <c r="A156" t="s">
        <v>183</v>
      </c>
      <c r="J156" t="s">
        <v>180</v>
      </c>
      <c r="K156" t="s">
        <v>348</v>
      </c>
      <c r="R156" t="s">
        <v>182</v>
      </c>
    </row>
    <row r="157" spans="1:28">
      <c r="A157" t="s">
        <v>151</v>
      </c>
      <c r="J157" t="s">
        <v>182</v>
      </c>
      <c r="R157" t="s">
        <v>183</v>
      </c>
    </row>
    <row r="158" spans="1:28">
      <c r="A158" t="s">
        <v>153</v>
      </c>
      <c r="J158" t="s">
        <v>183</v>
      </c>
      <c r="R158" t="s">
        <v>151</v>
      </c>
    </row>
    <row r="159" spans="1:28">
      <c r="A159" t="s">
        <v>184</v>
      </c>
      <c r="J159" t="s">
        <v>151</v>
      </c>
      <c r="R159" t="s">
        <v>153</v>
      </c>
    </row>
    <row r="160" spans="1:28">
      <c r="A160" t="s">
        <v>185</v>
      </c>
      <c r="B160">
        <v>0</v>
      </c>
      <c r="J160" t="s">
        <v>153</v>
      </c>
      <c r="R160" t="s">
        <v>184</v>
      </c>
    </row>
    <row r="161" spans="1:28">
      <c r="A161" t="s">
        <v>161</v>
      </c>
      <c r="B161">
        <v>0</v>
      </c>
      <c r="J161" t="s">
        <v>184</v>
      </c>
      <c r="R161" t="s">
        <v>185</v>
      </c>
      <c r="S161">
        <v>0</v>
      </c>
    </row>
    <row r="162" spans="1:28">
      <c r="A162" t="s">
        <v>186</v>
      </c>
      <c r="B162">
        <v>0</v>
      </c>
      <c r="J162" t="s">
        <v>185</v>
      </c>
      <c r="K162">
        <v>0</v>
      </c>
      <c r="R162" t="s">
        <v>161</v>
      </c>
      <c r="S162">
        <v>0</v>
      </c>
    </row>
    <row r="163" spans="1:28">
      <c r="A163" t="s">
        <v>187</v>
      </c>
      <c r="B163">
        <v>0</v>
      </c>
      <c r="J163" t="s">
        <v>161</v>
      </c>
      <c r="K163">
        <v>0</v>
      </c>
      <c r="R163" t="s">
        <v>186</v>
      </c>
      <c r="S163">
        <v>0</v>
      </c>
    </row>
    <row r="164" spans="1:28">
      <c r="A164" t="s">
        <v>188</v>
      </c>
      <c r="B164">
        <v>0</v>
      </c>
      <c r="J164" t="s">
        <v>186</v>
      </c>
      <c r="K164">
        <v>0</v>
      </c>
      <c r="R164" t="s">
        <v>187</v>
      </c>
      <c r="S164">
        <v>0</v>
      </c>
    </row>
    <row r="165" spans="1:28">
      <c r="A165" t="s">
        <v>189</v>
      </c>
      <c r="B165" t="s">
        <v>181</v>
      </c>
      <c r="J165" t="s">
        <v>187</v>
      </c>
      <c r="K165">
        <v>0</v>
      </c>
      <c r="R165" t="s">
        <v>188</v>
      </c>
      <c r="S165">
        <v>0</v>
      </c>
    </row>
    <row r="166" spans="1:28">
      <c r="A166" t="s">
        <v>190</v>
      </c>
      <c r="B166">
        <v>0</v>
      </c>
      <c r="J166" t="s">
        <v>188</v>
      </c>
      <c r="K166">
        <v>0</v>
      </c>
      <c r="R166" t="s">
        <v>189</v>
      </c>
      <c r="S166">
        <v>32.441699999999997</v>
      </c>
      <c r="T166">
        <v>29.941700000000001</v>
      </c>
      <c r="U166">
        <v>31.441700000000001</v>
      </c>
      <c r="V166">
        <v>31.441700000000001</v>
      </c>
      <c r="W166">
        <v>31.441700000000001</v>
      </c>
      <c r="X166">
        <v>31.441700000000001</v>
      </c>
      <c r="Y166">
        <v>30.691700000000001</v>
      </c>
      <c r="Z166">
        <v>29.691700000000001</v>
      </c>
      <c r="AA166">
        <v>29.941700000000001</v>
      </c>
    </row>
    <row r="167" spans="1:28">
      <c r="A167" t="s">
        <v>191</v>
      </c>
      <c r="B167" t="s">
        <v>178</v>
      </c>
      <c r="J167" t="s">
        <v>189</v>
      </c>
      <c r="K167" t="s">
        <v>348</v>
      </c>
      <c r="R167" t="s">
        <v>190</v>
      </c>
      <c r="S167">
        <v>0</v>
      </c>
    </row>
    <row r="168" spans="1:28">
      <c r="A168" t="s">
        <v>192</v>
      </c>
      <c r="B168" t="s">
        <v>142</v>
      </c>
      <c r="J168" t="s">
        <v>190</v>
      </c>
      <c r="K168">
        <v>0</v>
      </c>
      <c r="R168" t="s">
        <v>191</v>
      </c>
      <c r="S168">
        <v>27.441700000000001</v>
      </c>
      <c r="T168">
        <v>37.441699999999997</v>
      </c>
      <c r="U168">
        <v>32.441699999999997</v>
      </c>
      <c r="V168">
        <v>30.441700000000001</v>
      </c>
      <c r="W168">
        <v>32.441699999999997</v>
      </c>
      <c r="X168">
        <v>30.441700000000001</v>
      </c>
      <c r="Y168">
        <v>32.441699999999997</v>
      </c>
      <c r="Z168">
        <v>30.441700000000001</v>
      </c>
      <c r="AA168">
        <v>28.441700000000001</v>
      </c>
      <c r="AB168">
        <v>26.441700000000001</v>
      </c>
    </row>
    <row r="169" spans="1:28">
      <c r="J169" t="s">
        <v>191</v>
      </c>
      <c r="K169" t="s">
        <v>349</v>
      </c>
      <c r="R169" t="s">
        <v>192</v>
      </c>
      <c r="S169">
        <v>0</v>
      </c>
      <c r="T169">
        <v>1</v>
      </c>
      <c r="U169">
        <v>1</v>
      </c>
      <c r="V169">
        <v>0</v>
      </c>
      <c r="W169">
        <v>1</v>
      </c>
      <c r="X169">
        <v>0</v>
      </c>
      <c r="Y169">
        <v>1</v>
      </c>
      <c r="Z169">
        <v>1</v>
      </c>
      <c r="AA169">
        <v>1</v>
      </c>
      <c r="AB169">
        <v>0</v>
      </c>
    </row>
    <row r="170" spans="1:28">
      <c r="A170" t="s">
        <v>193</v>
      </c>
      <c r="B170">
        <v>44100</v>
      </c>
      <c r="J170" t="s">
        <v>192</v>
      </c>
      <c r="K170" t="s">
        <v>142</v>
      </c>
    </row>
    <row r="171" spans="1:28">
      <c r="R171" t="s">
        <v>193</v>
      </c>
      <c r="S171">
        <v>44100</v>
      </c>
    </row>
    <row r="172" spans="1:28">
      <c r="A172" t="s">
        <v>194</v>
      </c>
      <c r="B172" t="s">
        <v>195</v>
      </c>
      <c r="J172" t="s">
        <v>193</v>
      </c>
      <c r="K172">
        <v>44100</v>
      </c>
    </row>
    <row r="173" spans="1:28">
      <c r="A173" t="s">
        <v>196</v>
      </c>
      <c r="B173">
        <v>1000</v>
      </c>
      <c r="R173" t="s">
        <v>194</v>
      </c>
      <c r="S173" t="s">
        <v>195</v>
      </c>
    </row>
    <row r="174" spans="1:28">
      <c r="A174" t="s">
        <v>197</v>
      </c>
      <c r="B174" s="1">
        <v>4.4999999999999999E-8</v>
      </c>
      <c r="J174" t="s">
        <v>194</v>
      </c>
      <c r="K174" t="s">
        <v>195</v>
      </c>
      <c r="R174" t="s">
        <v>196</v>
      </c>
      <c r="S174">
        <v>1000</v>
      </c>
    </row>
    <row r="175" spans="1:28">
      <c r="A175" t="s">
        <v>198</v>
      </c>
      <c r="B175">
        <v>3.0000000000000001E-3</v>
      </c>
      <c r="J175" t="s">
        <v>196</v>
      </c>
      <c r="K175">
        <v>1000</v>
      </c>
      <c r="R175" t="s">
        <v>197</v>
      </c>
      <c r="S175" s="1">
        <v>4.4999999999999999E-8</v>
      </c>
    </row>
    <row r="176" spans="1:28">
      <c r="A176" t="s">
        <v>199</v>
      </c>
      <c r="B176">
        <v>5.0000000000000001E-3</v>
      </c>
      <c r="J176" t="s">
        <v>197</v>
      </c>
      <c r="K176" s="1">
        <v>4.4999999999999999E-8</v>
      </c>
      <c r="R176" t="s">
        <v>198</v>
      </c>
      <c r="S176">
        <v>3.0000000000000001E-3</v>
      </c>
    </row>
    <row r="177" spans="1:19">
      <c r="A177" t="s">
        <v>200</v>
      </c>
      <c r="B177">
        <v>0.05</v>
      </c>
      <c r="J177" t="s">
        <v>198</v>
      </c>
      <c r="K177">
        <v>3.0000000000000001E-3</v>
      </c>
      <c r="R177" t="s">
        <v>199</v>
      </c>
      <c r="S177">
        <v>5.0000000000000001E-3</v>
      </c>
    </row>
    <row r="178" spans="1:19">
      <c r="A178" t="s">
        <v>201</v>
      </c>
      <c r="B178">
        <v>0.01</v>
      </c>
      <c r="J178" t="s">
        <v>199</v>
      </c>
      <c r="K178">
        <v>5.0000000000000001E-3</v>
      </c>
      <c r="R178" t="s">
        <v>200</v>
      </c>
      <c r="S178">
        <v>0.05</v>
      </c>
    </row>
    <row r="179" spans="1:19">
      <c r="A179" t="s">
        <v>202</v>
      </c>
      <c r="B179">
        <v>0</v>
      </c>
      <c r="J179" t="s">
        <v>200</v>
      </c>
      <c r="K179">
        <v>0.05</v>
      </c>
      <c r="R179" t="s">
        <v>201</v>
      </c>
      <c r="S179">
        <v>0.01</v>
      </c>
    </row>
    <row r="180" spans="1:19">
      <c r="J180" t="s">
        <v>201</v>
      </c>
      <c r="K180">
        <v>0.01</v>
      </c>
      <c r="R180" t="s">
        <v>202</v>
      </c>
      <c r="S180">
        <v>0</v>
      </c>
    </row>
    <row r="181" spans="1:19">
      <c r="A181" t="s">
        <v>203</v>
      </c>
      <c r="B181">
        <v>8000</v>
      </c>
      <c r="J181" t="s">
        <v>202</v>
      </c>
      <c r="K181">
        <v>0</v>
      </c>
    </row>
    <row r="182" spans="1:19">
      <c r="A182" t="s">
        <v>204</v>
      </c>
      <c r="B182">
        <v>30000</v>
      </c>
      <c r="R182" t="s">
        <v>203</v>
      </c>
      <c r="S182">
        <v>8000</v>
      </c>
    </row>
    <row r="183" spans="1:19">
      <c r="A183" t="s">
        <v>205</v>
      </c>
      <c r="B183" s="1">
        <v>7.9999999999999996E-6</v>
      </c>
      <c r="J183" t="s">
        <v>203</v>
      </c>
      <c r="K183">
        <v>8000</v>
      </c>
      <c r="R183" t="s">
        <v>204</v>
      </c>
      <c r="S183">
        <v>30000</v>
      </c>
    </row>
    <row r="184" spans="1:19">
      <c r="A184" t="s">
        <v>206</v>
      </c>
      <c r="B184">
        <v>0.2</v>
      </c>
      <c r="J184" t="s">
        <v>204</v>
      </c>
      <c r="K184">
        <v>30000</v>
      </c>
      <c r="R184" t="s">
        <v>205</v>
      </c>
      <c r="S184" s="1">
        <v>7.9999999999999996E-6</v>
      </c>
    </row>
    <row r="185" spans="1:19">
      <c r="A185" t="s">
        <v>207</v>
      </c>
      <c r="B185">
        <v>8000</v>
      </c>
      <c r="J185" t="s">
        <v>205</v>
      </c>
      <c r="K185" s="1">
        <v>7.9999999999999996E-6</v>
      </c>
      <c r="R185" t="s">
        <v>206</v>
      </c>
      <c r="S185">
        <v>0.2</v>
      </c>
    </row>
    <row r="186" spans="1:19">
      <c r="A186" t="s">
        <v>208</v>
      </c>
      <c r="B186">
        <v>3</v>
      </c>
      <c r="J186" t="s">
        <v>206</v>
      </c>
      <c r="K186">
        <v>0.2</v>
      </c>
      <c r="R186" t="s">
        <v>207</v>
      </c>
      <c r="S186">
        <v>8000</v>
      </c>
    </row>
    <row r="187" spans="1:19">
      <c r="A187" t="s">
        <v>209</v>
      </c>
      <c r="B187">
        <v>2486</v>
      </c>
      <c r="J187" t="s">
        <v>207</v>
      </c>
      <c r="K187">
        <v>8000</v>
      </c>
      <c r="R187" t="s">
        <v>208</v>
      </c>
      <c r="S187">
        <v>3</v>
      </c>
    </row>
    <row r="188" spans="1:19">
      <c r="A188" t="s">
        <v>210</v>
      </c>
      <c r="B188">
        <v>0.28949999999999998</v>
      </c>
      <c r="J188" t="s">
        <v>208</v>
      </c>
      <c r="K188">
        <v>3</v>
      </c>
      <c r="R188" t="s">
        <v>209</v>
      </c>
      <c r="S188">
        <v>2486</v>
      </c>
    </row>
    <row r="189" spans="1:19">
      <c r="A189" t="s">
        <v>211</v>
      </c>
      <c r="B189">
        <v>170</v>
      </c>
      <c r="J189" t="s">
        <v>209</v>
      </c>
      <c r="K189">
        <v>2486</v>
      </c>
      <c r="R189" t="s">
        <v>210</v>
      </c>
      <c r="S189">
        <v>0.28949999999999998</v>
      </c>
    </row>
    <row r="190" spans="1:19">
      <c r="A190" t="s">
        <v>212</v>
      </c>
      <c r="B190">
        <v>100</v>
      </c>
      <c r="J190" t="s">
        <v>210</v>
      </c>
      <c r="K190">
        <v>0.28949999999999998</v>
      </c>
      <c r="R190" t="s">
        <v>211</v>
      </c>
      <c r="S190">
        <v>170</v>
      </c>
    </row>
    <row r="191" spans="1:19">
      <c r="A191" t="s">
        <v>213</v>
      </c>
      <c r="B191">
        <v>6025.93</v>
      </c>
      <c r="J191" t="s">
        <v>211</v>
      </c>
      <c r="K191">
        <v>170</v>
      </c>
      <c r="R191" t="s">
        <v>212</v>
      </c>
      <c r="S191">
        <v>100</v>
      </c>
    </row>
    <row r="192" spans="1:19">
      <c r="A192" t="s">
        <v>214</v>
      </c>
      <c r="B192">
        <v>3</v>
      </c>
      <c r="J192" t="s">
        <v>212</v>
      </c>
      <c r="K192">
        <v>100</v>
      </c>
      <c r="R192" t="s">
        <v>213</v>
      </c>
      <c r="S192">
        <v>6025.93</v>
      </c>
    </row>
    <row r="193" spans="1:19">
      <c r="A193" t="s">
        <v>215</v>
      </c>
      <c r="B193">
        <v>5324.8</v>
      </c>
      <c r="J193" t="s">
        <v>213</v>
      </c>
      <c r="K193">
        <v>6025.93</v>
      </c>
      <c r="R193" t="s">
        <v>214</v>
      </c>
      <c r="S193">
        <v>3</v>
      </c>
    </row>
    <row r="194" spans="1:19">
      <c r="A194" t="s">
        <v>216</v>
      </c>
      <c r="B194">
        <v>0.01</v>
      </c>
      <c r="J194" t="s">
        <v>214</v>
      </c>
      <c r="K194">
        <v>3</v>
      </c>
      <c r="R194" t="s">
        <v>215</v>
      </c>
      <c r="S194">
        <v>5324.8</v>
      </c>
    </row>
    <row r="195" spans="1:19">
      <c r="A195" t="s">
        <v>217</v>
      </c>
      <c r="B195">
        <v>8.9999999999999993E-3</v>
      </c>
      <c r="J195" t="s">
        <v>215</v>
      </c>
      <c r="K195">
        <v>5324.8</v>
      </c>
      <c r="R195" t="s">
        <v>216</v>
      </c>
      <c r="S195">
        <v>0.01</v>
      </c>
    </row>
    <row r="196" spans="1:19">
      <c r="A196" t="s">
        <v>218</v>
      </c>
      <c r="B196">
        <v>2E-3</v>
      </c>
      <c r="J196" t="s">
        <v>216</v>
      </c>
      <c r="K196">
        <v>0.01</v>
      </c>
      <c r="R196" t="s">
        <v>217</v>
      </c>
      <c r="S196">
        <v>8.9999999999999993E-3</v>
      </c>
    </row>
    <row r="197" spans="1:19">
      <c r="A197" t="s">
        <v>219</v>
      </c>
      <c r="B197">
        <v>0.03</v>
      </c>
      <c r="J197" t="s">
        <v>217</v>
      </c>
      <c r="K197">
        <v>8.9999999999999993E-3</v>
      </c>
      <c r="R197" t="s">
        <v>218</v>
      </c>
      <c r="S197">
        <v>2E-3</v>
      </c>
    </row>
    <row r="198" spans="1:19">
      <c r="A198" t="s">
        <v>220</v>
      </c>
      <c r="B198">
        <v>50</v>
      </c>
      <c r="J198" t="s">
        <v>218</v>
      </c>
      <c r="K198">
        <v>2E-3</v>
      </c>
      <c r="R198" t="s">
        <v>219</v>
      </c>
      <c r="S198">
        <v>0.03</v>
      </c>
    </row>
    <row r="199" spans="1:19">
      <c r="J199" t="s">
        <v>219</v>
      </c>
      <c r="K199">
        <v>0.03</v>
      </c>
      <c r="R199" t="s">
        <v>220</v>
      </c>
      <c r="S199">
        <v>50</v>
      </c>
    </row>
    <row r="200" spans="1:19">
      <c r="A200" t="s">
        <v>221</v>
      </c>
      <c r="B200">
        <v>2.9999999999999997E-4</v>
      </c>
      <c r="J200" t="s">
        <v>220</v>
      </c>
      <c r="K200">
        <v>50</v>
      </c>
    </row>
    <row r="201" spans="1:19">
      <c r="A201" t="s">
        <v>222</v>
      </c>
      <c r="B201">
        <v>0.05</v>
      </c>
      <c r="R201" t="s">
        <v>221</v>
      </c>
      <c r="S201">
        <v>2.9999999999999997E-4</v>
      </c>
    </row>
    <row r="202" spans="1:19">
      <c r="A202" t="s">
        <v>223</v>
      </c>
      <c r="B202" s="1">
        <v>5.0000000000000001E-9</v>
      </c>
      <c r="J202" t="s">
        <v>221</v>
      </c>
      <c r="K202">
        <v>2.9999999999999997E-4</v>
      </c>
      <c r="R202" t="s">
        <v>222</v>
      </c>
      <c r="S202">
        <v>0.05</v>
      </c>
    </row>
    <row r="203" spans="1:19">
      <c r="A203" t="s">
        <v>224</v>
      </c>
      <c r="B203" s="1">
        <v>2.9999999999999997E-8</v>
      </c>
      <c r="J203" t="s">
        <v>222</v>
      </c>
      <c r="K203">
        <v>0.05</v>
      </c>
      <c r="R203" t="s">
        <v>223</v>
      </c>
      <c r="S203" s="1">
        <v>5.0000000000000001E-9</v>
      </c>
    </row>
    <row r="204" spans="1:19">
      <c r="A204" t="s">
        <v>225</v>
      </c>
      <c r="B204" s="1">
        <v>1.0000000000000001E-9</v>
      </c>
      <c r="J204" t="s">
        <v>223</v>
      </c>
      <c r="K204" s="1">
        <v>5.0000000000000001E-9</v>
      </c>
      <c r="R204" t="s">
        <v>224</v>
      </c>
      <c r="S204" s="1">
        <v>2.9999999999999997E-8</v>
      </c>
    </row>
    <row r="205" spans="1:19">
      <c r="A205" t="s">
        <v>226</v>
      </c>
      <c r="B205" s="1">
        <v>1.0000000000000001E-9</v>
      </c>
      <c r="J205" t="s">
        <v>224</v>
      </c>
      <c r="K205" s="1">
        <v>2.9999999999999997E-8</v>
      </c>
      <c r="R205" t="s">
        <v>225</v>
      </c>
      <c r="S205" s="1">
        <v>1.0000000000000001E-9</v>
      </c>
    </row>
    <row r="206" spans="1:19">
      <c r="A206" t="s">
        <v>227</v>
      </c>
      <c r="B206" s="1">
        <v>5.0000000000000001E-9</v>
      </c>
      <c r="J206" t="s">
        <v>225</v>
      </c>
      <c r="K206" s="1">
        <v>1.0000000000000001E-9</v>
      </c>
      <c r="R206" t="s">
        <v>226</v>
      </c>
      <c r="S206" s="1">
        <v>1.0000000000000001E-9</v>
      </c>
    </row>
    <row r="207" spans="1:19">
      <c r="A207" t="s">
        <v>228</v>
      </c>
      <c r="B207" s="1">
        <v>1.0000000000000001E-9</v>
      </c>
      <c r="J207" t="s">
        <v>226</v>
      </c>
      <c r="K207" s="1">
        <v>1.0000000000000001E-9</v>
      </c>
      <c r="R207" t="s">
        <v>227</v>
      </c>
      <c r="S207" s="1">
        <v>5.0000000000000001E-9</v>
      </c>
    </row>
    <row r="208" spans="1:19">
      <c r="A208" t="s">
        <v>229</v>
      </c>
      <c r="B208" s="1">
        <v>9.9999999999999998E-13</v>
      </c>
      <c r="J208" t="s">
        <v>227</v>
      </c>
      <c r="K208" s="1">
        <v>5.0000000000000001E-9</v>
      </c>
      <c r="R208" t="s">
        <v>228</v>
      </c>
      <c r="S208" s="1">
        <v>1.0000000000000001E-9</v>
      </c>
    </row>
    <row r="209" spans="1:19">
      <c r="A209" t="s">
        <v>230</v>
      </c>
      <c r="B209">
        <v>0.1</v>
      </c>
      <c r="J209" t="s">
        <v>228</v>
      </c>
      <c r="K209" s="1">
        <v>1.0000000000000001E-9</v>
      </c>
      <c r="R209" t="s">
        <v>229</v>
      </c>
      <c r="S209" s="1">
        <v>9.9999999999999998E-13</v>
      </c>
    </row>
    <row r="210" spans="1:19">
      <c r="A210" t="s">
        <v>231</v>
      </c>
      <c r="B210" s="1">
        <v>2E-8</v>
      </c>
      <c r="J210" t="s">
        <v>229</v>
      </c>
      <c r="K210" s="1">
        <v>9.9999999999999998E-13</v>
      </c>
      <c r="R210" t="s">
        <v>230</v>
      </c>
      <c r="S210">
        <v>0.1</v>
      </c>
    </row>
    <row r="211" spans="1:19">
      <c r="A211" t="s">
        <v>232</v>
      </c>
      <c r="B211">
        <v>-0.08</v>
      </c>
      <c r="J211" t="s">
        <v>230</v>
      </c>
      <c r="K211">
        <v>0.1</v>
      </c>
      <c r="R211" t="s">
        <v>231</v>
      </c>
      <c r="S211" s="1">
        <v>2E-8</v>
      </c>
    </row>
    <row r="212" spans="1:19">
      <c r="A212" t="s">
        <v>233</v>
      </c>
      <c r="B212">
        <v>0.04</v>
      </c>
      <c r="J212" t="s">
        <v>231</v>
      </c>
      <c r="K212" s="1">
        <v>2E-8</v>
      </c>
      <c r="R212" t="s">
        <v>232</v>
      </c>
      <c r="S212">
        <v>-0.08</v>
      </c>
    </row>
    <row r="213" spans="1:19">
      <c r="J213" t="s">
        <v>232</v>
      </c>
      <c r="K213">
        <v>-0.08</v>
      </c>
      <c r="R213" t="s">
        <v>233</v>
      </c>
      <c r="S213">
        <v>0.04</v>
      </c>
    </row>
    <row r="214" spans="1:19">
      <c r="A214" t="s">
        <v>234</v>
      </c>
      <c r="B214" s="1">
        <v>1.2E-8</v>
      </c>
      <c r="J214" t="s">
        <v>233</v>
      </c>
      <c r="K214">
        <v>0.04</v>
      </c>
    </row>
    <row r="215" spans="1:19">
      <c r="A215" t="s">
        <v>235</v>
      </c>
      <c r="B215">
        <v>6.6000000000000003E-2</v>
      </c>
      <c r="R215" t="s">
        <v>234</v>
      </c>
      <c r="S215" s="1">
        <v>1.2E-8</v>
      </c>
    </row>
    <row r="216" spans="1:19">
      <c r="A216" t="s">
        <v>236</v>
      </c>
      <c r="B216">
        <v>400</v>
      </c>
      <c r="J216" t="s">
        <v>234</v>
      </c>
      <c r="K216" s="1">
        <v>1.2E-8</v>
      </c>
      <c r="R216" t="s">
        <v>235</v>
      </c>
      <c r="S216">
        <v>6.6000000000000003E-2</v>
      </c>
    </row>
    <row r="217" spans="1:19">
      <c r="A217" t="s">
        <v>237</v>
      </c>
      <c r="B217">
        <v>100</v>
      </c>
      <c r="J217" t="s">
        <v>235</v>
      </c>
      <c r="K217">
        <v>6.6000000000000003E-2</v>
      </c>
      <c r="R217" t="s">
        <v>236</v>
      </c>
      <c r="S217">
        <v>400</v>
      </c>
    </row>
    <row r="218" spans="1:19">
      <c r="A218" t="s">
        <v>238</v>
      </c>
      <c r="B218" s="1">
        <v>5.0000000000000002E-5</v>
      </c>
      <c r="J218" t="s">
        <v>236</v>
      </c>
      <c r="K218">
        <v>400</v>
      </c>
      <c r="R218" t="s">
        <v>237</v>
      </c>
      <c r="S218">
        <v>100</v>
      </c>
    </row>
    <row r="219" spans="1:19">
      <c r="A219" t="s">
        <v>239</v>
      </c>
      <c r="B219">
        <v>3</v>
      </c>
      <c r="J219" t="s">
        <v>237</v>
      </c>
      <c r="K219">
        <v>100</v>
      </c>
      <c r="R219" t="s">
        <v>238</v>
      </c>
      <c r="S219" s="1">
        <v>5.0000000000000002E-5</v>
      </c>
    </row>
    <row r="220" spans="1:19">
      <c r="A220" t="s">
        <v>240</v>
      </c>
      <c r="B220">
        <v>2.0000000000000001E+42</v>
      </c>
      <c r="J220" t="s">
        <v>238</v>
      </c>
      <c r="K220" s="1">
        <v>5.0000000000000002E-5</v>
      </c>
      <c r="R220" t="s">
        <v>239</v>
      </c>
      <c r="S220">
        <v>3</v>
      </c>
    </row>
    <row r="221" spans="1:19">
      <c r="A221" t="s">
        <v>241</v>
      </c>
      <c r="B221" t="s">
        <v>242</v>
      </c>
      <c r="J221" t="s">
        <v>239</v>
      </c>
      <c r="K221">
        <v>3</v>
      </c>
      <c r="R221" t="s">
        <v>240</v>
      </c>
      <c r="S221">
        <v>2.0000000000000001E+42</v>
      </c>
    </row>
    <row r="222" spans="1:19">
      <c r="J222" t="s">
        <v>240</v>
      </c>
      <c r="K222">
        <v>2.0000000000000001E+42</v>
      </c>
      <c r="R222" t="s">
        <v>241</v>
      </c>
      <c r="S222" t="s">
        <v>242</v>
      </c>
    </row>
    <row r="223" spans="1:19">
      <c r="A223" t="s">
        <v>243</v>
      </c>
      <c r="B223">
        <v>12</v>
      </c>
      <c r="J223" t="s">
        <v>241</v>
      </c>
      <c r="K223" t="s">
        <v>242</v>
      </c>
    </row>
    <row r="224" spans="1:19">
      <c r="A224" t="s">
        <v>244</v>
      </c>
      <c r="B224">
        <v>6</v>
      </c>
      <c r="R224" t="s">
        <v>243</v>
      </c>
      <c r="S224">
        <v>12</v>
      </c>
    </row>
    <row r="225" spans="1:19">
      <c r="A225" t="s">
        <v>245</v>
      </c>
      <c r="B225">
        <v>60</v>
      </c>
      <c r="J225" t="s">
        <v>243</v>
      </c>
      <c r="K225">
        <v>12</v>
      </c>
      <c r="R225" t="s">
        <v>244</v>
      </c>
      <c r="S225">
        <v>6</v>
      </c>
    </row>
    <row r="226" spans="1:19">
      <c r="A226" t="s">
        <v>246</v>
      </c>
      <c r="B226">
        <v>250</v>
      </c>
      <c r="J226" t="s">
        <v>244</v>
      </c>
      <c r="K226">
        <v>6</v>
      </c>
      <c r="R226" t="s">
        <v>245</v>
      </c>
      <c r="S226">
        <v>60</v>
      </c>
    </row>
    <row r="227" spans="1:19">
      <c r="A227" t="s">
        <v>247</v>
      </c>
      <c r="B227">
        <v>500</v>
      </c>
      <c r="J227" t="s">
        <v>245</v>
      </c>
      <c r="K227">
        <v>60</v>
      </c>
      <c r="R227" t="s">
        <v>246</v>
      </c>
      <c r="S227">
        <v>250</v>
      </c>
    </row>
    <row r="228" spans="1:19">
      <c r="A228" t="s">
        <v>248</v>
      </c>
      <c r="B228">
        <v>7.5000000000000002E-4</v>
      </c>
      <c r="J228" t="s">
        <v>246</v>
      </c>
      <c r="K228">
        <v>250</v>
      </c>
      <c r="R228" t="s">
        <v>247</v>
      </c>
      <c r="S228">
        <v>500</v>
      </c>
    </row>
    <row r="229" spans="1:19">
      <c r="A229" t="s">
        <v>249</v>
      </c>
      <c r="B229">
        <v>100</v>
      </c>
      <c r="J229" t="s">
        <v>247</v>
      </c>
      <c r="K229">
        <v>500</v>
      </c>
      <c r="R229" t="s">
        <v>248</v>
      </c>
      <c r="S229">
        <v>7.5000000000000002E-4</v>
      </c>
    </row>
    <row r="230" spans="1:19">
      <c r="A230" t="s">
        <v>250</v>
      </c>
      <c r="B230">
        <v>4.0000000000000001E-3</v>
      </c>
      <c r="J230" t="s">
        <v>248</v>
      </c>
      <c r="K230">
        <v>7.5000000000000002E-4</v>
      </c>
      <c r="R230" t="s">
        <v>249</v>
      </c>
      <c r="S230">
        <v>100</v>
      </c>
    </row>
    <row r="231" spans="1:19">
      <c r="J231" t="s">
        <v>249</v>
      </c>
      <c r="K231">
        <v>100</v>
      </c>
      <c r="R231" t="s">
        <v>250</v>
      </c>
      <c r="S231">
        <v>4.0000000000000001E-3</v>
      </c>
    </row>
    <row r="232" spans="1:19">
      <c r="A232" t="s">
        <v>251</v>
      </c>
      <c r="B232">
        <v>10</v>
      </c>
      <c r="J232" t="s">
        <v>250</v>
      </c>
      <c r="K232">
        <v>4.0000000000000001E-3</v>
      </c>
    </row>
    <row r="233" spans="1:19">
      <c r="A233" t="s">
        <v>252</v>
      </c>
      <c r="B233" t="s">
        <v>253</v>
      </c>
      <c r="R233" t="s">
        <v>251</v>
      </c>
      <c r="S233">
        <v>10</v>
      </c>
    </row>
    <row r="234" spans="1:19">
      <c r="A234" t="s">
        <v>254</v>
      </c>
      <c r="B234">
        <v>10</v>
      </c>
      <c r="J234" t="s">
        <v>251</v>
      </c>
      <c r="K234">
        <v>10</v>
      </c>
      <c r="R234" t="s">
        <v>252</v>
      </c>
      <c r="S234" t="s">
        <v>253</v>
      </c>
    </row>
    <row r="235" spans="1:19">
      <c r="A235" t="s">
        <v>255</v>
      </c>
      <c r="B235">
        <v>50</v>
      </c>
      <c r="J235" t="s">
        <v>252</v>
      </c>
      <c r="K235" t="s">
        <v>253</v>
      </c>
      <c r="R235" t="s">
        <v>254</v>
      </c>
      <c r="S235">
        <v>10</v>
      </c>
    </row>
    <row r="236" spans="1:19">
      <c r="A236" t="s">
        <v>256</v>
      </c>
      <c r="B236" s="1">
        <v>3.5000000000000002E-8</v>
      </c>
      <c r="J236" t="s">
        <v>254</v>
      </c>
      <c r="K236">
        <v>10</v>
      </c>
      <c r="R236" t="s">
        <v>255</v>
      </c>
      <c r="S236">
        <v>50</v>
      </c>
    </row>
    <row r="237" spans="1:19">
      <c r="A237" t="s">
        <v>257</v>
      </c>
      <c r="B237" s="1">
        <v>1.6700000000000001E-8</v>
      </c>
      <c r="J237" t="s">
        <v>255</v>
      </c>
      <c r="K237">
        <v>50</v>
      </c>
      <c r="R237" t="s">
        <v>256</v>
      </c>
      <c r="S237" s="1">
        <v>3.5000000000000002E-8</v>
      </c>
    </row>
    <row r="238" spans="1:19">
      <c r="A238" t="s">
        <v>258</v>
      </c>
      <c r="B238">
        <v>2E-3</v>
      </c>
      <c r="J238" t="s">
        <v>256</v>
      </c>
      <c r="K238" s="1">
        <v>3.5000000000000002E-8</v>
      </c>
      <c r="R238" t="s">
        <v>257</v>
      </c>
      <c r="S238" s="1">
        <v>1.6700000000000001E-8</v>
      </c>
    </row>
    <row r="239" spans="1:19">
      <c r="A239" t="s">
        <v>259</v>
      </c>
      <c r="B239">
        <v>-0.01</v>
      </c>
      <c r="J239" t="s">
        <v>257</v>
      </c>
      <c r="K239" s="1">
        <v>1.6700000000000001E-8</v>
      </c>
      <c r="R239" t="s">
        <v>258</v>
      </c>
      <c r="S239">
        <v>2E-3</v>
      </c>
    </row>
    <row r="240" spans="1:19">
      <c r="A240" t="s">
        <v>260</v>
      </c>
      <c r="B240">
        <v>1.3300000000000001E-4</v>
      </c>
      <c r="J240" t="s">
        <v>258</v>
      </c>
      <c r="K240">
        <v>2E-3</v>
      </c>
      <c r="R240" t="s">
        <v>259</v>
      </c>
      <c r="S240">
        <v>-0.01</v>
      </c>
    </row>
    <row r="241" spans="1:19">
      <c r="A241" t="s">
        <v>261</v>
      </c>
      <c r="B241">
        <v>1E-4</v>
      </c>
      <c r="J241" t="s">
        <v>259</v>
      </c>
      <c r="K241">
        <v>-0.01</v>
      </c>
      <c r="R241" t="s">
        <v>260</v>
      </c>
      <c r="S241">
        <v>1.3300000000000001E-4</v>
      </c>
    </row>
    <row r="242" spans="1:19">
      <c r="A242" t="s">
        <v>262</v>
      </c>
      <c r="B242">
        <v>0.01</v>
      </c>
      <c r="J242" t="s">
        <v>260</v>
      </c>
      <c r="K242">
        <v>1.3300000000000001E-4</v>
      </c>
      <c r="R242" t="s">
        <v>261</v>
      </c>
      <c r="S242">
        <v>1E-4</v>
      </c>
    </row>
    <row r="243" spans="1:19">
      <c r="A243" t="s">
        <v>263</v>
      </c>
      <c r="B243">
        <v>0</v>
      </c>
      <c r="J243" t="s">
        <v>261</v>
      </c>
      <c r="K243">
        <v>1E-4</v>
      </c>
      <c r="R243" t="s">
        <v>262</v>
      </c>
      <c r="S243">
        <v>0.01</v>
      </c>
    </row>
    <row r="244" spans="1:19">
      <c r="A244" t="s">
        <v>264</v>
      </c>
      <c r="B244">
        <v>0.02</v>
      </c>
      <c r="J244" t="s">
        <v>262</v>
      </c>
      <c r="K244">
        <v>0.01</v>
      </c>
      <c r="R244" t="s">
        <v>263</v>
      </c>
      <c r="S244">
        <v>0</v>
      </c>
    </row>
    <row r="245" spans="1:19">
      <c r="A245" t="s">
        <v>265</v>
      </c>
      <c r="B245">
        <v>-0.06</v>
      </c>
      <c r="J245" t="s">
        <v>263</v>
      </c>
      <c r="K245">
        <v>0</v>
      </c>
      <c r="R245" t="s">
        <v>264</v>
      </c>
      <c r="S245">
        <v>0.02</v>
      </c>
    </row>
    <row r="246" spans="1:19">
      <c r="A246" t="s">
        <v>266</v>
      </c>
      <c r="B246">
        <v>0.06</v>
      </c>
      <c r="J246" t="s">
        <v>264</v>
      </c>
      <c r="K246">
        <v>0.02</v>
      </c>
      <c r="R246" t="s">
        <v>265</v>
      </c>
      <c r="S246">
        <v>-0.06</v>
      </c>
    </row>
    <row r="247" spans="1:19">
      <c r="A247" t="s">
        <v>267</v>
      </c>
      <c r="B247">
        <v>1E-4</v>
      </c>
      <c r="J247" t="s">
        <v>265</v>
      </c>
      <c r="K247">
        <v>-0.06</v>
      </c>
      <c r="R247" t="s">
        <v>266</v>
      </c>
      <c r="S247">
        <v>0.06</v>
      </c>
    </row>
    <row r="248" spans="1:19">
      <c r="J248" t="s">
        <v>266</v>
      </c>
      <c r="K248">
        <v>0.06</v>
      </c>
      <c r="R248" t="s">
        <v>267</v>
      </c>
      <c r="S248">
        <v>1E-4</v>
      </c>
    </row>
    <row r="249" spans="1:19">
      <c r="A249" t="s">
        <v>268</v>
      </c>
      <c r="B249" t="s">
        <v>253</v>
      </c>
      <c r="J249" t="s">
        <v>267</v>
      </c>
      <c r="K249">
        <v>1E-4</v>
      </c>
    </row>
    <row r="250" spans="1:19">
      <c r="A250" t="s">
        <v>269</v>
      </c>
      <c r="B250">
        <v>10</v>
      </c>
      <c r="R250" t="s">
        <v>268</v>
      </c>
      <c r="S250" t="s">
        <v>253</v>
      </c>
    </row>
    <row r="251" spans="1:19">
      <c r="A251" t="s">
        <v>270</v>
      </c>
      <c r="B251">
        <v>100</v>
      </c>
      <c r="J251" t="s">
        <v>268</v>
      </c>
      <c r="K251" t="s">
        <v>253</v>
      </c>
      <c r="R251" t="s">
        <v>269</v>
      </c>
      <c r="S251">
        <v>10</v>
      </c>
    </row>
    <row r="252" spans="1:19">
      <c r="A252" t="s">
        <v>271</v>
      </c>
      <c r="B252" s="1">
        <v>1.1999999999999999E-7</v>
      </c>
      <c r="J252" t="s">
        <v>269</v>
      </c>
      <c r="K252">
        <v>10</v>
      </c>
      <c r="R252" t="s">
        <v>270</v>
      </c>
      <c r="S252">
        <v>100</v>
      </c>
    </row>
    <row r="253" spans="1:19">
      <c r="A253" t="s">
        <v>272</v>
      </c>
      <c r="B253" s="1">
        <v>1.6700000000000001E-8</v>
      </c>
      <c r="J253" t="s">
        <v>270</v>
      </c>
      <c r="K253">
        <v>100</v>
      </c>
      <c r="R253" t="s">
        <v>271</v>
      </c>
      <c r="S253" s="1">
        <v>1.1999999999999999E-7</v>
      </c>
    </row>
    <row r="254" spans="1:19">
      <c r="A254" t="s">
        <v>273</v>
      </c>
      <c r="B254">
        <v>2E-3</v>
      </c>
      <c r="J254" t="s">
        <v>271</v>
      </c>
      <c r="K254" s="1">
        <v>1.1999999999999999E-7</v>
      </c>
      <c r="R254" t="s">
        <v>272</v>
      </c>
      <c r="S254" s="1">
        <v>1.6700000000000001E-8</v>
      </c>
    </row>
    <row r="255" spans="1:19">
      <c r="A255" t="s">
        <v>274</v>
      </c>
      <c r="B255">
        <v>-0.01</v>
      </c>
      <c r="J255" t="s">
        <v>272</v>
      </c>
      <c r="K255" s="1">
        <v>1.6700000000000001E-8</v>
      </c>
      <c r="R255" t="s">
        <v>273</v>
      </c>
      <c r="S255">
        <v>2E-3</v>
      </c>
    </row>
    <row r="256" spans="1:19">
      <c r="A256" t="s">
        <v>275</v>
      </c>
      <c r="B256">
        <v>1.3300000000000001E-4</v>
      </c>
      <c r="J256" t="s">
        <v>273</v>
      </c>
      <c r="K256">
        <v>2E-3</v>
      </c>
      <c r="R256" t="s">
        <v>274</v>
      </c>
      <c r="S256">
        <v>-0.01</v>
      </c>
    </row>
    <row r="257" spans="1:20">
      <c r="A257" t="s">
        <v>276</v>
      </c>
      <c r="B257">
        <v>2.9999999999999997E-4</v>
      </c>
      <c r="J257" t="s">
        <v>274</v>
      </c>
      <c r="K257">
        <v>-0.01</v>
      </c>
      <c r="R257" t="s">
        <v>275</v>
      </c>
      <c r="S257">
        <v>1.3300000000000001E-4</v>
      </c>
    </row>
    <row r="258" spans="1:20">
      <c r="A258" t="s">
        <v>277</v>
      </c>
      <c r="B258">
        <v>0.01</v>
      </c>
      <c r="J258" t="s">
        <v>275</v>
      </c>
      <c r="K258">
        <v>1.3300000000000001E-4</v>
      </c>
      <c r="R258" t="s">
        <v>276</v>
      </c>
      <c r="S258">
        <v>2.9999999999999997E-4</v>
      </c>
    </row>
    <row r="259" spans="1:20">
      <c r="A259" t="s">
        <v>278</v>
      </c>
      <c r="B259">
        <v>0</v>
      </c>
      <c r="J259" t="s">
        <v>276</v>
      </c>
      <c r="K259">
        <v>2.9999999999999997E-4</v>
      </c>
      <c r="R259" t="s">
        <v>277</v>
      </c>
      <c r="S259">
        <v>0.01</v>
      </c>
    </row>
    <row r="260" spans="1:20">
      <c r="A260" t="s">
        <v>279</v>
      </c>
      <c r="B260">
        <v>0.02</v>
      </c>
      <c r="J260" t="s">
        <v>277</v>
      </c>
      <c r="K260">
        <v>0.01</v>
      </c>
      <c r="R260" t="s">
        <v>278</v>
      </c>
      <c r="S260">
        <v>0</v>
      </c>
    </row>
    <row r="261" spans="1:20">
      <c r="A261" t="s">
        <v>280</v>
      </c>
      <c r="B261">
        <v>-0.06</v>
      </c>
      <c r="J261" t="s">
        <v>278</v>
      </c>
      <c r="K261">
        <v>0</v>
      </c>
      <c r="R261" t="s">
        <v>279</v>
      </c>
      <c r="S261">
        <v>0.02</v>
      </c>
    </row>
    <row r="262" spans="1:20">
      <c r="A262" t="s">
        <v>281</v>
      </c>
      <c r="B262">
        <v>0.06</v>
      </c>
      <c r="J262" t="s">
        <v>279</v>
      </c>
      <c r="K262">
        <v>0.02</v>
      </c>
      <c r="R262" t="s">
        <v>280</v>
      </c>
      <c r="S262">
        <v>-0.06</v>
      </c>
    </row>
    <row r="263" spans="1:20">
      <c r="A263" t="s">
        <v>282</v>
      </c>
      <c r="B263">
        <v>0</v>
      </c>
      <c r="J263" t="s">
        <v>280</v>
      </c>
      <c r="K263">
        <v>-0.06</v>
      </c>
      <c r="R263" t="s">
        <v>281</v>
      </c>
      <c r="S263">
        <v>0.06</v>
      </c>
    </row>
    <row r="264" spans="1:20">
      <c r="A264" t="s">
        <v>283</v>
      </c>
      <c r="B264">
        <v>0</v>
      </c>
      <c r="J264" t="s">
        <v>281</v>
      </c>
      <c r="K264">
        <v>0.06</v>
      </c>
      <c r="R264" t="s">
        <v>282</v>
      </c>
      <c r="S264">
        <v>0</v>
      </c>
    </row>
    <row r="265" spans="1:20">
      <c r="J265" t="s">
        <v>282</v>
      </c>
      <c r="K265">
        <v>0</v>
      </c>
      <c r="R265" t="s">
        <v>283</v>
      </c>
      <c r="S265">
        <v>0</v>
      </c>
    </row>
    <row r="266" spans="1:20">
      <c r="J266" t="s">
        <v>283</v>
      </c>
      <c r="K266">
        <v>0</v>
      </c>
    </row>
    <row r="267" spans="1:20">
      <c r="A267" t="s">
        <v>11</v>
      </c>
    </row>
    <row r="268" spans="1:20">
      <c r="A268" t="s">
        <v>12</v>
      </c>
      <c r="B268" t="s">
        <v>13</v>
      </c>
      <c r="R268" t="s">
        <v>11</v>
      </c>
    </row>
    <row r="269" spans="1:20">
      <c r="B269">
        <v>250</v>
      </c>
      <c r="C269">
        <v>500</v>
      </c>
      <c r="D269">
        <v>1000</v>
      </c>
      <c r="E269">
        <v>2000</v>
      </c>
      <c r="F269">
        <v>4000</v>
      </c>
      <c r="G269">
        <v>8000</v>
      </c>
      <c r="J269" t="s">
        <v>11</v>
      </c>
      <c r="R269" t="s">
        <v>355</v>
      </c>
      <c r="S269" t="s">
        <v>356</v>
      </c>
    </row>
    <row r="270" spans="1:20">
      <c r="A270">
        <v>0.01</v>
      </c>
      <c r="B270">
        <v>38.474699999999999</v>
      </c>
      <c r="C270">
        <v>42.7196</v>
      </c>
      <c r="D270">
        <v>36.376399999999997</v>
      </c>
      <c r="E270">
        <v>23.443300000000001</v>
      </c>
      <c r="F270">
        <v>35.578499999999998</v>
      </c>
      <c r="G270">
        <v>42.664200000000001</v>
      </c>
      <c r="J270" t="s">
        <v>330</v>
      </c>
      <c r="K270" t="s">
        <v>331</v>
      </c>
      <c r="S270">
        <v>1.6E-2</v>
      </c>
      <c r="T270">
        <v>0.25</v>
      </c>
    </row>
    <row r="271" spans="1:20">
      <c r="A271">
        <v>0.03</v>
      </c>
      <c r="B271">
        <v>41.244500000000002</v>
      </c>
      <c r="C271">
        <v>54.062899999999999</v>
      </c>
      <c r="D271">
        <v>53.353000000000002</v>
      </c>
      <c r="E271">
        <v>37.001399999999997</v>
      </c>
      <c r="F271">
        <v>40.746400000000001</v>
      </c>
      <c r="G271">
        <v>48.057899999999997</v>
      </c>
      <c r="K271">
        <v>250</v>
      </c>
      <c r="L271">
        <v>500</v>
      </c>
      <c r="M271">
        <v>1000</v>
      </c>
      <c r="N271">
        <v>2000</v>
      </c>
      <c r="O271">
        <v>4000</v>
      </c>
      <c r="P271">
        <v>8000</v>
      </c>
      <c r="R271">
        <v>250</v>
      </c>
      <c r="S271">
        <v>19.844200000000001</v>
      </c>
      <c r="T271">
        <v>16.565100000000001</v>
      </c>
    </row>
    <row r="272" spans="1:20">
      <c r="A272">
        <v>0.05</v>
      </c>
      <c r="B272">
        <v>63.862200000000001</v>
      </c>
      <c r="C272">
        <v>75.194299999999998</v>
      </c>
      <c r="D272">
        <v>72.419700000000006</v>
      </c>
      <c r="E272">
        <v>50.884700000000002</v>
      </c>
      <c r="F272">
        <v>51.476700000000001</v>
      </c>
      <c r="G272">
        <v>50.197000000000003</v>
      </c>
      <c r="J272">
        <v>0.5</v>
      </c>
      <c r="K272">
        <v>64.625</v>
      </c>
      <c r="L272">
        <v>83.7089</v>
      </c>
      <c r="M272">
        <v>84.242500000000007</v>
      </c>
      <c r="N272">
        <v>77.1571</v>
      </c>
      <c r="O272">
        <v>68.419200000000004</v>
      </c>
      <c r="P272">
        <v>83.332499999999996</v>
      </c>
      <c r="R272">
        <v>500</v>
      </c>
      <c r="S272">
        <v>17.119499999999999</v>
      </c>
      <c r="T272">
        <v>12.441700000000001</v>
      </c>
    </row>
    <row r="273" spans="10:20">
      <c r="J273">
        <v>0.7</v>
      </c>
      <c r="K273">
        <v>57.119100000000003</v>
      </c>
      <c r="L273">
        <v>65.643900000000002</v>
      </c>
      <c r="M273">
        <v>68.491799999999998</v>
      </c>
      <c r="N273">
        <v>65.799300000000002</v>
      </c>
      <c r="O273">
        <v>56.7014</v>
      </c>
      <c r="P273">
        <v>85.856499999999997</v>
      </c>
      <c r="R273">
        <v>1000</v>
      </c>
      <c r="S273">
        <v>11.4444</v>
      </c>
      <c r="T273">
        <v>7.2449000000000003</v>
      </c>
    </row>
    <row r="274" spans="10:20">
      <c r="J274">
        <v>0.9</v>
      </c>
      <c r="K274">
        <v>43.870399999999997</v>
      </c>
      <c r="L274">
        <v>52.281199999999998</v>
      </c>
      <c r="M274">
        <v>44.690899999999999</v>
      </c>
      <c r="N274">
        <v>33.798999999999999</v>
      </c>
      <c r="O274">
        <v>37.1477</v>
      </c>
      <c r="P274">
        <v>53.344499999999996</v>
      </c>
      <c r="R274">
        <v>2000</v>
      </c>
      <c r="S274">
        <v>10.1568</v>
      </c>
      <c r="T274">
        <v>4.9428000000000001</v>
      </c>
    </row>
    <row r="275" spans="10:20">
      <c r="J275">
        <v>1</v>
      </c>
      <c r="K275">
        <v>39.331899999999997</v>
      </c>
      <c r="L275">
        <v>42.814100000000003</v>
      </c>
      <c r="M275">
        <v>38.8904</v>
      </c>
      <c r="N275">
        <v>34.626399999999997</v>
      </c>
      <c r="O275">
        <v>36.110799999999998</v>
      </c>
      <c r="P275">
        <v>45.728999999999999</v>
      </c>
      <c r="R275">
        <v>4000</v>
      </c>
      <c r="S275">
        <v>18.588200000000001</v>
      </c>
      <c r="T275">
        <v>11.1843</v>
      </c>
    </row>
    <row r="276" spans="10:20">
      <c r="J276">
        <v>1.1000000000000001</v>
      </c>
      <c r="K276">
        <v>43.421399999999998</v>
      </c>
      <c r="L276">
        <v>50.058599999999998</v>
      </c>
      <c r="M276">
        <v>44.169899999999998</v>
      </c>
      <c r="N276">
        <v>32.214399999999998</v>
      </c>
      <c r="O276">
        <v>37.863500000000002</v>
      </c>
      <c r="P276">
        <v>49.590400000000002</v>
      </c>
      <c r="R276">
        <v>8000</v>
      </c>
      <c r="S276">
        <v>29.941700000000001</v>
      </c>
      <c r="T276">
        <v>17.791799999999999</v>
      </c>
    </row>
    <row r="277" spans="10:20">
      <c r="J277">
        <v>1.3</v>
      </c>
      <c r="K277">
        <v>40.335700000000003</v>
      </c>
      <c r="L277">
        <v>40.158799999999999</v>
      </c>
      <c r="M277">
        <v>50.491999999999997</v>
      </c>
      <c r="N277">
        <v>64.720399999999998</v>
      </c>
      <c r="O277">
        <v>65.347099999999998</v>
      </c>
      <c r="P277">
        <v>78.579700000000003</v>
      </c>
    </row>
    <row r="278" spans="10:20">
      <c r="J278">
        <v>1.6</v>
      </c>
      <c r="K278">
        <v>46.950099999999999</v>
      </c>
      <c r="L278">
        <v>63.105899999999998</v>
      </c>
      <c r="M278">
        <v>75.876999999999995</v>
      </c>
      <c r="N278">
        <v>86.507900000000006</v>
      </c>
      <c r="O278">
        <v>94.487200000000001</v>
      </c>
      <c r="P278">
        <v>98.590100000000007</v>
      </c>
    </row>
    <row r="279" spans="10:20">
      <c r="R279" t="s">
        <v>3</v>
      </c>
      <c r="S279" t="s">
        <v>365</v>
      </c>
    </row>
    <row r="280" spans="10:20">
      <c r="R280" t="s">
        <v>366</v>
      </c>
    </row>
    <row r="281" spans="10:20">
      <c r="J281" t="s">
        <v>3</v>
      </c>
      <c r="K281" t="s">
        <v>350</v>
      </c>
      <c r="R281" t="s">
        <v>352</v>
      </c>
    </row>
    <row r="282" spans="10:20">
      <c r="J282" t="s">
        <v>351</v>
      </c>
    </row>
    <row r="283" spans="10:20">
      <c r="J283" t="s">
        <v>352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10"/>
  </sheetPr>
  <dimension ref="R1:BF111"/>
  <sheetViews>
    <sheetView showGridLines="0" tabSelected="1" zoomScale="53" zoomScaleNormal="53" zoomScaleSheetLayoutView="25" zoomScalePageLayoutView="55" workbookViewId="0">
      <selection activeCell="U5" sqref="T5:U10"/>
    </sheetView>
  </sheetViews>
  <sheetFormatPr defaultRowHeight="12.75"/>
  <cols>
    <col min="1" max="24" width="9.140625" style="2"/>
    <col min="25" max="25" width="11.42578125" style="2" bestFit="1" customWidth="1"/>
    <col min="26" max="280" width="9.140625" style="2"/>
    <col min="281" max="281" width="11.42578125" style="2" bestFit="1" customWidth="1"/>
    <col min="282" max="536" width="9.140625" style="2"/>
    <col min="537" max="537" width="11.42578125" style="2" bestFit="1" customWidth="1"/>
    <col min="538" max="792" width="9.140625" style="2"/>
    <col min="793" max="793" width="11.42578125" style="2" bestFit="1" customWidth="1"/>
    <col min="794" max="1048" width="9.140625" style="2"/>
    <col min="1049" max="1049" width="11.42578125" style="2" bestFit="1" customWidth="1"/>
    <col min="1050" max="1304" width="9.140625" style="2"/>
    <col min="1305" max="1305" width="11.42578125" style="2" bestFit="1" customWidth="1"/>
    <col min="1306" max="1560" width="9.140625" style="2"/>
    <col min="1561" max="1561" width="11.42578125" style="2" bestFit="1" customWidth="1"/>
    <col min="1562" max="1816" width="9.140625" style="2"/>
    <col min="1817" max="1817" width="11.42578125" style="2" bestFit="1" customWidth="1"/>
    <col min="1818" max="2072" width="9.140625" style="2"/>
    <col min="2073" max="2073" width="11.42578125" style="2" bestFit="1" customWidth="1"/>
    <col min="2074" max="2328" width="9.140625" style="2"/>
    <col min="2329" max="2329" width="11.42578125" style="2" bestFit="1" customWidth="1"/>
    <col min="2330" max="2584" width="9.140625" style="2"/>
    <col min="2585" max="2585" width="11.42578125" style="2" bestFit="1" customWidth="1"/>
    <col min="2586" max="2840" width="9.140625" style="2"/>
    <col min="2841" max="2841" width="11.42578125" style="2" bestFit="1" customWidth="1"/>
    <col min="2842" max="3096" width="9.140625" style="2"/>
    <col min="3097" max="3097" width="11.42578125" style="2" bestFit="1" customWidth="1"/>
    <col min="3098" max="3352" width="9.140625" style="2"/>
    <col min="3353" max="3353" width="11.42578125" style="2" bestFit="1" customWidth="1"/>
    <col min="3354" max="3608" width="9.140625" style="2"/>
    <col min="3609" max="3609" width="11.42578125" style="2" bestFit="1" customWidth="1"/>
    <col min="3610" max="3864" width="9.140625" style="2"/>
    <col min="3865" max="3865" width="11.42578125" style="2" bestFit="1" customWidth="1"/>
    <col min="3866" max="4120" width="9.140625" style="2"/>
    <col min="4121" max="4121" width="11.42578125" style="2" bestFit="1" customWidth="1"/>
    <col min="4122" max="4376" width="9.140625" style="2"/>
    <col min="4377" max="4377" width="11.42578125" style="2" bestFit="1" customWidth="1"/>
    <col min="4378" max="4632" width="9.140625" style="2"/>
    <col min="4633" max="4633" width="11.42578125" style="2" bestFit="1" customWidth="1"/>
    <col min="4634" max="4888" width="9.140625" style="2"/>
    <col min="4889" max="4889" width="11.42578125" style="2" bestFit="1" customWidth="1"/>
    <col min="4890" max="5144" width="9.140625" style="2"/>
    <col min="5145" max="5145" width="11.42578125" style="2" bestFit="1" customWidth="1"/>
    <col min="5146" max="5400" width="9.140625" style="2"/>
    <col min="5401" max="5401" width="11.42578125" style="2" bestFit="1" customWidth="1"/>
    <col min="5402" max="5656" width="9.140625" style="2"/>
    <col min="5657" max="5657" width="11.42578125" style="2" bestFit="1" customWidth="1"/>
    <col min="5658" max="5912" width="9.140625" style="2"/>
    <col min="5913" max="5913" width="11.42578125" style="2" bestFit="1" customWidth="1"/>
    <col min="5914" max="6168" width="9.140625" style="2"/>
    <col min="6169" max="6169" width="11.42578125" style="2" bestFit="1" customWidth="1"/>
    <col min="6170" max="6424" width="9.140625" style="2"/>
    <col min="6425" max="6425" width="11.42578125" style="2" bestFit="1" customWidth="1"/>
    <col min="6426" max="6680" width="9.140625" style="2"/>
    <col min="6681" max="6681" width="11.42578125" style="2" bestFit="1" customWidth="1"/>
    <col min="6682" max="6936" width="9.140625" style="2"/>
    <col min="6937" max="6937" width="11.42578125" style="2" bestFit="1" customWidth="1"/>
    <col min="6938" max="7192" width="9.140625" style="2"/>
    <col min="7193" max="7193" width="11.42578125" style="2" bestFit="1" customWidth="1"/>
    <col min="7194" max="7448" width="9.140625" style="2"/>
    <col min="7449" max="7449" width="11.42578125" style="2" bestFit="1" customWidth="1"/>
    <col min="7450" max="7704" width="9.140625" style="2"/>
    <col min="7705" max="7705" width="11.42578125" style="2" bestFit="1" customWidth="1"/>
    <col min="7706" max="7960" width="9.140625" style="2"/>
    <col min="7961" max="7961" width="11.42578125" style="2" bestFit="1" customWidth="1"/>
    <col min="7962" max="8216" width="9.140625" style="2"/>
    <col min="8217" max="8217" width="11.42578125" style="2" bestFit="1" customWidth="1"/>
    <col min="8218" max="8472" width="9.140625" style="2"/>
    <col min="8473" max="8473" width="11.42578125" style="2" bestFit="1" customWidth="1"/>
    <col min="8474" max="8728" width="9.140625" style="2"/>
    <col min="8729" max="8729" width="11.42578125" style="2" bestFit="1" customWidth="1"/>
    <col min="8730" max="8984" width="9.140625" style="2"/>
    <col min="8985" max="8985" width="11.42578125" style="2" bestFit="1" customWidth="1"/>
    <col min="8986" max="9240" width="9.140625" style="2"/>
    <col min="9241" max="9241" width="11.42578125" style="2" bestFit="1" customWidth="1"/>
    <col min="9242" max="9496" width="9.140625" style="2"/>
    <col min="9497" max="9497" width="11.42578125" style="2" bestFit="1" customWidth="1"/>
    <col min="9498" max="9752" width="9.140625" style="2"/>
    <col min="9753" max="9753" width="11.42578125" style="2" bestFit="1" customWidth="1"/>
    <col min="9754" max="10008" width="9.140625" style="2"/>
    <col min="10009" max="10009" width="11.42578125" style="2" bestFit="1" customWidth="1"/>
    <col min="10010" max="10264" width="9.140625" style="2"/>
    <col min="10265" max="10265" width="11.42578125" style="2" bestFit="1" customWidth="1"/>
    <col min="10266" max="10520" width="9.140625" style="2"/>
    <col min="10521" max="10521" width="11.42578125" style="2" bestFit="1" customWidth="1"/>
    <col min="10522" max="10776" width="9.140625" style="2"/>
    <col min="10777" max="10777" width="11.42578125" style="2" bestFit="1" customWidth="1"/>
    <col min="10778" max="11032" width="9.140625" style="2"/>
    <col min="11033" max="11033" width="11.42578125" style="2" bestFit="1" customWidth="1"/>
    <col min="11034" max="11288" width="9.140625" style="2"/>
    <col min="11289" max="11289" width="11.42578125" style="2" bestFit="1" customWidth="1"/>
    <col min="11290" max="11544" width="9.140625" style="2"/>
    <col min="11545" max="11545" width="11.42578125" style="2" bestFit="1" customWidth="1"/>
    <col min="11546" max="11800" width="9.140625" style="2"/>
    <col min="11801" max="11801" width="11.42578125" style="2" bestFit="1" customWidth="1"/>
    <col min="11802" max="12056" width="9.140625" style="2"/>
    <col min="12057" max="12057" width="11.42578125" style="2" bestFit="1" customWidth="1"/>
    <col min="12058" max="12312" width="9.140625" style="2"/>
    <col min="12313" max="12313" width="11.42578125" style="2" bestFit="1" customWidth="1"/>
    <col min="12314" max="12568" width="9.140625" style="2"/>
    <col min="12569" max="12569" width="11.42578125" style="2" bestFit="1" customWidth="1"/>
    <col min="12570" max="12824" width="9.140625" style="2"/>
    <col min="12825" max="12825" width="11.42578125" style="2" bestFit="1" customWidth="1"/>
    <col min="12826" max="13080" width="9.140625" style="2"/>
    <col min="13081" max="13081" width="11.42578125" style="2" bestFit="1" customWidth="1"/>
    <col min="13082" max="13336" width="9.140625" style="2"/>
    <col min="13337" max="13337" width="11.42578125" style="2" bestFit="1" customWidth="1"/>
    <col min="13338" max="13592" width="9.140625" style="2"/>
    <col min="13593" max="13593" width="11.42578125" style="2" bestFit="1" customWidth="1"/>
    <col min="13594" max="13848" width="9.140625" style="2"/>
    <col min="13849" max="13849" width="11.42578125" style="2" bestFit="1" customWidth="1"/>
    <col min="13850" max="14104" width="9.140625" style="2"/>
    <col min="14105" max="14105" width="11.42578125" style="2" bestFit="1" customWidth="1"/>
    <col min="14106" max="14360" width="9.140625" style="2"/>
    <col min="14361" max="14361" width="11.42578125" style="2" bestFit="1" customWidth="1"/>
    <col min="14362" max="14616" width="9.140625" style="2"/>
    <col min="14617" max="14617" width="11.42578125" style="2" bestFit="1" customWidth="1"/>
    <col min="14618" max="14872" width="9.140625" style="2"/>
    <col min="14873" max="14873" width="11.42578125" style="2" bestFit="1" customWidth="1"/>
    <col min="14874" max="15128" width="9.140625" style="2"/>
    <col min="15129" max="15129" width="11.42578125" style="2" bestFit="1" customWidth="1"/>
    <col min="15130" max="15384" width="9.140625" style="2"/>
    <col min="15385" max="15385" width="11.42578125" style="2" bestFit="1" customWidth="1"/>
    <col min="15386" max="15640" width="9.140625" style="2"/>
    <col min="15641" max="15641" width="11.42578125" style="2" bestFit="1" customWidth="1"/>
    <col min="15642" max="15896" width="9.140625" style="2"/>
    <col min="15897" max="15897" width="11.42578125" style="2" bestFit="1" customWidth="1"/>
    <col min="15898" max="16152" width="9.140625" style="2"/>
    <col min="16153" max="16153" width="11.42578125" style="2" bestFit="1" customWidth="1"/>
    <col min="16154" max="16384" width="9.140625" style="2"/>
  </cols>
  <sheetData>
    <row r="1" spans="19:58">
      <c r="AM1" s="3" t="s">
        <v>284</v>
      </c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5"/>
    </row>
    <row r="2" spans="19:58">
      <c r="S2" s="6" t="s">
        <v>285</v>
      </c>
      <c r="T2" s="7"/>
      <c r="U2" s="7"/>
      <c r="Y2" s="8"/>
      <c r="Z2" s="9" t="s">
        <v>286</v>
      </c>
      <c r="AD2" s="8"/>
      <c r="AE2" s="9" t="s">
        <v>287</v>
      </c>
      <c r="AG2" s="9" t="s">
        <v>288</v>
      </c>
      <c r="AM2" s="10"/>
      <c r="AN2" s="6" t="s">
        <v>289</v>
      </c>
      <c r="AO2" s="7"/>
      <c r="AP2" s="7"/>
      <c r="AQ2" s="11"/>
      <c r="AR2" s="11"/>
      <c r="AS2" s="11"/>
      <c r="AT2" s="12"/>
      <c r="AU2" s="13"/>
      <c r="AV2" s="14"/>
      <c r="AW2" s="11"/>
      <c r="AX2" s="11"/>
      <c r="AY2" s="15"/>
      <c r="AZ2" s="16" t="s">
        <v>287</v>
      </c>
      <c r="BA2" s="11"/>
      <c r="BB2" s="16" t="s">
        <v>288</v>
      </c>
      <c r="BC2" s="11"/>
      <c r="BD2" s="11"/>
      <c r="BE2" s="11"/>
      <c r="BF2" s="17"/>
    </row>
    <row r="3" spans="19:58">
      <c r="S3" s="7" t="s">
        <v>290</v>
      </c>
      <c r="T3" s="7" t="s">
        <v>291</v>
      </c>
      <c r="U3" s="7" t="s">
        <v>292</v>
      </c>
      <c r="Y3" s="8" t="s">
        <v>290</v>
      </c>
      <c r="AD3" s="8" t="s">
        <v>290</v>
      </c>
      <c r="AG3" s="8" t="s">
        <v>293</v>
      </c>
      <c r="AH3" s="8" t="s">
        <v>294</v>
      </c>
      <c r="AM3" s="10"/>
      <c r="AN3" s="7" t="s">
        <v>290</v>
      </c>
      <c r="AO3" s="7" t="s">
        <v>291</v>
      </c>
      <c r="AP3" s="7" t="s">
        <v>292</v>
      </c>
      <c r="AQ3" s="11"/>
      <c r="AR3" s="11"/>
      <c r="AS3" s="11"/>
      <c r="AT3" s="12"/>
      <c r="AU3" s="14"/>
      <c r="AV3" s="14"/>
      <c r="AW3" s="11"/>
      <c r="AX3" s="11"/>
      <c r="AY3" s="15" t="s">
        <v>290</v>
      </c>
      <c r="AZ3" s="11"/>
      <c r="BA3" s="11"/>
      <c r="BB3" s="15" t="s">
        <v>293</v>
      </c>
      <c r="BC3" s="15" t="s">
        <v>294</v>
      </c>
      <c r="BD3" s="11"/>
      <c r="BE3" s="11"/>
      <c r="BF3" s="17"/>
    </row>
    <row r="4" spans="19:58">
      <c r="S4" s="18"/>
      <c r="T4" s="18" t="str">
        <f>'[2]analys_abs.thres '!L20</f>
        <v>250 ms</v>
      </c>
      <c r="U4" s="18" t="str">
        <f>'[2]analys_abs.thres '!L41</f>
        <v>16 ms</v>
      </c>
      <c r="Y4" s="19"/>
      <c r="Z4" s="19" t="str">
        <f>[2]audiogram!E8</f>
        <v xml:space="preserve">LEFT AC </v>
      </c>
      <c r="AA4" s="20" t="str">
        <f>[2]audiogram!F8</f>
        <v xml:space="preserve">LEFT BC </v>
      </c>
      <c r="AD4" s="20"/>
      <c r="AE4" s="20" t="str">
        <f>[2]DPOAE!E4</f>
        <v>SNR</v>
      </c>
      <c r="AH4" s="8" t="s">
        <v>295</v>
      </c>
      <c r="AI4" s="8" t="s">
        <v>296</v>
      </c>
      <c r="AM4" s="10"/>
      <c r="AN4" s="18"/>
      <c r="AO4" s="18" t="s">
        <v>297</v>
      </c>
      <c r="AP4" s="18" t="s">
        <v>298</v>
      </c>
      <c r="AQ4" s="11"/>
      <c r="AR4" s="11"/>
      <c r="AS4" s="11"/>
      <c r="AT4" s="14"/>
      <c r="AU4" s="14"/>
      <c r="AV4" s="14"/>
      <c r="AW4" s="11"/>
      <c r="AX4" s="11"/>
      <c r="AY4" s="20"/>
      <c r="AZ4" s="20" t="e">
        <f>[2]DPOAE!Z4</f>
        <v>#REF!</v>
      </c>
      <c r="BA4" s="11"/>
      <c r="BB4" s="11"/>
      <c r="BC4" s="15" t="s">
        <v>295</v>
      </c>
      <c r="BD4" s="15" t="s">
        <v>296</v>
      </c>
      <c r="BE4" s="11"/>
      <c r="BF4" s="17"/>
    </row>
    <row r="5" spans="19:58" ht="15">
      <c r="S5">
        <v>250</v>
      </c>
      <c r="T5">
        <f>'normal replication'!T12</f>
        <v>16.565100000000001</v>
      </c>
      <c r="U5">
        <f>'normal replication'!S12</f>
        <v>19.844200000000001</v>
      </c>
      <c r="W5" s="2">
        <f t="shared" ref="W5:W10" si="0">U5-T5</f>
        <v>3.2790999999999997</v>
      </c>
      <c r="Y5" s="19">
        <f>[2]audiogram!B9</f>
        <v>250</v>
      </c>
      <c r="Z5" s="21" t="e">
        <f>[2]audiogram!E9</f>
        <v>#REF!</v>
      </c>
      <c r="AA5" s="22" t="e">
        <f>[2]audiogram!F9</f>
        <v>#REF!</v>
      </c>
      <c r="AD5" s="20">
        <f>[2]DPOAE!B5</f>
        <v>1000</v>
      </c>
      <c r="AE5" s="22"/>
      <c r="AG5" s="23">
        <v>20</v>
      </c>
      <c r="AM5" s="10"/>
      <c r="AN5" s="18">
        <v>250</v>
      </c>
      <c r="AO5" s="24">
        <v>11.4</v>
      </c>
      <c r="AP5" s="24">
        <v>23.85</v>
      </c>
      <c r="AQ5" s="11"/>
      <c r="AR5" s="11"/>
      <c r="AS5" s="11"/>
      <c r="AT5" s="14"/>
      <c r="AU5" s="14"/>
      <c r="AV5" s="14"/>
      <c r="AW5" s="11"/>
      <c r="AX5" s="11"/>
      <c r="AY5" s="20" t="e">
        <f>[2]DPOAE!W5</f>
        <v>#REF!</v>
      </c>
      <c r="AZ5" s="22"/>
      <c r="BA5" s="11"/>
      <c r="BB5" s="25">
        <v>20</v>
      </c>
      <c r="BC5" s="11"/>
      <c r="BD5" s="11"/>
      <c r="BE5" s="11"/>
      <c r="BF5" s="17"/>
    </row>
    <row r="6" spans="19:58" ht="15">
      <c r="S6">
        <v>500</v>
      </c>
      <c r="T6">
        <f>'normal replication'!T13</f>
        <v>12.441700000000001</v>
      </c>
      <c r="U6">
        <f>'normal replication'!S13</f>
        <v>17.119499999999999</v>
      </c>
      <c r="W6" s="2">
        <f t="shared" si="0"/>
        <v>4.6777999999999977</v>
      </c>
      <c r="Y6" s="19">
        <f>[2]audiogram!B10</f>
        <v>500</v>
      </c>
      <c r="Z6" s="21" t="e">
        <f>[2]audiogram!E10</f>
        <v>#REF!</v>
      </c>
      <c r="AA6" s="22" t="e">
        <f>[2]audiogram!F10</f>
        <v>#REF!</v>
      </c>
      <c r="AD6" s="20">
        <f>[2]DPOAE!B6</f>
        <v>1400</v>
      </c>
      <c r="AE6" s="22"/>
      <c r="AG6" s="23">
        <v>10</v>
      </c>
      <c r="AM6" s="10"/>
      <c r="AN6" s="18">
        <v>500</v>
      </c>
      <c r="AO6" s="24">
        <v>1.55</v>
      </c>
      <c r="AP6" s="24">
        <v>18.899999999999999</v>
      </c>
      <c r="AQ6" s="11"/>
      <c r="AR6" s="11"/>
      <c r="AS6" s="11"/>
      <c r="AT6" s="14"/>
      <c r="AU6" s="14"/>
      <c r="AV6" s="14"/>
      <c r="AW6" s="11"/>
      <c r="AX6" s="11"/>
      <c r="AY6" s="20" t="e">
        <f>[2]DPOAE!W6</f>
        <v>#REF!</v>
      </c>
      <c r="AZ6" s="22"/>
      <c r="BA6" s="11"/>
      <c r="BB6" s="25">
        <v>10</v>
      </c>
      <c r="BC6" s="11"/>
      <c r="BD6" s="11"/>
      <c r="BE6" s="11"/>
      <c r="BF6" s="17"/>
    </row>
    <row r="7" spans="19:58" ht="15">
      <c r="S7">
        <v>1000</v>
      </c>
      <c r="T7">
        <f>'normal replication'!T14</f>
        <v>7.2449000000000003</v>
      </c>
      <c r="U7">
        <f>'normal replication'!S14</f>
        <v>11.4444</v>
      </c>
      <c r="W7" s="2">
        <f t="shared" si="0"/>
        <v>4.1994999999999996</v>
      </c>
      <c r="Y7" s="19">
        <f>[2]audiogram!B11</f>
        <v>750</v>
      </c>
      <c r="Z7" s="21" t="e">
        <f>[2]audiogram!E11</f>
        <v>#REF!</v>
      </c>
      <c r="AA7" s="22" t="e">
        <f>[2]audiogram!F11</f>
        <v>#REF!</v>
      </c>
      <c r="AD7" s="20">
        <f>[2]DPOAE!B7</f>
        <v>2000</v>
      </c>
      <c r="AE7" s="22"/>
      <c r="AG7" s="23">
        <v>5</v>
      </c>
      <c r="AM7" s="10"/>
      <c r="AN7" s="18">
        <v>1000</v>
      </c>
      <c r="AO7" s="24">
        <v>-13.5</v>
      </c>
      <c r="AP7" s="24">
        <v>9.85</v>
      </c>
      <c r="AQ7" s="11"/>
      <c r="AR7" s="11"/>
      <c r="AS7" s="11"/>
      <c r="AT7" s="14"/>
      <c r="AU7" s="14"/>
      <c r="AV7" s="14"/>
      <c r="AW7" s="11"/>
      <c r="AX7" s="11"/>
      <c r="AY7" s="20" t="e">
        <f>[2]DPOAE!W7</f>
        <v>#REF!</v>
      </c>
      <c r="AZ7" s="22"/>
      <c r="BA7" s="11"/>
      <c r="BB7" s="25">
        <v>5</v>
      </c>
      <c r="BC7" s="11"/>
      <c r="BD7" s="11"/>
      <c r="BE7" s="11"/>
      <c r="BF7" s="17"/>
    </row>
    <row r="8" spans="19:58" ht="15">
      <c r="S8">
        <v>2000</v>
      </c>
      <c r="T8">
        <f>'normal replication'!T15</f>
        <v>4.9428000000000001</v>
      </c>
      <c r="U8">
        <f>'normal replication'!S15</f>
        <v>10.1568</v>
      </c>
      <c r="W8" s="2">
        <f t="shared" si="0"/>
        <v>5.2140000000000004</v>
      </c>
      <c r="Y8" s="19">
        <f>[2]audiogram!B12</f>
        <v>1000</v>
      </c>
      <c r="Z8" s="21" t="e">
        <f>[2]audiogram!E12</f>
        <v>#REF!</v>
      </c>
      <c r="AA8" s="22" t="e">
        <f>[2]audiogram!F12</f>
        <v>#REF!</v>
      </c>
      <c r="AD8" s="20">
        <f>[2]DPOAE!B8</f>
        <v>2800</v>
      </c>
      <c r="AE8" s="22"/>
      <c r="AG8" s="23">
        <v>0</v>
      </c>
      <c r="AM8" s="10"/>
      <c r="AN8" s="18">
        <v>2000</v>
      </c>
      <c r="AO8" s="24">
        <v>-6.35</v>
      </c>
      <c r="AP8" s="24">
        <v>10.600000000000001</v>
      </c>
      <c r="AQ8" s="11"/>
      <c r="AR8" s="11"/>
      <c r="AS8" s="11"/>
      <c r="AT8" s="14"/>
      <c r="AU8" s="14"/>
      <c r="AV8" s="14"/>
      <c r="AW8" s="11"/>
      <c r="AX8" s="11"/>
      <c r="AY8" s="20" t="e">
        <f>[2]DPOAE!W8</f>
        <v>#REF!</v>
      </c>
      <c r="AZ8" s="22"/>
      <c r="BA8" s="11"/>
      <c r="BB8" s="25">
        <v>0</v>
      </c>
      <c r="BC8" s="11"/>
      <c r="BD8" s="11"/>
      <c r="BE8" s="11"/>
      <c r="BF8" s="17"/>
    </row>
    <row r="9" spans="19:58" ht="15">
      <c r="S9">
        <v>4000</v>
      </c>
      <c r="T9">
        <f>'normal replication'!T16</f>
        <v>11.1843</v>
      </c>
      <c r="U9">
        <f>'normal replication'!S16</f>
        <v>18.588200000000001</v>
      </c>
      <c r="W9" s="2">
        <f t="shared" si="0"/>
        <v>7.4039000000000001</v>
      </c>
      <c r="Y9" s="19">
        <f>[2]audiogram!B13</f>
        <v>2000</v>
      </c>
      <c r="Z9" s="21" t="e">
        <f>[2]audiogram!E13</f>
        <v>#REF!</v>
      </c>
      <c r="AA9" s="22" t="e">
        <f>[2]audiogram!F13</f>
        <v>#REF!</v>
      </c>
      <c r="AD9" s="20">
        <f>[2]DPOAE!B9</f>
        <v>4000</v>
      </c>
      <c r="AE9" s="22"/>
      <c r="AG9" s="23">
        <v>-5</v>
      </c>
      <c r="AM9" s="10"/>
      <c r="AN9" s="18">
        <v>4000</v>
      </c>
      <c r="AO9" s="24">
        <v>-6.4</v>
      </c>
      <c r="AP9" s="24">
        <v>9.5500000000000007</v>
      </c>
      <c r="AQ9" s="11"/>
      <c r="AR9" s="11"/>
      <c r="AS9" s="11"/>
      <c r="AT9" s="14"/>
      <c r="AU9" s="14"/>
      <c r="AV9" s="14"/>
      <c r="AW9" s="11"/>
      <c r="AX9" s="11"/>
      <c r="AY9" s="20" t="e">
        <f>[2]DPOAE!W9</f>
        <v>#REF!</v>
      </c>
      <c r="AZ9" s="22"/>
      <c r="BA9" s="11"/>
      <c r="BB9" s="25">
        <v>-5</v>
      </c>
      <c r="BC9" s="11"/>
      <c r="BD9" s="11"/>
      <c r="BE9" s="11"/>
      <c r="BF9" s="17"/>
    </row>
    <row r="10" spans="19:58" ht="15">
      <c r="S10">
        <v>8000</v>
      </c>
      <c r="T10">
        <f>'normal replication'!T17</f>
        <v>17.791799999999999</v>
      </c>
      <c r="U10">
        <f>'normal replication'!S17</f>
        <v>29.941700000000001</v>
      </c>
      <c r="W10" s="2">
        <f t="shared" si="0"/>
        <v>12.149900000000002</v>
      </c>
      <c r="Y10" s="19">
        <f>[2]audiogram!B14</f>
        <v>4000</v>
      </c>
      <c r="Z10" s="21" t="e">
        <f>[2]audiogram!E14</f>
        <v>#REF!</v>
      </c>
      <c r="AA10" s="22" t="e">
        <f>[2]audiogram!F14</f>
        <v>#REF!</v>
      </c>
      <c r="AD10" s="20">
        <f>[2]DPOAE!B10</f>
        <v>6000</v>
      </c>
      <c r="AE10" s="22"/>
      <c r="AG10" s="23">
        <v>-10</v>
      </c>
      <c r="AM10" s="10"/>
      <c r="AN10" s="18">
        <v>8000</v>
      </c>
      <c r="AO10" s="24">
        <v>7.45</v>
      </c>
      <c r="AP10" s="24">
        <v>21.9</v>
      </c>
      <c r="AQ10" s="11"/>
      <c r="AR10" s="11"/>
      <c r="AS10" s="11"/>
      <c r="AT10" s="14"/>
      <c r="AU10" s="14"/>
      <c r="AV10" s="14"/>
      <c r="AW10" s="11"/>
      <c r="AX10" s="11"/>
      <c r="AY10" s="20" t="e">
        <f>[2]DPOAE!W10</f>
        <v>#REF!</v>
      </c>
      <c r="AZ10" s="22"/>
      <c r="BA10" s="11"/>
      <c r="BB10" s="25">
        <v>-10</v>
      </c>
      <c r="BC10" s="11"/>
      <c r="BD10" s="11"/>
      <c r="BE10" s="11"/>
      <c r="BF10" s="17"/>
    </row>
    <row r="11" spans="19:58">
      <c r="S11" s="18"/>
      <c r="T11" s="24"/>
      <c r="U11" s="24"/>
      <c r="Y11" s="19">
        <f>[2]audiogram!B15</f>
        <v>6000</v>
      </c>
      <c r="Z11" s="21" t="e">
        <f>[2]audiogram!E15</f>
        <v>#REF!</v>
      </c>
      <c r="AA11" s="22" t="e">
        <f>[2]audiogram!F15</f>
        <v>#REF!</v>
      </c>
      <c r="AD11" s="20">
        <f>[2]DPOAE!B11</f>
        <v>8000</v>
      </c>
      <c r="AE11" s="22"/>
      <c r="AG11" s="23">
        <v>-15</v>
      </c>
      <c r="AM11" s="10"/>
      <c r="AN11" s="18"/>
      <c r="AO11" s="24"/>
      <c r="AP11" s="24"/>
      <c r="AQ11" s="11"/>
      <c r="AR11" s="11"/>
      <c r="AS11" s="11"/>
      <c r="AT11" s="14"/>
      <c r="AU11" s="14"/>
      <c r="AV11" s="14"/>
      <c r="AW11" s="11"/>
      <c r="AX11" s="11"/>
      <c r="AY11" s="20" t="e">
        <f>[2]DPOAE!W11</f>
        <v>#REF!</v>
      </c>
      <c r="AZ11" s="22"/>
      <c r="BA11" s="11"/>
      <c r="BB11" s="25">
        <v>-15</v>
      </c>
      <c r="BC11" s="11"/>
      <c r="BD11" s="11"/>
      <c r="BE11" s="11"/>
      <c r="BF11" s="17"/>
    </row>
    <row r="12" spans="19:58">
      <c r="S12" s="18"/>
      <c r="T12" s="24"/>
      <c r="U12" s="24"/>
      <c r="W12" s="26">
        <f>AVERAGE(W5:W10)</f>
        <v>6.1540333333333335</v>
      </c>
      <c r="Y12" s="19">
        <f>[2]audiogram!B16</f>
        <v>8000</v>
      </c>
      <c r="Z12" s="21" t="e">
        <f>[2]audiogram!E16</f>
        <v>#REF!</v>
      </c>
      <c r="AA12" s="22" t="e">
        <f>[2]audiogram!F16</f>
        <v>#REF!</v>
      </c>
      <c r="AM12" s="10"/>
      <c r="AN12" s="18"/>
      <c r="AO12" s="24"/>
      <c r="AP12" s="24"/>
      <c r="AQ12" s="11"/>
      <c r="AR12" s="11"/>
      <c r="AS12" s="11"/>
      <c r="AT12" s="14"/>
      <c r="AU12" s="14"/>
      <c r="AV12" s="14"/>
      <c r="AW12" s="11"/>
      <c r="AX12" s="11"/>
      <c r="AY12" s="11"/>
      <c r="AZ12" s="11"/>
      <c r="BA12" s="11"/>
      <c r="BB12" s="11"/>
      <c r="BC12" s="11"/>
      <c r="BD12" s="11"/>
      <c r="BE12" s="11"/>
      <c r="BF12" s="17"/>
    </row>
    <row r="13" spans="19:58">
      <c r="S13" s="18"/>
      <c r="T13" s="24"/>
      <c r="U13" s="24"/>
      <c r="AM13" s="10"/>
      <c r="AN13" s="18"/>
      <c r="AO13" s="24"/>
      <c r="AP13" s="24"/>
      <c r="AQ13" s="11"/>
      <c r="AR13" s="11"/>
      <c r="AS13" s="11"/>
      <c r="AT13" s="14"/>
      <c r="AU13" s="14"/>
      <c r="AV13" s="14"/>
      <c r="AW13" s="11"/>
      <c r="AX13" s="11"/>
      <c r="AY13" s="11"/>
      <c r="AZ13" s="11"/>
      <c r="BA13" s="11"/>
      <c r="BB13" s="11"/>
      <c r="BC13" s="11"/>
      <c r="BD13" s="11"/>
      <c r="BE13" s="11"/>
      <c r="BF13" s="17"/>
    </row>
    <row r="14" spans="19:58">
      <c r="S14" s="18"/>
      <c r="T14" s="24"/>
      <c r="U14" s="24"/>
      <c r="AM14" s="10"/>
      <c r="AN14" s="18"/>
      <c r="AO14" s="24"/>
      <c r="AP14" s="24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7"/>
    </row>
    <row r="15" spans="19:58">
      <c r="S15" s="8"/>
      <c r="AM15" s="10"/>
      <c r="AN15" s="15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7"/>
    </row>
    <row r="16" spans="19:58">
      <c r="AM16" s="10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7"/>
    </row>
    <row r="17" spans="19:58">
      <c r="AM17" s="10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7"/>
    </row>
    <row r="18" spans="19:58">
      <c r="S18" s="6" t="s">
        <v>299</v>
      </c>
      <c r="T18" s="7"/>
      <c r="U18" s="7"/>
      <c r="AB18" s="8"/>
      <c r="AG18" s="8"/>
      <c r="AM18" s="10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7"/>
    </row>
    <row r="19" spans="19:58">
      <c r="S19" s="7" t="s">
        <v>300</v>
      </c>
      <c r="T19" s="27" t="s">
        <v>301</v>
      </c>
      <c r="U19" s="27" t="s">
        <v>302</v>
      </c>
      <c r="W19" s="27" t="s">
        <v>301</v>
      </c>
      <c r="X19" s="27" t="s">
        <v>302</v>
      </c>
      <c r="Z19" s="27" t="s">
        <v>301</v>
      </c>
      <c r="AA19" s="27" t="s">
        <v>302</v>
      </c>
      <c r="AC19" s="27" t="s">
        <v>301</v>
      </c>
      <c r="AD19" s="27" t="s">
        <v>302</v>
      </c>
      <c r="AF19" s="27" t="s">
        <v>301</v>
      </c>
      <c r="AG19" s="27" t="s">
        <v>302</v>
      </c>
      <c r="AI19" s="27" t="s">
        <v>301</v>
      </c>
      <c r="AJ19" s="27" t="s">
        <v>302</v>
      </c>
      <c r="AM19" s="10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7"/>
    </row>
    <row r="20" spans="19:58">
      <c r="S20" s="28"/>
      <c r="T20" s="29"/>
      <c r="U20" s="29" t="str">
        <f>[2]analysis_IFMC_LT!H20</f>
        <v>250 Hz</v>
      </c>
      <c r="W20" s="29"/>
      <c r="X20" s="29" t="str">
        <f>[2]analysis_IFMC_LT!U20</f>
        <v>500 Hz</v>
      </c>
      <c r="Z20" s="29"/>
      <c r="AA20" s="29" t="str">
        <f>[2]analysis_IFMC_LT!H36</f>
        <v>1000 Hz</v>
      </c>
      <c r="AC20" s="29"/>
      <c r="AD20" s="29" t="str">
        <f>[2]analysis_IFMC_LT!U36</f>
        <v>2000 Hz</v>
      </c>
      <c r="AF20" s="29"/>
      <c r="AG20" s="29" t="str">
        <f>[2]analysis_IFMC_LT!H52</f>
        <v>4000 Hz</v>
      </c>
      <c r="AI20" s="29"/>
      <c r="AJ20" s="29" t="str">
        <f>[2]analysis_IFMC_LT!U52</f>
        <v>6000 Hz</v>
      </c>
      <c r="AM20" s="10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7"/>
    </row>
    <row r="21" spans="19:58">
      <c r="S21" s="28">
        <f>[2]analysis_IFMC_LT!A21</f>
        <v>0.5</v>
      </c>
      <c r="T21" s="29">
        <f>[2]analysis_IFMC_LT!C21</f>
        <v>125</v>
      </c>
      <c r="U21" s="30">
        <f t="shared" ref="U21:U27" si="1">AC36</f>
        <v>64.625</v>
      </c>
      <c r="W21" s="29">
        <f>[2]analysis_IFMC_LT!P21</f>
        <v>250</v>
      </c>
      <c r="X21" s="30">
        <f t="shared" ref="X21:X27" si="2">AD36</f>
        <v>83.7089</v>
      </c>
      <c r="Z21" s="29">
        <f>[2]analysis_IFMC_LT!C37</f>
        <v>500</v>
      </c>
      <c r="AA21" s="30">
        <f t="shared" ref="AA21:AA27" si="3">AE36</f>
        <v>84.242500000000007</v>
      </c>
      <c r="AC21" s="29">
        <f>[2]analysis_IFMC_LT!P37</f>
        <v>1000</v>
      </c>
      <c r="AD21" s="30">
        <f t="shared" ref="AD21:AD27" si="4">AF36</f>
        <v>77.1571</v>
      </c>
      <c r="AF21" s="29">
        <f>[2]analysis_IFMC_LT!C53</f>
        <v>2000</v>
      </c>
      <c r="AG21" s="30">
        <f t="shared" ref="AG21:AG26" si="5">AG36</f>
        <v>68.419200000000004</v>
      </c>
      <c r="AI21" s="29">
        <f>[2]analysis_IFMC_LT!P53</f>
        <v>3000</v>
      </c>
      <c r="AJ21" s="30">
        <f t="shared" ref="AJ21:AJ26" si="6">AH36</f>
        <v>83.332499999999996</v>
      </c>
      <c r="AM21" s="10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7"/>
    </row>
    <row r="22" spans="19:58">
      <c r="S22" s="28">
        <f>[2]analysis_IFMC_LT!A22</f>
        <v>0.7</v>
      </c>
      <c r="T22" s="29">
        <f>[2]analysis_IFMC_LT!C22</f>
        <v>175</v>
      </c>
      <c r="U22" s="30">
        <f t="shared" si="1"/>
        <v>57.119100000000003</v>
      </c>
      <c r="W22" s="29">
        <f>[2]analysis_IFMC_LT!P22</f>
        <v>350</v>
      </c>
      <c r="X22" s="30">
        <f t="shared" si="2"/>
        <v>65.643900000000002</v>
      </c>
      <c r="Z22" s="29">
        <f>[2]analysis_IFMC_LT!C38</f>
        <v>700</v>
      </c>
      <c r="AA22" s="30">
        <f t="shared" si="3"/>
        <v>68.491799999999998</v>
      </c>
      <c r="AC22" s="29">
        <f>[2]analysis_IFMC_LT!P38</f>
        <v>1400</v>
      </c>
      <c r="AD22" s="30">
        <f t="shared" si="4"/>
        <v>65.799300000000002</v>
      </c>
      <c r="AF22" s="29">
        <f>[2]analysis_IFMC_LT!C54</f>
        <v>2800</v>
      </c>
      <c r="AG22" s="30">
        <f t="shared" si="5"/>
        <v>56.7014</v>
      </c>
      <c r="AI22" s="29">
        <f>[2]analysis_IFMC_LT!P54</f>
        <v>4200</v>
      </c>
      <c r="AJ22" s="30">
        <f t="shared" si="6"/>
        <v>85.856499999999997</v>
      </c>
      <c r="AM22" s="10"/>
      <c r="AN22" s="16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7"/>
    </row>
    <row r="23" spans="19:58">
      <c r="S23" s="28">
        <f>[2]analysis_IFMC_LT!A23</f>
        <v>0.9</v>
      </c>
      <c r="T23" s="29">
        <f>[2]analysis_IFMC_LT!C23</f>
        <v>225</v>
      </c>
      <c r="U23" s="30">
        <f t="shared" si="1"/>
        <v>43.870399999999997</v>
      </c>
      <c r="W23" s="29">
        <f>[2]analysis_IFMC_LT!P23</f>
        <v>450</v>
      </c>
      <c r="X23" s="30">
        <f t="shared" si="2"/>
        <v>52.281199999999998</v>
      </c>
      <c r="Z23" s="29">
        <f>[2]analysis_IFMC_LT!C39</f>
        <v>900</v>
      </c>
      <c r="AA23" s="30">
        <f t="shared" si="3"/>
        <v>44.690899999999999</v>
      </c>
      <c r="AC23" s="29">
        <f>[2]analysis_IFMC_LT!P39</f>
        <v>1800</v>
      </c>
      <c r="AD23" s="30">
        <f t="shared" si="4"/>
        <v>33.798999999999999</v>
      </c>
      <c r="AF23" s="29">
        <f>[2]analysis_IFMC_LT!C55</f>
        <v>3600</v>
      </c>
      <c r="AG23" s="30">
        <f t="shared" si="5"/>
        <v>37.1477</v>
      </c>
      <c r="AI23" s="29">
        <f>[2]analysis_IFMC_LT!P55</f>
        <v>5400</v>
      </c>
      <c r="AJ23" s="30">
        <f t="shared" si="6"/>
        <v>53.344499999999996</v>
      </c>
      <c r="AM23" s="10"/>
      <c r="AN23" s="6" t="s">
        <v>303</v>
      </c>
      <c r="AO23" s="7"/>
      <c r="AP23" s="7"/>
      <c r="AQ23" s="11"/>
      <c r="AR23" s="11"/>
      <c r="AS23" s="11"/>
      <c r="AT23" s="11"/>
      <c r="AU23" s="11"/>
      <c r="AV23" s="11"/>
      <c r="AW23" s="15"/>
      <c r="AX23" s="11"/>
      <c r="AY23" s="11"/>
      <c r="AZ23" s="11"/>
      <c r="BA23" s="11"/>
      <c r="BB23" s="15"/>
      <c r="BC23" s="11"/>
      <c r="BD23" s="11"/>
      <c r="BE23" s="11"/>
      <c r="BF23" s="17"/>
    </row>
    <row r="24" spans="19:58">
      <c r="S24" s="28">
        <f>[2]analysis_IFMC_LT!A24</f>
        <v>1</v>
      </c>
      <c r="T24" s="29">
        <f>[2]analysis_IFMC_LT!C24</f>
        <v>250</v>
      </c>
      <c r="U24" s="30">
        <f t="shared" si="1"/>
        <v>39.331899999999997</v>
      </c>
      <c r="W24" s="29">
        <f>[2]analysis_IFMC_LT!P24</f>
        <v>500</v>
      </c>
      <c r="X24" s="30">
        <f t="shared" si="2"/>
        <v>42.814100000000003</v>
      </c>
      <c r="Z24" s="29">
        <f>[2]analysis_IFMC_LT!C40</f>
        <v>1000</v>
      </c>
      <c r="AA24" s="30">
        <f t="shared" si="3"/>
        <v>38.8904</v>
      </c>
      <c r="AC24" s="29">
        <f>[2]analysis_IFMC_LT!P40</f>
        <v>2000</v>
      </c>
      <c r="AD24" s="30">
        <f t="shared" si="4"/>
        <v>34.626399999999997</v>
      </c>
      <c r="AF24" s="29">
        <f>[2]analysis_IFMC_LT!C56</f>
        <v>4000</v>
      </c>
      <c r="AG24" s="30">
        <f t="shared" si="5"/>
        <v>36.110799999999998</v>
      </c>
      <c r="AI24" s="29">
        <f>[2]analysis_IFMC_LT!P56</f>
        <v>6000</v>
      </c>
      <c r="AJ24" s="30">
        <f t="shared" si="6"/>
        <v>45.728999999999999</v>
      </c>
      <c r="AM24" s="10"/>
      <c r="AN24" s="7" t="s">
        <v>300</v>
      </c>
      <c r="AO24" s="27" t="s">
        <v>301</v>
      </c>
      <c r="AP24" s="27" t="s">
        <v>302</v>
      </c>
      <c r="AQ24" s="11"/>
      <c r="AR24" s="27" t="s">
        <v>301</v>
      </c>
      <c r="AS24" s="27" t="s">
        <v>302</v>
      </c>
      <c r="AT24" s="11"/>
      <c r="AU24" s="27" t="s">
        <v>301</v>
      </c>
      <c r="AV24" s="27" t="s">
        <v>302</v>
      </c>
      <c r="AW24" s="11"/>
      <c r="AX24" s="27" t="s">
        <v>301</v>
      </c>
      <c r="AY24" s="27" t="s">
        <v>302</v>
      </c>
      <c r="AZ24" s="11"/>
      <c r="BA24" s="27" t="s">
        <v>301</v>
      </c>
      <c r="BB24" s="27" t="s">
        <v>302</v>
      </c>
      <c r="BC24" s="11"/>
      <c r="BD24" s="27" t="s">
        <v>301</v>
      </c>
      <c r="BE24" s="27" t="s">
        <v>302</v>
      </c>
      <c r="BF24" s="17"/>
    </row>
    <row r="25" spans="19:58">
      <c r="S25" s="28">
        <f>[2]analysis_IFMC_LT!A25</f>
        <v>1.1000000000000001</v>
      </c>
      <c r="T25" s="29">
        <f>[2]analysis_IFMC_LT!C25</f>
        <v>275</v>
      </c>
      <c r="U25" s="30">
        <f t="shared" si="1"/>
        <v>43.421399999999998</v>
      </c>
      <c r="W25" s="29">
        <f>[2]analysis_IFMC_LT!P25</f>
        <v>550</v>
      </c>
      <c r="X25" s="30">
        <f t="shared" si="2"/>
        <v>50.058599999999998</v>
      </c>
      <c r="Z25" s="29">
        <f>[2]analysis_IFMC_LT!C41</f>
        <v>1100</v>
      </c>
      <c r="AA25" s="30">
        <f t="shared" si="3"/>
        <v>44.169899999999998</v>
      </c>
      <c r="AC25" s="29">
        <f>[2]analysis_IFMC_LT!P41</f>
        <v>2200</v>
      </c>
      <c r="AD25" s="30">
        <f t="shared" si="4"/>
        <v>32.214399999999998</v>
      </c>
      <c r="AF25" s="29">
        <f>[2]analysis_IFMC_LT!C57</f>
        <v>4400</v>
      </c>
      <c r="AG25" s="30">
        <f t="shared" si="5"/>
        <v>37.863500000000002</v>
      </c>
      <c r="AI25" s="29">
        <f>[2]analysis_IFMC_LT!P57</f>
        <v>6600.0000000000009</v>
      </c>
      <c r="AJ25" s="30">
        <f t="shared" si="6"/>
        <v>49.590400000000002</v>
      </c>
      <c r="AM25" s="10"/>
      <c r="AN25" s="28"/>
      <c r="AO25" s="29"/>
      <c r="AP25" s="29" t="s">
        <v>304</v>
      </c>
      <c r="AQ25" s="11"/>
      <c r="AR25" s="29"/>
      <c r="AS25" s="29" t="s">
        <v>305</v>
      </c>
      <c r="AT25" s="11"/>
      <c r="AU25" s="29"/>
      <c r="AV25" s="29" t="s">
        <v>306</v>
      </c>
      <c r="AW25" s="11"/>
      <c r="AX25" s="29"/>
      <c r="AY25" s="29" t="s">
        <v>307</v>
      </c>
      <c r="AZ25" s="11"/>
      <c r="BA25" s="29"/>
      <c r="BB25" s="29" t="s">
        <v>308</v>
      </c>
      <c r="BC25" s="11"/>
      <c r="BD25" s="29"/>
      <c r="BE25" s="29" t="s">
        <v>309</v>
      </c>
      <c r="BF25" s="17"/>
    </row>
    <row r="26" spans="19:58">
      <c r="S26" s="28">
        <f>[2]analysis_IFMC_LT!A26</f>
        <v>1.3</v>
      </c>
      <c r="T26" s="29">
        <f>[2]analysis_IFMC_LT!C26</f>
        <v>325</v>
      </c>
      <c r="U26" s="30">
        <f t="shared" si="1"/>
        <v>40.335700000000003</v>
      </c>
      <c r="W26" s="29">
        <f>[2]analysis_IFMC_LT!P26</f>
        <v>650</v>
      </c>
      <c r="X26" s="30">
        <f t="shared" si="2"/>
        <v>40.158799999999999</v>
      </c>
      <c r="Z26" s="29">
        <f>[2]analysis_IFMC_LT!C42</f>
        <v>1300</v>
      </c>
      <c r="AA26" s="30">
        <f t="shared" si="3"/>
        <v>50.491999999999997</v>
      </c>
      <c r="AC26" s="29">
        <f>[2]analysis_IFMC_LT!P42</f>
        <v>2600</v>
      </c>
      <c r="AD26" s="30">
        <f t="shared" si="4"/>
        <v>64.720399999999998</v>
      </c>
      <c r="AF26" s="29">
        <f>[2]analysis_IFMC_LT!C58</f>
        <v>5200</v>
      </c>
      <c r="AG26" s="30">
        <f t="shared" si="5"/>
        <v>65.347099999999998</v>
      </c>
      <c r="AI26" s="29">
        <f>[2]analysis_IFMC_LT!P58</f>
        <v>7800</v>
      </c>
      <c r="AJ26" s="30">
        <f t="shared" si="6"/>
        <v>78.579700000000003</v>
      </c>
      <c r="AM26" s="10"/>
      <c r="AN26" s="28">
        <v>0.5</v>
      </c>
      <c r="AO26" s="29">
        <v>125</v>
      </c>
      <c r="AP26" s="30">
        <v>50.266666666666673</v>
      </c>
      <c r="AQ26" s="11"/>
      <c r="AR26" s="29">
        <v>250</v>
      </c>
      <c r="AS26" s="30">
        <v>57.699999999999996</v>
      </c>
      <c r="AT26" s="11"/>
      <c r="AU26" s="29">
        <v>500</v>
      </c>
      <c r="AV26" s="30">
        <v>57.25</v>
      </c>
      <c r="AW26" s="11"/>
      <c r="AX26" s="29">
        <v>1000</v>
      </c>
      <c r="AY26" s="30">
        <v>61.25</v>
      </c>
      <c r="AZ26" s="11"/>
      <c r="BA26" s="29">
        <v>2000</v>
      </c>
      <c r="BB26" s="30">
        <v>66.849999999999994</v>
      </c>
      <c r="BC26" s="11"/>
      <c r="BD26" s="29">
        <v>3000</v>
      </c>
      <c r="BE26" s="30">
        <v>61.733333333333341</v>
      </c>
      <c r="BF26" s="17"/>
    </row>
    <row r="27" spans="19:58">
      <c r="S27" s="28">
        <f>[2]analysis_IFMC_LT!A27</f>
        <v>1.6</v>
      </c>
      <c r="T27" s="29">
        <f>[2]analysis_IFMC_LT!C27</f>
        <v>400</v>
      </c>
      <c r="U27" s="30">
        <f t="shared" si="1"/>
        <v>46.950099999999999</v>
      </c>
      <c r="W27" s="29">
        <f>[2]analysis_IFMC_LT!P27</f>
        <v>800</v>
      </c>
      <c r="X27" s="30">
        <f t="shared" si="2"/>
        <v>63.105899999999998</v>
      </c>
      <c r="Z27" s="29">
        <f>[2]analysis_IFMC_LT!C43</f>
        <v>1600</v>
      </c>
      <c r="AA27" s="30">
        <f t="shared" si="3"/>
        <v>75.876999999999995</v>
      </c>
      <c r="AC27" s="29">
        <f>[2]analysis_IFMC_LT!P43</f>
        <v>3200</v>
      </c>
      <c r="AD27" s="30">
        <f t="shared" si="4"/>
        <v>86.507900000000006</v>
      </c>
      <c r="AF27" s="29">
        <f>[2]analysis_IFMC_LT!C59</f>
        <v>6400</v>
      </c>
      <c r="AG27" s="30"/>
      <c r="AI27" s="29">
        <f>[2]analysis_IFMC_LT!P59</f>
        <v>9600</v>
      </c>
      <c r="AJ27" s="30"/>
      <c r="AM27" s="10"/>
      <c r="AN27" s="28">
        <v>0.7</v>
      </c>
      <c r="AO27" s="29">
        <v>175</v>
      </c>
      <c r="AP27" s="30">
        <v>41.93333333333333</v>
      </c>
      <c r="AQ27" s="11"/>
      <c r="AR27" s="29">
        <v>350</v>
      </c>
      <c r="AS27" s="30">
        <v>51.300000000000004</v>
      </c>
      <c r="AT27" s="11"/>
      <c r="AU27" s="29">
        <v>700</v>
      </c>
      <c r="AV27" s="30">
        <v>41.45</v>
      </c>
      <c r="AW27" s="11"/>
      <c r="AX27" s="29">
        <v>1400</v>
      </c>
      <c r="AY27" s="30">
        <v>48.900000000000006</v>
      </c>
      <c r="AZ27" s="11"/>
      <c r="BA27" s="29">
        <v>2800</v>
      </c>
      <c r="BB27" s="30">
        <v>45.400000000000006</v>
      </c>
      <c r="BC27" s="11"/>
      <c r="BD27" s="29">
        <v>4200</v>
      </c>
      <c r="BE27" s="30">
        <v>62</v>
      </c>
      <c r="BF27" s="17"/>
    </row>
    <row r="28" spans="19:58">
      <c r="S28" s="31"/>
      <c r="T28" s="31"/>
      <c r="U28" s="31"/>
      <c r="W28" s="31"/>
      <c r="X28" s="31"/>
      <c r="Z28" s="31"/>
      <c r="AA28" s="31"/>
      <c r="AD28" s="32"/>
      <c r="AF28" s="6"/>
      <c r="AG28" s="31"/>
      <c r="AI28" s="6"/>
      <c r="AJ28" s="31"/>
      <c r="AM28" s="10"/>
      <c r="AN28" s="28">
        <v>0.9</v>
      </c>
      <c r="AO28" s="29">
        <v>225</v>
      </c>
      <c r="AP28" s="30">
        <v>34.4</v>
      </c>
      <c r="AQ28" s="11"/>
      <c r="AR28" s="29">
        <v>450</v>
      </c>
      <c r="AS28" s="30">
        <v>38.233333333333327</v>
      </c>
      <c r="AT28" s="11"/>
      <c r="AU28" s="29">
        <v>900</v>
      </c>
      <c r="AV28" s="30">
        <v>26.6</v>
      </c>
      <c r="AW28" s="11"/>
      <c r="AX28" s="29">
        <v>1800</v>
      </c>
      <c r="AY28" s="30">
        <v>26.6</v>
      </c>
      <c r="AZ28" s="11"/>
      <c r="BA28" s="29">
        <v>3600</v>
      </c>
      <c r="BB28" s="30">
        <v>26.7</v>
      </c>
      <c r="BC28" s="11"/>
      <c r="BD28" s="29">
        <v>5400</v>
      </c>
      <c r="BE28" s="30">
        <v>42.533333333333339</v>
      </c>
      <c r="BF28" s="17"/>
    </row>
    <row r="29" spans="19:58">
      <c r="AM29" s="10"/>
      <c r="AN29" s="28">
        <v>1</v>
      </c>
      <c r="AO29" s="29">
        <v>250</v>
      </c>
      <c r="AP29" s="30">
        <v>35.43333333333333</v>
      </c>
      <c r="AQ29" s="11"/>
      <c r="AR29" s="29">
        <v>500</v>
      </c>
      <c r="AS29" s="30">
        <v>33.199999999999996</v>
      </c>
      <c r="AT29" s="11"/>
      <c r="AU29" s="29">
        <v>1000</v>
      </c>
      <c r="AV29" s="30">
        <v>19.7</v>
      </c>
      <c r="AW29" s="11"/>
      <c r="AX29" s="29">
        <v>2000</v>
      </c>
      <c r="AY29" s="30">
        <v>20.299999999999997</v>
      </c>
      <c r="AZ29" s="11"/>
      <c r="BA29" s="29">
        <v>4000</v>
      </c>
      <c r="BB29" s="30">
        <v>21.950000000000003</v>
      </c>
      <c r="BC29" s="11"/>
      <c r="BD29" s="29">
        <v>6000</v>
      </c>
      <c r="BE29" s="30">
        <v>21.633333333333336</v>
      </c>
      <c r="BF29" s="17"/>
    </row>
    <row r="30" spans="19:58">
      <c r="AM30" s="10"/>
      <c r="AN30" s="28">
        <v>1.1000000000000001</v>
      </c>
      <c r="AO30" s="29">
        <v>275</v>
      </c>
      <c r="AP30" s="30">
        <v>33.9</v>
      </c>
      <c r="AQ30" s="11"/>
      <c r="AR30" s="29">
        <v>550</v>
      </c>
      <c r="AS30" s="30">
        <v>28.099999999999998</v>
      </c>
      <c r="AT30" s="11"/>
      <c r="AU30" s="29">
        <v>1100</v>
      </c>
      <c r="AV30" s="30">
        <v>27.7</v>
      </c>
      <c r="AW30" s="11"/>
      <c r="AX30" s="29">
        <v>2200</v>
      </c>
      <c r="AY30" s="30">
        <v>33.549999999999997</v>
      </c>
      <c r="AZ30" s="11"/>
      <c r="BA30" s="29">
        <v>4400</v>
      </c>
      <c r="BB30" s="30">
        <v>45.85</v>
      </c>
      <c r="BC30" s="11"/>
      <c r="BD30" s="29">
        <v>6600.0000000000009</v>
      </c>
      <c r="BE30" s="30">
        <v>46.699999999999996</v>
      </c>
      <c r="BF30" s="17"/>
    </row>
    <row r="31" spans="19:58">
      <c r="AM31" s="10"/>
      <c r="AN31" s="28">
        <v>1.3</v>
      </c>
      <c r="AO31" s="29">
        <v>325</v>
      </c>
      <c r="AP31" s="30">
        <v>32.633333333333333</v>
      </c>
      <c r="AQ31" s="11"/>
      <c r="AR31" s="29">
        <v>650</v>
      </c>
      <c r="AS31" s="30">
        <v>40.533333333333331</v>
      </c>
      <c r="AT31" s="11"/>
      <c r="AU31" s="29">
        <v>1300</v>
      </c>
      <c r="AV31" s="30">
        <v>36.75</v>
      </c>
      <c r="AW31" s="11"/>
      <c r="AX31" s="29">
        <v>2600</v>
      </c>
      <c r="AY31" s="30">
        <v>67.95</v>
      </c>
      <c r="AZ31" s="11"/>
      <c r="BA31" s="29">
        <v>5200</v>
      </c>
      <c r="BB31" s="30">
        <v>74.2</v>
      </c>
      <c r="BC31" s="11"/>
      <c r="BD31" s="29">
        <v>7800</v>
      </c>
      <c r="BE31" s="30">
        <v>56</v>
      </c>
      <c r="BF31" s="17"/>
    </row>
    <row r="32" spans="19:58">
      <c r="S32" s="33" t="s">
        <v>310</v>
      </c>
      <c r="T32" s="33">
        <f>T5</f>
        <v>16.565100000000001</v>
      </c>
      <c r="U32" s="33">
        <f>T6</f>
        <v>12.441700000000001</v>
      </c>
      <c r="V32" s="33">
        <f>T7</f>
        <v>7.2449000000000003</v>
      </c>
      <c r="W32" s="33">
        <f>T8</f>
        <v>4.9428000000000001</v>
      </c>
      <c r="X32" s="33">
        <f>T9</f>
        <v>11.1843</v>
      </c>
      <c r="Y32" s="33">
        <f>T10</f>
        <v>17.791799999999999</v>
      </c>
      <c r="AM32" s="10"/>
      <c r="AN32" s="28">
        <v>1.6</v>
      </c>
      <c r="AO32" s="29">
        <v>400</v>
      </c>
      <c r="AP32" s="30">
        <v>36.6</v>
      </c>
      <c r="AQ32" s="11"/>
      <c r="AR32" s="29">
        <v>800</v>
      </c>
      <c r="AS32" s="30">
        <v>48.566666666666663</v>
      </c>
      <c r="AT32" s="11"/>
      <c r="AU32" s="29">
        <v>1600</v>
      </c>
      <c r="AV32" s="30">
        <v>65.7</v>
      </c>
      <c r="AW32" s="11"/>
      <c r="AX32" s="29">
        <v>3200</v>
      </c>
      <c r="AY32" s="30">
        <v>79.150000000000006</v>
      </c>
      <c r="AZ32" s="11"/>
      <c r="BA32" s="29">
        <v>6400</v>
      </c>
      <c r="BB32" s="30">
        <v>87.199999999999989</v>
      </c>
      <c r="BC32" s="11"/>
      <c r="BD32" s="29">
        <v>9600</v>
      </c>
      <c r="BE32" s="30">
        <v>83.25</v>
      </c>
      <c r="BF32" s="17"/>
    </row>
    <row r="33" spans="18:58">
      <c r="AM33" s="10"/>
      <c r="AN33" s="31"/>
      <c r="AO33" s="31"/>
      <c r="AP33" s="31"/>
      <c r="AQ33" s="11"/>
      <c r="AR33" s="29"/>
      <c r="AS33" s="29"/>
      <c r="AT33" s="11"/>
      <c r="AU33" s="29"/>
      <c r="AV33" s="29"/>
      <c r="AW33" s="11"/>
      <c r="AX33" s="29"/>
      <c r="AY33" s="29"/>
      <c r="AZ33" s="11"/>
      <c r="BA33" s="29"/>
      <c r="BB33" s="29"/>
      <c r="BC33" s="11"/>
      <c r="BD33" s="29"/>
      <c r="BE33" s="29"/>
      <c r="BF33" s="17"/>
    </row>
    <row r="34" spans="18:58">
      <c r="S34" s="6" t="s">
        <v>311</v>
      </c>
      <c r="T34" s="7"/>
      <c r="U34" s="7"/>
      <c r="AB34" s="9" t="s">
        <v>299</v>
      </c>
      <c r="AG34" s="8"/>
      <c r="AM34" s="10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7"/>
    </row>
    <row r="35" spans="18:58" ht="15">
      <c r="S35" s="8" t="s">
        <v>312</v>
      </c>
      <c r="T35" s="8" t="s">
        <v>302</v>
      </c>
      <c r="AB35"/>
      <c r="AC35">
        <v>250</v>
      </c>
      <c r="AD35">
        <v>500</v>
      </c>
      <c r="AE35">
        <v>1000</v>
      </c>
      <c r="AF35">
        <v>2000</v>
      </c>
      <c r="AG35">
        <v>4000</v>
      </c>
      <c r="AH35">
        <v>8000</v>
      </c>
      <c r="AM35" s="10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7"/>
    </row>
    <row r="36" spans="18:58" ht="26.25">
      <c r="R36" s="34" t="s">
        <v>291</v>
      </c>
      <c r="T36" s="2">
        <v>250</v>
      </c>
      <c r="U36" s="2">
        <v>500</v>
      </c>
      <c r="V36" s="2">
        <v>1000</v>
      </c>
      <c r="W36" s="2">
        <v>2000</v>
      </c>
      <c r="X36" s="2">
        <v>4000</v>
      </c>
      <c r="Y36" s="2">
        <v>8000</v>
      </c>
      <c r="AB36">
        <v>0.5</v>
      </c>
      <c r="AC36" s="35">
        <f>'normal replication'!K12</f>
        <v>64.625</v>
      </c>
      <c r="AD36" s="35">
        <f>'normal replication'!L12</f>
        <v>83.7089</v>
      </c>
      <c r="AE36" s="35">
        <f>'normal replication'!M12</f>
        <v>84.242500000000007</v>
      </c>
      <c r="AF36" s="35">
        <f>'normal replication'!N12</f>
        <v>77.1571</v>
      </c>
      <c r="AG36" s="35">
        <f>'normal replication'!O12</f>
        <v>68.419200000000004</v>
      </c>
      <c r="AH36" s="35">
        <f>'normal replication'!P12</f>
        <v>83.332499999999996</v>
      </c>
      <c r="AM36" s="10"/>
      <c r="AN36" s="11"/>
      <c r="AO36" s="11"/>
      <c r="AP36" s="11"/>
      <c r="AQ36" s="11"/>
      <c r="AR36" s="11"/>
      <c r="AS36" s="11"/>
      <c r="AT36" s="11"/>
      <c r="AU36" s="11"/>
      <c r="AV36" s="36" t="s">
        <v>313</v>
      </c>
      <c r="AW36" s="14"/>
      <c r="AY36" s="14"/>
      <c r="AZ36" s="37" t="s">
        <v>314</v>
      </c>
      <c r="BF36" s="17"/>
    </row>
    <row r="37" spans="18:58" ht="15">
      <c r="R37" s="38">
        <v>0.01</v>
      </c>
      <c r="S37">
        <v>0.01</v>
      </c>
      <c r="T37">
        <f t="shared" ref="T37:Y41" si="7">IF(ISNUMBER(T45),T45-T$32,"")</f>
        <v>21.909599999999998</v>
      </c>
      <c r="U37">
        <f t="shared" si="7"/>
        <v>30.277899999999999</v>
      </c>
      <c r="V37">
        <f t="shared" si="7"/>
        <v>29.131499999999996</v>
      </c>
      <c r="W37">
        <f t="shared" si="7"/>
        <v>18.500500000000002</v>
      </c>
      <c r="X37">
        <f t="shared" si="7"/>
        <v>24.394199999999998</v>
      </c>
      <c r="Y37">
        <f t="shared" si="7"/>
        <v>24.872400000000003</v>
      </c>
      <c r="AB37">
        <v>0.7</v>
      </c>
      <c r="AC37" s="35">
        <f>'normal replication'!K13</f>
        <v>57.119100000000003</v>
      </c>
      <c r="AD37" s="35">
        <f>'normal replication'!L13</f>
        <v>65.643900000000002</v>
      </c>
      <c r="AE37" s="35">
        <f>'normal replication'!M13</f>
        <v>68.491799999999998</v>
      </c>
      <c r="AF37" s="35">
        <f>'normal replication'!N13</f>
        <v>65.799300000000002</v>
      </c>
      <c r="AG37" s="35">
        <f>'normal replication'!O13</f>
        <v>56.7014</v>
      </c>
      <c r="AH37" s="35">
        <f>'normal replication'!P13</f>
        <v>85.856499999999997</v>
      </c>
      <c r="AM37" s="10"/>
      <c r="AN37" s="11"/>
      <c r="AO37" s="11"/>
      <c r="AP37" s="11"/>
      <c r="AQ37" s="11"/>
      <c r="AR37" s="11"/>
      <c r="AS37" s="11"/>
      <c r="AT37" s="11"/>
      <c r="AU37" s="11"/>
      <c r="BF37" s="17"/>
    </row>
    <row r="38" spans="18:58" ht="15">
      <c r="R38" s="38">
        <v>0.02</v>
      </c>
      <c r="S38">
        <v>0.03</v>
      </c>
      <c r="T38">
        <f t="shared" si="7"/>
        <v>24.679400000000001</v>
      </c>
      <c r="U38">
        <f t="shared" si="7"/>
        <v>41.621200000000002</v>
      </c>
      <c r="V38">
        <f t="shared" si="7"/>
        <v>46.1081</v>
      </c>
      <c r="W38">
        <f t="shared" si="7"/>
        <v>32.058599999999998</v>
      </c>
      <c r="X38">
        <f t="shared" si="7"/>
        <v>29.562100000000001</v>
      </c>
      <c r="Y38">
        <f t="shared" si="7"/>
        <v>30.266099999999998</v>
      </c>
      <c r="AB38">
        <v>0.9</v>
      </c>
      <c r="AC38" s="35">
        <f>'normal replication'!K14</f>
        <v>43.870399999999997</v>
      </c>
      <c r="AD38" s="35">
        <f>'normal replication'!L14</f>
        <v>52.281199999999998</v>
      </c>
      <c r="AE38" s="35">
        <f>'normal replication'!M14</f>
        <v>44.690899999999999</v>
      </c>
      <c r="AF38" s="35">
        <f>'normal replication'!N14</f>
        <v>33.798999999999999</v>
      </c>
      <c r="AG38" s="35">
        <f>'normal replication'!O14</f>
        <v>37.1477</v>
      </c>
      <c r="AH38" s="35">
        <f>'normal replication'!P14</f>
        <v>53.344499999999996</v>
      </c>
      <c r="AM38" s="10"/>
      <c r="AN38" s="11"/>
      <c r="AO38" s="11"/>
      <c r="AP38" s="11"/>
      <c r="AQ38" s="11"/>
      <c r="AR38" s="11"/>
      <c r="AS38" s="11"/>
      <c r="AT38" s="11"/>
      <c r="AU38" s="11"/>
      <c r="BF38" s="17"/>
    </row>
    <row r="39" spans="18:58" ht="15">
      <c r="R39" s="38">
        <v>0.03</v>
      </c>
      <c r="S39">
        <v>0.05</v>
      </c>
      <c r="T39">
        <f t="shared" si="7"/>
        <v>47.2971</v>
      </c>
      <c r="U39">
        <f t="shared" si="7"/>
        <v>62.752600000000001</v>
      </c>
      <c r="V39">
        <f t="shared" si="7"/>
        <v>65.174800000000005</v>
      </c>
      <c r="W39">
        <f t="shared" si="7"/>
        <v>45.941900000000004</v>
      </c>
      <c r="X39">
        <f t="shared" si="7"/>
        <v>40.292400000000001</v>
      </c>
      <c r="Y39">
        <f t="shared" si="7"/>
        <v>32.405200000000008</v>
      </c>
      <c r="AB39">
        <v>1</v>
      </c>
      <c r="AC39" s="35">
        <f>'normal replication'!K15</f>
        <v>39.331899999999997</v>
      </c>
      <c r="AD39" s="35">
        <f>'normal replication'!L15</f>
        <v>42.814100000000003</v>
      </c>
      <c r="AE39" s="35">
        <f>'normal replication'!M15</f>
        <v>38.8904</v>
      </c>
      <c r="AF39" s="35">
        <f>'normal replication'!N15</f>
        <v>34.626399999999997</v>
      </c>
      <c r="AG39" s="35">
        <f>'normal replication'!O15</f>
        <v>36.110799999999998</v>
      </c>
      <c r="AH39" s="35">
        <f>'normal replication'!P15</f>
        <v>45.728999999999999</v>
      </c>
      <c r="AM39" s="10"/>
      <c r="AN39" s="6" t="s">
        <v>315</v>
      </c>
      <c r="AO39" s="7"/>
      <c r="AP39" s="7"/>
      <c r="AQ39" s="11"/>
      <c r="AR39" s="11"/>
      <c r="AS39" s="11"/>
      <c r="AT39" s="11"/>
      <c r="AU39" s="11"/>
      <c r="AV39" s="8" t="s">
        <v>316</v>
      </c>
      <c r="BF39" s="17"/>
    </row>
    <row r="40" spans="18:58" ht="15">
      <c r="R40" s="38">
        <v>0.04</v>
      </c>
      <c r="S40">
        <v>7.0000000000000007E-2</v>
      </c>
      <c r="T40">
        <f t="shared" si="7"/>
        <v>67.105599999999995</v>
      </c>
      <c r="U40" t="str">
        <f t="shared" si="7"/>
        <v/>
      </c>
      <c r="V40">
        <f t="shared" si="7"/>
        <v>87.126199999999997</v>
      </c>
      <c r="W40">
        <f t="shared" si="7"/>
        <v>57.4026</v>
      </c>
      <c r="X40">
        <f t="shared" si="7"/>
        <v>57.595499999999994</v>
      </c>
      <c r="Y40">
        <f t="shared" si="7"/>
        <v>41.176000000000002</v>
      </c>
      <c r="AB40">
        <v>1.1000000000000001</v>
      </c>
      <c r="AC40" s="35">
        <f>'normal replication'!K16</f>
        <v>43.421399999999998</v>
      </c>
      <c r="AD40" s="35">
        <f>'normal replication'!L16</f>
        <v>50.058599999999998</v>
      </c>
      <c r="AE40" s="35">
        <f>'normal replication'!M16</f>
        <v>44.169899999999998</v>
      </c>
      <c r="AF40" s="35">
        <f>'normal replication'!N16</f>
        <v>32.214399999999998</v>
      </c>
      <c r="AG40" s="35">
        <f>'normal replication'!O16</f>
        <v>37.863500000000002</v>
      </c>
      <c r="AH40" s="35">
        <f>'normal replication'!P16</f>
        <v>49.590400000000002</v>
      </c>
      <c r="AM40" s="10"/>
      <c r="AN40" s="15" t="s">
        <v>312</v>
      </c>
      <c r="AO40" s="15" t="s">
        <v>302</v>
      </c>
      <c r="AP40" s="11"/>
      <c r="AQ40" s="11"/>
      <c r="AR40" s="11"/>
      <c r="AS40" s="11"/>
      <c r="AT40" s="11"/>
      <c r="AU40" s="11"/>
      <c r="AV40" s="2" t="s">
        <v>317</v>
      </c>
      <c r="AX40" s="39" t="s">
        <v>318</v>
      </c>
      <c r="AY40" s="39"/>
      <c r="AZ40" s="39"/>
      <c r="BA40" s="39"/>
      <c r="BB40" s="39" t="s">
        <v>293</v>
      </c>
      <c r="BC40" s="39"/>
      <c r="BD40" s="39"/>
      <c r="BE40" s="39"/>
      <c r="BF40" s="17"/>
    </row>
    <row r="41" spans="18:58" ht="15">
      <c r="R41" s="38">
        <v>0.05</v>
      </c>
      <c r="S41">
        <v>0.09</v>
      </c>
      <c r="T41" t="str">
        <f t="shared" si="7"/>
        <v/>
      </c>
      <c r="U41" t="str">
        <f t="shared" si="7"/>
        <v/>
      </c>
      <c r="V41" t="str">
        <f t="shared" si="7"/>
        <v/>
      </c>
      <c r="W41">
        <f t="shared" si="7"/>
        <v>73.987099999999998</v>
      </c>
      <c r="X41">
        <f t="shared" si="7"/>
        <v>62.914300000000004</v>
      </c>
      <c r="Y41">
        <f t="shared" si="7"/>
        <v>50.42</v>
      </c>
      <c r="AB41">
        <v>1.3</v>
      </c>
      <c r="AC41" s="35">
        <f>'normal replication'!K17</f>
        <v>40.335700000000003</v>
      </c>
      <c r="AD41" s="35">
        <f>'normal replication'!L17</f>
        <v>40.158799999999999</v>
      </c>
      <c r="AE41" s="35">
        <f>'normal replication'!M17</f>
        <v>50.491999999999997</v>
      </c>
      <c r="AF41" s="35">
        <f>'normal replication'!N17</f>
        <v>64.720399999999998</v>
      </c>
      <c r="AG41" s="35">
        <f>'normal replication'!O17</f>
        <v>65.347099999999998</v>
      </c>
      <c r="AH41" s="35">
        <f>'normal replication'!P17</f>
        <v>78.579700000000003</v>
      </c>
      <c r="AM41" s="10"/>
      <c r="AN41" s="40" t="s">
        <v>291</v>
      </c>
      <c r="AO41" s="40" t="s">
        <v>304</v>
      </c>
      <c r="AP41" s="41" t="s">
        <v>305</v>
      </c>
      <c r="AQ41" s="41" t="s">
        <v>306</v>
      </c>
      <c r="AR41" s="41" t="s">
        <v>307</v>
      </c>
      <c r="AS41" s="41" t="s">
        <v>308</v>
      </c>
      <c r="AT41" s="41" t="s">
        <v>309</v>
      </c>
      <c r="AU41" s="11"/>
      <c r="AV41" s="2" t="s">
        <v>319</v>
      </c>
      <c r="AX41" s="39"/>
      <c r="AY41" s="23">
        <v>20</v>
      </c>
      <c r="AZ41" s="23">
        <v>10</v>
      </c>
      <c r="BA41" s="23">
        <v>5</v>
      </c>
      <c r="BB41" s="23">
        <v>0</v>
      </c>
      <c r="BC41" s="23">
        <v>-5</v>
      </c>
      <c r="BD41" s="23">
        <v>-10</v>
      </c>
      <c r="BE41" s="23">
        <v>-15</v>
      </c>
      <c r="BF41" s="17"/>
    </row>
    <row r="42" spans="18:58" ht="15">
      <c r="R42" s="38"/>
      <c r="S42" s="42"/>
      <c r="T42" s="43"/>
      <c r="U42" s="44"/>
      <c r="V42" s="44"/>
      <c r="W42" s="44"/>
      <c r="X42" s="44"/>
      <c r="Y42" s="44"/>
      <c r="AB42">
        <v>1.6</v>
      </c>
      <c r="AC42" s="35">
        <f>'normal replication'!K18</f>
        <v>46.950099999999999</v>
      </c>
      <c r="AD42" s="35">
        <f>'normal replication'!L18</f>
        <v>63.105899999999998</v>
      </c>
      <c r="AE42" s="35">
        <f>'normal replication'!M18</f>
        <v>75.876999999999995</v>
      </c>
      <c r="AF42" s="35">
        <f>'normal replication'!N18</f>
        <v>86.507900000000006</v>
      </c>
      <c r="AG42" s="35">
        <f>'normal replication'!O18</f>
        <v>94.487200000000001</v>
      </c>
      <c r="AH42" s="35">
        <f>'normal replication'!P18</f>
        <v>98.590100000000007</v>
      </c>
      <c r="AM42" s="10"/>
      <c r="AN42" s="45">
        <v>0.01</v>
      </c>
      <c r="AO42" s="46">
        <v>28.533333333333331</v>
      </c>
      <c r="AP42" s="46">
        <v>31.049999999999997</v>
      </c>
      <c r="AQ42" s="46">
        <v>33.399999999999991</v>
      </c>
      <c r="AR42" s="46">
        <v>25.366666666666671</v>
      </c>
      <c r="AS42" s="46">
        <v>18.150000000000002</v>
      </c>
      <c r="AT42" s="46">
        <v>32.499999999999993</v>
      </c>
      <c r="AU42" s="11"/>
      <c r="AV42" s="8" t="s">
        <v>320</v>
      </c>
      <c r="AX42" s="39" t="s">
        <v>321</v>
      </c>
      <c r="AY42" s="26">
        <v>100</v>
      </c>
      <c r="AZ42" s="26">
        <v>96.509999999999991</v>
      </c>
      <c r="BA42" s="26">
        <v>98.04</v>
      </c>
      <c r="BB42" s="26">
        <v>97.331428571428575</v>
      </c>
      <c r="BC42" s="26">
        <v>84.99</v>
      </c>
      <c r="BD42" s="26">
        <v>42.695</v>
      </c>
      <c r="BE42" s="26">
        <v>18.536250000000003</v>
      </c>
      <c r="BF42" s="17"/>
    </row>
    <row r="43" spans="18:58">
      <c r="R43" s="38"/>
      <c r="S43" s="42" t="s">
        <v>322</v>
      </c>
      <c r="T43" s="43">
        <f>T5</f>
        <v>16.565100000000001</v>
      </c>
      <c r="U43" s="44">
        <f>T6</f>
        <v>12.441700000000001</v>
      </c>
      <c r="V43" s="44">
        <f>T7</f>
        <v>7.2449000000000003</v>
      </c>
      <c r="W43" s="44">
        <f>T8</f>
        <v>4.9428000000000001</v>
      </c>
      <c r="X43" s="44">
        <f>T9</f>
        <v>11.1843</v>
      </c>
      <c r="Y43" s="44">
        <f>T10</f>
        <v>17.791799999999999</v>
      </c>
      <c r="Z43" s="2" t="s">
        <v>323</v>
      </c>
      <c r="AM43" s="10"/>
      <c r="AN43" s="45">
        <v>0.02</v>
      </c>
      <c r="AO43" s="46">
        <v>35</v>
      </c>
      <c r="AP43" s="46">
        <v>44.31666666666667</v>
      </c>
      <c r="AQ43" s="46">
        <v>38.433333333333337</v>
      </c>
      <c r="AR43" s="46">
        <v>37.033333333333331</v>
      </c>
      <c r="AS43" s="46">
        <v>23.45</v>
      </c>
      <c r="AT43" s="46">
        <v>35.833333333333336</v>
      </c>
      <c r="AU43" s="11"/>
      <c r="BF43" s="17"/>
    </row>
    <row r="44" spans="18:58">
      <c r="R44" s="38"/>
      <c r="T44" s="2">
        <v>250</v>
      </c>
      <c r="U44" s="2">
        <v>500</v>
      </c>
      <c r="V44" s="2">
        <v>1000</v>
      </c>
      <c r="W44" s="2">
        <v>2000</v>
      </c>
      <c r="X44" s="2">
        <v>4000</v>
      </c>
      <c r="Y44" s="2">
        <v>8000</v>
      </c>
      <c r="AM44" s="10"/>
      <c r="AN44" s="45">
        <v>0.03</v>
      </c>
      <c r="AO44" s="46">
        <v>49.266666666666666</v>
      </c>
      <c r="AP44" s="46">
        <v>48.416666666666671</v>
      </c>
      <c r="AQ44" s="46">
        <v>48.8</v>
      </c>
      <c r="AR44" s="46">
        <v>49.199999999999996</v>
      </c>
      <c r="AS44" s="46">
        <v>27.383333333333336</v>
      </c>
      <c r="AT44" s="46">
        <v>43.466666666666669</v>
      </c>
      <c r="AU44" s="11"/>
      <c r="AV44" s="8" t="s">
        <v>316</v>
      </c>
      <c r="BF44" s="17"/>
    </row>
    <row r="45" spans="18:58" ht="15">
      <c r="R45" s="38"/>
      <c r="S45">
        <v>0.01</v>
      </c>
      <c r="T45">
        <f>'normal replication'!B12</f>
        <v>38.474699999999999</v>
      </c>
      <c r="U45">
        <f>'normal replication'!C12</f>
        <v>42.7196</v>
      </c>
      <c r="V45">
        <f>'normal replication'!D12</f>
        <v>36.376399999999997</v>
      </c>
      <c r="W45">
        <f>'normal replication'!E12</f>
        <v>23.443300000000001</v>
      </c>
      <c r="X45">
        <f>'normal replication'!F12</f>
        <v>35.578499999999998</v>
      </c>
      <c r="Y45">
        <f>'normal replication'!G12</f>
        <v>42.664200000000001</v>
      </c>
      <c r="AM45" s="10"/>
      <c r="AN45" s="45">
        <v>0.04</v>
      </c>
      <c r="AO45" s="46">
        <v>70.13333333333334</v>
      </c>
      <c r="AP45" s="46">
        <v>59.483333333333341</v>
      </c>
      <c r="AQ45" s="46">
        <v>55.833333333333336</v>
      </c>
      <c r="AR45" s="46">
        <v>49.666666666666664</v>
      </c>
      <c r="AS45" s="46">
        <v>41.449999999999996</v>
      </c>
      <c r="AT45" s="46">
        <v>52.1</v>
      </c>
      <c r="AU45" s="11"/>
      <c r="AV45" s="2" t="s">
        <v>317</v>
      </c>
      <c r="AX45" s="39" t="s">
        <v>318</v>
      </c>
      <c r="AY45" s="39"/>
      <c r="AZ45" s="39"/>
      <c r="BA45" s="39"/>
      <c r="BB45" s="39" t="s">
        <v>293</v>
      </c>
      <c r="BC45" s="39"/>
      <c r="BD45" s="39"/>
      <c r="BE45" s="39"/>
      <c r="BF45" s="17"/>
    </row>
    <row r="46" spans="18:58" ht="15">
      <c r="S46">
        <v>0.03</v>
      </c>
      <c r="T46">
        <f>'normal replication'!B13</f>
        <v>41.244500000000002</v>
      </c>
      <c r="U46">
        <f>'normal replication'!C13</f>
        <v>54.062899999999999</v>
      </c>
      <c r="V46">
        <f>'normal replication'!D13</f>
        <v>53.353000000000002</v>
      </c>
      <c r="W46">
        <f>'normal replication'!E13</f>
        <v>37.001399999999997</v>
      </c>
      <c r="X46">
        <f>'normal replication'!F13</f>
        <v>40.746400000000001</v>
      </c>
      <c r="Y46">
        <f>'normal replication'!G13</f>
        <v>48.057899999999997</v>
      </c>
      <c r="AM46" s="10"/>
      <c r="AN46" s="45">
        <v>0.05</v>
      </c>
      <c r="AO46" s="46">
        <v>80.466666666666683</v>
      </c>
      <c r="AP46" s="46">
        <v>56.416666666666664</v>
      </c>
      <c r="AQ46" s="46">
        <v>64.466666666666669</v>
      </c>
      <c r="AR46" s="46">
        <v>58.166666666666664</v>
      </c>
      <c r="AS46" s="46">
        <v>64.283333333333331</v>
      </c>
      <c r="AT46" s="46">
        <v>69.100000000000009</v>
      </c>
      <c r="AU46" s="11"/>
      <c r="AV46" s="2" t="s">
        <v>296</v>
      </c>
      <c r="AX46" s="39"/>
      <c r="AY46" s="23">
        <v>20</v>
      </c>
      <c r="AZ46" s="23">
        <v>10</v>
      </c>
      <c r="BA46" s="23">
        <v>5</v>
      </c>
      <c r="BB46" s="23">
        <v>0</v>
      </c>
      <c r="BC46" s="23">
        <v>-5</v>
      </c>
      <c r="BD46" s="23">
        <v>-10</v>
      </c>
      <c r="BE46" s="23">
        <v>-15</v>
      </c>
      <c r="BF46" s="17"/>
    </row>
    <row r="47" spans="18:58" ht="15">
      <c r="S47">
        <v>0.05</v>
      </c>
      <c r="T47">
        <f>'normal replication'!B14</f>
        <v>63.862200000000001</v>
      </c>
      <c r="U47">
        <f>'normal replication'!C14</f>
        <v>75.194299999999998</v>
      </c>
      <c r="V47">
        <f>'normal replication'!D14</f>
        <v>72.419700000000006</v>
      </c>
      <c r="W47">
        <f>'normal replication'!E14</f>
        <v>50.884700000000002</v>
      </c>
      <c r="X47">
        <f>'normal replication'!F14</f>
        <v>51.476700000000001</v>
      </c>
      <c r="Y47">
        <f>'normal replication'!G14</f>
        <v>50.197000000000003</v>
      </c>
      <c r="AM47" s="10"/>
      <c r="AN47" s="45">
        <v>0.06</v>
      </c>
      <c r="AO47" s="46">
        <v>85.5</v>
      </c>
      <c r="AP47" s="46">
        <v>76.716666666666669</v>
      </c>
      <c r="AQ47" s="46">
        <v>78.733333333333334</v>
      </c>
      <c r="AR47" s="46">
        <v>69.63333333333334</v>
      </c>
      <c r="AS47" s="46">
        <v>82.083333333333329</v>
      </c>
      <c r="AT47" s="46">
        <v>78.566666666666663</v>
      </c>
      <c r="AU47" s="11"/>
      <c r="AV47" s="8" t="s">
        <v>324</v>
      </c>
      <c r="AX47" s="39" t="s">
        <v>321</v>
      </c>
      <c r="AY47" s="26"/>
      <c r="AZ47" s="26">
        <v>98</v>
      </c>
      <c r="BA47" s="26">
        <v>98.5</v>
      </c>
      <c r="BB47" s="26">
        <v>98.8</v>
      </c>
      <c r="BC47" s="26">
        <v>94</v>
      </c>
      <c r="BD47" s="26">
        <v>62.8</v>
      </c>
      <c r="BE47" s="26">
        <v>12.5</v>
      </c>
      <c r="BF47" s="17"/>
    </row>
    <row r="48" spans="18:58" ht="15">
      <c r="S48">
        <v>7.0000000000000007E-2</v>
      </c>
      <c r="T48">
        <f>'normal replication'!B15</f>
        <v>83.670699999999997</v>
      </c>
      <c r="U48" t="str">
        <f>'normal replication'!C15</f>
        <v>NaN</v>
      </c>
      <c r="V48">
        <f>'normal replication'!D15</f>
        <v>94.371099999999998</v>
      </c>
      <c r="W48">
        <f>'normal replication'!E15</f>
        <v>62.345399999999998</v>
      </c>
      <c r="X48">
        <f>'normal replication'!F15</f>
        <v>68.779799999999994</v>
      </c>
      <c r="Y48">
        <f>'normal replication'!G15</f>
        <v>58.967799999999997</v>
      </c>
      <c r="AM48" s="10"/>
      <c r="AN48" s="45">
        <v>7.0000000000000007E-2</v>
      </c>
      <c r="AO48" s="46"/>
      <c r="AP48" s="46">
        <v>70.216666666666669</v>
      </c>
      <c r="AQ48" s="46">
        <v>84.233333333333334</v>
      </c>
      <c r="AR48" s="46">
        <v>87.666666666666671</v>
      </c>
      <c r="AS48" s="46">
        <v>86.716666666666654</v>
      </c>
      <c r="AT48" s="46">
        <v>86.6</v>
      </c>
      <c r="AU48" s="11"/>
      <c r="BF48" s="17"/>
    </row>
    <row r="49" spans="19:58" ht="15">
      <c r="S49">
        <v>0.09</v>
      </c>
      <c r="T49" t="str">
        <f>'normal replication'!B16</f>
        <v>NaN</v>
      </c>
      <c r="U49" t="str">
        <f>'normal replication'!C16</f>
        <v>NaN</v>
      </c>
      <c r="V49" t="str">
        <f>'normal replication'!D16</f>
        <v>NaN</v>
      </c>
      <c r="W49">
        <f>'normal replication'!E16</f>
        <v>78.929900000000004</v>
      </c>
      <c r="X49">
        <f>'normal replication'!F16</f>
        <v>74.098600000000005</v>
      </c>
      <c r="Y49">
        <f>'normal replication'!G16</f>
        <v>68.211799999999997</v>
      </c>
      <c r="AM49" s="10"/>
      <c r="AN49" s="45">
        <v>0.08</v>
      </c>
      <c r="AO49" s="46"/>
      <c r="AP49" s="46">
        <v>82.416666666666657</v>
      </c>
      <c r="AQ49" s="46">
        <v>88.3</v>
      </c>
      <c r="AR49" s="46">
        <v>95.766666666666666</v>
      </c>
      <c r="AS49" s="46">
        <v>91.15</v>
      </c>
      <c r="AT49" s="46">
        <v>85.95</v>
      </c>
      <c r="AU49" s="11"/>
      <c r="AV49" s="8" t="s">
        <v>325</v>
      </c>
      <c r="BF49" s="17"/>
    </row>
    <row r="50" spans="19:58" ht="15.75" thickBot="1">
      <c r="T50"/>
      <c r="U50"/>
      <c r="V50"/>
      <c r="W50"/>
      <c r="X50"/>
      <c r="Y50"/>
      <c r="AM50" s="10"/>
      <c r="AN50" s="47">
        <v>0.09</v>
      </c>
      <c r="AO50" s="46"/>
      <c r="AP50" s="46">
        <v>76.25</v>
      </c>
      <c r="AQ50" s="46">
        <v>90.3</v>
      </c>
      <c r="AR50" s="46">
        <v>92.949999999999989</v>
      </c>
      <c r="AS50" s="46"/>
      <c r="AT50" s="46"/>
      <c r="AU50" s="11"/>
      <c r="AV50" s="2" t="s">
        <v>317</v>
      </c>
      <c r="AX50" s="39" t="s">
        <v>318</v>
      </c>
      <c r="AY50" s="39"/>
      <c r="AZ50" s="39"/>
      <c r="BA50" s="39"/>
      <c r="BB50" s="39" t="s">
        <v>293</v>
      </c>
      <c r="BC50" s="39"/>
      <c r="BD50" s="39"/>
      <c r="BE50" s="39"/>
      <c r="BF50" s="17"/>
    </row>
    <row r="51" spans="19:58">
      <c r="AM51" s="10"/>
      <c r="AN51" s="48"/>
      <c r="AO51" s="48"/>
      <c r="AP51" s="48"/>
      <c r="AQ51" s="48"/>
      <c r="AR51" s="48"/>
      <c r="AS51" s="48"/>
      <c r="AT51" s="48"/>
      <c r="AU51" s="48"/>
      <c r="AV51" s="2" t="s">
        <v>319</v>
      </c>
      <c r="AX51" s="39"/>
      <c r="AY51" s="23">
        <v>20</v>
      </c>
      <c r="AZ51" s="23">
        <v>10</v>
      </c>
      <c r="BA51" s="23">
        <v>5</v>
      </c>
      <c r="BB51" s="23">
        <v>0</v>
      </c>
      <c r="BC51" s="23">
        <v>-5</v>
      </c>
      <c r="BD51" s="23">
        <v>-10</v>
      </c>
      <c r="BE51" s="23">
        <v>-15</v>
      </c>
      <c r="BF51" s="17"/>
    </row>
    <row r="52" spans="19:58">
      <c r="AM52" s="10"/>
      <c r="AN52" s="48"/>
      <c r="AO52" s="48"/>
      <c r="AP52" s="48"/>
      <c r="AQ52" s="48"/>
      <c r="AR52" s="48"/>
      <c r="AS52" s="48"/>
      <c r="AT52" s="48"/>
      <c r="AU52" s="48"/>
      <c r="AV52" s="8" t="s">
        <v>326</v>
      </c>
      <c r="AX52" s="39" t="s">
        <v>321</v>
      </c>
      <c r="AY52" s="26"/>
      <c r="AZ52" s="26"/>
      <c r="BA52" s="26">
        <v>100</v>
      </c>
      <c r="BB52" s="26">
        <v>96.533333333333317</v>
      </c>
      <c r="BC52" s="26">
        <v>85.188888888888883</v>
      </c>
      <c r="BD52" s="26">
        <v>40.977777777777781</v>
      </c>
      <c r="BE52" s="26"/>
      <c r="BF52" s="17"/>
    </row>
    <row r="53" spans="19:58" ht="13.5" thickBot="1">
      <c r="S53" s="6" t="s">
        <v>285</v>
      </c>
      <c r="T53" s="7"/>
      <c r="U53" s="7"/>
      <c r="Y53" s="8"/>
      <c r="Z53" s="9" t="s">
        <v>286</v>
      </c>
      <c r="AD53" s="8"/>
      <c r="AE53" s="9" t="s">
        <v>287</v>
      </c>
      <c r="AG53" s="9" t="s">
        <v>288</v>
      </c>
      <c r="AM53" s="49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1"/>
    </row>
    <row r="54" spans="19:58">
      <c r="S54" s="7" t="s">
        <v>290</v>
      </c>
      <c r="T54" s="7" t="s">
        <v>291</v>
      </c>
      <c r="U54" s="7" t="s">
        <v>292</v>
      </c>
      <c r="Y54" s="8" t="s">
        <v>290</v>
      </c>
      <c r="AD54" s="8" t="s">
        <v>290</v>
      </c>
      <c r="AG54" s="8" t="s">
        <v>293</v>
      </c>
      <c r="AH54" s="8" t="s">
        <v>294</v>
      </c>
    </row>
    <row r="55" spans="19:58">
      <c r="S55" s="18"/>
      <c r="T55" s="18" t="str">
        <f>'[2]analys_abs.thres '!L65</f>
        <v>250 ms</v>
      </c>
      <c r="U55" s="18" t="str">
        <f>'[2]analys_abs.thres '!L86</f>
        <v xml:space="preserve">16 ms </v>
      </c>
      <c r="Y55" s="19"/>
      <c r="Z55" s="19" t="str">
        <f>[2]audiogram!C8</f>
        <v xml:space="preserve">RIGHT AC </v>
      </c>
      <c r="AA55" s="19" t="str">
        <f>[2]audiogram!D8</f>
        <v xml:space="preserve">RIGHT BC </v>
      </c>
      <c r="AD55" s="20"/>
      <c r="AE55" s="20" t="str">
        <f>[2]DPOAE!H4</f>
        <v>SNR</v>
      </c>
      <c r="AH55" s="8" t="s">
        <v>295</v>
      </c>
      <c r="AI55" s="8" t="s">
        <v>296</v>
      </c>
    </row>
    <row r="56" spans="19:58">
      <c r="S56" s="18">
        <f>'[2]analys_abs.thres '!B66</f>
        <v>250</v>
      </c>
      <c r="T56" s="18" t="e">
        <f>'[2]analys_abs.thres '!L66</f>
        <v>#DIV/0!</v>
      </c>
      <c r="U56" s="18" t="e">
        <f>'[2]analys_abs.thres '!L87</f>
        <v>#DIV/0!</v>
      </c>
      <c r="Y56" s="19">
        <f>[2]audiogram!B9</f>
        <v>250</v>
      </c>
      <c r="Z56" s="21" t="e">
        <f>[2]audiogram!C9</f>
        <v>#REF!</v>
      </c>
      <c r="AA56" s="21" t="e">
        <f>[2]audiogram!D9</f>
        <v>#REF!</v>
      </c>
      <c r="AD56" s="20">
        <f>[2]DPOAE!B5</f>
        <v>1000</v>
      </c>
      <c r="AE56" s="22" t="e">
        <f>[2]DPOAE!H5</f>
        <v>#REF!</v>
      </c>
      <c r="AG56" s="23">
        <v>20</v>
      </c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</row>
    <row r="57" spans="19:58">
      <c r="S57" s="18">
        <f>'[2]analys_abs.thres '!B67</f>
        <v>500</v>
      </c>
      <c r="T57" s="18" t="e">
        <f>'[2]analys_abs.thres '!L67</f>
        <v>#DIV/0!</v>
      </c>
      <c r="U57" s="18" t="e">
        <f>'[2]analys_abs.thres '!L88</f>
        <v>#DIV/0!</v>
      </c>
      <c r="Y57" s="19">
        <f>[2]audiogram!B10</f>
        <v>500</v>
      </c>
      <c r="Z57" s="21" t="e">
        <f>[2]audiogram!C10</f>
        <v>#REF!</v>
      </c>
      <c r="AA57" s="21" t="e">
        <f>[2]audiogram!D10</f>
        <v>#REF!</v>
      </c>
      <c r="AD57" s="20">
        <f>[2]DPOAE!B6</f>
        <v>1400</v>
      </c>
      <c r="AE57" s="22" t="e">
        <f>[2]DPOAE!H6</f>
        <v>#REF!</v>
      </c>
      <c r="AG57" s="23">
        <v>10</v>
      </c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</row>
    <row r="58" spans="19:58">
      <c r="S58" s="18">
        <f>'[2]analys_abs.thres '!B68</f>
        <v>1000</v>
      </c>
      <c r="T58" s="18" t="e">
        <f>'[2]analys_abs.thres '!L68</f>
        <v>#DIV/0!</v>
      </c>
      <c r="U58" s="18" t="e">
        <f>'[2]analys_abs.thres '!L89</f>
        <v>#DIV/0!</v>
      </c>
      <c r="Y58" s="19">
        <f>[2]audiogram!B11</f>
        <v>750</v>
      </c>
      <c r="Z58" s="21" t="e">
        <f>[2]audiogram!C11</f>
        <v>#REF!</v>
      </c>
      <c r="AA58" s="21" t="e">
        <f>[2]audiogram!D11</f>
        <v>#REF!</v>
      </c>
      <c r="AD58" s="20">
        <f>[2]DPOAE!B7</f>
        <v>2000</v>
      </c>
      <c r="AE58" s="22" t="e">
        <f>[2]DPOAE!H7</f>
        <v>#REF!</v>
      </c>
      <c r="AG58" s="23">
        <v>5</v>
      </c>
      <c r="AM58" s="14"/>
      <c r="AN58" s="13"/>
      <c r="AO58" s="12"/>
      <c r="AP58" s="12"/>
      <c r="AQ58" s="14"/>
      <c r="AR58" s="14"/>
      <c r="AS58" s="14"/>
      <c r="AT58" s="12"/>
      <c r="AU58" s="13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</row>
    <row r="59" spans="19:58">
      <c r="S59" s="18">
        <f>'[2]analys_abs.thres '!B69</f>
        <v>2000</v>
      </c>
      <c r="T59" s="18" t="e">
        <f>'[2]analys_abs.thres '!L69</f>
        <v>#DIV/0!</v>
      </c>
      <c r="U59" s="18" t="e">
        <f>'[2]analys_abs.thres '!L90</f>
        <v>#DIV/0!</v>
      </c>
      <c r="Y59" s="19">
        <f>[2]audiogram!B12</f>
        <v>1000</v>
      </c>
      <c r="Z59" s="21" t="e">
        <f>[2]audiogram!C12</f>
        <v>#REF!</v>
      </c>
      <c r="AA59" s="21" t="e">
        <f>[2]audiogram!D12</f>
        <v>#REF!</v>
      </c>
      <c r="AD59" s="20">
        <f>[2]DPOAE!B8</f>
        <v>2800</v>
      </c>
      <c r="AE59" s="22" t="e">
        <f>[2]DPOAE!H8</f>
        <v>#REF!</v>
      </c>
      <c r="AG59" s="23">
        <v>0</v>
      </c>
      <c r="AM59" s="14"/>
      <c r="AN59" s="12"/>
      <c r="AO59" s="12"/>
      <c r="AP59" s="12"/>
      <c r="AQ59" s="14"/>
      <c r="AR59" s="14"/>
      <c r="AS59" s="14"/>
      <c r="AT59" s="12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</row>
    <row r="60" spans="19:58">
      <c r="S60" s="18">
        <f>'[2]analys_abs.thres '!B70</f>
        <v>4000</v>
      </c>
      <c r="T60" s="18" t="e">
        <f>'[2]analys_abs.thres '!L70</f>
        <v>#DIV/0!</v>
      </c>
      <c r="U60" s="18" t="e">
        <f>'[2]analys_abs.thres '!L91</f>
        <v>#DIV/0!</v>
      </c>
      <c r="Y60" s="19">
        <f>[2]audiogram!B13</f>
        <v>2000</v>
      </c>
      <c r="Z60" s="21" t="e">
        <f>[2]audiogram!C13</f>
        <v>#REF!</v>
      </c>
      <c r="AA60" s="21" t="e">
        <f>[2]audiogram!D13</f>
        <v>#REF!</v>
      </c>
      <c r="AD60" s="20">
        <f>[2]DPOAE!B9</f>
        <v>4000</v>
      </c>
      <c r="AE60" s="22" t="e">
        <f>[2]DPOAE!H9</f>
        <v>#REF!</v>
      </c>
      <c r="AG60" s="23">
        <v>-5</v>
      </c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</row>
    <row r="61" spans="19:58">
      <c r="S61" s="18">
        <f>'[2]analys_abs.thres '!B71</f>
        <v>6000</v>
      </c>
      <c r="T61" s="18" t="e">
        <f>'[2]analys_abs.thres '!L71</f>
        <v>#DIV/0!</v>
      </c>
      <c r="U61" s="18" t="e">
        <f>'[2]analys_abs.thres '!L92</f>
        <v>#DIV/0!</v>
      </c>
      <c r="Y61" s="19">
        <f>[2]audiogram!B14</f>
        <v>4000</v>
      </c>
      <c r="Z61" s="21" t="e">
        <f>[2]audiogram!C14</f>
        <v>#REF!</v>
      </c>
      <c r="AA61" s="21" t="e">
        <f>[2]audiogram!D14</f>
        <v>#REF!</v>
      </c>
      <c r="AD61" s="20">
        <f>[2]DPOAE!B10</f>
        <v>6000</v>
      </c>
      <c r="AE61" s="22" t="e">
        <f>[2]DPOAE!H10</f>
        <v>#REF!</v>
      </c>
      <c r="AG61" s="23">
        <v>-10</v>
      </c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</row>
    <row r="62" spans="19:58">
      <c r="S62" s="18">
        <f>'[2]analys_abs.thres '!B72</f>
        <v>8000</v>
      </c>
      <c r="T62" s="18" t="e">
        <f>'[2]analys_abs.thres '!L72</f>
        <v>#DIV/0!</v>
      </c>
      <c r="U62" s="18" t="e">
        <f>'[2]analys_abs.thres '!L93</f>
        <v>#DIV/0!</v>
      </c>
      <c r="Y62" s="19">
        <f>[2]audiogram!B15</f>
        <v>6000</v>
      </c>
      <c r="Z62" s="21" t="e">
        <f>[2]audiogram!C15</f>
        <v>#REF!</v>
      </c>
      <c r="AA62" s="21" t="e">
        <f>[2]audiogram!D15</f>
        <v>#REF!</v>
      </c>
      <c r="AD62" s="20">
        <f>[2]DPOAE!B11</f>
        <v>8000</v>
      </c>
      <c r="AE62" s="22" t="e">
        <f>[2]DPOAE!H11</f>
        <v>#REF!</v>
      </c>
      <c r="AG62" s="23">
        <v>-15</v>
      </c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</row>
    <row r="63" spans="19:58">
      <c r="S63" s="18"/>
      <c r="T63" s="18"/>
      <c r="U63" s="18"/>
      <c r="Y63" s="19">
        <f>[2]audiogram!B16</f>
        <v>8000</v>
      </c>
      <c r="Z63" s="21" t="e">
        <f>[2]audiogram!C16</f>
        <v>#REF!</v>
      </c>
      <c r="AA63" s="21" t="e">
        <f>[2]audiogram!D16</f>
        <v>#REF!</v>
      </c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</row>
    <row r="64" spans="19:58">
      <c r="S64" s="18"/>
      <c r="T64" s="18"/>
      <c r="U64" s="18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</row>
    <row r="65" spans="19:58">
      <c r="S65" s="18"/>
      <c r="T65" s="18"/>
      <c r="U65" s="18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</row>
    <row r="66" spans="19:58">
      <c r="S66" s="8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</row>
    <row r="67" spans="19:58"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</row>
    <row r="68" spans="19:58"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</row>
    <row r="69" spans="19:58"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</row>
    <row r="70" spans="19:58"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</row>
    <row r="71" spans="19:58">
      <c r="AM71" s="14"/>
      <c r="AN71" s="12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</row>
    <row r="72" spans="19:58"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</row>
    <row r="73" spans="19:58"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</row>
    <row r="74" spans="19:58">
      <c r="S74" s="6" t="s">
        <v>299</v>
      </c>
      <c r="T74" s="7"/>
      <c r="U74" s="7"/>
      <c r="AB74" s="8"/>
      <c r="AG74" s="8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</row>
    <row r="75" spans="19:58">
      <c r="S75" s="7" t="s">
        <v>300</v>
      </c>
      <c r="T75" s="27" t="s">
        <v>301</v>
      </c>
      <c r="U75" s="27" t="s">
        <v>302</v>
      </c>
      <c r="W75" s="27" t="s">
        <v>301</v>
      </c>
      <c r="X75" s="27" t="s">
        <v>302</v>
      </c>
      <c r="Z75" s="27" t="s">
        <v>301</v>
      </c>
      <c r="AA75" s="27" t="s">
        <v>302</v>
      </c>
      <c r="AC75" s="27" t="s">
        <v>301</v>
      </c>
      <c r="AD75" s="27" t="s">
        <v>302</v>
      </c>
      <c r="AF75" s="27" t="s">
        <v>301</v>
      </c>
      <c r="AG75" s="27" t="s">
        <v>302</v>
      </c>
      <c r="AI75" s="27" t="s">
        <v>301</v>
      </c>
      <c r="AJ75" s="27" t="s">
        <v>302</v>
      </c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</row>
    <row r="76" spans="19:58">
      <c r="S76" s="28"/>
      <c r="T76" s="29"/>
      <c r="U76" s="29" t="str">
        <f>[2]analysis_IFMC_RT!H20</f>
        <v>250 Hz</v>
      </c>
      <c r="W76" s="29"/>
      <c r="X76" s="29" t="str">
        <f>[2]analysis_IFMC_RT!U20</f>
        <v>500 Hz</v>
      </c>
      <c r="Z76" s="29"/>
      <c r="AA76" s="29" t="str">
        <f>[2]analysis_IFMC_RT!H36</f>
        <v>1000 Hz</v>
      </c>
      <c r="AC76" s="29"/>
      <c r="AD76" s="29" t="str">
        <f>[2]analysis_IFMC_LT!U36</f>
        <v>2000 Hz</v>
      </c>
      <c r="AF76" s="29"/>
      <c r="AG76" s="29" t="str">
        <f>[2]analysis_IFMC_RT!H52</f>
        <v>4000 Hz</v>
      </c>
      <c r="AI76" s="29"/>
      <c r="AJ76" s="29" t="str">
        <f>[2]analysis_IFMC_RT!U52</f>
        <v>6000 Hz</v>
      </c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</row>
    <row r="77" spans="19:58">
      <c r="S77" s="28">
        <f>[2]analysis_IFMC_RT!A21</f>
        <v>0.5</v>
      </c>
      <c r="T77" s="29">
        <f>[2]analysis_IFMC_RT!C21</f>
        <v>125</v>
      </c>
      <c r="U77" s="30" t="e">
        <f>[2]analysis_IFMC_RT!H21</f>
        <v>#DIV/0!</v>
      </c>
      <c r="W77" s="29">
        <f>[2]analysis_IFMC_RT!P21</f>
        <v>250</v>
      </c>
      <c r="X77" s="30" t="e">
        <f>[2]analysis_IFMC_RT!U21</f>
        <v>#DIV/0!</v>
      </c>
      <c r="Z77" s="29">
        <f>[2]analysis_IFMC_RT!C37</f>
        <v>500</v>
      </c>
      <c r="AA77" s="30" t="e">
        <f>[2]analysis_IFMC_RT!H37</f>
        <v>#DIV/0!</v>
      </c>
      <c r="AC77" s="29">
        <f>[2]analysis_IFMC_RT!P37</f>
        <v>1000</v>
      </c>
      <c r="AD77" s="30" t="e">
        <f>[2]analysis_IFMC_RT!U37</f>
        <v>#DIV/0!</v>
      </c>
      <c r="AF77" s="29">
        <f>[2]analysis_IFMC_RT!C53</f>
        <v>2000</v>
      </c>
      <c r="AG77" s="30" t="e">
        <f>[2]analysis_IFMC_RT!H53</f>
        <v>#DIV/0!</v>
      </c>
      <c r="AI77" s="29">
        <f>[2]analysis_IFMC_RT!P53</f>
        <v>3000</v>
      </c>
      <c r="AJ77" s="30" t="e">
        <f>[2]analysis_IFMC_RT!U53</f>
        <v>#DIV/0!</v>
      </c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</row>
    <row r="78" spans="19:58">
      <c r="S78" s="28">
        <f>[2]analysis_IFMC_RT!A22</f>
        <v>0.7</v>
      </c>
      <c r="T78" s="29">
        <f>[2]analysis_IFMC_RT!C22</f>
        <v>175</v>
      </c>
      <c r="U78" s="30" t="e">
        <f>[2]analysis_IFMC_RT!H22</f>
        <v>#DIV/0!</v>
      </c>
      <c r="W78" s="29">
        <f>[2]analysis_IFMC_RT!P22</f>
        <v>350</v>
      </c>
      <c r="X78" s="30" t="e">
        <f>[2]analysis_IFMC_RT!U22</f>
        <v>#DIV/0!</v>
      </c>
      <c r="Z78" s="29">
        <f>[2]analysis_IFMC_RT!C38</f>
        <v>700</v>
      </c>
      <c r="AA78" s="30" t="e">
        <f>[2]analysis_IFMC_RT!H38</f>
        <v>#DIV/0!</v>
      </c>
      <c r="AC78" s="29">
        <f>[2]analysis_IFMC_RT!P38</f>
        <v>1400</v>
      </c>
      <c r="AD78" s="30" t="e">
        <f>[2]analysis_IFMC_RT!U38</f>
        <v>#DIV/0!</v>
      </c>
      <c r="AF78" s="29">
        <f>[2]analysis_IFMC_RT!C54</f>
        <v>2800</v>
      </c>
      <c r="AG78" s="30" t="e">
        <f>[2]analysis_IFMC_RT!H54</f>
        <v>#DIV/0!</v>
      </c>
      <c r="AI78" s="29">
        <f>[2]analysis_IFMC_RT!P54</f>
        <v>4200</v>
      </c>
      <c r="AJ78" s="30" t="e">
        <f>[2]analysis_IFMC_RT!U54</f>
        <v>#DIV/0!</v>
      </c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</row>
    <row r="79" spans="19:58">
      <c r="S79" s="28">
        <f>[2]analysis_IFMC_RT!A23</f>
        <v>0.9</v>
      </c>
      <c r="T79" s="29">
        <f>[2]analysis_IFMC_RT!C23</f>
        <v>225</v>
      </c>
      <c r="U79" s="30" t="e">
        <f>[2]analysis_IFMC_RT!H23</f>
        <v>#DIV/0!</v>
      </c>
      <c r="W79" s="29">
        <f>[2]analysis_IFMC_RT!P23</f>
        <v>450</v>
      </c>
      <c r="X79" s="30" t="e">
        <f>[2]analysis_IFMC_RT!U23</f>
        <v>#DIV/0!</v>
      </c>
      <c r="Z79" s="29">
        <f>[2]analysis_IFMC_RT!C39</f>
        <v>900</v>
      </c>
      <c r="AA79" s="30" t="e">
        <f>[2]analysis_IFMC_RT!H39</f>
        <v>#DIV/0!</v>
      </c>
      <c r="AC79" s="29">
        <f>[2]analysis_IFMC_RT!P39</f>
        <v>1800</v>
      </c>
      <c r="AD79" s="30" t="e">
        <f>[2]analysis_IFMC_RT!U39</f>
        <v>#DIV/0!</v>
      </c>
      <c r="AF79" s="29">
        <f>[2]analysis_IFMC_RT!C55</f>
        <v>3600</v>
      </c>
      <c r="AG79" s="30" t="e">
        <f>[2]analysis_IFMC_RT!H55</f>
        <v>#DIV/0!</v>
      </c>
      <c r="AI79" s="29">
        <f>[2]analysis_IFMC_RT!P55</f>
        <v>5400</v>
      </c>
      <c r="AJ79" s="30" t="e">
        <f>[2]analysis_IFMC_RT!U55</f>
        <v>#DIV/0!</v>
      </c>
      <c r="AM79" s="14"/>
      <c r="AN79" s="13"/>
      <c r="AO79" s="12"/>
      <c r="AP79" s="12"/>
      <c r="AQ79" s="14"/>
      <c r="AR79" s="14"/>
      <c r="AS79" s="14"/>
      <c r="AT79" s="14"/>
      <c r="AU79" s="14"/>
      <c r="AV79" s="14"/>
      <c r="AW79" s="12"/>
      <c r="AX79" s="14"/>
      <c r="AY79" s="14"/>
      <c r="AZ79" s="14"/>
      <c r="BA79" s="14"/>
      <c r="BB79" s="12"/>
      <c r="BC79" s="14"/>
      <c r="BD79" s="14"/>
      <c r="BE79" s="14"/>
      <c r="BF79" s="14"/>
    </row>
    <row r="80" spans="19:58">
      <c r="S80" s="28">
        <f>[2]analysis_IFMC_RT!A24</f>
        <v>1</v>
      </c>
      <c r="T80" s="29">
        <f>[2]analysis_IFMC_RT!C24</f>
        <v>250</v>
      </c>
      <c r="U80" s="30" t="e">
        <f>[2]analysis_IFMC_RT!H24</f>
        <v>#DIV/0!</v>
      </c>
      <c r="W80" s="29">
        <f>[2]analysis_IFMC_RT!P24</f>
        <v>500</v>
      </c>
      <c r="X80" s="30" t="e">
        <f>[2]analysis_IFMC_RT!U24</f>
        <v>#DIV/0!</v>
      </c>
      <c r="Z80" s="29">
        <f>[2]analysis_IFMC_RT!C40</f>
        <v>1000</v>
      </c>
      <c r="AA80" s="30" t="e">
        <f>[2]analysis_IFMC_RT!H40</f>
        <v>#DIV/0!</v>
      </c>
      <c r="AC80" s="29">
        <f>[2]analysis_IFMC_RT!P40</f>
        <v>2000</v>
      </c>
      <c r="AD80" s="30" t="e">
        <f>[2]analysis_IFMC_RT!U40</f>
        <v>#DIV/0!</v>
      </c>
      <c r="AF80" s="29">
        <f>[2]analysis_IFMC_RT!C56</f>
        <v>4000</v>
      </c>
      <c r="AG80" s="30" t="e">
        <f>[2]analysis_IFMC_RT!H56</f>
        <v>#DIV/0!</v>
      </c>
      <c r="AI80" s="29">
        <f>[2]analysis_IFMC_RT!P56</f>
        <v>6000</v>
      </c>
      <c r="AJ80" s="30" t="e">
        <f>[2]analysis_IFMC_RT!U56</f>
        <v>#DIV/0!</v>
      </c>
      <c r="AM80" s="14"/>
      <c r="AN80" s="12"/>
      <c r="AO80" s="12"/>
      <c r="AP80" s="12"/>
      <c r="AQ80" s="14"/>
      <c r="AR80" s="12"/>
      <c r="AS80" s="12"/>
      <c r="AT80" s="14"/>
      <c r="AU80" s="12"/>
      <c r="AV80" s="12"/>
      <c r="AW80" s="14"/>
      <c r="AX80" s="12"/>
      <c r="AY80" s="12"/>
      <c r="AZ80" s="14"/>
      <c r="BA80" s="12"/>
      <c r="BB80" s="12"/>
      <c r="BC80" s="14"/>
      <c r="BD80" s="12"/>
      <c r="BE80" s="12"/>
      <c r="BF80" s="14"/>
    </row>
    <row r="81" spans="18:58">
      <c r="S81" s="28">
        <f>[2]analysis_IFMC_RT!A25</f>
        <v>1.1000000000000001</v>
      </c>
      <c r="T81" s="29">
        <f>[2]analysis_IFMC_RT!C25</f>
        <v>275</v>
      </c>
      <c r="U81" s="30" t="e">
        <f>[2]analysis_IFMC_RT!H25</f>
        <v>#DIV/0!</v>
      </c>
      <c r="W81" s="29">
        <f>[2]analysis_IFMC_RT!P25</f>
        <v>550</v>
      </c>
      <c r="X81" s="30" t="e">
        <f>[2]analysis_IFMC_RT!U25</f>
        <v>#DIV/0!</v>
      </c>
      <c r="Z81" s="29">
        <f>[2]analysis_IFMC_RT!C41</f>
        <v>1100</v>
      </c>
      <c r="AA81" s="30" t="e">
        <f>[2]analysis_IFMC_RT!H41</f>
        <v>#DIV/0!</v>
      </c>
      <c r="AC81" s="29">
        <f>[2]analysis_IFMC_RT!P41</f>
        <v>2200</v>
      </c>
      <c r="AD81" s="30" t="e">
        <f>[2]analysis_IFMC_RT!U41</f>
        <v>#DIV/0!</v>
      </c>
      <c r="AF81" s="29">
        <f>[2]analysis_IFMC_RT!C57</f>
        <v>4400</v>
      </c>
      <c r="AG81" s="30" t="e">
        <f>[2]analysis_IFMC_RT!H57</f>
        <v>#DIV/0!</v>
      </c>
      <c r="AI81" s="29">
        <f>[2]analysis_IFMC_RT!P57</f>
        <v>6600.0000000000009</v>
      </c>
      <c r="AJ81" s="30" t="e">
        <f>[2]analysis_IFMC_RT!U57</f>
        <v>#DIV/0!</v>
      </c>
      <c r="AM81" s="14"/>
      <c r="AN81" s="52"/>
      <c r="AO81" s="13"/>
      <c r="AP81" s="13"/>
      <c r="AQ81" s="14"/>
      <c r="AR81" s="13"/>
      <c r="AS81" s="13"/>
      <c r="AT81" s="14"/>
      <c r="AU81" s="13"/>
      <c r="AV81" s="13"/>
      <c r="AW81" s="14"/>
      <c r="AX81" s="13"/>
      <c r="AY81" s="13"/>
      <c r="AZ81" s="14"/>
      <c r="BA81" s="13"/>
      <c r="BB81" s="13"/>
      <c r="BC81" s="14"/>
      <c r="BD81" s="13"/>
      <c r="BE81" s="13"/>
      <c r="BF81" s="14"/>
    </row>
    <row r="82" spans="18:58">
      <c r="S82" s="28">
        <f>[2]analysis_IFMC_RT!A26</f>
        <v>1.3</v>
      </c>
      <c r="T82" s="29">
        <f>[2]analysis_IFMC_RT!C26</f>
        <v>325</v>
      </c>
      <c r="U82" s="30" t="e">
        <f>[2]analysis_IFMC_RT!H26</f>
        <v>#DIV/0!</v>
      </c>
      <c r="W82" s="29">
        <f>[2]analysis_IFMC_RT!P26</f>
        <v>650</v>
      </c>
      <c r="X82" s="30" t="e">
        <f>[2]analysis_IFMC_RT!U26</f>
        <v>#DIV/0!</v>
      </c>
      <c r="Z82" s="29">
        <f>[2]analysis_IFMC_RT!C42</f>
        <v>1300</v>
      </c>
      <c r="AA82" s="30" t="e">
        <f>[2]analysis_IFMC_RT!H42</f>
        <v>#DIV/0!</v>
      </c>
      <c r="AC82" s="29">
        <f>[2]analysis_IFMC_RT!P42</f>
        <v>2600</v>
      </c>
      <c r="AD82" s="30" t="e">
        <f>[2]analysis_IFMC_RT!U42</f>
        <v>#DIV/0!</v>
      </c>
      <c r="AF82" s="29">
        <f>[2]analysis_IFMC_RT!C58</f>
        <v>5200</v>
      </c>
      <c r="AG82" s="30" t="e">
        <f>[2]analysis_IFMC_RT!H58</f>
        <v>#DIV/0!</v>
      </c>
      <c r="AI82" s="29">
        <f>[2]analysis_IFMC_RT!P58</f>
        <v>7800</v>
      </c>
      <c r="AJ82" s="30" t="e">
        <f>[2]analysis_IFMC_RT!U58</f>
        <v>#DIV/0!</v>
      </c>
      <c r="AM82" s="14"/>
      <c r="AN82" s="52"/>
      <c r="AO82" s="13"/>
      <c r="AP82" s="14"/>
      <c r="AQ82" s="14"/>
      <c r="AR82" s="13"/>
      <c r="AS82" s="14"/>
      <c r="AT82" s="14"/>
      <c r="AU82" s="13"/>
      <c r="AV82" s="14"/>
      <c r="AW82" s="14"/>
      <c r="AX82" s="13"/>
      <c r="AY82" s="14"/>
      <c r="AZ82" s="14"/>
      <c r="BA82" s="13"/>
      <c r="BB82" s="14"/>
      <c r="BC82" s="14"/>
      <c r="BD82" s="13"/>
      <c r="BE82" s="14"/>
      <c r="BF82" s="14"/>
    </row>
    <row r="83" spans="18:58">
      <c r="S83" s="28">
        <f>[2]analysis_IFMC_RT!A27</f>
        <v>1.6</v>
      </c>
      <c r="T83" s="29">
        <f>[2]analysis_IFMC_RT!C27</f>
        <v>400</v>
      </c>
      <c r="U83" s="30" t="e">
        <f>[2]analysis_IFMC_RT!H27</f>
        <v>#DIV/0!</v>
      </c>
      <c r="W83" s="29">
        <f>[2]analysis_IFMC_RT!P27</f>
        <v>800</v>
      </c>
      <c r="X83" s="30" t="e">
        <f>[2]analysis_IFMC_RT!U27</f>
        <v>#DIV/0!</v>
      </c>
      <c r="Z83" s="29">
        <f>[2]analysis_IFMC_RT!C43</f>
        <v>1600</v>
      </c>
      <c r="AA83" s="30" t="e">
        <f>[2]analysis_IFMC_RT!H43</f>
        <v>#DIV/0!</v>
      </c>
      <c r="AC83" s="29">
        <f>[2]analysis_IFMC_RT!P43</f>
        <v>3200</v>
      </c>
      <c r="AD83" s="30" t="e">
        <f>[2]analysis_IFMC_RT!U43</f>
        <v>#DIV/0!</v>
      </c>
      <c r="AF83" s="29">
        <f>[2]analysis_IFMC_RT!C59</f>
        <v>6400</v>
      </c>
      <c r="AG83" s="30" t="e">
        <f>[2]analysis_IFMC_RT!H59</f>
        <v>#DIV/0!</v>
      </c>
      <c r="AI83" s="29">
        <f>[2]analysis_IFMC_RT!P59</f>
        <v>9600</v>
      </c>
      <c r="AJ83" s="30" t="e">
        <f>[2]analysis_IFMC_RT!U59</f>
        <v>#DIV/0!</v>
      </c>
      <c r="AM83" s="14"/>
      <c r="AN83" s="52"/>
      <c r="AO83" s="13"/>
      <c r="AP83" s="14"/>
      <c r="AQ83" s="14"/>
      <c r="AR83" s="13"/>
      <c r="AS83" s="14"/>
      <c r="AT83" s="14"/>
      <c r="AU83" s="13"/>
      <c r="AV83" s="14"/>
      <c r="AW83" s="14"/>
      <c r="AX83" s="13"/>
      <c r="AY83" s="14"/>
      <c r="AZ83" s="14"/>
      <c r="BA83" s="13"/>
      <c r="BB83" s="14"/>
      <c r="BC83" s="14"/>
      <c r="BD83" s="13"/>
      <c r="BE83" s="14"/>
      <c r="BF83" s="14"/>
    </row>
    <row r="84" spans="18:58">
      <c r="S84" s="31"/>
      <c r="T84" s="31"/>
      <c r="U84" s="31"/>
      <c r="W84" s="31"/>
      <c r="X84" s="31"/>
      <c r="Z84" s="31"/>
      <c r="AA84" s="31"/>
      <c r="AD84" s="32"/>
      <c r="AF84" s="6"/>
      <c r="AG84" s="31"/>
      <c r="AI84" s="6"/>
      <c r="AJ84" s="31"/>
      <c r="AM84" s="14"/>
      <c r="AN84" s="52"/>
      <c r="AO84" s="13"/>
      <c r="AP84" s="14"/>
      <c r="AQ84" s="14"/>
      <c r="AR84" s="13"/>
      <c r="AS84" s="14"/>
      <c r="AT84" s="14"/>
      <c r="AU84" s="13"/>
      <c r="AV84" s="14"/>
      <c r="AW84" s="14"/>
      <c r="AX84" s="13"/>
      <c r="AY84" s="14"/>
      <c r="AZ84" s="14"/>
      <c r="BA84" s="13"/>
      <c r="BB84" s="14"/>
      <c r="BC84" s="14"/>
      <c r="BD84" s="13"/>
      <c r="BE84" s="14"/>
      <c r="BF84" s="14"/>
    </row>
    <row r="85" spans="18:58">
      <c r="AM85" s="14"/>
      <c r="AN85" s="52"/>
      <c r="AO85" s="13"/>
      <c r="AP85" s="14"/>
      <c r="AQ85" s="14"/>
      <c r="AR85" s="13"/>
      <c r="AS85" s="14"/>
      <c r="AT85" s="14"/>
      <c r="AU85" s="13"/>
      <c r="AV85" s="14"/>
      <c r="AW85" s="14"/>
      <c r="AX85" s="13"/>
      <c r="AY85" s="14"/>
      <c r="AZ85" s="14"/>
      <c r="BA85" s="13"/>
      <c r="BB85" s="14"/>
      <c r="BC85" s="14"/>
      <c r="BD85" s="13"/>
      <c r="BE85" s="14"/>
      <c r="BF85" s="14"/>
    </row>
    <row r="86" spans="18:58">
      <c r="AM86" s="14"/>
      <c r="AN86" s="52"/>
      <c r="AO86" s="13"/>
      <c r="AP86" s="14"/>
      <c r="AQ86" s="14"/>
      <c r="AR86" s="13"/>
      <c r="AS86" s="14"/>
      <c r="AT86" s="14"/>
      <c r="AU86" s="13"/>
      <c r="AV86" s="14"/>
      <c r="AW86" s="14"/>
      <c r="AX86" s="13"/>
      <c r="AY86" s="14"/>
      <c r="AZ86" s="14"/>
      <c r="BA86" s="13"/>
      <c r="BB86" s="14"/>
      <c r="BC86" s="14"/>
      <c r="BD86" s="13"/>
      <c r="BE86" s="14"/>
      <c r="BF86" s="14"/>
    </row>
    <row r="87" spans="18:58">
      <c r="AM87" s="14"/>
      <c r="AN87" s="52"/>
      <c r="AO87" s="13"/>
      <c r="AP87" s="14"/>
      <c r="AQ87" s="14"/>
      <c r="AR87" s="13"/>
      <c r="AS87" s="14"/>
      <c r="AT87" s="14"/>
      <c r="AU87" s="13"/>
      <c r="AV87" s="14"/>
      <c r="AW87" s="14"/>
      <c r="AX87" s="13"/>
      <c r="AY87" s="14"/>
      <c r="AZ87" s="14"/>
      <c r="BA87" s="13"/>
      <c r="BB87" s="14"/>
      <c r="BC87" s="14"/>
      <c r="BD87" s="13"/>
      <c r="BE87" s="14"/>
      <c r="BF87" s="14"/>
    </row>
    <row r="88" spans="18:58">
      <c r="AM88" s="14"/>
      <c r="AN88" s="52"/>
      <c r="AO88" s="13"/>
      <c r="AP88" s="14"/>
      <c r="AQ88" s="14"/>
      <c r="AR88" s="13"/>
      <c r="AS88" s="14"/>
      <c r="AT88" s="14"/>
      <c r="AU88" s="13"/>
      <c r="AV88" s="14"/>
      <c r="AW88" s="14"/>
      <c r="AX88" s="13"/>
      <c r="AY88" s="14"/>
      <c r="AZ88" s="14"/>
      <c r="BA88" s="13"/>
      <c r="BB88" s="14"/>
      <c r="BC88" s="14"/>
      <c r="BD88" s="13"/>
      <c r="BE88" s="14"/>
      <c r="BF88" s="14"/>
    </row>
    <row r="89" spans="18:58"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3"/>
      <c r="AZ89" s="14"/>
      <c r="BA89" s="13"/>
      <c r="BB89" s="14"/>
      <c r="BC89" s="14"/>
      <c r="BD89" s="13"/>
      <c r="BE89" s="14"/>
      <c r="BF89" s="14"/>
    </row>
    <row r="90" spans="18:58">
      <c r="S90" s="6" t="s">
        <v>327</v>
      </c>
      <c r="T90" s="7"/>
      <c r="U90" s="7"/>
      <c r="AB90" s="8"/>
      <c r="AG90" s="8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</row>
    <row r="91" spans="18:58">
      <c r="S91" s="8" t="s">
        <v>312</v>
      </c>
      <c r="T91" s="8" t="s">
        <v>302</v>
      </c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</row>
    <row r="92" spans="18:58">
      <c r="R92" s="34" t="s">
        <v>291</v>
      </c>
      <c r="S92" s="40" t="s">
        <v>292</v>
      </c>
      <c r="T92" s="40" t="s">
        <v>304</v>
      </c>
      <c r="U92" s="34" t="s">
        <v>305</v>
      </c>
      <c r="V92" s="34" t="s">
        <v>306</v>
      </c>
      <c r="W92" s="34" t="s">
        <v>307</v>
      </c>
      <c r="X92" s="34" t="s">
        <v>308</v>
      </c>
      <c r="Y92" s="34" t="s">
        <v>309</v>
      </c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</row>
    <row r="93" spans="18:58">
      <c r="R93" s="38">
        <v>0.01</v>
      </c>
      <c r="S93" s="42">
        <f>[2]analysis_TMC_RT!D25</f>
        <v>0.02</v>
      </c>
      <c r="T93" s="43" t="e">
        <f>[2]analysis_TMC_LT!H25</f>
        <v>#DIV/0!</v>
      </c>
      <c r="U93" s="44" t="e">
        <f>[2]analysis_TMC_RT!J36</f>
        <v>#DIV/0!</v>
      </c>
      <c r="V93" s="44" t="e">
        <f>[2]analysis_TMC_RT!J47</f>
        <v>#DIV/0!</v>
      </c>
      <c r="W93" s="44" t="e">
        <f>[2]analysis_TMC_RT!J58</f>
        <v>#DIV/0!</v>
      </c>
      <c r="X93" s="44" t="e">
        <f>[2]analysis_TMC_RT!J69</f>
        <v>#DIV/0!</v>
      </c>
      <c r="Y93" s="44" t="e">
        <f>[2]analysis_TMC_RT!J80</f>
        <v>#DIV/0!</v>
      </c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</row>
    <row r="94" spans="18:58">
      <c r="R94" s="38">
        <v>0.02</v>
      </c>
      <c r="S94" s="42">
        <f>[2]analysis_TMC_RT!D26</f>
        <v>0.04</v>
      </c>
      <c r="T94" s="43" t="e">
        <f>[2]analysis_TMC_LT!H26</f>
        <v>#DIV/0!</v>
      </c>
      <c r="U94" s="44" t="e">
        <f>[2]analysis_TMC_RT!J37</f>
        <v>#DIV/0!</v>
      </c>
      <c r="V94" s="44" t="e">
        <f>[2]analysis_TMC_RT!J48</f>
        <v>#DIV/0!</v>
      </c>
      <c r="W94" s="44" t="e">
        <f>[2]analysis_TMC_RT!J59</f>
        <v>#DIV/0!</v>
      </c>
      <c r="X94" s="44" t="e">
        <f>[2]analysis_TMC_RT!J70</f>
        <v>#DIV/0!</v>
      </c>
      <c r="Y94" s="44" t="e">
        <f>[2]analysis_TMC_RT!J81</f>
        <v>#DIV/0!</v>
      </c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</row>
    <row r="95" spans="18:58">
      <c r="R95" s="38">
        <v>0.03</v>
      </c>
      <c r="S95" s="42">
        <f>[2]analysis_TMC_RT!D27</f>
        <v>0.05</v>
      </c>
      <c r="T95" s="43" t="e">
        <f>[2]analysis_TMC_LT!H27</f>
        <v>#DIV/0!</v>
      </c>
      <c r="U95" s="44" t="e">
        <f>[2]analysis_TMC_RT!J38</f>
        <v>#DIV/0!</v>
      </c>
      <c r="V95" s="44" t="e">
        <f>[2]analysis_TMC_RT!J49</f>
        <v>#DIV/0!</v>
      </c>
      <c r="W95" s="44" t="e">
        <f>[2]analysis_TMC_RT!J60</f>
        <v>#DIV/0!</v>
      </c>
      <c r="X95" s="44" t="e">
        <f>[2]analysis_TMC_RT!J71</f>
        <v>#DIV/0!</v>
      </c>
      <c r="Y95" s="44" t="e">
        <f>[2]analysis_TMC_RT!J82</f>
        <v>#DIV/0!</v>
      </c>
      <c r="AM95" s="14"/>
      <c r="AN95" s="13"/>
      <c r="AO95" s="12"/>
      <c r="AP95" s="12"/>
      <c r="AQ95" s="14"/>
      <c r="AR95" s="14"/>
      <c r="AS95" s="14"/>
      <c r="AT95" s="14"/>
      <c r="AU95" s="14"/>
      <c r="AV95" s="14"/>
      <c r="AW95" s="12"/>
      <c r="AX95" s="14"/>
      <c r="AY95" s="14"/>
      <c r="AZ95" s="14"/>
      <c r="BA95" s="14"/>
      <c r="BB95" s="12"/>
      <c r="BC95" s="14"/>
      <c r="BD95" s="14"/>
      <c r="BE95" s="14"/>
      <c r="BF95" s="14"/>
    </row>
    <row r="96" spans="18:58">
      <c r="R96" s="38">
        <v>0.04</v>
      </c>
      <c r="S96" s="42">
        <f>[2]analysis_TMC_RT!D28</f>
        <v>0.06</v>
      </c>
      <c r="T96" s="43" t="e">
        <f>[2]analysis_TMC_LT!H28</f>
        <v>#DIV/0!</v>
      </c>
      <c r="U96" s="44" t="e">
        <f>[2]analysis_TMC_RT!J39</f>
        <v>#DIV/0!</v>
      </c>
      <c r="V96" s="44" t="e">
        <f>[2]analysis_TMC_RT!J50</f>
        <v>#DIV/0!</v>
      </c>
      <c r="W96" s="44" t="e">
        <f>[2]analysis_TMC_RT!J61</f>
        <v>#DIV/0!</v>
      </c>
      <c r="X96" s="44" t="e">
        <f>[2]analysis_TMC_RT!J72</f>
        <v>#DIV/0!</v>
      </c>
      <c r="Y96" s="44" t="e">
        <f>[2]analysis_TMC_RT!J83</f>
        <v>#DIV/0!</v>
      </c>
      <c r="AM96" s="14"/>
      <c r="AN96" s="12"/>
      <c r="AO96" s="12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</row>
    <row r="97" spans="18:58">
      <c r="R97" s="38">
        <v>0.05</v>
      </c>
      <c r="S97" s="42">
        <f>[2]analysis_TMC_RT!D29</f>
        <v>0.08</v>
      </c>
      <c r="T97" s="43" t="e">
        <f>[2]analysis_TMC_LT!H29</f>
        <v>#DIV/0!</v>
      </c>
      <c r="U97" s="44" t="e">
        <f>[2]analysis_TMC_RT!J40</f>
        <v>#DIV/0!</v>
      </c>
      <c r="V97" s="44" t="e">
        <f>[2]analysis_TMC_RT!J51</f>
        <v>#DIV/0!</v>
      </c>
      <c r="W97" s="44" t="e">
        <f>[2]analysis_TMC_RT!J62</f>
        <v>#DIV/0!</v>
      </c>
      <c r="X97" s="44" t="e">
        <f>[2]analysis_TMC_RT!J73</f>
        <v>#DIV/0!</v>
      </c>
      <c r="Y97" s="44" t="e">
        <f>[2]analysis_TMC_RT!J84</f>
        <v>#DIV/0!</v>
      </c>
      <c r="AM97" s="14"/>
      <c r="AN97" s="12"/>
      <c r="AO97" s="12"/>
      <c r="AP97" s="12"/>
      <c r="AQ97" s="12"/>
      <c r="AR97" s="12"/>
      <c r="AS97" s="12"/>
      <c r="AT97" s="12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</row>
    <row r="98" spans="18:58">
      <c r="R98" s="38">
        <v>0.06</v>
      </c>
      <c r="S98" s="42"/>
      <c r="T98" s="43"/>
      <c r="U98" s="44"/>
      <c r="V98" s="44"/>
      <c r="W98" s="44"/>
      <c r="X98" s="44"/>
      <c r="Y98" s="4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</row>
    <row r="99" spans="18:58">
      <c r="R99" s="38">
        <v>7.0000000000000007E-2</v>
      </c>
      <c r="S99" s="42"/>
      <c r="T99" s="43"/>
      <c r="U99" s="44"/>
      <c r="V99" s="44"/>
      <c r="W99" s="44"/>
      <c r="X99" s="44"/>
      <c r="Y99" s="4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</row>
    <row r="100" spans="18:58">
      <c r="R100" s="38">
        <v>0.08</v>
      </c>
      <c r="S100" s="42"/>
      <c r="T100" s="43"/>
      <c r="U100" s="44"/>
      <c r="V100" s="44"/>
      <c r="W100" s="44"/>
      <c r="X100" s="44"/>
      <c r="Y100" s="4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</row>
    <row r="101" spans="18:58">
      <c r="R101" s="38">
        <v>0.09</v>
      </c>
      <c r="S101" s="42"/>
      <c r="T101" s="43"/>
      <c r="U101" s="44"/>
      <c r="V101" s="44"/>
      <c r="W101" s="44"/>
      <c r="X101" s="44"/>
      <c r="Y101" s="4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</row>
    <row r="102" spans="18:58"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</row>
    <row r="103" spans="18:58"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</row>
    <row r="104" spans="18:58"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</row>
    <row r="105" spans="18:58"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</row>
    <row r="106" spans="18:58"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</row>
    <row r="107" spans="18:58"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</row>
    <row r="108" spans="18:58"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</row>
    <row r="109" spans="18:58"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</row>
    <row r="110" spans="18:58"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</row>
    <row r="111" spans="18:58"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</row>
  </sheetData>
  <dataConsolidate/>
  <pageMargins left="0.75" right="0.75" top="1" bottom="1" header="0.5" footer="0.5"/>
  <pageSetup paperSize="9" scale="64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normal replication</vt:lpstr>
      <vt:lpstr>profile (9)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rmeddis</dc:creator>
  <cp:lastModifiedBy>rmeddis</cp:lastModifiedBy>
  <dcterms:created xsi:type="dcterms:W3CDTF">2011-05-31T15:33:02Z</dcterms:created>
  <dcterms:modified xsi:type="dcterms:W3CDTF">2011-05-31T15:52:14Z</dcterms:modified>
</cp:coreProperties>
</file>