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\ClimStat\ny\"/>
    </mc:Choice>
  </mc:AlternateContent>
  <xr:revisionPtr revIDLastSave="0" documentId="13_ncr:1_{A8F38D2A-3D89-4871-AD97-F1AEA4F284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tle page" sheetId="7" r:id="rId1"/>
    <sheet name="Data" sheetId="1" r:id="rId2"/>
    <sheet name="Explanations (Data)" sheetId="3" r:id="rId3"/>
    <sheet name="Colonies" sheetId="4" r:id="rId4"/>
    <sheet name="Explanations (Colonies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" i="4" l="1"/>
  <c r="T112" i="4" s="1"/>
  <c r="D113" i="4"/>
  <c r="D114" i="4"/>
  <c r="S112" i="4" l="1"/>
  <c r="R52" i="4"/>
  <c r="R53" i="4"/>
  <c r="R54" i="4"/>
  <c r="R55" i="4"/>
  <c r="R51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14" i="4"/>
  <c r="R57" i="4" l="1"/>
  <c r="K76" i="4" s="1"/>
  <c r="Q52" i="4"/>
  <c r="K95" i="4" l="1"/>
  <c r="K98" i="4"/>
  <c r="K78" i="4"/>
  <c r="D76" i="4"/>
  <c r="T76" i="4" s="1"/>
  <c r="K111" i="4"/>
  <c r="K93" i="4"/>
  <c r="K79" i="4"/>
  <c r="K73" i="4"/>
  <c r="K96" i="4"/>
  <c r="K107" i="4"/>
  <c r="K91" i="4"/>
  <c r="K110" i="4"/>
  <c r="K94" i="4"/>
  <c r="K109" i="4"/>
  <c r="K89" i="4"/>
  <c r="K71" i="4"/>
  <c r="K88" i="4"/>
  <c r="K103" i="4"/>
  <c r="K87" i="4"/>
  <c r="K106" i="4"/>
  <c r="K86" i="4"/>
  <c r="K105" i="4"/>
  <c r="K85" i="4"/>
  <c r="K104" i="4"/>
  <c r="K84" i="4"/>
  <c r="K75" i="4"/>
  <c r="K99" i="4"/>
  <c r="K83" i="4"/>
  <c r="K102" i="4"/>
  <c r="K82" i="4"/>
  <c r="K101" i="4"/>
  <c r="K77" i="4"/>
  <c r="K100" i="4"/>
  <c r="K80" i="4"/>
  <c r="K72" i="4"/>
  <c r="K90" i="4"/>
  <c r="K74" i="4"/>
  <c r="K97" i="4"/>
  <c r="K81" i="4"/>
  <c r="K108" i="4"/>
  <c r="K92" i="4"/>
  <c r="D3" i="4"/>
  <c r="D7" i="4"/>
  <c r="D11" i="4"/>
  <c r="D4" i="4"/>
  <c r="D8" i="4"/>
  <c r="D12" i="4"/>
  <c r="D5" i="4"/>
  <c r="D9" i="4"/>
  <c r="D13" i="4"/>
  <c r="D2" i="4"/>
  <c r="D6" i="4"/>
  <c r="D10" i="4"/>
  <c r="D44" i="4"/>
  <c r="D40" i="4"/>
  <c r="D36" i="4"/>
  <c r="D32" i="4"/>
  <c r="D28" i="4"/>
  <c r="D24" i="4"/>
  <c r="D20" i="4"/>
  <c r="D16" i="4"/>
  <c r="D43" i="4"/>
  <c r="D39" i="4"/>
  <c r="D35" i="4"/>
  <c r="D31" i="4"/>
  <c r="D27" i="4"/>
  <c r="D23" i="4"/>
  <c r="D19" i="4"/>
  <c r="D15" i="4"/>
  <c r="D42" i="4"/>
  <c r="D38" i="4"/>
  <c r="D34" i="4"/>
  <c r="D30" i="4"/>
  <c r="D26" i="4"/>
  <c r="D22" i="4"/>
  <c r="D18" i="4"/>
  <c r="D45" i="4"/>
  <c r="D41" i="4"/>
  <c r="D37" i="4"/>
  <c r="D33" i="4"/>
  <c r="D29" i="4"/>
  <c r="D25" i="4"/>
  <c r="D21" i="4"/>
  <c r="D17" i="4"/>
  <c r="D14" i="4"/>
  <c r="D82" i="4" l="1"/>
  <c r="T82" i="4" s="1"/>
  <c r="D75" i="4"/>
  <c r="T75" i="4" s="1"/>
  <c r="D98" i="4"/>
  <c r="T98" i="4" s="1"/>
  <c r="D102" i="4"/>
  <c r="T102" i="4" s="1"/>
  <c r="D111" i="4"/>
  <c r="T111" i="4" s="1"/>
  <c r="D95" i="4"/>
  <c r="T95" i="4" s="1"/>
  <c r="S102" i="4"/>
  <c r="S95" i="4"/>
  <c r="S76" i="4"/>
  <c r="S75" i="4"/>
  <c r="D86" i="4"/>
  <c r="T86" i="4" s="1"/>
  <c r="D94" i="4"/>
  <c r="T94" i="4" s="1"/>
  <c r="D81" i="4"/>
  <c r="T81" i="4" s="1"/>
  <c r="D72" i="4"/>
  <c r="T72" i="4" s="1"/>
  <c r="D77" i="4"/>
  <c r="T77" i="4" s="1"/>
  <c r="D83" i="4"/>
  <c r="T83" i="4" s="1"/>
  <c r="D104" i="4"/>
  <c r="T104" i="4" s="1"/>
  <c r="D106" i="4"/>
  <c r="T106" i="4" s="1"/>
  <c r="D110" i="4"/>
  <c r="T110" i="4" s="1"/>
  <c r="D73" i="4"/>
  <c r="T73" i="4" s="1"/>
  <c r="D90" i="4"/>
  <c r="T90" i="4" s="1"/>
  <c r="D84" i="4"/>
  <c r="T84" i="4" s="1"/>
  <c r="D88" i="4"/>
  <c r="T88" i="4" s="1"/>
  <c r="D97" i="4"/>
  <c r="T97" i="4" s="1"/>
  <c r="D101" i="4"/>
  <c r="D99" i="4"/>
  <c r="D85" i="4"/>
  <c r="T85" i="4" s="1"/>
  <c r="D87" i="4"/>
  <c r="D89" i="4"/>
  <c r="T89" i="4" s="1"/>
  <c r="D91" i="4"/>
  <c r="T91" i="4" s="1"/>
  <c r="D79" i="4"/>
  <c r="T79" i="4" s="1"/>
  <c r="D108" i="4"/>
  <c r="T108" i="4" s="1"/>
  <c r="D100" i="4"/>
  <c r="T100" i="4" s="1"/>
  <c r="D96" i="4"/>
  <c r="T96" i="4" s="1"/>
  <c r="D92" i="4"/>
  <c r="T92" i="4" s="1"/>
  <c r="D74" i="4"/>
  <c r="T74" i="4" s="1"/>
  <c r="D80" i="4"/>
  <c r="T80" i="4" s="1"/>
  <c r="D105" i="4"/>
  <c r="T105" i="4" s="1"/>
  <c r="D103" i="4"/>
  <c r="T103" i="4" s="1"/>
  <c r="D109" i="4"/>
  <c r="D107" i="4"/>
  <c r="T107" i="4" s="1"/>
  <c r="D93" i="4"/>
  <c r="D78" i="4"/>
  <c r="T78" i="4" s="1"/>
  <c r="S82" i="4" l="1"/>
  <c r="T93" i="4"/>
  <c r="S111" i="4"/>
  <c r="S98" i="4"/>
  <c r="T101" i="4"/>
  <c r="T99" i="4"/>
  <c r="T87" i="4"/>
  <c r="T109" i="4"/>
  <c r="S105" i="4"/>
  <c r="S89" i="4"/>
  <c r="S104" i="4"/>
  <c r="S81" i="4"/>
  <c r="S107" i="4"/>
  <c r="S80" i="4"/>
  <c r="S96" i="4"/>
  <c r="S79" i="4"/>
  <c r="S97" i="4"/>
  <c r="S88" i="4"/>
  <c r="S73" i="4"/>
  <c r="S83" i="4"/>
  <c r="S74" i="4"/>
  <c r="S100" i="4"/>
  <c r="S85" i="4"/>
  <c r="S84" i="4"/>
  <c r="S110" i="4"/>
  <c r="S77" i="4"/>
  <c r="S94" i="4"/>
  <c r="S78" i="4"/>
  <c r="S103" i="4"/>
  <c r="S92" i="4"/>
  <c r="S108" i="4"/>
  <c r="S90" i="4"/>
  <c r="S106" i="4"/>
  <c r="S72" i="4"/>
  <c r="S86" i="4"/>
  <c r="S109" i="4"/>
  <c r="S101" i="4"/>
  <c r="S91" i="4"/>
  <c r="S87" i="4"/>
  <c r="S99" i="4"/>
  <c r="S93" i="4"/>
  <c r="T114" i="4" l="1"/>
  <c r="S114" i="4"/>
  <c r="D49" i="4" l="1"/>
  <c r="D53" i="4"/>
  <c r="D57" i="4"/>
  <c r="D61" i="4"/>
  <c r="D65" i="4"/>
  <c r="D69" i="4"/>
  <c r="D56" i="4"/>
  <c r="D68" i="4"/>
  <c r="D50" i="4"/>
  <c r="D54" i="4"/>
  <c r="D58" i="4"/>
  <c r="D62" i="4"/>
  <c r="D66" i="4"/>
  <c r="D70" i="4"/>
  <c r="D60" i="4"/>
  <c r="D51" i="4"/>
  <c r="D55" i="4"/>
  <c r="D59" i="4"/>
  <c r="D63" i="4"/>
  <c r="D67" i="4"/>
  <c r="D71" i="4"/>
  <c r="D52" i="4"/>
  <c r="D64" i="4"/>
  <c r="D48" i="4"/>
</calcChain>
</file>

<file path=xl/sharedStrings.xml><?xml version="1.0" encoding="utf-8"?>
<sst xmlns="http://schemas.openxmlformats.org/spreadsheetml/2006/main" count="522" uniqueCount="103">
  <si>
    <t>Year</t>
  </si>
  <si>
    <t>Prod</t>
  </si>
  <si>
    <t>LCI</t>
  </si>
  <si>
    <t>UCI</t>
  </si>
  <si>
    <t>SST</t>
  </si>
  <si>
    <t>AMO</t>
  </si>
  <si>
    <t>NAO</t>
  </si>
  <si>
    <t>AO</t>
  </si>
  <si>
    <t>SPG</t>
  </si>
  <si>
    <t>ENSO</t>
  </si>
  <si>
    <t>Harv</t>
  </si>
  <si>
    <t>Days</t>
  </si>
  <si>
    <t>NA</t>
  </si>
  <si>
    <t>Src</t>
  </si>
  <si>
    <t>no data</t>
  </si>
  <si>
    <t>feather export</t>
  </si>
  <si>
    <t>corrected public record</t>
  </si>
  <si>
    <t>sum of all islands</t>
  </si>
  <si>
    <t>hunting season reduced</t>
  </si>
  <si>
    <t>hunting banned</t>
  </si>
  <si>
    <t>Variable</t>
  </si>
  <si>
    <t>Explanation</t>
  </si>
  <si>
    <t>Type</t>
  </si>
  <si>
    <t>Minimum</t>
  </si>
  <si>
    <t>Maximum</t>
  </si>
  <si>
    <t>Missing values</t>
  </si>
  <si>
    <t>integer</t>
  </si>
  <si>
    <t>Chick production index</t>
  </si>
  <si>
    <t>numeric</t>
  </si>
  <si>
    <t>Lower 95% confidence level of Prod</t>
  </si>
  <si>
    <t>Upper 95% confidence level of Prod</t>
  </si>
  <si>
    <r>
      <t>Annual sea surface temperature (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)</t>
    </r>
  </si>
  <si>
    <t>Atlantic Multidecadal Oscillation index</t>
  </si>
  <si>
    <t>Arctic Oscillation index</t>
  </si>
  <si>
    <t>North Atlantic Oscillation index</t>
  </si>
  <si>
    <t>North Atlantic Subpolar Gyre index</t>
  </si>
  <si>
    <t>El Niño-Southern Oscillation index</t>
  </si>
  <si>
    <t>Harvest (birds)</t>
  </si>
  <si>
    <t>Source of harvest number</t>
  </si>
  <si>
    <t>character</t>
  </si>
  <si>
    <t>Length of harvest season (d)</t>
  </si>
  <si>
    <t>Hani</t>
  </si>
  <si>
    <t>Mean:</t>
  </si>
  <si>
    <t>extrapolation based on Álsey</t>
  </si>
  <si>
    <t>C</t>
  </si>
  <si>
    <t>Colour code for periods with different sources</t>
  </si>
  <si>
    <t>Als</t>
  </si>
  <si>
    <t>Bjar</t>
  </si>
  <si>
    <t>Bran</t>
  </si>
  <si>
    <t>Clbx</t>
  </si>
  <si>
    <t>Elli</t>
  </si>
  <si>
    <t>Hell</t>
  </si>
  <si>
    <t>Stor</t>
  </si>
  <si>
    <t>Ysti</t>
  </si>
  <si>
    <t>Publ</t>
  </si>
  <si>
    <t>AlsT</t>
  </si>
  <si>
    <t>Heim</t>
  </si>
  <si>
    <t>HeiY</t>
  </si>
  <si>
    <r>
      <t>Quotient of Heimaey to Ystiklettur (estimated for 1947</t>
    </r>
    <r>
      <rPr>
        <sz val="11"/>
        <color theme="1"/>
        <rFont val="Calibri"/>
        <family val="2"/>
      </rPr>
      <t>–</t>
    </r>
    <r>
      <rPr>
        <sz val="11"/>
        <color theme="1"/>
        <rFont val="Calibri"/>
        <family val="2"/>
        <scheme val="minor"/>
      </rPr>
      <t>1951, applied to Heimaey 1967–2007)</t>
    </r>
  </si>
  <si>
    <t>Quotient of Álsey to total harvest (estimated for 1968–2008, applied to total harvest 1944–1967)</t>
  </si>
  <si>
    <t>Harvest (birds) reported from Álsey</t>
  </si>
  <si>
    <t>Harvest (birds) reported from Bjarnarey</t>
  </si>
  <si>
    <t>Harvest (birds) reported from Brandur</t>
  </si>
  <si>
    <t>Harvest (birds) reported from Club X</t>
  </si>
  <si>
    <t>Harvest (birds) reported from Elliðaey</t>
  </si>
  <si>
    <t>Harvest (birds) reported from Hani</t>
  </si>
  <si>
    <t>Harvest (birds) reported from Heimaey</t>
  </si>
  <si>
    <t>Harvest (birds) reported from Hellisey</t>
  </si>
  <si>
    <t>Harvest (birds) reported from Stórhöfði</t>
  </si>
  <si>
    <t>Harvest (birds) reported from Ystiklettur</t>
  </si>
  <si>
    <t>Public harvest record (number of birds)</t>
  </si>
  <si>
    <t>Text colours:</t>
  </si>
  <si>
    <t>Reported values</t>
  </si>
  <si>
    <t>Black figures</t>
  </si>
  <si>
    <t>Blue figures</t>
  </si>
  <si>
    <t>Red figures</t>
  </si>
  <si>
    <t>Values interpolated using TRIM software</t>
  </si>
  <si>
    <t>Total harvest (birds), corresponding to the column "Harv" in the "Data" sheet</t>
  </si>
  <si>
    <t>Values estimated in the worksheet</t>
  </si>
  <si>
    <t>HeiT</t>
  </si>
  <si>
    <t>Expc</t>
  </si>
  <si>
    <t>Corr</t>
  </si>
  <si>
    <t>Expenses of landowner share and transport costs on Elliðaey (paid in birds, i.e. underreporting of harvest)</t>
  </si>
  <si>
    <t>Correction for expenses on Elliðaey (estimated for 1910–1946, applied to total harvest 1898–1941)</t>
  </si>
  <si>
    <t>Quotient of Heimaey to total harvest, halved (estimated for 1968–2008, to adjust harvest effort 1896–1917)</t>
  </si>
  <si>
    <t>The workbook contains the following sheets:</t>
  </si>
  <si>
    <t>Sheet</t>
  </si>
  <si>
    <t>Contents</t>
  </si>
  <si>
    <t>Centennial relationships between ocean temperature and Atlantic puffin production</t>
  </si>
  <si>
    <t>Data</t>
  </si>
  <si>
    <t>Colonies</t>
  </si>
  <si>
    <t>The data underlying the analyses of the article</t>
  </si>
  <si>
    <t>Explanations of the columns of the "Data" sheet</t>
  </si>
  <si>
    <t>Colony-wise harvest data from 1898 to 2009</t>
  </si>
  <si>
    <t>Explanations of the columns of the "Colonies" sheet</t>
  </si>
  <si>
    <t>Note that the data in the "Data" sheet are also available as a semicolon-limited plain-text file (SuppData.csv).</t>
  </si>
  <si>
    <t>Explanations (Data)</t>
  </si>
  <si>
    <t>Explanations (Colonies)</t>
  </si>
  <si>
    <t>This spreadsheet workbook contains the Supplementary Data of the following article:</t>
  </si>
  <si>
    <t xml:space="preserve">The "Data" sheet has 13 columns and 146 rows, excluding a header with column names. </t>
  </si>
  <si>
    <t>Missing values are designated as "NA".</t>
  </si>
  <si>
    <r>
      <t>For questions on this workbook, please contact the corresponding author (</t>
    </r>
    <r>
      <rPr>
        <u/>
        <sz val="12"/>
        <color theme="4"/>
        <rFont val="Times New Roman"/>
        <family val="1"/>
      </rPr>
      <t>hanno.sandvik@nina.no</t>
    </r>
    <r>
      <rPr>
        <sz val="12"/>
        <rFont val="Times New Roman"/>
        <family val="1"/>
      </rPr>
      <t>).</t>
    </r>
  </si>
  <si>
    <r>
      <t xml:space="preserve">Hansen, E. S., Sandvik, H., Erikstad, K. E., Yoccoz, N. G., Anker-Nilssen, T., Bader, J., Descamps, S., Hodges, K., Mesquita, M. d. S., Reiertsen, T. K., &amp; Varpe, Ø. (2021). Centennial relationships between ocean temperature and Atlantic puffin production reveal shifting decennial trends. </t>
    </r>
    <r>
      <rPr>
        <b/>
        <i/>
        <sz val="12"/>
        <rFont val="Times New Roman"/>
        <family val="1"/>
      </rPr>
      <t>Global Change Biology</t>
    </r>
    <r>
      <rPr>
        <b/>
        <sz val="12"/>
        <rFont val="Times New Roman"/>
        <family val="1"/>
      </rPr>
      <t xml:space="preserve">, </t>
    </r>
    <r>
      <rPr>
        <b/>
        <u/>
        <sz val="12"/>
        <color rgb="FF0070C0"/>
        <rFont val="Times New Roman"/>
        <family val="1"/>
      </rPr>
      <t>https://doi.org/10.1111/gcb.15665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</si>
</sst>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24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70C0"/>
      <name val="Times New Roman"/>
      <family val="1"/>
    </font>
    <font>
      <b/>
      <i/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91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19" fillId="0" borderId="0" xfId="0" applyNumberFormat="1" applyFont="1" applyAlignment="1">
      <alignment horizontal="right"/>
    </xf>
    <xf numFmtId="0" fontId="21" fillId="0" borderId="0" xfId="0" applyNumberFormat="1" applyFont="1" applyAlignment="1">
      <alignment horizontal="right"/>
    </xf>
    <xf numFmtId="0" fontId="22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right"/>
    </xf>
    <xf numFmtId="0" fontId="14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" fontId="19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0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3" fillId="0" borderId="0" xfId="0" applyFont="1"/>
    <xf numFmtId="0" fontId="0" fillId="0" borderId="0" xfId="0" applyFill="1"/>
    <xf numFmtId="0" fontId="21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19" fillId="0" borderId="0" xfId="0" applyNumberFormat="1" applyFont="1" applyFill="1" applyAlignment="1">
      <alignment horizontal="right"/>
    </xf>
    <xf numFmtId="0" fontId="23" fillId="0" borderId="0" xfId="0" applyFont="1" applyFill="1"/>
    <xf numFmtId="0" fontId="24" fillId="0" borderId="0" xfId="0" applyNumberFormat="1" applyFont="1" applyFill="1" applyAlignment="1">
      <alignment horizontal="right"/>
    </xf>
    <xf numFmtId="0" fontId="22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0" fontId="19" fillId="0" borderId="0" xfId="0" applyFont="1"/>
    <xf numFmtId="0" fontId="26" fillId="0" borderId="0" xfId="0" applyFont="1"/>
    <xf numFmtId="0" fontId="0" fillId="0" borderId="0" xfId="0" applyAlignment="1">
      <alignment horizontal="right"/>
    </xf>
    <xf numFmtId="0" fontId="0" fillId="34" borderId="0" xfId="0" applyFill="1"/>
    <xf numFmtId="0" fontId="23" fillId="35" borderId="0" xfId="0" applyFont="1" applyFill="1"/>
    <xf numFmtId="0" fontId="0" fillId="36" borderId="0" xfId="0" applyFill="1"/>
    <xf numFmtId="0" fontId="0" fillId="37" borderId="0" xfId="0" applyFill="1"/>
    <xf numFmtId="0" fontId="23" fillId="38" borderId="0" xfId="0" applyFont="1" applyFill="1"/>
    <xf numFmtId="0" fontId="0" fillId="38" borderId="0" xfId="0" applyFill="1" applyAlignment="1">
      <alignment horizontal="right"/>
    </xf>
    <xf numFmtId="0" fontId="16" fillId="38" borderId="0" xfId="0" applyFont="1" applyFill="1" applyAlignment="1">
      <alignment horizontal="right"/>
    </xf>
    <xf numFmtId="0" fontId="0" fillId="38" borderId="0" xfId="0" applyFill="1"/>
    <xf numFmtId="0" fontId="26" fillId="38" borderId="0" xfId="0" applyFont="1" applyFill="1"/>
    <xf numFmtId="0" fontId="25" fillId="38" borderId="0" xfId="0" applyFont="1" applyFill="1" applyBorder="1" applyAlignment="1">
      <alignment horizontal="left"/>
    </xf>
    <xf numFmtId="0" fontId="25" fillId="38" borderId="0" xfId="0" applyFont="1" applyFill="1" applyBorder="1"/>
    <xf numFmtId="165" fontId="23" fillId="0" borderId="11" xfId="0" applyNumberFormat="1" applyFont="1" applyBorder="1" applyAlignment="1">
      <alignment horizontal="right"/>
    </xf>
    <xf numFmtId="165" fontId="23" fillId="0" borderId="12" xfId="0" applyNumberFormat="1" applyFont="1" applyBorder="1" applyAlignment="1">
      <alignment horizontal="right"/>
    </xf>
    <xf numFmtId="165" fontId="23" fillId="0" borderId="13" xfId="0" applyNumberFormat="1" applyFont="1" applyBorder="1" applyAlignment="1">
      <alignment horizontal="right"/>
    </xf>
    <xf numFmtId="165" fontId="23" fillId="0" borderId="11" xfId="0" applyNumberFormat="1" applyFont="1" applyBorder="1"/>
    <xf numFmtId="165" fontId="23" fillId="0" borderId="14" xfId="0" applyNumberFormat="1" applyFont="1" applyBorder="1"/>
    <xf numFmtId="165" fontId="23" fillId="0" borderId="12" xfId="0" applyNumberFormat="1" applyFont="1" applyBorder="1"/>
    <xf numFmtId="165" fontId="23" fillId="0" borderId="13" xfId="0" applyNumberFormat="1" applyFont="1" applyBorder="1"/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8" xfId="0" applyBorder="1"/>
    <xf numFmtId="0" fontId="21" fillId="0" borderId="17" xfId="0" applyNumberFormat="1" applyFont="1" applyBorder="1" applyAlignment="1">
      <alignment horizontal="center"/>
    </xf>
    <xf numFmtId="0" fontId="0" fillId="0" borderId="17" xfId="0" applyBorder="1"/>
    <xf numFmtId="0" fontId="16" fillId="0" borderId="19" xfId="0" applyFont="1" applyBorder="1" applyAlignment="1">
      <alignment horizontal="center"/>
    </xf>
    <xf numFmtId="0" fontId="0" fillId="0" borderId="20" xfId="0" applyBorder="1"/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16" xfId="0" applyBorder="1"/>
    <xf numFmtId="0" fontId="23" fillId="0" borderId="17" xfId="0" applyFont="1" applyBorder="1"/>
    <xf numFmtId="0" fontId="14" fillId="0" borderId="19" xfId="0" applyFont="1" applyBorder="1"/>
    <xf numFmtId="0" fontId="14" fillId="0" borderId="0" xfId="0" applyFont="1" applyBorder="1"/>
    <xf numFmtId="0" fontId="0" fillId="0" borderId="0" xfId="0" applyBorder="1"/>
    <xf numFmtId="0" fontId="23" fillId="0" borderId="18" xfId="0" applyFont="1" applyBorder="1"/>
    <xf numFmtId="0" fontId="14" fillId="0" borderId="20" xfId="0" applyFont="1" applyBorder="1"/>
    <xf numFmtId="165" fontId="23" fillId="33" borderId="10" xfId="0" applyNumberFormat="1" applyFont="1" applyFill="1" applyBorder="1"/>
    <xf numFmtId="165" fontId="23" fillId="33" borderId="10" xfId="0" applyNumberFormat="1" applyFont="1" applyFill="1" applyBorder="1" applyAlignment="1">
      <alignment horizontal="right"/>
    </xf>
    <xf numFmtId="165" fontId="23" fillId="0" borderId="23" xfId="0" applyNumberFormat="1" applyFont="1" applyBorder="1"/>
    <xf numFmtId="165" fontId="23" fillId="0" borderId="24" xfId="0" applyNumberFormat="1" applyFont="1" applyBorder="1"/>
    <xf numFmtId="165" fontId="23" fillId="0" borderId="25" xfId="0" applyNumberFormat="1" applyFont="1" applyBorder="1"/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28" fillId="0" borderId="0" xfId="0" applyFont="1"/>
    <xf numFmtId="0" fontId="30" fillId="39" borderId="0" xfId="0" applyFont="1" applyFill="1" applyAlignment="1">
      <alignment horizontal="center" vertical="center"/>
    </xf>
    <xf numFmtId="0" fontId="31" fillId="0" borderId="0" xfId="42" applyFont="1"/>
    <xf numFmtId="0" fontId="16" fillId="0" borderId="2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27" xfId="0" applyBorder="1"/>
    <xf numFmtId="0" fontId="32" fillId="0" borderId="0" xfId="42" applyFont="1" applyAlignment="1">
      <alignment wrapText="1"/>
    </xf>
    <xf numFmtId="0" fontId="28" fillId="0" borderId="0" xfId="0" applyFont="1"/>
    <xf numFmtId="0" fontId="0" fillId="0" borderId="15" xfId="0" applyBorder="1"/>
    <xf numFmtId="0" fontId="0" fillId="0" borderId="26" xfId="0" applyBorder="1"/>
    <xf numFmtId="0" fontId="0" fillId="0" borderId="16" xfId="0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33" fillId="0" borderId="0" xfId="42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11/gcb.15665" TargetMode="External"/><Relationship Id="rId1" Type="http://schemas.openxmlformats.org/officeDocument/2006/relationships/hyperlink" Target="mailto:hanno.sandvik@nina.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17F5-33F3-4ADA-AEBC-16490A8EB126}">
  <dimension ref="A1:B16"/>
  <sheetViews>
    <sheetView tabSelected="1" workbookViewId="0">
      <selection activeCell="B4" sqref="B4"/>
    </sheetView>
  </sheetViews>
  <sheetFormatPr defaultColWidth="12.7109375" defaultRowHeight="15" customHeight="1" x14ac:dyDescent="0.25"/>
  <cols>
    <col min="1" max="1" width="24.7109375" style="73" customWidth="1"/>
    <col min="2" max="2" width="72.7109375" style="73" customWidth="1"/>
    <col min="3" max="16384" width="12.7109375" style="73"/>
  </cols>
  <sheetData>
    <row r="1" spans="1:2" s="71" customFormat="1" ht="96" customHeight="1" x14ac:dyDescent="0.25">
      <c r="B1" s="72" t="s">
        <v>88</v>
      </c>
    </row>
    <row r="2" spans="1:2" ht="15.95" customHeight="1" x14ac:dyDescent="0.25"/>
    <row r="3" spans="1:2" ht="15.95" customHeight="1" x14ac:dyDescent="0.25">
      <c r="A3" s="83" t="s">
        <v>98</v>
      </c>
      <c r="B3" s="83"/>
    </row>
    <row r="4" spans="1:2" ht="96" customHeight="1" x14ac:dyDescent="0.25">
      <c r="B4" s="90" t="s">
        <v>102</v>
      </c>
    </row>
    <row r="5" spans="1:2" ht="15.95" customHeight="1" x14ac:dyDescent="0.25"/>
    <row r="6" spans="1:2" ht="15.95" customHeight="1" x14ac:dyDescent="0.25">
      <c r="A6" s="82" t="s">
        <v>101</v>
      </c>
      <c r="B6" s="82"/>
    </row>
    <row r="7" spans="1:2" ht="15.95" customHeight="1" x14ac:dyDescent="0.25"/>
    <row r="8" spans="1:2" ht="15.95" customHeight="1" x14ac:dyDescent="0.25">
      <c r="A8" s="83" t="s">
        <v>85</v>
      </c>
      <c r="B8" s="83"/>
    </row>
    <row r="9" spans="1:2" s="71" customFormat="1" ht="24" customHeight="1" x14ac:dyDescent="0.25">
      <c r="A9" s="74" t="s">
        <v>86</v>
      </c>
      <c r="B9" s="74" t="s">
        <v>87</v>
      </c>
    </row>
    <row r="10" spans="1:2" ht="15.95" customHeight="1" x14ac:dyDescent="0.25">
      <c r="A10" s="75" t="s">
        <v>89</v>
      </c>
      <c r="B10" s="73" t="s">
        <v>91</v>
      </c>
    </row>
    <row r="11" spans="1:2" ht="15.95" customHeight="1" x14ac:dyDescent="0.25">
      <c r="A11" s="75" t="s">
        <v>96</v>
      </c>
      <c r="B11" s="73" t="s">
        <v>92</v>
      </c>
    </row>
    <row r="12" spans="1:2" ht="15.95" customHeight="1" x14ac:dyDescent="0.25">
      <c r="A12" s="75" t="s">
        <v>90</v>
      </c>
      <c r="B12" s="73" t="s">
        <v>93</v>
      </c>
    </row>
    <row r="13" spans="1:2" ht="15.95" customHeight="1" x14ac:dyDescent="0.25">
      <c r="A13" s="75" t="s">
        <v>97</v>
      </c>
      <c r="B13" s="73" t="s">
        <v>94</v>
      </c>
    </row>
    <row r="16" spans="1:2" ht="15" customHeight="1" x14ac:dyDescent="0.25">
      <c r="A16" s="83" t="s">
        <v>95</v>
      </c>
      <c r="B16" s="83"/>
    </row>
  </sheetData>
  <mergeCells count="4">
    <mergeCell ref="A6:B6"/>
    <mergeCell ref="A3:B3"/>
    <mergeCell ref="A8:B8"/>
    <mergeCell ref="A16:B16"/>
  </mergeCells>
  <hyperlinks>
    <hyperlink ref="A10" location="Data!B2" display="Data" xr:uid="{CBDEE82B-A6FD-416E-90FA-0DD7A7D73AA1}"/>
    <hyperlink ref="A12" location="Colonies!A2" display="Colonies" xr:uid="{34B6AECD-0E33-4E0D-92A1-EBD0022EC308}"/>
    <hyperlink ref="A13" location="'Explanations (Colonies)'!A1" display="Explanations (colonies)" xr:uid="{F84A3877-9720-460E-94BE-6265CA0CACBD}"/>
    <hyperlink ref="A11" location="'Explanations (Data)'!A1" display="Explanations (data)" xr:uid="{F3CBD7C0-2F66-4BD9-9726-BA3C70037AFB}"/>
    <hyperlink ref="A6:B6" r:id="rId1" display="For questions on this workbook, please contact the corresponding author (hanno.sandvik@nina.no)." xr:uid="{BBC96BFC-A51B-4177-93D3-8F10557B6C3A}"/>
    <hyperlink ref="B4" r:id="rId2" display="Hansen, E. S., Sandvik, H., Erikstad, K. E., Yoccoz, N. G., Anker-Nilssen, T., Bader, J., Descamps, S., Hodges, K., Mesquita, M. d. S., Reiertsen, T. K., &amp; Varpe, Ø. (2021). Centennial relationships between ocean temperature and Atlantic puffin production reveal shifting decennial trends. Global Change Biology, https://doi.org/10.1111/gcb.15665" xr:uid="{B4A03891-1B98-49A5-8411-A99988338A3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cols>
    <col min="1" max="11" width="8.7109375" customWidth="1"/>
    <col min="12" max="12" width="30.7109375" customWidth="1"/>
    <col min="13" max="13" width="8.71093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</row>
    <row r="2" spans="1:13" x14ac:dyDescent="0.25">
      <c r="A2">
        <v>1870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14</v>
      </c>
      <c r="M2" t="s">
        <v>12</v>
      </c>
    </row>
    <row r="3" spans="1:13" x14ac:dyDescent="0.25">
      <c r="A3">
        <v>1871</v>
      </c>
      <c r="B3" t="s">
        <v>12</v>
      </c>
      <c r="C3" t="s">
        <v>12</v>
      </c>
      <c r="D3" t="s">
        <v>12</v>
      </c>
      <c r="E3" t="s">
        <v>12</v>
      </c>
      <c r="F3">
        <v>9.2499999999999999E-2</v>
      </c>
      <c r="G3">
        <v>-0.85</v>
      </c>
      <c r="H3" t="s">
        <v>12</v>
      </c>
      <c r="I3">
        <v>1.66</v>
      </c>
      <c r="J3">
        <v>26.481999999999999</v>
      </c>
      <c r="K3" t="s">
        <v>12</v>
      </c>
      <c r="L3" t="s">
        <v>14</v>
      </c>
      <c r="M3" t="s">
        <v>12</v>
      </c>
    </row>
    <row r="4" spans="1:13" x14ac:dyDescent="0.25">
      <c r="A4">
        <v>1872</v>
      </c>
      <c r="B4" t="s">
        <v>12</v>
      </c>
      <c r="C4" t="s">
        <v>12</v>
      </c>
      <c r="D4" t="s">
        <v>12</v>
      </c>
      <c r="E4" t="s">
        <v>12</v>
      </c>
      <c r="F4">
        <v>4.9000000000000002E-2</v>
      </c>
      <c r="G4">
        <v>-0.83</v>
      </c>
      <c r="H4">
        <v>-0.622</v>
      </c>
      <c r="I4">
        <v>0.56000000000000005</v>
      </c>
      <c r="J4">
        <v>26.530999999999999</v>
      </c>
      <c r="K4" t="s">
        <v>12</v>
      </c>
      <c r="L4" t="s">
        <v>14</v>
      </c>
      <c r="M4" t="s">
        <v>12</v>
      </c>
    </row>
    <row r="5" spans="1:13" x14ac:dyDescent="0.25">
      <c r="A5">
        <v>1873</v>
      </c>
      <c r="B5" t="s">
        <v>12</v>
      </c>
      <c r="C5" t="s">
        <v>12</v>
      </c>
      <c r="D5" t="s">
        <v>12</v>
      </c>
      <c r="E5" t="s">
        <v>12</v>
      </c>
      <c r="F5">
        <v>4.36E-2</v>
      </c>
      <c r="G5">
        <v>0.17</v>
      </c>
      <c r="H5">
        <v>-0.53500000000000003</v>
      </c>
      <c r="I5">
        <v>0.8</v>
      </c>
      <c r="J5">
        <v>26.279</v>
      </c>
      <c r="K5" t="s">
        <v>12</v>
      </c>
      <c r="L5" t="s">
        <v>14</v>
      </c>
      <c r="M5" t="s">
        <v>12</v>
      </c>
    </row>
    <row r="6" spans="1:13" x14ac:dyDescent="0.25">
      <c r="A6">
        <v>1874</v>
      </c>
      <c r="B6" t="s">
        <v>12</v>
      </c>
      <c r="C6" t="s">
        <v>12</v>
      </c>
      <c r="D6" t="s">
        <v>12</v>
      </c>
      <c r="E6" t="s">
        <v>12</v>
      </c>
      <c r="F6">
        <v>3.1800000000000002E-2</v>
      </c>
      <c r="G6">
        <v>2.3199999999999998</v>
      </c>
      <c r="H6">
        <v>0.105</v>
      </c>
      <c r="I6">
        <v>0.93</v>
      </c>
      <c r="J6">
        <v>26.18</v>
      </c>
      <c r="K6" t="s">
        <v>12</v>
      </c>
      <c r="L6" t="s">
        <v>14</v>
      </c>
      <c r="M6" t="s">
        <v>12</v>
      </c>
    </row>
    <row r="7" spans="1:13" x14ac:dyDescent="0.25">
      <c r="A7">
        <v>1875</v>
      </c>
      <c r="B7" t="s">
        <v>12</v>
      </c>
      <c r="C7" t="s">
        <v>12</v>
      </c>
      <c r="D7" t="s">
        <v>12</v>
      </c>
      <c r="E7" t="s">
        <v>12</v>
      </c>
      <c r="F7">
        <v>1.1299999999999999E-2</v>
      </c>
      <c r="G7">
        <v>-2.1</v>
      </c>
      <c r="H7">
        <v>-4.3999999999999997E-2</v>
      </c>
      <c r="I7">
        <v>2.13</v>
      </c>
      <c r="J7">
        <v>26.152000000000001</v>
      </c>
      <c r="K7" t="s">
        <v>12</v>
      </c>
      <c r="L7" t="s">
        <v>14</v>
      </c>
      <c r="M7" t="s">
        <v>12</v>
      </c>
    </row>
    <row r="8" spans="1:13" x14ac:dyDescent="0.25">
      <c r="A8">
        <v>1876</v>
      </c>
      <c r="B8" t="s">
        <v>12</v>
      </c>
      <c r="C8" t="s">
        <v>12</v>
      </c>
      <c r="D8" t="s">
        <v>12</v>
      </c>
      <c r="E8" t="s">
        <v>12</v>
      </c>
      <c r="F8">
        <v>-1.61E-2</v>
      </c>
      <c r="G8">
        <v>-1.85</v>
      </c>
      <c r="H8">
        <v>-0.46200000000000002</v>
      </c>
      <c r="I8">
        <v>2.2999999999999998</v>
      </c>
      <c r="J8">
        <v>26.259</v>
      </c>
      <c r="K8" t="s">
        <v>12</v>
      </c>
      <c r="L8" t="s">
        <v>14</v>
      </c>
      <c r="M8" t="s">
        <v>12</v>
      </c>
    </row>
    <row r="9" spans="1:13" x14ac:dyDescent="0.25">
      <c r="A9">
        <v>1877</v>
      </c>
      <c r="B9" t="s">
        <v>12</v>
      </c>
      <c r="C9" t="s">
        <v>12</v>
      </c>
      <c r="D9" t="s">
        <v>12</v>
      </c>
      <c r="E9" t="s">
        <v>12</v>
      </c>
      <c r="F9">
        <v>0.14699999999999999</v>
      </c>
      <c r="G9">
        <v>-0.24</v>
      </c>
      <c r="H9">
        <v>-1.129</v>
      </c>
      <c r="I9">
        <v>2.78</v>
      </c>
      <c r="J9">
        <v>27.645</v>
      </c>
      <c r="K9" t="s">
        <v>12</v>
      </c>
      <c r="L9" t="s">
        <v>14</v>
      </c>
      <c r="M9" t="s">
        <v>12</v>
      </c>
    </row>
    <row r="10" spans="1:13" x14ac:dyDescent="0.25">
      <c r="A10">
        <v>1878</v>
      </c>
      <c r="B10">
        <v>3.907</v>
      </c>
      <c r="C10">
        <v>3.367</v>
      </c>
      <c r="D10">
        <v>4.4470000000000001</v>
      </c>
      <c r="E10">
        <v>7.4249999999999998</v>
      </c>
      <c r="F10">
        <v>0.40279999999999999</v>
      </c>
      <c r="G10">
        <v>-4.03</v>
      </c>
      <c r="H10">
        <v>-0.505</v>
      </c>
      <c r="I10">
        <v>4.57</v>
      </c>
      <c r="J10">
        <v>28.497</v>
      </c>
      <c r="K10" t="s">
        <v>12</v>
      </c>
      <c r="L10" t="s">
        <v>14</v>
      </c>
      <c r="M10" t="s">
        <v>12</v>
      </c>
    </row>
    <row r="11" spans="1:13" x14ac:dyDescent="0.25">
      <c r="A11">
        <v>1879</v>
      </c>
      <c r="B11">
        <v>4.2080000000000002</v>
      </c>
      <c r="C11">
        <v>3.6139999999999999</v>
      </c>
      <c r="D11">
        <v>4.8029999999999999</v>
      </c>
      <c r="E11">
        <v>6.85</v>
      </c>
      <c r="F11">
        <v>0.24859999999999999</v>
      </c>
      <c r="G11">
        <v>-0.69</v>
      </c>
      <c r="H11">
        <v>-0.65100000000000002</v>
      </c>
      <c r="I11">
        <v>4.78</v>
      </c>
      <c r="J11">
        <v>26.510999999999999</v>
      </c>
      <c r="K11" t="s">
        <v>12</v>
      </c>
      <c r="L11" t="s">
        <v>14</v>
      </c>
      <c r="M11" t="s">
        <v>12</v>
      </c>
    </row>
    <row r="12" spans="1:13" x14ac:dyDescent="0.25">
      <c r="A12">
        <v>1880</v>
      </c>
      <c r="B12">
        <v>5.0590000000000002</v>
      </c>
      <c r="C12">
        <v>4.3810000000000002</v>
      </c>
      <c r="D12">
        <v>5.7370000000000001</v>
      </c>
      <c r="E12">
        <v>8.0329999999999995</v>
      </c>
      <c r="F12">
        <v>3.5200000000000002E-2</v>
      </c>
      <c r="G12">
        <v>-1.86</v>
      </c>
      <c r="H12">
        <v>6.7000000000000004E-2</v>
      </c>
      <c r="I12">
        <v>4.32</v>
      </c>
      <c r="J12">
        <v>26.317</v>
      </c>
      <c r="K12">
        <v>78960</v>
      </c>
      <c r="L12" t="s">
        <v>15</v>
      </c>
      <c r="M12">
        <v>70</v>
      </c>
    </row>
    <row r="13" spans="1:13" x14ac:dyDescent="0.25">
      <c r="A13">
        <v>1881</v>
      </c>
      <c r="B13">
        <v>5.8970000000000002</v>
      </c>
      <c r="C13">
        <v>5.1189999999999998</v>
      </c>
      <c r="D13">
        <v>6.6749999999999998</v>
      </c>
      <c r="E13">
        <v>6.5419999999999998</v>
      </c>
      <c r="F13">
        <v>0.12820000000000001</v>
      </c>
      <c r="G13">
        <v>-2.84</v>
      </c>
      <c r="H13">
        <v>-0.77900000000000003</v>
      </c>
      <c r="I13">
        <v>5</v>
      </c>
      <c r="J13">
        <v>27.210999999999999</v>
      </c>
      <c r="K13">
        <v>91800</v>
      </c>
      <c r="L13" t="s">
        <v>15</v>
      </c>
      <c r="M13">
        <v>70</v>
      </c>
    </row>
    <row r="14" spans="1:13" x14ac:dyDescent="0.25">
      <c r="A14">
        <v>1882</v>
      </c>
      <c r="B14">
        <v>6.3380000000000001</v>
      </c>
      <c r="C14">
        <v>5.5119999999999996</v>
      </c>
      <c r="D14">
        <v>7.1639999999999997</v>
      </c>
      <c r="E14">
        <v>7.0330000000000004</v>
      </c>
      <c r="F14">
        <v>-7.2700000000000001E-2</v>
      </c>
      <c r="G14">
        <v>2.06</v>
      </c>
      <c r="H14">
        <v>0.35799999999999998</v>
      </c>
      <c r="I14">
        <v>2.4300000000000002</v>
      </c>
      <c r="J14">
        <v>26.693000000000001</v>
      </c>
      <c r="K14">
        <v>65260</v>
      </c>
      <c r="L14" t="s">
        <v>15</v>
      </c>
      <c r="M14">
        <v>70</v>
      </c>
    </row>
    <row r="15" spans="1:13" x14ac:dyDescent="0.25">
      <c r="A15">
        <v>1883</v>
      </c>
      <c r="B15">
        <v>5.6020000000000003</v>
      </c>
      <c r="C15">
        <v>4.8090000000000002</v>
      </c>
      <c r="D15">
        <v>6.3940000000000001</v>
      </c>
      <c r="E15">
        <v>7.0170000000000003</v>
      </c>
      <c r="F15">
        <v>-2.2700000000000001E-2</v>
      </c>
      <c r="G15">
        <v>1.73</v>
      </c>
      <c r="H15">
        <v>-0.29199999999999998</v>
      </c>
      <c r="I15">
        <v>1.05</v>
      </c>
      <c r="J15">
        <v>26.641999999999999</v>
      </c>
      <c r="K15">
        <v>107960</v>
      </c>
      <c r="L15" t="s">
        <v>15</v>
      </c>
      <c r="M15">
        <v>70</v>
      </c>
    </row>
    <row r="16" spans="1:13" x14ac:dyDescent="0.25">
      <c r="A16">
        <v>1884</v>
      </c>
      <c r="B16">
        <v>4.4800000000000004</v>
      </c>
      <c r="C16">
        <v>3.8490000000000002</v>
      </c>
      <c r="D16">
        <v>5.1109999999999998</v>
      </c>
      <c r="E16">
        <v>6.992</v>
      </c>
      <c r="F16">
        <v>-2.1399999999999999E-2</v>
      </c>
      <c r="G16">
        <v>1.38</v>
      </c>
      <c r="H16">
        <v>-0.114</v>
      </c>
      <c r="I16">
        <v>1.42</v>
      </c>
      <c r="J16">
        <v>27.056999999999999</v>
      </c>
      <c r="K16">
        <v>107480</v>
      </c>
      <c r="L16" t="s">
        <v>15</v>
      </c>
      <c r="M16">
        <v>70</v>
      </c>
    </row>
    <row r="17" spans="1:13" x14ac:dyDescent="0.25">
      <c r="A17">
        <v>1885</v>
      </c>
      <c r="B17">
        <v>4.2439999999999998</v>
      </c>
      <c r="C17">
        <v>3.6680000000000001</v>
      </c>
      <c r="D17">
        <v>4.82</v>
      </c>
      <c r="E17">
        <v>6.2919999999999998</v>
      </c>
      <c r="F17">
        <v>-9.8000000000000004E-2</v>
      </c>
      <c r="G17">
        <v>-1.4</v>
      </c>
      <c r="H17">
        <v>-0.39700000000000002</v>
      </c>
      <c r="I17">
        <v>1.68</v>
      </c>
      <c r="J17">
        <v>27.28</v>
      </c>
      <c r="K17">
        <v>174640</v>
      </c>
      <c r="L17" t="s">
        <v>15</v>
      </c>
      <c r="M17">
        <v>70</v>
      </c>
    </row>
    <row r="18" spans="1:13" x14ac:dyDescent="0.25">
      <c r="A18">
        <v>1886</v>
      </c>
      <c r="B18">
        <v>4.3380000000000001</v>
      </c>
      <c r="C18">
        <v>3.7589999999999999</v>
      </c>
      <c r="D18">
        <v>4.9169999999999998</v>
      </c>
      <c r="E18">
        <v>6.4</v>
      </c>
      <c r="F18">
        <v>0.1351</v>
      </c>
      <c r="G18">
        <v>0.2</v>
      </c>
      <c r="H18">
        <v>-2.9000000000000001E-2</v>
      </c>
      <c r="I18">
        <v>3.09</v>
      </c>
      <c r="J18">
        <v>26.972999999999999</v>
      </c>
      <c r="K18">
        <v>135180</v>
      </c>
      <c r="L18" t="s">
        <v>15</v>
      </c>
      <c r="M18">
        <v>70</v>
      </c>
    </row>
    <row r="19" spans="1:13" x14ac:dyDescent="0.25">
      <c r="A19">
        <v>1887</v>
      </c>
      <c r="B19">
        <v>3.9319999999999999</v>
      </c>
      <c r="C19">
        <v>3.3940000000000001</v>
      </c>
      <c r="D19">
        <v>4.47</v>
      </c>
      <c r="E19">
        <v>6.2080000000000002</v>
      </c>
      <c r="F19">
        <v>5.1200000000000002E-2</v>
      </c>
      <c r="G19">
        <v>-3.05</v>
      </c>
      <c r="H19">
        <v>9.1999999999999998E-2</v>
      </c>
      <c r="I19">
        <v>3.67</v>
      </c>
      <c r="J19">
        <v>26.056000000000001</v>
      </c>
      <c r="K19">
        <v>91160</v>
      </c>
      <c r="L19" t="s">
        <v>15</v>
      </c>
      <c r="M19">
        <v>70</v>
      </c>
    </row>
    <row r="20" spans="1:13" x14ac:dyDescent="0.25">
      <c r="A20">
        <v>1888</v>
      </c>
      <c r="B20">
        <v>3.64</v>
      </c>
      <c r="C20">
        <v>3.1509999999999998</v>
      </c>
      <c r="D20">
        <v>4.1289999999999996</v>
      </c>
      <c r="E20">
        <v>5.2329999999999997</v>
      </c>
      <c r="F20">
        <v>0.2049</v>
      </c>
      <c r="G20">
        <v>-2.94</v>
      </c>
      <c r="H20">
        <v>-0.51600000000000001</v>
      </c>
      <c r="I20">
        <v>5.8</v>
      </c>
      <c r="J20">
        <v>27.361999999999998</v>
      </c>
      <c r="K20">
        <v>80540</v>
      </c>
      <c r="L20" t="s">
        <v>15</v>
      </c>
      <c r="M20">
        <v>70</v>
      </c>
    </row>
    <row r="21" spans="1:13" x14ac:dyDescent="0.25">
      <c r="A21">
        <v>1889</v>
      </c>
      <c r="B21">
        <v>3.18</v>
      </c>
      <c r="C21">
        <v>2.7</v>
      </c>
      <c r="D21">
        <v>3.6589999999999998</v>
      </c>
      <c r="E21">
        <v>6.883</v>
      </c>
      <c r="F21">
        <v>0.21579999999999999</v>
      </c>
      <c r="G21">
        <v>2.57</v>
      </c>
      <c r="H21">
        <v>2.5999999999999999E-2</v>
      </c>
      <c r="I21">
        <v>4.1399999999999997</v>
      </c>
      <c r="J21">
        <v>27.837</v>
      </c>
      <c r="K21">
        <v>117580</v>
      </c>
      <c r="L21" t="s">
        <v>15</v>
      </c>
      <c r="M21">
        <v>70</v>
      </c>
    </row>
    <row r="22" spans="1:13" x14ac:dyDescent="0.25">
      <c r="A22">
        <v>1890</v>
      </c>
      <c r="B22">
        <v>3.4689999999999999</v>
      </c>
      <c r="C22">
        <v>2.9670000000000001</v>
      </c>
      <c r="D22">
        <v>3.97</v>
      </c>
      <c r="E22">
        <v>7.367</v>
      </c>
      <c r="F22">
        <v>-3.7900000000000003E-2</v>
      </c>
      <c r="G22">
        <v>2.97</v>
      </c>
      <c r="H22">
        <v>-5.2999999999999999E-2</v>
      </c>
      <c r="I22">
        <v>2.0499999999999998</v>
      </c>
      <c r="J22">
        <v>25.760999999999999</v>
      </c>
      <c r="K22">
        <v>69960</v>
      </c>
      <c r="L22" t="s">
        <v>15</v>
      </c>
      <c r="M22">
        <v>70</v>
      </c>
    </row>
    <row r="23" spans="1:13" x14ac:dyDescent="0.25">
      <c r="A23">
        <v>1891</v>
      </c>
      <c r="B23">
        <v>5.1840000000000002</v>
      </c>
      <c r="C23">
        <v>4.4829999999999997</v>
      </c>
      <c r="D23">
        <v>5.8849999999999998</v>
      </c>
      <c r="E23">
        <v>6.992</v>
      </c>
      <c r="F23">
        <v>-2.3199999999999998E-2</v>
      </c>
      <c r="G23">
        <v>-0.34</v>
      </c>
      <c r="H23">
        <v>-0.35099999999999998</v>
      </c>
      <c r="I23">
        <v>3.27</v>
      </c>
      <c r="J23">
        <v>26.699000000000002</v>
      </c>
      <c r="K23">
        <v>108820</v>
      </c>
      <c r="L23" t="s">
        <v>15</v>
      </c>
      <c r="M23">
        <v>70</v>
      </c>
    </row>
    <row r="24" spans="1:13" x14ac:dyDescent="0.25">
      <c r="A24">
        <v>1892</v>
      </c>
      <c r="B24">
        <v>7.3769999999999998</v>
      </c>
      <c r="C24">
        <v>6.4059999999999997</v>
      </c>
      <c r="D24">
        <v>8.3469999999999995</v>
      </c>
      <c r="E24">
        <v>6.3330000000000002</v>
      </c>
      <c r="F24">
        <v>-3.7600000000000001E-2</v>
      </c>
      <c r="G24">
        <v>-2.4900000000000002</v>
      </c>
      <c r="H24">
        <v>-0.38100000000000001</v>
      </c>
      <c r="I24">
        <v>3.02</v>
      </c>
      <c r="J24">
        <v>26.673999999999999</v>
      </c>
      <c r="K24">
        <v>58500</v>
      </c>
      <c r="L24" t="s">
        <v>15</v>
      </c>
      <c r="M24">
        <v>70</v>
      </c>
    </row>
    <row r="25" spans="1:13" x14ac:dyDescent="0.25">
      <c r="A25">
        <v>1893</v>
      </c>
      <c r="B25">
        <v>8.8689999999999998</v>
      </c>
      <c r="C25">
        <v>7.7130000000000001</v>
      </c>
      <c r="D25">
        <v>10.026</v>
      </c>
      <c r="E25">
        <v>7.0919999999999996</v>
      </c>
      <c r="F25">
        <v>-6.6000000000000003E-2</v>
      </c>
      <c r="G25">
        <v>-1.32</v>
      </c>
      <c r="H25">
        <v>-0.41699999999999998</v>
      </c>
      <c r="I25">
        <v>4.16</v>
      </c>
      <c r="J25">
        <v>25.774000000000001</v>
      </c>
      <c r="K25">
        <v>43120</v>
      </c>
      <c r="L25" t="s">
        <v>15</v>
      </c>
      <c r="M25">
        <v>70</v>
      </c>
    </row>
    <row r="26" spans="1:13" x14ac:dyDescent="0.25">
      <c r="A26">
        <v>1894</v>
      </c>
      <c r="B26">
        <v>8.9689999999999994</v>
      </c>
      <c r="C26">
        <v>7.7729999999999997</v>
      </c>
      <c r="D26">
        <v>10.166</v>
      </c>
      <c r="E26">
        <v>7.2169999999999996</v>
      </c>
      <c r="F26">
        <v>-0.1653</v>
      </c>
      <c r="G26">
        <v>2.2799999999999998</v>
      </c>
      <c r="H26">
        <v>0.39400000000000002</v>
      </c>
      <c r="I26">
        <v>1.47</v>
      </c>
      <c r="J26">
        <v>26.007999999999999</v>
      </c>
      <c r="K26" t="s">
        <v>12</v>
      </c>
      <c r="L26" t="s">
        <v>14</v>
      </c>
      <c r="M26">
        <v>70</v>
      </c>
    </row>
    <row r="27" spans="1:13" x14ac:dyDescent="0.25">
      <c r="A27">
        <v>1895</v>
      </c>
      <c r="B27">
        <v>7.766</v>
      </c>
      <c r="C27">
        <v>6.6719999999999997</v>
      </c>
      <c r="D27">
        <v>8.86</v>
      </c>
      <c r="E27">
        <v>7.4749999999999996</v>
      </c>
      <c r="F27">
        <v>-0.18679999999999999</v>
      </c>
      <c r="G27">
        <v>-3.41</v>
      </c>
      <c r="H27">
        <v>-0.45</v>
      </c>
      <c r="I27">
        <v>2.74</v>
      </c>
      <c r="J27">
        <v>26.623000000000001</v>
      </c>
      <c r="K27" t="s">
        <v>12</v>
      </c>
      <c r="L27" t="s">
        <v>14</v>
      </c>
      <c r="M27">
        <v>70</v>
      </c>
    </row>
    <row r="28" spans="1:13" x14ac:dyDescent="0.25">
      <c r="A28">
        <v>1896</v>
      </c>
      <c r="B28">
        <v>6.3639999999999999</v>
      </c>
      <c r="C28">
        <v>5.4550000000000001</v>
      </c>
      <c r="D28">
        <v>7.2720000000000002</v>
      </c>
      <c r="E28">
        <v>7.1</v>
      </c>
      <c r="F28">
        <v>5.7000000000000002E-2</v>
      </c>
      <c r="G28">
        <v>1.58</v>
      </c>
      <c r="H28">
        <v>7.0999999999999994E-2</v>
      </c>
      <c r="I28">
        <v>3.26</v>
      </c>
      <c r="J28">
        <v>27.335999999999999</v>
      </c>
      <c r="K28" t="s">
        <v>12</v>
      </c>
      <c r="L28" t="s">
        <v>14</v>
      </c>
      <c r="M28">
        <v>30</v>
      </c>
    </row>
    <row r="29" spans="1:13" x14ac:dyDescent="0.25">
      <c r="A29">
        <v>1897</v>
      </c>
      <c r="B29">
        <v>6.3380000000000001</v>
      </c>
      <c r="C29">
        <v>5.484</v>
      </c>
      <c r="D29">
        <v>7.1929999999999996</v>
      </c>
      <c r="E29">
        <v>6.9580000000000002</v>
      </c>
      <c r="F29">
        <v>0.14879999999999999</v>
      </c>
      <c r="G29">
        <v>0.38</v>
      </c>
      <c r="H29">
        <v>-0.20899999999999999</v>
      </c>
      <c r="I29">
        <v>1.95</v>
      </c>
      <c r="J29">
        <v>27.718</v>
      </c>
      <c r="K29" t="s">
        <v>12</v>
      </c>
      <c r="L29" t="s">
        <v>14</v>
      </c>
      <c r="M29">
        <v>30</v>
      </c>
    </row>
    <row r="30" spans="1:13" x14ac:dyDescent="0.25">
      <c r="A30">
        <v>1898</v>
      </c>
      <c r="B30">
        <v>7.1159999999999997</v>
      </c>
      <c r="C30">
        <v>6.1539999999999999</v>
      </c>
      <c r="D30">
        <v>8.0790000000000006</v>
      </c>
      <c r="E30">
        <v>7.0919999999999996</v>
      </c>
      <c r="F30">
        <v>8.5500000000000007E-2</v>
      </c>
      <c r="G30">
        <v>0.95</v>
      </c>
      <c r="H30">
        <v>-3.1E-2</v>
      </c>
      <c r="I30">
        <v>1.74</v>
      </c>
      <c r="J30">
        <v>26.515000000000001</v>
      </c>
      <c r="K30">
        <v>84079</v>
      </c>
      <c r="L30" t="s">
        <v>16</v>
      </c>
      <c r="M30">
        <v>30</v>
      </c>
    </row>
    <row r="31" spans="1:13" x14ac:dyDescent="0.25">
      <c r="A31">
        <v>1899</v>
      </c>
      <c r="B31">
        <v>7.431</v>
      </c>
      <c r="C31">
        <v>6.3940000000000001</v>
      </c>
      <c r="D31">
        <v>8.468</v>
      </c>
      <c r="E31">
        <v>7.0830000000000002</v>
      </c>
      <c r="F31">
        <v>6.1800000000000001E-2</v>
      </c>
      <c r="G31">
        <v>-2.4</v>
      </c>
      <c r="H31">
        <v>-0.19</v>
      </c>
      <c r="I31">
        <v>1.84</v>
      </c>
      <c r="J31">
        <v>26.762</v>
      </c>
      <c r="K31">
        <v>50639</v>
      </c>
      <c r="L31" t="s">
        <v>16</v>
      </c>
      <c r="M31">
        <v>30</v>
      </c>
    </row>
    <row r="32" spans="1:13" x14ac:dyDescent="0.25">
      <c r="A32">
        <v>1900</v>
      </c>
      <c r="B32">
        <v>7.9580000000000002</v>
      </c>
      <c r="C32">
        <v>6.9020000000000001</v>
      </c>
      <c r="D32">
        <v>9.0139999999999993</v>
      </c>
      <c r="E32">
        <v>6.8079999999999998</v>
      </c>
      <c r="F32">
        <v>0.12670000000000001</v>
      </c>
      <c r="G32">
        <v>0.22</v>
      </c>
      <c r="H32">
        <v>-0.19900000000000001</v>
      </c>
      <c r="I32">
        <v>2.81</v>
      </c>
      <c r="J32">
        <v>28.006</v>
      </c>
      <c r="K32">
        <v>50611</v>
      </c>
      <c r="L32" t="s">
        <v>16</v>
      </c>
      <c r="M32">
        <v>30</v>
      </c>
    </row>
    <row r="33" spans="1:13" x14ac:dyDescent="0.25">
      <c r="A33">
        <v>1901</v>
      </c>
      <c r="B33">
        <v>8.5259999999999998</v>
      </c>
      <c r="C33">
        <v>7.3940000000000001</v>
      </c>
      <c r="D33">
        <v>9.657</v>
      </c>
      <c r="E33">
        <v>7.0330000000000004</v>
      </c>
      <c r="F33">
        <v>0.1368</v>
      </c>
      <c r="G33">
        <v>-0.78</v>
      </c>
      <c r="H33">
        <v>6.2E-2</v>
      </c>
      <c r="I33">
        <v>2.2599999999999998</v>
      </c>
      <c r="J33">
        <v>27.198</v>
      </c>
      <c r="K33">
        <v>74694</v>
      </c>
      <c r="L33" t="s">
        <v>16</v>
      </c>
      <c r="M33">
        <v>30</v>
      </c>
    </row>
    <row r="34" spans="1:13" x14ac:dyDescent="0.25">
      <c r="A34">
        <v>1902</v>
      </c>
      <c r="B34">
        <v>8.1829999999999998</v>
      </c>
      <c r="C34">
        <v>7.0549999999999997</v>
      </c>
      <c r="D34">
        <v>9.31</v>
      </c>
      <c r="E34">
        <v>6.5750000000000002</v>
      </c>
      <c r="F34">
        <v>-0.1077</v>
      </c>
      <c r="G34">
        <v>-2.61</v>
      </c>
      <c r="H34">
        <v>-0.47499999999999998</v>
      </c>
      <c r="I34">
        <v>3.38</v>
      </c>
      <c r="J34">
        <v>27.204999999999998</v>
      </c>
      <c r="K34">
        <v>59129</v>
      </c>
      <c r="L34" t="s">
        <v>16</v>
      </c>
      <c r="M34">
        <v>30</v>
      </c>
    </row>
    <row r="35" spans="1:13" x14ac:dyDescent="0.25">
      <c r="A35">
        <v>1903</v>
      </c>
      <c r="B35">
        <v>7.0869999999999997</v>
      </c>
      <c r="C35">
        <v>6.0970000000000004</v>
      </c>
      <c r="D35">
        <v>8.0760000000000005</v>
      </c>
      <c r="E35">
        <v>7.1079999999999997</v>
      </c>
      <c r="F35">
        <v>-9.6199999999999994E-2</v>
      </c>
      <c r="G35">
        <v>1.69</v>
      </c>
      <c r="H35">
        <v>0.222</v>
      </c>
      <c r="I35">
        <v>0.45</v>
      </c>
      <c r="J35">
        <v>27.776</v>
      </c>
      <c r="K35">
        <v>70508</v>
      </c>
      <c r="L35" t="s">
        <v>16</v>
      </c>
      <c r="M35">
        <v>30</v>
      </c>
    </row>
    <row r="36" spans="1:13" x14ac:dyDescent="0.25">
      <c r="A36">
        <v>1904</v>
      </c>
      <c r="B36">
        <v>6.7320000000000002</v>
      </c>
      <c r="C36">
        <v>5.835</v>
      </c>
      <c r="D36">
        <v>7.6289999999999996</v>
      </c>
      <c r="E36">
        <v>7.0919999999999996</v>
      </c>
      <c r="F36">
        <v>-0.36049999999999999</v>
      </c>
      <c r="G36">
        <v>1.46</v>
      </c>
      <c r="H36">
        <v>8.7999999999999995E-2</v>
      </c>
      <c r="I36">
        <v>-1.23</v>
      </c>
      <c r="J36">
        <v>26.657</v>
      </c>
      <c r="K36">
        <v>84908</v>
      </c>
      <c r="L36" t="s">
        <v>16</v>
      </c>
      <c r="M36">
        <v>30</v>
      </c>
    </row>
    <row r="37" spans="1:13" x14ac:dyDescent="0.25">
      <c r="A37">
        <v>1905</v>
      </c>
      <c r="B37">
        <v>6.5919999999999996</v>
      </c>
      <c r="C37">
        <v>5.6829999999999998</v>
      </c>
      <c r="D37">
        <v>7.5019999999999998</v>
      </c>
      <c r="E37">
        <v>6.9329999999999998</v>
      </c>
      <c r="F37">
        <v>-0.2097</v>
      </c>
      <c r="G37">
        <v>1.1200000000000001</v>
      </c>
      <c r="H37">
        <v>0.22900000000000001</v>
      </c>
      <c r="I37">
        <v>-0.11</v>
      </c>
      <c r="J37">
        <v>27.736000000000001</v>
      </c>
      <c r="K37">
        <v>89874</v>
      </c>
      <c r="L37" t="s">
        <v>16</v>
      </c>
      <c r="M37">
        <v>30</v>
      </c>
    </row>
    <row r="38" spans="1:13" x14ac:dyDescent="0.25">
      <c r="A38">
        <v>1906</v>
      </c>
      <c r="B38">
        <v>6.0419999999999998</v>
      </c>
      <c r="C38">
        <v>5.1769999999999996</v>
      </c>
      <c r="D38">
        <v>6.907</v>
      </c>
      <c r="E38">
        <v>6.8079999999999998</v>
      </c>
      <c r="F38">
        <v>-0.12470000000000001</v>
      </c>
      <c r="G38">
        <v>2.29</v>
      </c>
      <c r="H38">
        <v>0.183</v>
      </c>
      <c r="I38">
        <v>0.05</v>
      </c>
      <c r="J38">
        <v>27.617000000000001</v>
      </c>
      <c r="K38">
        <v>58041</v>
      </c>
      <c r="L38" t="s">
        <v>16</v>
      </c>
      <c r="M38">
        <v>30</v>
      </c>
    </row>
    <row r="39" spans="1:13" x14ac:dyDescent="0.25">
      <c r="A39">
        <v>1907</v>
      </c>
      <c r="B39">
        <v>6.5830000000000002</v>
      </c>
      <c r="C39">
        <v>5.6849999999999996</v>
      </c>
      <c r="D39">
        <v>7.4809999999999999</v>
      </c>
      <c r="E39">
        <v>7.2169999999999996</v>
      </c>
      <c r="F39">
        <v>-0.20100000000000001</v>
      </c>
      <c r="G39">
        <v>2.36</v>
      </c>
      <c r="H39">
        <v>0.21</v>
      </c>
      <c r="I39">
        <v>0.67</v>
      </c>
      <c r="J39">
        <v>26.515999999999998</v>
      </c>
      <c r="K39">
        <v>64135</v>
      </c>
      <c r="L39" t="s">
        <v>16</v>
      </c>
      <c r="M39">
        <v>30</v>
      </c>
    </row>
    <row r="40" spans="1:13" x14ac:dyDescent="0.25">
      <c r="A40">
        <v>1908</v>
      </c>
      <c r="B40">
        <v>7.8129999999999997</v>
      </c>
      <c r="C40">
        <v>6.7690000000000001</v>
      </c>
      <c r="D40">
        <v>8.8580000000000005</v>
      </c>
      <c r="E40">
        <v>6.9829999999999997</v>
      </c>
      <c r="F40">
        <v>-0.15770000000000001</v>
      </c>
      <c r="G40">
        <v>2.5099999999999998</v>
      </c>
      <c r="H40">
        <v>9.2999999999999999E-2</v>
      </c>
      <c r="I40">
        <v>0.41</v>
      </c>
      <c r="J40">
        <v>26.765000000000001</v>
      </c>
      <c r="K40">
        <v>73774</v>
      </c>
      <c r="L40" t="s">
        <v>16</v>
      </c>
      <c r="M40">
        <v>30</v>
      </c>
    </row>
    <row r="41" spans="1:13" x14ac:dyDescent="0.25">
      <c r="A41">
        <v>1909</v>
      </c>
      <c r="B41">
        <v>8.8140000000000001</v>
      </c>
      <c r="C41">
        <v>7.6269999999999998</v>
      </c>
      <c r="D41">
        <v>10.000999999999999</v>
      </c>
      <c r="E41">
        <v>7.6669999999999998</v>
      </c>
      <c r="F41">
        <v>-0.1115</v>
      </c>
      <c r="G41">
        <v>-0.87</v>
      </c>
      <c r="H41">
        <v>-3.5000000000000003E-2</v>
      </c>
      <c r="I41">
        <v>1.32</v>
      </c>
      <c r="J41">
        <v>26.321999999999999</v>
      </c>
      <c r="K41">
        <v>44900</v>
      </c>
      <c r="L41" t="s">
        <v>16</v>
      </c>
      <c r="M41">
        <v>30</v>
      </c>
    </row>
    <row r="42" spans="1:13" x14ac:dyDescent="0.25">
      <c r="A42">
        <v>1910</v>
      </c>
      <c r="B42">
        <v>9.3930000000000007</v>
      </c>
      <c r="C42">
        <v>8.1189999999999998</v>
      </c>
      <c r="D42">
        <v>10.667</v>
      </c>
      <c r="E42">
        <v>7.1420000000000003</v>
      </c>
      <c r="F42">
        <v>-0.26200000000000001</v>
      </c>
      <c r="G42">
        <v>1.62</v>
      </c>
      <c r="H42">
        <v>0.16800000000000001</v>
      </c>
      <c r="I42">
        <v>1.08</v>
      </c>
      <c r="J42">
        <v>26.026</v>
      </c>
      <c r="K42">
        <v>52665</v>
      </c>
      <c r="L42" t="s">
        <v>16</v>
      </c>
      <c r="M42">
        <v>30</v>
      </c>
    </row>
    <row r="43" spans="1:13" x14ac:dyDescent="0.25">
      <c r="A43">
        <v>1911</v>
      </c>
      <c r="B43">
        <v>9.4489999999999998</v>
      </c>
      <c r="C43">
        <v>8.1319999999999997</v>
      </c>
      <c r="D43">
        <v>10.765000000000001</v>
      </c>
      <c r="E43">
        <v>7.2919999999999998</v>
      </c>
      <c r="F43">
        <v>-0.2117</v>
      </c>
      <c r="G43">
        <v>0.99</v>
      </c>
      <c r="H43">
        <v>0.27700000000000002</v>
      </c>
      <c r="I43">
        <v>1.22</v>
      </c>
      <c r="J43">
        <v>26.341999999999999</v>
      </c>
      <c r="K43">
        <v>70793</v>
      </c>
      <c r="L43" t="s">
        <v>16</v>
      </c>
      <c r="M43">
        <v>30</v>
      </c>
    </row>
    <row r="44" spans="1:13" x14ac:dyDescent="0.25">
      <c r="A44">
        <v>1912</v>
      </c>
      <c r="B44">
        <v>9.8510000000000009</v>
      </c>
      <c r="C44">
        <v>8.5410000000000004</v>
      </c>
      <c r="D44">
        <v>11.161</v>
      </c>
      <c r="E44">
        <v>7.7249999999999996</v>
      </c>
      <c r="F44">
        <v>-0.20080000000000001</v>
      </c>
      <c r="G44">
        <v>0.11</v>
      </c>
      <c r="H44">
        <v>8.5000000000000006E-2</v>
      </c>
      <c r="I44">
        <v>-1.23</v>
      </c>
      <c r="J44">
        <v>27.49</v>
      </c>
      <c r="K44">
        <v>76616</v>
      </c>
      <c r="L44" t="s">
        <v>16</v>
      </c>
      <c r="M44">
        <v>30</v>
      </c>
    </row>
    <row r="45" spans="1:13" x14ac:dyDescent="0.25">
      <c r="A45">
        <v>1913</v>
      </c>
      <c r="B45">
        <v>10</v>
      </c>
      <c r="C45">
        <v>8.6739999999999995</v>
      </c>
      <c r="D45">
        <v>11.326000000000001</v>
      </c>
      <c r="E45">
        <v>7.258</v>
      </c>
      <c r="F45">
        <v>-0.3337</v>
      </c>
      <c r="G45">
        <v>2.85</v>
      </c>
      <c r="H45">
        <v>0.65200000000000002</v>
      </c>
      <c r="I45">
        <v>-3.72</v>
      </c>
      <c r="J45">
        <v>26.923999999999999</v>
      </c>
      <c r="K45">
        <v>98590</v>
      </c>
      <c r="L45" t="s">
        <v>16</v>
      </c>
      <c r="M45">
        <v>30</v>
      </c>
    </row>
    <row r="46" spans="1:13" x14ac:dyDescent="0.25">
      <c r="A46">
        <v>1914</v>
      </c>
      <c r="B46">
        <v>9.0920000000000005</v>
      </c>
      <c r="C46">
        <v>7.8810000000000002</v>
      </c>
      <c r="D46">
        <v>10.304</v>
      </c>
      <c r="E46">
        <v>6.8419999999999996</v>
      </c>
      <c r="F46">
        <v>-0.36230000000000001</v>
      </c>
      <c r="G46">
        <v>2.4</v>
      </c>
      <c r="H46">
        <v>0.54600000000000004</v>
      </c>
      <c r="I46">
        <v>-2.89</v>
      </c>
      <c r="J46">
        <v>27.542999999999999</v>
      </c>
      <c r="K46">
        <v>74565</v>
      </c>
      <c r="L46" t="s">
        <v>16</v>
      </c>
      <c r="M46">
        <v>30</v>
      </c>
    </row>
    <row r="47" spans="1:13" x14ac:dyDescent="0.25">
      <c r="A47">
        <v>1915</v>
      </c>
      <c r="B47">
        <v>6.7889999999999997</v>
      </c>
      <c r="C47">
        <v>5.8079999999999998</v>
      </c>
      <c r="D47">
        <v>7.77</v>
      </c>
      <c r="E47">
        <v>7.2080000000000002</v>
      </c>
      <c r="F47">
        <v>1.6E-2</v>
      </c>
      <c r="G47">
        <v>-2.66</v>
      </c>
      <c r="H47">
        <v>-0.33600000000000002</v>
      </c>
      <c r="I47">
        <v>-1.72</v>
      </c>
      <c r="J47">
        <v>27.574000000000002</v>
      </c>
      <c r="K47">
        <v>95280</v>
      </c>
      <c r="L47" t="s">
        <v>16</v>
      </c>
      <c r="M47">
        <v>30</v>
      </c>
    </row>
    <row r="48" spans="1:13" x14ac:dyDescent="0.25">
      <c r="A48">
        <v>1916</v>
      </c>
      <c r="B48">
        <v>4.9039999999999999</v>
      </c>
      <c r="C48">
        <v>4.1950000000000003</v>
      </c>
      <c r="D48">
        <v>5.6130000000000004</v>
      </c>
      <c r="E48">
        <v>7.5919999999999996</v>
      </c>
      <c r="F48">
        <v>-1.2200000000000001E-2</v>
      </c>
      <c r="G48">
        <v>-0.6</v>
      </c>
      <c r="H48">
        <v>-0.127</v>
      </c>
      <c r="I48">
        <v>-0.44</v>
      </c>
      <c r="J48">
        <v>26.643000000000001</v>
      </c>
      <c r="K48">
        <v>92908</v>
      </c>
      <c r="L48" t="s">
        <v>16</v>
      </c>
      <c r="M48">
        <v>30</v>
      </c>
    </row>
    <row r="49" spans="1:13" x14ac:dyDescent="0.25">
      <c r="A49">
        <v>1917</v>
      </c>
      <c r="B49">
        <v>4.5220000000000002</v>
      </c>
      <c r="C49">
        <v>3.883</v>
      </c>
      <c r="D49">
        <v>5.1619999999999999</v>
      </c>
      <c r="E49">
        <v>7.5170000000000003</v>
      </c>
      <c r="F49">
        <v>-0.222</v>
      </c>
      <c r="G49">
        <v>-2.21</v>
      </c>
      <c r="H49">
        <v>-0.14599999999999999</v>
      </c>
      <c r="I49">
        <v>0.33</v>
      </c>
      <c r="J49">
        <v>26.228999999999999</v>
      </c>
      <c r="K49">
        <v>113035</v>
      </c>
      <c r="L49" t="s">
        <v>16</v>
      </c>
      <c r="M49">
        <v>30</v>
      </c>
    </row>
    <row r="50" spans="1:13" x14ac:dyDescent="0.25">
      <c r="A50">
        <v>1918</v>
      </c>
      <c r="B50">
        <v>5.4119999999999999</v>
      </c>
      <c r="C50">
        <v>4.6929999999999996</v>
      </c>
      <c r="D50">
        <v>6.1310000000000002</v>
      </c>
      <c r="E50">
        <v>6.8170000000000002</v>
      </c>
      <c r="F50">
        <v>-0.26390000000000002</v>
      </c>
      <c r="G50">
        <v>0.45</v>
      </c>
      <c r="H50">
        <v>0.53</v>
      </c>
      <c r="I50">
        <v>-0.14000000000000001</v>
      </c>
      <c r="J50">
        <v>26.725000000000001</v>
      </c>
      <c r="K50">
        <v>100085</v>
      </c>
      <c r="L50" t="s">
        <v>16</v>
      </c>
      <c r="M50">
        <v>45</v>
      </c>
    </row>
    <row r="51" spans="1:13" x14ac:dyDescent="0.25">
      <c r="A51">
        <v>1919</v>
      </c>
      <c r="B51">
        <v>6.3280000000000003</v>
      </c>
      <c r="C51">
        <v>5.476</v>
      </c>
      <c r="D51">
        <v>7.18</v>
      </c>
      <c r="E51">
        <v>7.0670000000000002</v>
      </c>
      <c r="F51">
        <v>-0.20949999999999999</v>
      </c>
      <c r="G51">
        <v>-0.47</v>
      </c>
      <c r="H51">
        <v>5.0000000000000001E-3</v>
      </c>
      <c r="I51">
        <v>-0.38</v>
      </c>
      <c r="J51">
        <v>27.942</v>
      </c>
      <c r="K51">
        <v>70801</v>
      </c>
      <c r="L51" t="s">
        <v>16</v>
      </c>
      <c r="M51">
        <v>45</v>
      </c>
    </row>
    <row r="52" spans="1:13" x14ac:dyDescent="0.25">
      <c r="A52">
        <v>1920</v>
      </c>
      <c r="B52">
        <v>6.8849999999999998</v>
      </c>
      <c r="C52">
        <v>5.9569999999999999</v>
      </c>
      <c r="D52">
        <v>7.8129999999999997</v>
      </c>
      <c r="E52">
        <v>6.9580000000000002</v>
      </c>
      <c r="F52">
        <v>-0.29880000000000001</v>
      </c>
      <c r="G52">
        <v>2.97</v>
      </c>
      <c r="H52">
        <v>0.60799999999999998</v>
      </c>
      <c r="I52">
        <v>-2.5499999999999998</v>
      </c>
      <c r="J52">
        <v>27.28</v>
      </c>
      <c r="K52">
        <v>41700</v>
      </c>
      <c r="L52" t="s">
        <v>16</v>
      </c>
      <c r="M52">
        <v>45</v>
      </c>
    </row>
    <row r="53" spans="1:13" x14ac:dyDescent="0.25">
      <c r="A53">
        <v>1921</v>
      </c>
      <c r="B53">
        <v>6.984</v>
      </c>
      <c r="C53">
        <v>6.0339999999999998</v>
      </c>
      <c r="D53">
        <v>7.9340000000000002</v>
      </c>
      <c r="E53">
        <v>7.4580000000000002</v>
      </c>
      <c r="F53">
        <v>-0.2697</v>
      </c>
      <c r="G53">
        <v>2.3199999999999998</v>
      </c>
      <c r="H53">
        <v>0.78200000000000003</v>
      </c>
      <c r="I53">
        <v>-2.4900000000000002</v>
      </c>
      <c r="J53">
        <v>26.803999999999998</v>
      </c>
      <c r="K53">
        <v>75043</v>
      </c>
      <c r="L53" t="s">
        <v>16</v>
      </c>
      <c r="M53">
        <v>45</v>
      </c>
    </row>
    <row r="54" spans="1:13" x14ac:dyDescent="0.25">
      <c r="A54">
        <v>1922</v>
      </c>
      <c r="B54">
        <v>6.7910000000000004</v>
      </c>
      <c r="C54">
        <v>5.8739999999999997</v>
      </c>
      <c r="D54">
        <v>7.7080000000000002</v>
      </c>
      <c r="E54">
        <v>7.4329999999999998</v>
      </c>
      <c r="F54">
        <v>-0.26300000000000001</v>
      </c>
      <c r="G54">
        <v>2.21</v>
      </c>
      <c r="H54">
        <v>0.36899999999999999</v>
      </c>
      <c r="I54">
        <v>-2.57</v>
      </c>
      <c r="J54">
        <v>26.713000000000001</v>
      </c>
      <c r="K54">
        <v>82461</v>
      </c>
      <c r="L54" t="s">
        <v>16</v>
      </c>
      <c r="M54">
        <v>45</v>
      </c>
    </row>
    <row r="55" spans="1:13" x14ac:dyDescent="0.25">
      <c r="A55">
        <v>1923</v>
      </c>
      <c r="B55">
        <v>6.4290000000000003</v>
      </c>
      <c r="C55">
        <v>5.5659999999999998</v>
      </c>
      <c r="D55">
        <v>7.2910000000000004</v>
      </c>
      <c r="E55">
        <v>7.5670000000000002</v>
      </c>
      <c r="F55">
        <v>-0.35720000000000002</v>
      </c>
      <c r="G55">
        <v>2.4300000000000002</v>
      </c>
      <c r="H55">
        <v>0.17699999999999999</v>
      </c>
      <c r="I55">
        <v>-2</v>
      </c>
      <c r="J55">
        <v>26.693000000000001</v>
      </c>
      <c r="K55">
        <v>99861</v>
      </c>
      <c r="L55" t="s">
        <v>16</v>
      </c>
      <c r="M55">
        <v>45</v>
      </c>
    </row>
    <row r="56" spans="1:13" x14ac:dyDescent="0.25">
      <c r="A56">
        <v>1924</v>
      </c>
      <c r="B56">
        <v>5.6349999999999998</v>
      </c>
      <c r="C56">
        <v>4.8479999999999999</v>
      </c>
      <c r="D56">
        <v>6.4219999999999997</v>
      </c>
      <c r="E56">
        <v>7.45</v>
      </c>
      <c r="F56">
        <v>-0.1396</v>
      </c>
      <c r="G56">
        <v>-0.02</v>
      </c>
      <c r="H56">
        <v>-0.28899999999999998</v>
      </c>
      <c r="I56">
        <v>-0.51</v>
      </c>
      <c r="J56">
        <v>27.187999999999999</v>
      </c>
      <c r="K56">
        <v>99861</v>
      </c>
      <c r="L56" t="s">
        <v>16</v>
      </c>
      <c r="M56">
        <v>45</v>
      </c>
    </row>
    <row r="57" spans="1:13" x14ac:dyDescent="0.25">
      <c r="A57">
        <v>1925</v>
      </c>
      <c r="B57">
        <v>4.9160000000000004</v>
      </c>
      <c r="C57">
        <v>4.2240000000000002</v>
      </c>
      <c r="D57">
        <v>5.609</v>
      </c>
      <c r="E57">
        <v>7.6920000000000002</v>
      </c>
      <c r="F57">
        <v>-0.2165</v>
      </c>
      <c r="G57">
        <v>0.18</v>
      </c>
      <c r="H57">
        <v>0.47799999999999998</v>
      </c>
      <c r="I57">
        <v>-2.4</v>
      </c>
      <c r="J57">
        <v>26.645</v>
      </c>
      <c r="K57">
        <v>93573</v>
      </c>
      <c r="L57" t="s">
        <v>16</v>
      </c>
      <c r="M57">
        <v>45</v>
      </c>
    </row>
    <row r="58" spans="1:13" x14ac:dyDescent="0.25">
      <c r="A58">
        <v>1926</v>
      </c>
      <c r="B58">
        <v>4.633</v>
      </c>
      <c r="C58">
        <v>4.0019999999999998</v>
      </c>
      <c r="D58">
        <v>5.2640000000000002</v>
      </c>
      <c r="E58">
        <v>7.8330000000000002</v>
      </c>
      <c r="F58">
        <v>3.2300000000000002E-2</v>
      </c>
      <c r="G58">
        <v>-0.31</v>
      </c>
      <c r="H58">
        <v>2.5999999999999999E-2</v>
      </c>
      <c r="I58">
        <v>-1.73</v>
      </c>
      <c r="J58">
        <v>28.016999999999999</v>
      </c>
      <c r="K58">
        <v>104472</v>
      </c>
      <c r="L58" t="s">
        <v>16</v>
      </c>
      <c r="M58">
        <v>45</v>
      </c>
    </row>
    <row r="59" spans="1:13" x14ac:dyDescent="0.25">
      <c r="A59">
        <v>1927</v>
      </c>
      <c r="B59">
        <v>4.7859999999999996</v>
      </c>
      <c r="C59">
        <v>4.1719999999999997</v>
      </c>
      <c r="D59">
        <v>5.399</v>
      </c>
      <c r="E59">
        <v>7.75</v>
      </c>
      <c r="F59">
        <v>0.1074</v>
      </c>
      <c r="G59">
        <v>-0.49</v>
      </c>
      <c r="H59">
        <v>1.7999999999999999E-2</v>
      </c>
      <c r="I59">
        <v>-1.19</v>
      </c>
      <c r="J59">
        <v>26.878</v>
      </c>
      <c r="K59">
        <v>82438</v>
      </c>
      <c r="L59" t="s">
        <v>16</v>
      </c>
      <c r="M59">
        <v>45</v>
      </c>
    </row>
    <row r="60" spans="1:13" x14ac:dyDescent="0.25">
      <c r="A60">
        <v>1928</v>
      </c>
      <c r="B60">
        <v>4.282</v>
      </c>
      <c r="C60">
        <v>3.7050000000000001</v>
      </c>
      <c r="D60">
        <v>4.859</v>
      </c>
      <c r="E60">
        <v>8.3000000000000007</v>
      </c>
      <c r="F60">
        <v>3.0300000000000001E-2</v>
      </c>
      <c r="G60">
        <v>1.43</v>
      </c>
      <c r="H60">
        <v>1.2999999999999999E-2</v>
      </c>
      <c r="I60">
        <v>-1.8</v>
      </c>
      <c r="J60">
        <v>27.061</v>
      </c>
      <c r="K60">
        <v>71237</v>
      </c>
      <c r="L60" t="s">
        <v>16</v>
      </c>
      <c r="M60">
        <v>45</v>
      </c>
    </row>
    <row r="61" spans="1:13" x14ac:dyDescent="0.25">
      <c r="A61">
        <v>1929</v>
      </c>
      <c r="B61">
        <v>2.8839999999999999</v>
      </c>
      <c r="C61">
        <v>2.452</v>
      </c>
      <c r="D61">
        <v>3.3159999999999998</v>
      </c>
      <c r="E61">
        <v>8.375</v>
      </c>
      <c r="F61">
        <v>-7.5200000000000003E-2</v>
      </c>
      <c r="G61">
        <v>-0.51</v>
      </c>
      <c r="H61">
        <v>-0.20100000000000001</v>
      </c>
      <c r="I61">
        <v>-0.62</v>
      </c>
      <c r="J61">
        <v>26.986000000000001</v>
      </c>
      <c r="K61">
        <v>52023</v>
      </c>
      <c r="L61" t="s">
        <v>16</v>
      </c>
      <c r="M61">
        <v>45</v>
      </c>
    </row>
    <row r="62" spans="1:13" x14ac:dyDescent="0.25">
      <c r="A62">
        <v>1930</v>
      </c>
      <c r="B62">
        <v>1.9359999999999999</v>
      </c>
      <c r="C62">
        <v>1.6459999999999999</v>
      </c>
      <c r="D62">
        <v>2.226</v>
      </c>
      <c r="E62">
        <v>7.9329999999999998</v>
      </c>
      <c r="F62">
        <v>-8.6699999999999999E-2</v>
      </c>
      <c r="G62">
        <v>1.46</v>
      </c>
      <c r="H62">
        <v>0.34499999999999997</v>
      </c>
      <c r="I62">
        <v>-3.1</v>
      </c>
      <c r="J62">
        <v>27.437999999999999</v>
      </c>
      <c r="K62">
        <v>75632</v>
      </c>
      <c r="L62" t="s">
        <v>16</v>
      </c>
      <c r="M62">
        <v>45</v>
      </c>
    </row>
    <row r="63" spans="1:13" x14ac:dyDescent="0.25">
      <c r="A63">
        <v>1931</v>
      </c>
      <c r="B63">
        <v>2.0819999999999999</v>
      </c>
      <c r="C63">
        <v>1.7989999999999999</v>
      </c>
      <c r="D63">
        <v>2.3660000000000001</v>
      </c>
      <c r="E63">
        <v>7.7670000000000003</v>
      </c>
      <c r="F63">
        <v>0.17899999999999999</v>
      </c>
      <c r="G63">
        <v>-0.48</v>
      </c>
      <c r="H63">
        <v>-0.40500000000000003</v>
      </c>
      <c r="I63">
        <v>-1.1000000000000001</v>
      </c>
      <c r="J63">
        <v>28.082000000000001</v>
      </c>
      <c r="K63">
        <v>82330</v>
      </c>
      <c r="L63" t="s">
        <v>16</v>
      </c>
      <c r="M63">
        <v>45</v>
      </c>
    </row>
    <row r="64" spans="1:13" x14ac:dyDescent="0.25">
      <c r="A64">
        <v>1932</v>
      </c>
      <c r="B64">
        <v>2.78</v>
      </c>
      <c r="C64">
        <v>2.4180000000000001</v>
      </c>
      <c r="D64">
        <v>3.141</v>
      </c>
      <c r="E64">
        <v>8.15</v>
      </c>
      <c r="F64">
        <v>0.23180000000000001</v>
      </c>
      <c r="G64">
        <v>-0.6</v>
      </c>
      <c r="H64">
        <v>0.20699999999999999</v>
      </c>
      <c r="I64">
        <v>-0.23</v>
      </c>
      <c r="J64">
        <v>26.99</v>
      </c>
      <c r="K64">
        <v>43708</v>
      </c>
      <c r="L64" t="s">
        <v>16</v>
      </c>
      <c r="M64">
        <v>45</v>
      </c>
    </row>
    <row r="65" spans="1:13" x14ac:dyDescent="0.25">
      <c r="A65">
        <v>1933</v>
      </c>
      <c r="B65">
        <v>3.1349999999999998</v>
      </c>
      <c r="C65">
        <v>2.7090000000000001</v>
      </c>
      <c r="D65">
        <v>3.56</v>
      </c>
      <c r="E65">
        <v>8.1920000000000002</v>
      </c>
      <c r="F65">
        <v>0.20830000000000001</v>
      </c>
      <c r="G65">
        <v>-0.21</v>
      </c>
      <c r="H65">
        <v>0.33</v>
      </c>
      <c r="I65">
        <v>-1.47</v>
      </c>
      <c r="J65">
        <v>26.747</v>
      </c>
      <c r="K65">
        <v>20584</v>
      </c>
      <c r="L65" t="s">
        <v>16</v>
      </c>
      <c r="M65">
        <v>45</v>
      </c>
    </row>
    <row r="66" spans="1:13" x14ac:dyDescent="0.25">
      <c r="A66">
        <v>1934</v>
      </c>
      <c r="B66">
        <v>3.2250000000000001</v>
      </c>
      <c r="C66">
        <v>2.786</v>
      </c>
      <c r="D66">
        <v>3.665</v>
      </c>
      <c r="E66">
        <v>8.3079999999999998</v>
      </c>
      <c r="F66">
        <v>2.2800000000000001E-2</v>
      </c>
      <c r="G66">
        <v>1.91</v>
      </c>
      <c r="H66">
        <v>0.127</v>
      </c>
      <c r="I66">
        <v>-2.11</v>
      </c>
      <c r="J66">
        <v>26.32</v>
      </c>
      <c r="K66">
        <v>17052</v>
      </c>
      <c r="L66" t="s">
        <v>16</v>
      </c>
      <c r="M66">
        <v>45</v>
      </c>
    </row>
    <row r="67" spans="1:13" x14ac:dyDescent="0.25">
      <c r="A67">
        <v>1935</v>
      </c>
      <c r="B67">
        <v>3.16</v>
      </c>
      <c r="C67">
        <v>2.73</v>
      </c>
      <c r="D67">
        <v>3.59</v>
      </c>
      <c r="E67">
        <v>8.1829999999999998</v>
      </c>
      <c r="F67">
        <v>4.2700000000000002E-2</v>
      </c>
      <c r="G67">
        <v>1.9</v>
      </c>
      <c r="H67">
        <v>3.6999999999999998E-2</v>
      </c>
      <c r="I67">
        <v>-1.36</v>
      </c>
      <c r="J67">
        <v>26.747</v>
      </c>
      <c r="K67">
        <v>42683</v>
      </c>
      <c r="L67" t="s">
        <v>16</v>
      </c>
      <c r="M67">
        <v>45</v>
      </c>
    </row>
    <row r="68" spans="1:13" x14ac:dyDescent="0.25">
      <c r="A68">
        <v>1936</v>
      </c>
      <c r="B68">
        <v>3.0339999999999998</v>
      </c>
      <c r="C68">
        <v>2.6349999999999998</v>
      </c>
      <c r="D68">
        <v>3.4319999999999999</v>
      </c>
      <c r="E68">
        <v>8.3580000000000005</v>
      </c>
      <c r="F68">
        <v>0.13009999999999999</v>
      </c>
      <c r="G68">
        <v>-1</v>
      </c>
      <c r="H68">
        <v>-0.66500000000000004</v>
      </c>
      <c r="I68">
        <v>-0.67</v>
      </c>
      <c r="J68">
        <v>27.148</v>
      </c>
      <c r="K68">
        <v>42044</v>
      </c>
      <c r="L68" t="s">
        <v>16</v>
      </c>
      <c r="M68">
        <v>45</v>
      </c>
    </row>
    <row r="69" spans="1:13" x14ac:dyDescent="0.25">
      <c r="A69">
        <v>1937</v>
      </c>
      <c r="B69">
        <v>2.6869999999999998</v>
      </c>
      <c r="C69">
        <v>2.327</v>
      </c>
      <c r="D69">
        <v>3.0459999999999998</v>
      </c>
      <c r="E69">
        <v>8.125</v>
      </c>
      <c r="F69">
        <v>0.20749999999999999</v>
      </c>
      <c r="G69">
        <v>-0.81</v>
      </c>
      <c r="H69">
        <v>0.28799999999999998</v>
      </c>
      <c r="I69">
        <v>-2.83</v>
      </c>
      <c r="J69">
        <v>27.103999999999999</v>
      </c>
      <c r="K69">
        <v>47904</v>
      </c>
      <c r="L69" t="s">
        <v>16</v>
      </c>
      <c r="M69">
        <v>45</v>
      </c>
    </row>
    <row r="70" spans="1:13" x14ac:dyDescent="0.25">
      <c r="A70">
        <v>1938</v>
      </c>
      <c r="B70">
        <v>1.869</v>
      </c>
      <c r="C70">
        <v>1.5940000000000001</v>
      </c>
      <c r="D70">
        <v>2.1440000000000001</v>
      </c>
      <c r="E70">
        <v>7.9</v>
      </c>
      <c r="F70">
        <v>0.26190000000000002</v>
      </c>
      <c r="G70">
        <v>3.75</v>
      </c>
      <c r="H70">
        <v>0.126</v>
      </c>
      <c r="I70">
        <v>-1.62</v>
      </c>
      <c r="J70">
        <v>26.858000000000001</v>
      </c>
      <c r="K70">
        <v>42668</v>
      </c>
      <c r="L70" t="s">
        <v>16</v>
      </c>
      <c r="M70">
        <v>45</v>
      </c>
    </row>
    <row r="71" spans="1:13" x14ac:dyDescent="0.25">
      <c r="A71">
        <v>1939</v>
      </c>
      <c r="B71">
        <v>1.2330000000000001</v>
      </c>
      <c r="C71">
        <v>1.05</v>
      </c>
      <c r="D71">
        <v>1.417</v>
      </c>
      <c r="E71">
        <v>8.4749999999999996</v>
      </c>
      <c r="F71">
        <v>0.2051</v>
      </c>
      <c r="G71">
        <v>-0.66</v>
      </c>
      <c r="H71">
        <v>1.7000000000000001E-2</v>
      </c>
      <c r="I71">
        <v>-1.95</v>
      </c>
      <c r="J71">
        <v>26.631</v>
      </c>
      <c r="K71">
        <v>43948</v>
      </c>
      <c r="L71" t="s">
        <v>16</v>
      </c>
      <c r="M71">
        <v>45</v>
      </c>
    </row>
    <row r="72" spans="1:13" x14ac:dyDescent="0.25">
      <c r="A72">
        <v>1940</v>
      </c>
      <c r="B72">
        <v>1.161</v>
      </c>
      <c r="C72">
        <v>1.0049999999999999</v>
      </c>
      <c r="D72">
        <v>1.3169999999999999</v>
      </c>
      <c r="E72">
        <v>8.4670000000000005</v>
      </c>
      <c r="F72">
        <v>3.8E-3</v>
      </c>
      <c r="G72">
        <v>-1.78</v>
      </c>
      <c r="H72">
        <v>-0.69299999999999995</v>
      </c>
      <c r="I72">
        <v>-0.27</v>
      </c>
      <c r="J72">
        <v>27.625</v>
      </c>
      <c r="K72">
        <v>51273</v>
      </c>
      <c r="L72" t="s">
        <v>16</v>
      </c>
      <c r="M72">
        <v>45</v>
      </c>
    </row>
    <row r="73" spans="1:13" x14ac:dyDescent="0.25">
      <c r="A73">
        <v>1941</v>
      </c>
      <c r="B73">
        <v>1.36</v>
      </c>
      <c r="C73">
        <v>1.1839999999999999</v>
      </c>
      <c r="D73">
        <v>1.5369999999999999</v>
      </c>
      <c r="E73">
        <v>8.4250000000000007</v>
      </c>
      <c r="F73">
        <v>3.1899999999999998E-2</v>
      </c>
      <c r="G73">
        <v>-2.1</v>
      </c>
      <c r="H73">
        <v>-0.61799999999999999</v>
      </c>
      <c r="I73">
        <v>0.41</v>
      </c>
      <c r="J73">
        <v>28.033999999999999</v>
      </c>
      <c r="K73">
        <v>29299</v>
      </c>
      <c r="L73" t="s">
        <v>16</v>
      </c>
      <c r="M73">
        <v>45</v>
      </c>
    </row>
    <row r="74" spans="1:13" x14ac:dyDescent="0.25">
      <c r="A74">
        <v>1942</v>
      </c>
      <c r="B74">
        <v>1.4430000000000001</v>
      </c>
      <c r="C74">
        <v>1.2430000000000001</v>
      </c>
      <c r="D74">
        <v>1.6439999999999999</v>
      </c>
      <c r="E74">
        <v>8.7750000000000004</v>
      </c>
      <c r="F74">
        <v>0.24590000000000001</v>
      </c>
      <c r="G74">
        <v>-0.84</v>
      </c>
      <c r="H74">
        <v>-0.34200000000000003</v>
      </c>
      <c r="I74">
        <v>0.31</v>
      </c>
      <c r="J74">
        <v>27.390999999999998</v>
      </c>
      <c r="K74" t="s">
        <v>12</v>
      </c>
      <c r="L74" t="s">
        <v>14</v>
      </c>
      <c r="M74">
        <v>45</v>
      </c>
    </row>
    <row r="75" spans="1:13" x14ac:dyDescent="0.25">
      <c r="A75">
        <v>1943</v>
      </c>
      <c r="B75">
        <v>1.367</v>
      </c>
      <c r="C75">
        <v>1.169</v>
      </c>
      <c r="D75">
        <v>1.5640000000000001</v>
      </c>
      <c r="E75">
        <v>8.2170000000000005</v>
      </c>
      <c r="F75">
        <v>5.0799999999999998E-2</v>
      </c>
      <c r="G75">
        <v>3.31</v>
      </c>
      <c r="H75">
        <v>0.28399999999999997</v>
      </c>
      <c r="I75">
        <v>-0.89</v>
      </c>
      <c r="J75">
        <v>26.244</v>
      </c>
      <c r="K75" t="s">
        <v>12</v>
      </c>
      <c r="L75" t="s">
        <v>14</v>
      </c>
      <c r="M75">
        <v>45</v>
      </c>
    </row>
    <row r="76" spans="1:13" x14ac:dyDescent="0.25">
      <c r="A76">
        <v>1944</v>
      </c>
      <c r="B76">
        <v>1.508</v>
      </c>
      <c r="C76">
        <v>1.3109999999999999</v>
      </c>
      <c r="D76">
        <v>1.7050000000000001</v>
      </c>
      <c r="E76">
        <v>8.2330000000000005</v>
      </c>
      <c r="F76">
        <v>0.28420000000000001</v>
      </c>
      <c r="G76">
        <v>0.71</v>
      </c>
      <c r="H76">
        <v>5.0999999999999997E-2</v>
      </c>
      <c r="I76">
        <v>1.04</v>
      </c>
      <c r="J76">
        <v>26.92</v>
      </c>
      <c r="K76">
        <v>19622</v>
      </c>
      <c r="L76" t="s">
        <v>43</v>
      </c>
      <c r="M76">
        <v>45</v>
      </c>
    </row>
    <row r="77" spans="1:13" x14ac:dyDescent="0.25">
      <c r="A77">
        <v>1945</v>
      </c>
      <c r="B77">
        <v>1.776</v>
      </c>
      <c r="C77">
        <v>1.5429999999999999</v>
      </c>
      <c r="D77">
        <v>2.0089999999999999</v>
      </c>
      <c r="E77">
        <v>8.2330000000000005</v>
      </c>
      <c r="F77">
        <v>0.28989999999999999</v>
      </c>
      <c r="G77">
        <v>-1.69</v>
      </c>
      <c r="H77">
        <v>-0.123</v>
      </c>
      <c r="I77">
        <v>1.68</v>
      </c>
      <c r="J77">
        <v>26.561</v>
      </c>
      <c r="K77">
        <v>24652</v>
      </c>
      <c r="L77" t="s">
        <v>43</v>
      </c>
      <c r="M77">
        <v>45</v>
      </c>
    </row>
    <row r="78" spans="1:13" x14ac:dyDescent="0.25">
      <c r="A78">
        <v>1946</v>
      </c>
      <c r="B78">
        <v>1.7509999999999999</v>
      </c>
      <c r="C78">
        <v>1.5049999999999999</v>
      </c>
      <c r="D78">
        <v>1.9970000000000001</v>
      </c>
      <c r="E78">
        <v>8.7829999999999995</v>
      </c>
      <c r="F78">
        <v>7.4099999999999999E-2</v>
      </c>
      <c r="G78">
        <v>1.62</v>
      </c>
      <c r="H78">
        <v>-1.9E-2</v>
      </c>
      <c r="I78">
        <v>0.3</v>
      </c>
      <c r="J78">
        <v>26.655000000000001</v>
      </c>
      <c r="K78">
        <v>14033</v>
      </c>
      <c r="L78" t="s">
        <v>43</v>
      </c>
      <c r="M78">
        <v>45</v>
      </c>
    </row>
    <row r="79" spans="1:13" x14ac:dyDescent="0.25">
      <c r="A79">
        <v>1947</v>
      </c>
      <c r="B79">
        <v>1.694</v>
      </c>
      <c r="C79">
        <v>1.4470000000000001</v>
      </c>
      <c r="D79">
        <v>1.9410000000000001</v>
      </c>
      <c r="E79">
        <v>8.4749999999999996</v>
      </c>
      <c r="F79">
        <v>-8.9899999999999994E-2</v>
      </c>
      <c r="G79">
        <v>-2.73</v>
      </c>
      <c r="H79">
        <v>-0.48599999999999999</v>
      </c>
      <c r="I79">
        <v>-2.4500000000000002</v>
      </c>
      <c r="J79">
        <v>26.968</v>
      </c>
      <c r="K79">
        <v>17436</v>
      </c>
      <c r="L79" t="s">
        <v>43</v>
      </c>
      <c r="M79">
        <v>45</v>
      </c>
    </row>
    <row r="80" spans="1:13" x14ac:dyDescent="0.25">
      <c r="A80">
        <v>1948</v>
      </c>
      <c r="B80">
        <v>2.214</v>
      </c>
      <c r="C80">
        <v>1.901</v>
      </c>
      <c r="D80">
        <v>2.528</v>
      </c>
      <c r="E80">
        <v>8.2080000000000002</v>
      </c>
      <c r="F80">
        <v>-3.7000000000000002E-3</v>
      </c>
      <c r="G80">
        <v>0.68</v>
      </c>
      <c r="H80">
        <v>5.3999999999999999E-2</v>
      </c>
      <c r="I80">
        <v>-3.42</v>
      </c>
      <c r="J80">
        <v>26.992999999999999</v>
      </c>
      <c r="K80">
        <v>28408</v>
      </c>
      <c r="L80" t="s">
        <v>43</v>
      </c>
      <c r="M80">
        <v>45</v>
      </c>
    </row>
    <row r="81" spans="1:13" x14ac:dyDescent="0.25">
      <c r="A81">
        <v>1949</v>
      </c>
      <c r="B81">
        <v>3.0430000000000001</v>
      </c>
      <c r="C81">
        <v>2.6379999999999999</v>
      </c>
      <c r="D81">
        <v>3.4470000000000001</v>
      </c>
      <c r="E81">
        <v>7.5330000000000004</v>
      </c>
      <c r="F81">
        <v>7.2300000000000003E-2</v>
      </c>
      <c r="G81">
        <v>1.53</v>
      </c>
      <c r="H81">
        <v>0.56799999999999995</v>
      </c>
      <c r="I81">
        <v>-3.7</v>
      </c>
      <c r="J81">
        <v>26.838000000000001</v>
      </c>
      <c r="K81">
        <v>28427</v>
      </c>
      <c r="L81" t="s">
        <v>43</v>
      </c>
      <c r="M81">
        <v>45</v>
      </c>
    </row>
    <row r="82" spans="1:13" x14ac:dyDescent="0.25">
      <c r="A82">
        <v>1950</v>
      </c>
      <c r="B82">
        <v>3.9790000000000001</v>
      </c>
      <c r="C82">
        <v>3.48</v>
      </c>
      <c r="D82">
        <v>4.4790000000000001</v>
      </c>
      <c r="E82">
        <v>8.2420000000000009</v>
      </c>
      <c r="F82">
        <v>1.83E-2</v>
      </c>
      <c r="G82">
        <v>1.1000000000000001</v>
      </c>
      <c r="H82">
        <v>4.1000000000000002E-2</v>
      </c>
      <c r="I82">
        <v>-4.18</v>
      </c>
      <c r="J82">
        <v>26.035</v>
      </c>
      <c r="K82">
        <v>15542</v>
      </c>
      <c r="L82" t="s">
        <v>43</v>
      </c>
      <c r="M82">
        <v>45</v>
      </c>
    </row>
    <row r="83" spans="1:13" x14ac:dyDescent="0.25">
      <c r="A83">
        <v>1951</v>
      </c>
      <c r="B83">
        <v>4.1840000000000002</v>
      </c>
      <c r="C83">
        <v>3.6379999999999999</v>
      </c>
      <c r="D83">
        <v>4.7309999999999999</v>
      </c>
      <c r="E83">
        <v>7.7290000000000001</v>
      </c>
      <c r="F83">
        <v>0.13969999999999999</v>
      </c>
      <c r="G83">
        <v>0.49</v>
      </c>
      <c r="H83">
        <v>-0.437</v>
      </c>
      <c r="I83">
        <v>-3.05</v>
      </c>
      <c r="J83">
        <v>26.577999999999999</v>
      </c>
      <c r="K83">
        <v>25043</v>
      </c>
      <c r="L83" t="s">
        <v>43</v>
      </c>
      <c r="M83">
        <v>45</v>
      </c>
    </row>
    <row r="84" spans="1:13" x14ac:dyDescent="0.25">
      <c r="A84">
        <v>1952</v>
      </c>
      <c r="B84">
        <v>3.226</v>
      </c>
      <c r="C84">
        <v>2.734</v>
      </c>
      <c r="D84">
        <v>3.718</v>
      </c>
      <c r="E84">
        <v>7.5</v>
      </c>
      <c r="F84">
        <v>0.25779999999999997</v>
      </c>
      <c r="G84">
        <v>-1.54</v>
      </c>
      <c r="H84">
        <v>6.4000000000000001E-2</v>
      </c>
      <c r="I84">
        <v>-1.83</v>
      </c>
      <c r="J84">
        <v>27.227</v>
      </c>
      <c r="K84">
        <v>29421</v>
      </c>
      <c r="L84" t="s">
        <v>43</v>
      </c>
      <c r="M84">
        <v>45</v>
      </c>
    </row>
    <row r="85" spans="1:13" x14ac:dyDescent="0.25">
      <c r="A85">
        <v>1953</v>
      </c>
      <c r="B85">
        <v>2.4849999999999999</v>
      </c>
      <c r="C85">
        <v>2.1339999999999999</v>
      </c>
      <c r="D85">
        <v>2.835</v>
      </c>
      <c r="E85">
        <v>7.8419999999999996</v>
      </c>
      <c r="F85">
        <v>0.2964</v>
      </c>
      <c r="G85">
        <v>1.5</v>
      </c>
      <c r="H85">
        <v>-0.25900000000000001</v>
      </c>
      <c r="I85">
        <v>0.51</v>
      </c>
      <c r="J85">
        <v>27.172000000000001</v>
      </c>
      <c r="K85">
        <v>52638</v>
      </c>
      <c r="L85" t="s">
        <v>43</v>
      </c>
      <c r="M85">
        <v>45</v>
      </c>
    </row>
    <row r="86" spans="1:13" x14ac:dyDescent="0.25">
      <c r="A86">
        <v>1954</v>
      </c>
      <c r="B86">
        <v>2.7730000000000001</v>
      </c>
      <c r="C86">
        <v>2.4209999999999998</v>
      </c>
      <c r="D86">
        <v>3.125</v>
      </c>
      <c r="E86">
        <v>8.3079999999999998</v>
      </c>
      <c r="F86">
        <v>0.13120000000000001</v>
      </c>
      <c r="G86">
        <v>3.26</v>
      </c>
      <c r="H86">
        <v>0.25800000000000001</v>
      </c>
      <c r="I86">
        <v>-1.46</v>
      </c>
      <c r="J86">
        <v>26.904</v>
      </c>
      <c r="K86">
        <v>86771</v>
      </c>
      <c r="L86" t="s">
        <v>43</v>
      </c>
      <c r="M86">
        <v>45</v>
      </c>
    </row>
    <row r="87" spans="1:13" x14ac:dyDescent="0.25">
      <c r="A87">
        <v>1955</v>
      </c>
      <c r="B87">
        <v>3.31</v>
      </c>
      <c r="C87">
        <v>2.883</v>
      </c>
      <c r="D87">
        <v>3.7360000000000002</v>
      </c>
      <c r="E87">
        <v>7.9420000000000002</v>
      </c>
      <c r="F87">
        <v>8.9300000000000004E-2</v>
      </c>
      <c r="G87">
        <v>-2.79</v>
      </c>
      <c r="H87">
        <v>3.9E-2</v>
      </c>
      <c r="I87">
        <v>-0.09</v>
      </c>
      <c r="J87">
        <v>26.082999999999998</v>
      </c>
      <c r="K87">
        <v>41746</v>
      </c>
      <c r="L87" t="s">
        <v>43</v>
      </c>
      <c r="M87">
        <v>45</v>
      </c>
    </row>
    <row r="88" spans="1:13" x14ac:dyDescent="0.25">
      <c r="A88">
        <v>1956</v>
      </c>
      <c r="B88">
        <v>2.4180000000000001</v>
      </c>
      <c r="C88">
        <v>2.04</v>
      </c>
      <c r="D88">
        <v>2.7959999999999998</v>
      </c>
      <c r="E88">
        <v>7.8330000000000002</v>
      </c>
      <c r="F88">
        <v>9.1600000000000001E-2</v>
      </c>
      <c r="G88">
        <v>0.54</v>
      </c>
      <c r="H88">
        <v>-0.13800000000000001</v>
      </c>
      <c r="I88">
        <v>0.18</v>
      </c>
      <c r="J88">
        <v>25.942</v>
      </c>
      <c r="K88">
        <v>29948</v>
      </c>
      <c r="L88" t="s">
        <v>43</v>
      </c>
      <c r="M88">
        <v>45</v>
      </c>
    </row>
    <row r="89" spans="1:13" x14ac:dyDescent="0.25">
      <c r="A89">
        <v>1957</v>
      </c>
      <c r="B89">
        <v>2.0699999999999998</v>
      </c>
      <c r="C89">
        <v>1.8089999999999999</v>
      </c>
      <c r="D89">
        <v>2.331</v>
      </c>
      <c r="E89">
        <v>8.4830000000000005</v>
      </c>
      <c r="F89">
        <v>-2.0199999999999999E-2</v>
      </c>
      <c r="G89">
        <v>-0.51</v>
      </c>
      <c r="H89">
        <v>-2.8000000000000001E-2</v>
      </c>
      <c r="I89">
        <v>-1.7</v>
      </c>
      <c r="J89">
        <v>26.975000000000001</v>
      </c>
      <c r="K89">
        <v>18243</v>
      </c>
      <c r="L89" t="s">
        <v>43</v>
      </c>
      <c r="M89">
        <v>45</v>
      </c>
    </row>
    <row r="90" spans="1:13" x14ac:dyDescent="0.25">
      <c r="A90">
        <v>1958</v>
      </c>
      <c r="B90">
        <v>2.37</v>
      </c>
      <c r="C90">
        <v>2.0470000000000002</v>
      </c>
      <c r="D90">
        <v>2.6930000000000001</v>
      </c>
      <c r="E90">
        <v>7.9489999999999998</v>
      </c>
      <c r="F90">
        <v>0.19489999999999999</v>
      </c>
      <c r="G90">
        <v>-2.12</v>
      </c>
      <c r="H90">
        <v>-0.58899999999999997</v>
      </c>
      <c r="I90">
        <v>-0.36</v>
      </c>
      <c r="J90">
        <v>27.786000000000001</v>
      </c>
      <c r="K90">
        <v>86616</v>
      </c>
      <c r="L90" t="s">
        <v>43</v>
      </c>
      <c r="M90">
        <v>45</v>
      </c>
    </row>
    <row r="91" spans="1:13" x14ac:dyDescent="0.25">
      <c r="A91">
        <v>1959</v>
      </c>
      <c r="B91">
        <v>2.1669999999999998</v>
      </c>
      <c r="C91">
        <v>1.8460000000000001</v>
      </c>
      <c r="D91">
        <v>2.4870000000000001</v>
      </c>
      <c r="E91">
        <v>8.3919999999999995</v>
      </c>
      <c r="F91">
        <v>8.4199999999999997E-2</v>
      </c>
      <c r="G91">
        <v>1.83</v>
      </c>
      <c r="H91">
        <v>0.32200000000000001</v>
      </c>
      <c r="I91">
        <v>-2.4500000000000002</v>
      </c>
      <c r="J91">
        <v>27.1</v>
      </c>
      <c r="K91">
        <v>14425</v>
      </c>
      <c r="L91" t="s">
        <v>43</v>
      </c>
      <c r="M91">
        <v>45</v>
      </c>
    </row>
    <row r="92" spans="1:13" x14ac:dyDescent="0.25">
      <c r="A92">
        <v>1960</v>
      </c>
      <c r="B92">
        <v>2.3839999999999999</v>
      </c>
      <c r="C92">
        <v>2.0569999999999999</v>
      </c>
      <c r="D92">
        <v>2.7120000000000002</v>
      </c>
      <c r="E92">
        <v>8.4580000000000002</v>
      </c>
      <c r="F92">
        <v>0.1943</v>
      </c>
      <c r="G92">
        <v>-1.88</v>
      </c>
      <c r="H92">
        <v>-0.65200000000000002</v>
      </c>
      <c r="I92">
        <v>-2.19</v>
      </c>
      <c r="J92">
        <v>26.95</v>
      </c>
      <c r="K92">
        <v>27291</v>
      </c>
      <c r="L92" t="s">
        <v>43</v>
      </c>
      <c r="M92">
        <v>45</v>
      </c>
    </row>
    <row r="93" spans="1:13" x14ac:dyDescent="0.25">
      <c r="A93">
        <v>1961</v>
      </c>
      <c r="B93">
        <v>3.1720000000000002</v>
      </c>
      <c r="C93">
        <v>2.7669999999999999</v>
      </c>
      <c r="D93">
        <v>3.577</v>
      </c>
      <c r="E93">
        <v>8.4079999999999995</v>
      </c>
      <c r="F93">
        <v>0.14879999999999999</v>
      </c>
      <c r="G93">
        <v>0.47</v>
      </c>
      <c r="H93">
        <v>0.16400000000000001</v>
      </c>
      <c r="I93">
        <v>-3.34</v>
      </c>
      <c r="J93">
        <v>26.983000000000001</v>
      </c>
      <c r="K93">
        <v>43783</v>
      </c>
      <c r="L93" t="s">
        <v>43</v>
      </c>
      <c r="M93">
        <v>45</v>
      </c>
    </row>
    <row r="94" spans="1:13" x14ac:dyDescent="0.25">
      <c r="A94">
        <v>1962</v>
      </c>
      <c r="B94">
        <v>3.5760000000000001</v>
      </c>
      <c r="C94">
        <v>3.0880000000000001</v>
      </c>
      <c r="D94">
        <v>4.0629999999999997</v>
      </c>
      <c r="E94">
        <v>7.75</v>
      </c>
      <c r="F94">
        <v>7.3099999999999998E-2</v>
      </c>
      <c r="G94">
        <v>-1.05</v>
      </c>
      <c r="H94">
        <v>0.14099999999999999</v>
      </c>
      <c r="I94">
        <v>-2.75</v>
      </c>
      <c r="J94">
        <v>26.734999999999999</v>
      </c>
      <c r="K94">
        <v>25651</v>
      </c>
      <c r="L94" t="s">
        <v>43</v>
      </c>
      <c r="M94">
        <v>45</v>
      </c>
    </row>
    <row r="95" spans="1:13" x14ac:dyDescent="0.25">
      <c r="A95">
        <v>1963</v>
      </c>
      <c r="B95">
        <v>3.6469999999999998</v>
      </c>
      <c r="C95">
        <v>3.141</v>
      </c>
      <c r="D95">
        <v>4.1529999999999996</v>
      </c>
      <c r="E95">
        <v>7.85</v>
      </c>
      <c r="F95">
        <v>6.2899999999999998E-2</v>
      </c>
      <c r="G95">
        <v>-2.16</v>
      </c>
      <c r="H95">
        <v>-0.19900000000000001</v>
      </c>
      <c r="I95">
        <v>-1.78</v>
      </c>
      <c r="J95">
        <v>26.998000000000001</v>
      </c>
      <c r="K95">
        <v>17070</v>
      </c>
      <c r="L95" t="s">
        <v>43</v>
      </c>
      <c r="M95">
        <v>45</v>
      </c>
    </row>
    <row r="96" spans="1:13" x14ac:dyDescent="0.25">
      <c r="A96">
        <v>1964</v>
      </c>
      <c r="B96">
        <v>3.7269999999999999</v>
      </c>
      <c r="C96">
        <v>3.198</v>
      </c>
      <c r="D96">
        <v>4.2569999999999997</v>
      </c>
      <c r="E96">
        <v>8.093</v>
      </c>
      <c r="F96">
        <v>-6.2799999999999995E-2</v>
      </c>
      <c r="G96">
        <v>-1.04</v>
      </c>
      <c r="H96">
        <v>0.33100000000000002</v>
      </c>
      <c r="I96">
        <v>-1.41</v>
      </c>
      <c r="J96">
        <v>27.134</v>
      </c>
      <c r="K96">
        <v>50843</v>
      </c>
      <c r="L96" t="s">
        <v>43</v>
      </c>
      <c r="M96">
        <v>45</v>
      </c>
    </row>
    <row r="97" spans="1:13" x14ac:dyDescent="0.25">
      <c r="A97">
        <v>1965</v>
      </c>
      <c r="B97">
        <v>4.4290000000000003</v>
      </c>
      <c r="C97">
        <v>3.8479999999999999</v>
      </c>
      <c r="D97">
        <v>5.01</v>
      </c>
      <c r="E97">
        <v>7.7080000000000002</v>
      </c>
      <c r="F97">
        <v>-0.1517</v>
      </c>
      <c r="G97">
        <v>-1.77</v>
      </c>
      <c r="H97">
        <v>-0.184</v>
      </c>
      <c r="I97">
        <v>-0.28000000000000003</v>
      </c>
      <c r="J97">
        <v>26.832000000000001</v>
      </c>
      <c r="K97">
        <v>46782</v>
      </c>
      <c r="L97" t="s">
        <v>43</v>
      </c>
      <c r="M97">
        <v>45</v>
      </c>
    </row>
    <row r="98" spans="1:13" x14ac:dyDescent="0.25">
      <c r="A98">
        <v>1966</v>
      </c>
      <c r="B98">
        <v>5.0670000000000002</v>
      </c>
      <c r="C98">
        <v>4.3940000000000001</v>
      </c>
      <c r="D98">
        <v>5.7409999999999997</v>
      </c>
      <c r="E98">
        <v>7.734</v>
      </c>
      <c r="F98">
        <v>-7.6100000000000001E-2</v>
      </c>
      <c r="G98">
        <v>-2.54</v>
      </c>
      <c r="H98">
        <v>-0.46500000000000002</v>
      </c>
      <c r="I98">
        <v>-0.83</v>
      </c>
      <c r="J98">
        <v>27.844000000000001</v>
      </c>
      <c r="K98">
        <v>59922</v>
      </c>
      <c r="L98" t="s">
        <v>43</v>
      </c>
      <c r="M98">
        <v>45</v>
      </c>
    </row>
    <row r="99" spans="1:13" x14ac:dyDescent="0.25">
      <c r="A99">
        <v>1967</v>
      </c>
      <c r="B99">
        <v>5.101</v>
      </c>
      <c r="C99">
        <v>4.4169999999999998</v>
      </c>
      <c r="D99">
        <v>5.7850000000000001</v>
      </c>
      <c r="E99">
        <v>7.3280000000000003</v>
      </c>
      <c r="F99">
        <v>-4.1200000000000001E-2</v>
      </c>
      <c r="G99">
        <v>1.67</v>
      </c>
      <c r="H99">
        <v>0.45800000000000002</v>
      </c>
      <c r="I99">
        <v>-1.7</v>
      </c>
      <c r="J99">
        <v>26.76</v>
      </c>
      <c r="K99">
        <v>33016</v>
      </c>
      <c r="L99" t="s">
        <v>43</v>
      </c>
      <c r="M99">
        <v>45</v>
      </c>
    </row>
    <row r="100" spans="1:13" x14ac:dyDescent="0.25">
      <c r="A100">
        <v>1968</v>
      </c>
      <c r="B100">
        <v>4.5919999999999996</v>
      </c>
      <c r="C100">
        <v>3.9449999999999998</v>
      </c>
      <c r="D100">
        <v>5.2389999999999999</v>
      </c>
      <c r="E100">
        <v>7.476</v>
      </c>
      <c r="F100">
        <v>-0.17419999999999999</v>
      </c>
      <c r="G100">
        <v>-2.97</v>
      </c>
      <c r="H100">
        <v>0.14000000000000001</v>
      </c>
      <c r="I100">
        <v>-0.25</v>
      </c>
      <c r="J100">
        <v>26.742999999999999</v>
      </c>
      <c r="K100">
        <v>61889</v>
      </c>
      <c r="L100" t="s">
        <v>17</v>
      </c>
      <c r="M100">
        <v>45</v>
      </c>
    </row>
    <row r="101" spans="1:13" x14ac:dyDescent="0.25">
      <c r="A101">
        <v>1969</v>
      </c>
      <c r="B101">
        <v>4.1740000000000004</v>
      </c>
      <c r="C101">
        <v>3.5950000000000002</v>
      </c>
      <c r="D101">
        <v>4.7539999999999996</v>
      </c>
      <c r="E101">
        <v>7.59</v>
      </c>
      <c r="F101">
        <v>5.1999999999999998E-3</v>
      </c>
      <c r="G101">
        <v>-2.58</v>
      </c>
      <c r="H101">
        <v>-0.98799999999999999</v>
      </c>
      <c r="I101">
        <v>0.3</v>
      </c>
      <c r="J101">
        <v>27.562999999999999</v>
      </c>
      <c r="K101">
        <v>69309</v>
      </c>
      <c r="L101" t="s">
        <v>17</v>
      </c>
      <c r="M101">
        <v>45</v>
      </c>
    </row>
    <row r="102" spans="1:13" x14ac:dyDescent="0.25">
      <c r="A102">
        <v>1970</v>
      </c>
      <c r="B102">
        <v>4.3259999999999996</v>
      </c>
      <c r="C102">
        <v>3.734</v>
      </c>
      <c r="D102">
        <v>4.9180000000000001</v>
      </c>
      <c r="E102">
        <v>7.1420000000000003</v>
      </c>
      <c r="F102">
        <v>-7.5200000000000003E-2</v>
      </c>
      <c r="G102">
        <v>-1.08</v>
      </c>
      <c r="H102">
        <v>-0.26900000000000002</v>
      </c>
      <c r="I102">
        <v>0.21</v>
      </c>
      <c r="J102">
        <v>27.202000000000002</v>
      </c>
      <c r="K102">
        <v>84368</v>
      </c>
      <c r="L102" t="s">
        <v>17</v>
      </c>
      <c r="M102">
        <v>45</v>
      </c>
    </row>
    <row r="103" spans="1:13" x14ac:dyDescent="0.25">
      <c r="A103">
        <v>1971</v>
      </c>
      <c r="B103">
        <v>4.7939999999999996</v>
      </c>
      <c r="C103">
        <v>4.1449999999999996</v>
      </c>
      <c r="D103">
        <v>5.444</v>
      </c>
      <c r="E103">
        <v>7.6289999999999996</v>
      </c>
      <c r="F103">
        <v>-0.28170000000000001</v>
      </c>
      <c r="G103">
        <v>-0.08</v>
      </c>
      <c r="H103">
        <v>-3.5000000000000003E-2</v>
      </c>
      <c r="I103">
        <v>0.37</v>
      </c>
      <c r="J103">
        <v>26.12</v>
      </c>
      <c r="K103">
        <v>64544</v>
      </c>
      <c r="L103" t="s">
        <v>17</v>
      </c>
      <c r="M103">
        <v>45</v>
      </c>
    </row>
    <row r="104" spans="1:13" x14ac:dyDescent="0.25">
      <c r="A104">
        <v>1972</v>
      </c>
      <c r="B104">
        <v>5.0540000000000003</v>
      </c>
      <c r="C104">
        <v>4.367</v>
      </c>
      <c r="D104">
        <v>5.742</v>
      </c>
      <c r="E104">
        <v>7.766</v>
      </c>
      <c r="F104">
        <v>-0.34889999999999999</v>
      </c>
      <c r="G104">
        <v>2.0499999999999998</v>
      </c>
      <c r="H104">
        <v>0.40400000000000003</v>
      </c>
      <c r="I104">
        <v>-1.78</v>
      </c>
      <c r="J104">
        <v>26.978999999999999</v>
      </c>
      <c r="K104">
        <v>56200</v>
      </c>
      <c r="L104" t="s">
        <v>17</v>
      </c>
      <c r="M104">
        <v>45</v>
      </c>
    </row>
    <row r="105" spans="1:13" x14ac:dyDescent="0.25">
      <c r="A105">
        <v>1973</v>
      </c>
      <c r="B105">
        <v>5.4240000000000004</v>
      </c>
      <c r="C105">
        <v>4.7009999999999996</v>
      </c>
      <c r="D105">
        <v>6.1459999999999999</v>
      </c>
      <c r="E105">
        <v>7.6820000000000004</v>
      </c>
      <c r="F105">
        <v>-0.25219999999999998</v>
      </c>
      <c r="G105">
        <v>0.27</v>
      </c>
      <c r="H105">
        <v>0.45200000000000001</v>
      </c>
      <c r="I105">
        <v>-1.81</v>
      </c>
      <c r="J105">
        <v>27.597999999999999</v>
      </c>
      <c r="K105">
        <v>51808</v>
      </c>
      <c r="L105" t="s">
        <v>17</v>
      </c>
      <c r="M105">
        <v>45</v>
      </c>
    </row>
    <row r="106" spans="1:13" x14ac:dyDescent="0.25">
      <c r="A106">
        <v>1974</v>
      </c>
      <c r="B106">
        <v>5.524</v>
      </c>
      <c r="C106">
        <v>4.7510000000000003</v>
      </c>
      <c r="D106">
        <v>6.2960000000000003</v>
      </c>
      <c r="E106">
        <v>7.6079999999999997</v>
      </c>
      <c r="F106">
        <v>-0.33789999999999998</v>
      </c>
      <c r="G106">
        <v>2.1800000000000002</v>
      </c>
      <c r="H106">
        <v>0.14299999999999999</v>
      </c>
      <c r="I106">
        <v>-2.0299999999999998</v>
      </c>
      <c r="J106">
        <v>25.757999999999999</v>
      </c>
      <c r="K106">
        <v>72403</v>
      </c>
      <c r="L106" t="s">
        <v>17</v>
      </c>
      <c r="M106">
        <v>45</v>
      </c>
    </row>
    <row r="107" spans="1:13" x14ac:dyDescent="0.25">
      <c r="A107">
        <v>1975</v>
      </c>
      <c r="B107">
        <v>5.4119999999999999</v>
      </c>
      <c r="C107">
        <v>4.67</v>
      </c>
      <c r="D107">
        <v>6.1539999999999999</v>
      </c>
      <c r="E107">
        <v>7.2089999999999996</v>
      </c>
      <c r="F107">
        <v>-0.33739999999999998</v>
      </c>
      <c r="G107">
        <v>0.01</v>
      </c>
      <c r="H107">
        <v>0.29499999999999998</v>
      </c>
      <c r="I107">
        <v>-1.5</v>
      </c>
      <c r="J107">
        <v>26.274999999999999</v>
      </c>
      <c r="K107">
        <v>59433</v>
      </c>
      <c r="L107" t="s">
        <v>17</v>
      </c>
      <c r="M107">
        <v>45</v>
      </c>
    </row>
    <row r="108" spans="1:13" x14ac:dyDescent="0.25">
      <c r="A108">
        <v>1976</v>
      </c>
      <c r="B108">
        <v>5.742</v>
      </c>
      <c r="C108">
        <v>4.9950000000000001</v>
      </c>
      <c r="D108">
        <v>6.4889999999999999</v>
      </c>
      <c r="E108">
        <v>7.569</v>
      </c>
      <c r="F108">
        <v>-0.36680000000000001</v>
      </c>
      <c r="G108">
        <v>0.59</v>
      </c>
      <c r="H108">
        <v>0.73299999999999998</v>
      </c>
      <c r="I108">
        <v>-1.5</v>
      </c>
      <c r="J108">
        <v>26.228999999999999</v>
      </c>
      <c r="K108">
        <v>83228</v>
      </c>
      <c r="L108" t="s">
        <v>17</v>
      </c>
      <c r="M108">
        <v>45</v>
      </c>
    </row>
    <row r="109" spans="1:13" x14ac:dyDescent="0.25">
      <c r="A109">
        <v>1977</v>
      </c>
      <c r="B109">
        <v>5.6630000000000003</v>
      </c>
      <c r="C109">
        <v>4.9080000000000004</v>
      </c>
      <c r="D109">
        <v>6.4180000000000001</v>
      </c>
      <c r="E109">
        <v>7.7249999999999996</v>
      </c>
      <c r="F109">
        <v>-0.23469999999999999</v>
      </c>
      <c r="G109">
        <v>-2.08</v>
      </c>
      <c r="H109">
        <v>-0.61399999999999999</v>
      </c>
      <c r="I109">
        <v>-0.56999999999999995</v>
      </c>
      <c r="J109">
        <v>27.523</v>
      </c>
      <c r="K109">
        <v>80264</v>
      </c>
      <c r="L109" t="s">
        <v>17</v>
      </c>
      <c r="M109">
        <v>45</v>
      </c>
    </row>
    <row r="110" spans="1:13" x14ac:dyDescent="0.25">
      <c r="A110">
        <v>1978</v>
      </c>
      <c r="B110">
        <v>4.5659999999999998</v>
      </c>
      <c r="C110">
        <v>3.9</v>
      </c>
      <c r="D110">
        <v>5.2309999999999999</v>
      </c>
      <c r="E110">
        <v>7.617</v>
      </c>
      <c r="F110">
        <v>-0.19</v>
      </c>
      <c r="G110">
        <v>-0.42</v>
      </c>
      <c r="H110">
        <v>-3.1E-2</v>
      </c>
      <c r="I110">
        <v>-0.65</v>
      </c>
      <c r="J110">
        <v>27.256</v>
      </c>
      <c r="K110">
        <v>63872</v>
      </c>
      <c r="L110" t="s">
        <v>17</v>
      </c>
      <c r="M110">
        <v>45</v>
      </c>
    </row>
    <row r="111" spans="1:13" x14ac:dyDescent="0.25">
      <c r="A111">
        <v>1979</v>
      </c>
      <c r="B111">
        <v>3.7970000000000002</v>
      </c>
      <c r="C111">
        <v>3.2629999999999999</v>
      </c>
      <c r="D111">
        <v>4.3319999999999999</v>
      </c>
      <c r="E111">
        <v>7.0170000000000003</v>
      </c>
      <c r="F111">
        <v>-0.1416</v>
      </c>
      <c r="G111">
        <v>-0.23</v>
      </c>
      <c r="H111">
        <v>-0.105</v>
      </c>
      <c r="I111">
        <v>-0.69</v>
      </c>
      <c r="J111">
        <v>27.009</v>
      </c>
      <c r="K111">
        <v>79649</v>
      </c>
      <c r="L111" t="s">
        <v>17</v>
      </c>
      <c r="M111">
        <v>45</v>
      </c>
    </row>
    <row r="112" spans="1:13" x14ac:dyDescent="0.25">
      <c r="A112">
        <v>1980</v>
      </c>
      <c r="B112">
        <v>4.0069999999999997</v>
      </c>
      <c r="C112">
        <v>3.4710000000000001</v>
      </c>
      <c r="D112">
        <v>4.5439999999999996</v>
      </c>
      <c r="E112">
        <v>7.6539999999999999</v>
      </c>
      <c r="F112">
        <v>-5.1999999999999998E-3</v>
      </c>
      <c r="G112">
        <v>-1.58</v>
      </c>
      <c r="H112">
        <v>-0.217</v>
      </c>
      <c r="I112">
        <v>-0.84</v>
      </c>
      <c r="J112">
        <v>27.337</v>
      </c>
      <c r="K112">
        <v>105214</v>
      </c>
      <c r="L112" t="s">
        <v>17</v>
      </c>
      <c r="M112">
        <v>45</v>
      </c>
    </row>
    <row r="113" spans="1:13" x14ac:dyDescent="0.25">
      <c r="A113">
        <v>1981</v>
      </c>
      <c r="B113">
        <v>4.5449999999999999</v>
      </c>
      <c r="C113">
        <v>3.948</v>
      </c>
      <c r="D113">
        <v>5.1429999999999998</v>
      </c>
      <c r="E113">
        <v>7.3319999999999999</v>
      </c>
      <c r="F113">
        <v>-9.1200000000000003E-2</v>
      </c>
      <c r="G113">
        <v>-0.55000000000000004</v>
      </c>
      <c r="H113">
        <v>3.5999999999999997E-2</v>
      </c>
      <c r="I113">
        <v>0.95</v>
      </c>
      <c r="J113">
        <v>26.917999999999999</v>
      </c>
      <c r="K113">
        <v>62406</v>
      </c>
      <c r="L113" t="s">
        <v>17</v>
      </c>
      <c r="M113">
        <v>45</v>
      </c>
    </row>
    <row r="114" spans="1:13" x14ac:dyDescent="0.25">
      <c r="A114">
        <v>1982</v>
      </c>
      <c r="B114">
        <v>4.4539999999999997</v>
      </c>
      <c r="C114">
        <v>3.823</v>
      </c>
      <c r="D114">
        <v>5.0839999999999996</v>
      </c>
      <c r="E114">
        <v>7.1609999999999996</v>
      </c>
      <c r="F114">
        <v>-0.1206</v>
      </c>
      <c r="G114">
        <v>2.63</v>
      </c>
      <c r="H114">
        <v>1.0999999999999999E-2</v>
      </c>
      <c r="I114">
        <v>-1.1100000000000001</v>
      </c>
      <c r="J114">
        <v>27.302</v>
      </c>
      <c r="K114">
        <v>48376</v>
      </c>
      <c r="L114" t="s">
        <v>17</v>
      </c>
      <c r="M114">
        <v>45</v>
      </c>
    </row>
    <row r="115" spans="1:13" x14ac:dyDescent="0.25">
      <c r="A115">
        <v>1983</v>
      </c>
      <c r="B115">
        <v>4.4269999999999996</v>
      </c>
      <c r="C115">
        <v>3.8159999999999998</v>
      </c>
      <c r="D115">
        <v>5.0369999999999999</v>
      </c>
      <c r="E115">
        <v>7.0860000000000003</v>
      </c>
      <c r="F115">
        <v>-0.1464</v>
      </c>
      <c r="G115">
        <v>0.38</v>
      </c>
      <c r="H115">
        <v>0.30599999999999999</v>
      </c>
      <c r="I115">
        <v>-1.84</v>
      </c>
      <c r="J115">
        <v>28.457999999999998</v>
      </c>
      <c r="K115">
        <v>42207</v>
      </c>
      <c r="L115" t="s">
        <v>17</v>
      </c>
      <c r="M115">
        <v>45</v>
      </c>
    </row>
    <row r="116" spans="1:13" x14ac:dyDescent="0.25">
      <c r="A116">
        <v>1984</v>
      </c>
      <c r="B116">
        <v>4.915</v>
      </c>
      <c r="C116">
        <v>4.2409999999999997</v>
      </c>
      <c r="D116">
        <v>5.59</v>
      </c>
      <c r="E116">
        <v>7.4</v>
      </c>
      <c r="F116">
        <v>-0.14760000000000001</v>
      </c>
      <c r="G116">
        <v>2.17</v>
      </c>
      <c r="H116">
        <v>0.16900000000000001</v>
      </c>
      <c r="I116">
        <v>-0.98</v>
      </c>
      <c r="J116">
        <v>26.364999999999998</v>
      </c>
      <c r="K116">
        <v>80036</v>
      </c>
      <c r="L116" t="s">
        <v>17</v>
      </c>
      <c r="M116">
        <v>45</v>
      </c>
    </row>
    <row r="117" spans="1:13" x14ac:dyDescent="0.25">
      <c r="A117">
        <v>1985</v>
      </c>
      <c r="B117">
        <v>5.78</v>
      </c>
      <c r="C117">
        <v>5.0039999999999996</v>
      </c>
      <c r="D117">
        <v>6.5570000000000004</v>
      </c>
      <c r="E117">
        <v>7.6109999999999998</v>
      </c>
      <c r="F117">
        <v>-0.28129999999999999</v>
      </c>
      <c r="G117">
        <v>-3.09</v>
      </c>
      <c r="H117">
        <v>-0.25900000000000001</v>
      </c>
      <c r="I117">
        <v>-1.1599999999999999</v>
      </c>
      <c r="J117">
        <v>26.196999999999999</v>
      </c>
      <c r="K117">
        <v>55992</v>
      </c>
      <c r="L117" t="s">
        <v>17</v>
      </c>
      <c r="M117">
        <v>45</v>
      </c>
    </row>
    <row r="118" spans="1:13" x14ac:dyDescent="0.25">
      <c r="A118">
        <v>1986</v>
      </c>
      <c r="B118">
        <v>6.4459999999999997</v>
      </c>
      <c r="C118">
        <v>5.5679999999999996</v>
      </c>
      <c r="D118">
        <v>7.3239999999999998</v>
      </c>
      <c r="E118">
        <v>7.5869999999999997</v>
      </c>
      <c r="F118">
        <v>-0.2591</v>
      </c>
      <c r="G118">
        <v>3.14</v>
      </c>
      <c r="H118">
        <v>-5.1999999999999998E-2</v>
      </c>
      <c r="I118">
        <v>-2.56</v>
      </c>
      <c r="J118">
        <v>26.683</v>
      </c>
      <c r="K118">
        <v>60819</v>
      </c>
      <c r="L118" t="s">
        <v>17</v>
      </c>
      <c r="M118">
        <v>45</v>
      </c>
    </row>
    <row r="119" spans="1:13" x14ac:dyDescent="0.25">
      <c r="A119">
        <v>1987</v>
      </c>
      <c r="B119">
        <v>6.9279999999999999</v>
      </c>
      <c r="C119">
        <v>6.008</v>
      </c>
      <c r="D119">
        <v>7.8490000000000002</v>
      </c>
      <c r="E119">
        <v>7.6429999999999998</v>
      </c>
      <c r="F119">
        <v>-5.9700000000000003E-2</v>
      </c>
      <c r="G119">
        <v>-3.01</v>
      </c>
      <c r="H119">
        <v>-0.02</v>
      </c>
      <c r="I119">
        <v>-1.56</v>
      </c>
      <c r="J119">
        <v>28.141999999999999</v>
      </c>
      <c r="K119">
        <v>54519</v>
      </c>
      <c r="L119" t="s">
        <v>17</v>
      </c>
      <c r="M119">
        <v>45</v>
      </c>
    </row>
    <row r="120" spans="1:13" x14ac:dyDescent="0.25">
      <c r="A120">
        <v>1988</v>
      </c>
      <c r="B120">
        <v>7.0229999999999997</v>
      </c>
      <c r="C120">
        <v>6.0750000000000002</v>
      </c>
      <c r="D120">
        <v>7.9710000000000001</v>
      </c>
      <c r="E120">
        <v>7.7610000000000001</v>
      </c>
      <c r="F120">
        <v>6.2700000000000006E-2</v>
      </c>
      <c r="G120">
        <v>-0.13</v>
      </c>
      <c r="H120">
        <v>-5.0999999999999997E-2</v>
      </c>
      <c r="I120">
        <v>-1.17</v>
      </c>
      <c r="J120">
        <v>27.111000000000001</v>
      </c>
      <c r="K120">
        <v>83542</v>
      </c>
      <c r="L120" t="s">
        <v>17</v>
      </c>
      <c r="M120">
        <v>45</v>
      </c>
    </row>
    <row r="121" spans="1:13" x14ac:dyDescent="0.25">
      <c r="A121">
        <v>1989</v>
      </c>
      <c r="B121">
        <v>6.7110000000000003</v>
      </c>
      <c r="C121">
        <v>5.7720000000000002</v>
      </c>
      <c r="D121">
        <v>7.649</v>
      </c>
      <c r="E121">
        <v>7.4820000000000002</v>
      </c>
      <c r="F121">
        <v>-8.6300000000000002E-2</v>
      </c>
      <c r="G121">
        <v>2.38</v>
      </c>
      <c r="H121">
        <v>1.2729999999999999</v>
      </c>
      <c r="I121">
        <v>-2.12</v>
      </c>
      <c r="J121">
        <v>25.742000000000001</v>
      </c>
      <c r="K121">
        <v>80572</v>
      </c>
      <c r="L121" t="s">
        <v>17</v>
      </c>
      <c r="M121">
        <v>45</v>
      </c>
    </row>
    <row r="122" spans="1:13" x14ac:dyDescent="0.25">
      <c r="A122">
        <v>1990</v>
      </c>
      <c r="B122">
        <v>6.383</v>
      </c>
      <c r="C122">
        <v>5.4880000000000004</v>
      </c>
      <c r="D122">
        <v>7.2779999999999996</v>
      </c>
      <c r="E122">
        <v>7.5510000000000002</v>
      </c>
      <c r="F122">
        <v>-9.4700000000000006E-2</v>
      </c>
      <c r="G122">
        <v>3.88</v>
      </c>
      <c r="H122">
        <v>0.99399999999999999</v>
      </c>
      <c r="I122">
        <v>-3.19</v>
      </c>
      <c r="J122">
        <v>27.085999999999999</v>
      </c>
      <c r="K122">
        <v>100115</v>
      </c>
      <c r="L122" t="s">
        <v>17</v>
      </c>
      <c r="M122">
        <v>45</v>
      </c>
    </row>
    <row r="123" spans="1:13" x14ac:dyDescent="0.25">
      <c r="A123">
        <v>1991</v>
      </c>
      <c r="B123">
        <v>6.8140000000000001</v>
      </c>
      <c r="C123">
        <v>5.9169999999999998</v>
      </c>
      <c r="D123">
        <v>7.7110000000000003</v>
      </c>
      <c r="E123">
        <v>7.7990000000000004</v>
      </c>
      <c r="F123">
        <v>-5.16E-2</v>
      </c>
      <c r="G123">
        <v>1.1399999999999999</v>
      </c>
      <c r="H123">
        <v>0.30299999999999999</v>
      </c>
      <c r="I123">
        <v>-2.5099999999999998</v>
      </c>
      <c r="J123">
        <v>27.387</v>
      </c>
      <c r="K123">
        <v>104215</v>
      </c>
      <c r="L123" t="s">
        <v>17</v>
      </c>
      <c r="M123">
        <v>45</v>
      </c>
    </row>
    <row r="124" spans="1:13" x14ac:dyDescent="0.25">
      <c r="A124">
        <v>1992</v>
      </c>
      <c r="B124">
        <v>7.6269999999999998</v>
      </c>
      <c r="C124">
        <v>6.601</v>
      </c>
      <c r="D124">
        <v>8.6530000000000005</v>
      </c>
      <c r="E124">
        <v>7.5439999999999996</v>
      </c>
      <c r="F124">
        <v>-0.17460000000000001</v>
      </c>
      <c r="G124">
        <v>2.54</v>
      </c>
      <c r="H124">
        <v>0.66</v>
      </c>
      <c r="I124">
        <v>-1.27</v>
      </c>
      <c r="J124">
        <v>28.059000000000001</v>
      </c>
      <c r="K124">
        <v>101868</v>
      </c>
      <c r="L124" t="s">
        <v>17</v>
      </c>
      <c r="M124">
        <v>45</v>
      </c>
    </row>
    <row r="125" spans="1:13" x14ac:dyDescent="0.25">
      <c r="A125">
        <v>1993</v>
      </c>
      <c r="B125">
        <v>7.25</v>
      </c>
      <c r="C125">
        <v>6.2309999999999999</v>
      </c>
      <c r="D125">
        <v>8.2690000000000001</v>
      </c>
      <c r="E125">
        <v>7.2779999999999996</v>
      </c>
      <c r="F125">
        <v>-0.23119999999999999</v>
      </c>
      <c r="G125">
        <v>1.71</v>
      </c>
      <c r="H125">
        <v>0.41499999999999998</v>
      </c>
      <c r="I125">
        <v>-1.73</v>
      </c>
      <c r="J125">
        <v>27.358000000000001</v>
      </c>
      <c r="K125">
        <v>75857</v>
      </c>
      <c r="L125" t="s">
        <v>17</v>
      </c>
      <c r="M125">
        <v>45</v>
      </c>
    </row>
    <row r="126" spans="1:13" x14ac:dyDescent="0.25">
      <c r="A126">
        <v>1994</v>
      </c>
      <c r="B126">
        <v>7.0289999999999999</v>
      </c>
      <c r="C126">
        <v>6.0830000000000002</v>
      </c>
      <c r="D126">
        <v>7.9749999999999996</v>
      </c>
      <c r="E126">
        <v>7.5620000000000003</v>
      </c>
      <c r="F126">
        <v>-0.23280000000000001</v>
      </c>
      <c r="G126">
        <v>2.86</v>
      </c>
      <c r="H126">
        <v>0.47</v>
      </c>
      <c r="I126">
        <v>-3.44</v>
      </c>
      <c r="J126">
        <v>27.228999999999999</v>
      </c>
      <c r="K126">
        <v>82530</v>
      </c>
      <c r="L126" t="s">
        <v>17</v>
      </c>
      <c r="M126">
        <v>45</v>
      </c>
    </row>
    <row r="127" spans="1:13" x14ac:dyDescent="0.25">
      <c r="A127">
        <v>1995</v>
      </c>
      <c r="B127">
        <v>7.5609999999999999</v>
      </c>
      <c r="C127">
        <v>6.5670000000000002</v>
      </c>
      <c r="D127">
        <v>8.5559999999999992</v>
      </c>
      <c r="E127">
        <v>7.3650000000000002</v>
      </c>
      <c r="F127">
        <v>8.3299999999999999E-2</v>
      </c>
      <c r="G127">
        <v>-1.1100000000000001</v>
      </c>
      <c r="H127">
        <v>0.40500000000000003</v>
      </c>
      <c r="I127">
        <v>-1.59</v>
      </c>
      <c r="J127">
        <v>27.574999999999999</v>
      </c>
      <c r="K127">
        <v>127637</v>
      </c>
      <c r="L127" t="s">
        <v>17</v>
      </c>
      <c r="M127">
        <v>45</v>
      </c>
    </row>
    <row r="128" spans="1:13" x14ac:dyDescent="0.25">
      <c r="A128">
        <v>1996</v>
      </c>
      <c r="B128">
        <v>6.8609999999999998</v>
      </c>
      <c r="C128">
        <v>5.88</v>
      </c>
      <c r="D128">
        <v>7.8419999999999996</v>
      </c>
      <c r="E128">
        <v>7.8380000000000001</v>
      </c>
      <c r="F128">
        <v>1.0800000000000001E-2</v>
      </c>
      <c r="G128">
        <v>-1.98</v>
      </c>
      <c r="H128">
        <v>-0.32800000000000001</v>
      </c>
      <c r="I128">
        <v>1.1499999999999999</v>
      </c>
      <c r="J128">
        <v>26.571000000000002</v>
      </c>
      <c r="K128">
        <v>100533</v>
      </c>
      <c r="L128" t="s">
        <v>17</v>
      </c>
      <c r="M128">
        <v>45</v>
      </c>
    </row>
    <row r="129" spans="1:13" x14ac:dyDescent="0.25">
      <c r="A129">
        <v>1997</v>
      </c>
      <c r="B129">
        <v>6.3840000000000003</v>
      </c>
      <c r="C129">
        <v>5.52</v>
      </c>
      <c r="D129">
        <v>7.2489999999999997</v>
      </c>
      <c r="E129">
        <v>7.6420000000000003</v>
      </c>
      <c r="F129">
        <v>-2.2200000000000001E-2</v>
      </c>
      <c r="G129">
        <v>-0.93</v>
      </c>
      <c r="H129">
        <v>-4.8000000000000001E-2</v>
      </c>
      <c r="I129">
        <v>1.61</v>
      </c>
      <c r="J129">
        <v>27.382000000000001</v>
      </c>
      <c r="K129">
        <v>72289</v>
      </c>
      <c r="L129" t="s">
        <v>17</v>
      </c>
      <c r="M129">
        <v>45</v>
      </c>
    </row>
    <row r="130" spans="1:13" x14ac:dyDescent="0.25">
      <c r="A130">
        <v>1998</v>
      </c>
      <c r="B130">
        <v>6.5670000000000002</v>
      </c>
      <c r="C130">
        <v>5.6760000000000002</v>
      </c>
      <c r="D130">
        <v>7.4569999999999999</v>
      </c>
      <c r="E130">
        <v>8.0180000000000007</v>
      </c>
      <c r="F130">
        <v>0.29580000000000001</v>
      </c>
      <c r="G130">
        <v>1.03</v>
      </c>
      <c r="H130">
        <v>-0.188</v>
      </c>
      <c r="I130">
        <v>1.93</v>
      </c>
      <c r="J130">
        <v>28.29</v>
      </c>
      <c r="K130">
        <v>143484</v>
      </c>
      <c r="L130" t="s">
        <v>17</v>
      </c>
      <c r="M130">
        <v>45</v>
      </c>
    </row>
    <row r="131" spans="1:13" x14ac:dyDescent="0.25">
      <c r="A131">
        <v>1999</v>
      </c>
      <c r="B131">
        <v>6.5739999999999998</v>
      </c>
      <c r="C131">
        <v>5.6870000000000003</v>
      </c>
      <c r="D131">
        <v>7.46</v>
      </c>
      <c r="E131">
        <v>7.782</v>
      </c>
      <c r="F131">
        <v>0.2225</v>
      </c>
      <c r="G131">
        <v>2.25</v>
      </c>
      <c r="H131">
        <v>5.7000000000000002E-2</v>
      </c>
      <c r="I131">
        <v>1.4</v>
      </c>
      <c r="J131">
        <v>25.974</v>
      </c>
      <c r="K131">
        <v>82438</v>
      </c>
      <c r="L131" t="s">
        <v>17</v>
      </c>
      <c r="M131">
        <v>45</v>
      </c>
    </row>
    <row r="132" spans="1:13" x14ac:dyDescent="0.25">
      <c r="A132">
        <v>2000</v>
      </c>
      <c r="B132">
        <v>6.1710000000000003</v>
      </c>
      <c r="C132">
        <v>5.3330000000000002</v>
      </c>
      <c r="D132">
        <v>7.0090000000000003</v>
      </c>
      <c r="E132">
        <v>7.97</v>
      </c>
      <c r="F132">
        <v>5.5E-2</v>
      </c>
      <c r="G132">
        <v>1.18</v>
      </c>
      <c r="H132">
        <v>0.59</v>
      </c>
      <c r="I132">
        <v>1.33</v>
      </c>
      <c r="J132">
        <v>26.004000000000001</v>
      </c>
      <c r="K132">
        <v>89840</v>
      </c>
      <c r="L132" t="s">
        <v>17</v>
      </c>
      <c r="M132">
        <v>45</v>
      </c>
    </row>
    <row r="133" spans="1:13" x14ac:dyDescent="0.25">
      <c r="A133">
        <v>2001</v>
      </c>
      <c r="B133">
        <v>5.5510000000000002</v>
      </c>
      <c r="C133">
        <v>4.8099999999999996</v>
      </c>
      <c r="D133">
        <v>6.2919999999999998</v>
      </c>
      <c r="E133">
        <v>8.24</v>
      </c>
      <c r="F133">
        <v>3.6799999999999999E-2</v>
      </c>
      <c r="G133">
        <v>-1.91</v>
      </c>
      <c r="H133">
        <v>-0.154</v>
      </c>
      <c r="I133">
        <v>2.15</v>
      </c>
      <c r="J133">
        <v>26.616</v>
      </c>
      <c r="K133">
        <v>88823</v>
      </c>
      <c r="L133" t="s">
        <v>17</v>
      </c>
      <c r="M133">
        <v>45</v>
      </c>
    </row>
    <row r="134" spans="1:13" x14ac:dyDescent="0.25">
      <c r="A134">
        <v>2002</v>
      </c>
      <c r="B134">
        <v>4.46</v>
      </c>
      <c r="C134">
        <v>3.8439999999999999</v>
      </c>
      <c r="D134">
        <v>5.0759999999999996</v>
      </c>
      <c r="E134">
        <v>8.2509999999999994</v>
      </c>
      <c r="F134">
        <v>0.12609999999999999</v>
      </c>
      <c r="G134">
        <v>1</v>
      </c>
      <c r="H134">
        <v>0.58299999999999996</v>
      </c>
      <c r="I134">
        <v>0.6</v>
      </c>
      <c r="J134">
        <v>27.143000000000001</v>
      </c>
      <c r="K134">
        <v>100971</v>
      </c>
      <c r="L134" t="s">
        <v>17</v>
      </c>
      <c r="M134">
        <v>45</v>
      </c>
    </row>
    <row r="135" spans="1:13" x14ac:dyDescent="0.25">
      <c r="A135">
        <v>2003</v>
      </c>
      <c r="B135">
        <v>3.133</v>
      </c>
      <c r="C135">
        <v>2.6949999999999998</v>
      </c>
      <c r="D135">
        <v>3.57</v>
      </c>
      <c r="E135">
        <v>8.6489999999999991</v>
      </c>
      <c r="F135">
        <v>0.14199999999999999</v>
      </c>
      <c r="G135">
        <v>-0.09</v>
      </c>
      <c r="H135">
        <v>-7.3999999999999996E-2</v>
      </c>
      <c r="I135">
        <v>1.1399999999999999</v>
      </c>
      <c r="J135">
        <v>27.591000000000001</v>
      </c>
      <c r="K135">
        <v>84662</v>
      </c>
      <c r="L135" t="s">
        <v>17</v>
      </c>
      <c r="M135">
        <v>45</v>
      </c>
    </row>
    <row r="136" spans="1:13" x14ac:dyDescent="0.25">
      <c r="A136">
        <v>2004</v>
      </c>
      <c r="B136">
        <v>1.976</v>
      </c>
      <c r="C136">
        <v>1.6950000000000001</v>
      </c>
      <c r="D136">
        <v>2.2559999999999998</v>
      </c>
      <c r="E136">
        <v>8.2590000000000003</v>
      </c>
      <c r="F136">
        <v>0.24629999999999999</v>
      </c>
      <c r="G136">
        <v>0.7</v>
      </c>
      <c r="H136">
        <v>-0.16</v>
      </c>
      <c r="I136">
        <v>2.88</v>
      </c>
      <c r="J136">
        <v>27.314</v>
      </c>
      <c r="K136">
        <v>92980</v>
      </c>
      <c r="L136" t="s">
        <v>17</v>
      </c>
      <c r="M136">
        <v>45</v>
      </c>
    </row>
    <row r="137" spans="1:13" x14ac:dyDescent="0.25">
      <c r="A137">
        <v>2005</v>
      </c>
      <c r="B137">
        <v>1.1830000000000001</v>
      </c>
      <c r="C137">
        <v>1.018</v>
      </c>
      <c r="D137">
        <v>1.3480000000000001</v>
      </c>
      <c r="E137">
        <v>7.97</v>
      </c>
      <c r="F137">
        <v>0.2858</v>
      </c>
      <c r="G137">
        <v>-1.35</v>
      </c>
      <c r="H137">
        <v>0.123</v>
      </c>
      <c r="I137">
        <v>3.87</v>
      </c>
      <c r="J137">
        <v>27.443000000000001</v>
      </c>
      <c r="K137">
        <v>71244</v>
      </c>
      <c r="L137" t="s">
        <v>17</v>
      </c>
      <c r="M137">
        <v>45</v>
      </c>
    </row>
    <row r="138" spans="1:13" x14ac:dyDescent="0.25">
      <c r="A138">
        <v>2006</v>
      </c>
      <c r="B138" t="s">
        <v>12</v>
      </c>
      <c r="C138" t="s">
        <v>12</v>
      </c>
      <c r="D138" t="s">
        <v>12</v>
      </c>
      <c r="E138">
        <v>8.0069999999999997</v>
      </c>
      <c r="F138">
        <v>0.25900000000000001</v>
      </c>
      <c r="G138">
        <v>-0.2</v>
      </c>
      <c r="H138">
        <v>-4.0000000000000001E-3</v>
      </c>
      <c r="I138">
        <v>3.38</v>
      </c>
      <c r="J138">
        <v>26.748999999999999</v>
      </c>
      <c r="K138">
        <v>53539</v>
      </c>
      <c r="L138" t="s">
        <v>17</v>
      </c>
      <c r="M138">
        <v>45</v>
      </c>
    </row>
    <row r="139" spans="1:13" x14ac:dyDescent="0.25">
      <c r="A139">
        <v>2007</v>
      </c>
      <c r="B139" t="s">
        <v>12</v>
      </c>
      <c r="C139" t="s">
        <v>12</v>
      </c>
      <c r="D139" t="s">
        <v>12</v>
      </c>
      <c r="E139">
        <v>8.5619999999999994</v>
      </c>
      <c r="F139">
        <v>0.2036</v>
      </c>
      <c r="G139">
        <v>1.35</v>
      </c>
      <c r="H139">
        <v>0.55100000000000005</v>
      </c>
      <c r="I139">
        <v>1.56</v>
      </c>
      <c r="J139">
        <v>27.260999999999999</v>
      </c>
      <c r="K139">
        <v>29023</v>
      </c>
      <c r="L139" t="s">
        <v>17</v>
      </c>
      <c r="M139">
        <v>45</v>
      </c>
    </row>
    <row r="140" spans="1:13" x14ac:dyDescent="0.25">
      <c r="A140">
        <v>2008</v>
      </c>
      <c r="B140" t="s">
        <v>12</v>
      </c>
      <c r="C140" t="s">
        <v>12</v>
      </c>
      <c r="D140" t="s">
        <v>12</v>
      </c>
      <c r="E140">
        <v>8.1549999999999994</v>
      </c>
      <c r="F140">
        <v>0.16170000000000001</v>
      </c>
      <c r="G140">
        <v>1.72</v>
      </c>
      <c r="H140">
        <v>0.17699999999999999</v>
      </c>
      <c r="I140">
        <v>1.35</v>
      </c>
      <c r="J140">
        <v>26.033000000000001</v>
      </c>
      <c r="K140">
        <v>15438</v>
      </c>
      <c r="L140" t="s">
        <v>18</v>
      </c>
      <c r="M140">
        <v>30</v>
      </c>
    </row>
    <row r="141" spans="1:13" x14ac:dyDescent="0.25">
      <c r="A141">
        <v>2009</v>
      </c>
      <c r="B141" t="s">
        <v>12</v>
      </c>
      <c r="C141" t="s">
        <v>12</v>
      </c>
      <c r="D141" t="s">
        <v>12</v>
      </c>
      <c r="E141">
        <v>8.5730000000000004</v>
      </c>
      <c r="F141">
        <v>3.9899999999999998E-2</v>
      </c>
      <c r="G141">
        <v>0.72</v>
      </c>
      <c r="H141">
        <v>0.30099999999999999</v>
      </c>
      <c r="I141">
        <v>0.92</v>
      </c>
      <c r="J141">
        <v>26.847999999999999</v>
      </c>
      <c r="K141">
        <v>4151</v>
      </c>
      <c r="L141" t="s">
        <v>18</v>
      </c>
      <c r="M141">
        <v>20</v>
      </c>
    </row>
    <row r="142" spans="1:13" x14ac:dyDescent="0.25">
      <c r="A142">
        <v>2010</v>
      </c>
      <c r="B142" t="s">
        <v>12</v>
      </c>
      <c r="C142" t="s">
        <v>12</v>
      </c>
      <c r="D142" t="s">
        <v>12</v>
      </c>
      <c r="E142">
        <v>8.4689999999999994</v>
      </c>
      <c r="F142">
        <v>0.28510000000000002</v>
      </c>
      <c r="G142">
        <v>-5.96</v>
      </c>
      <c r="H142">
        <v>-0.85799999999999998</v>
      </c>
      <c r="I142" t="s">
        <v>12</v>
      </c>
      <c r="J142">
        <v>27.579000000000001</v>
      </c>
      <c r="K142">
        <v>113</v>
      </c>
      <c r="L142" t="s">
        <v>18</v>
      </c>
      <c r="M142">
        <v>5</v>
      </c>
    </row>
    <row r="143" spans="1:13" x14ac:dyDescent="0.25">
      <c r="A143">
        <v>2011</v>
      </c>
      <c r="B143" t="s">
        <v>12</v>
      </c>
      <c r="C143" t="s">
        <v>12</v>
      </c>
      <c r="D143" t="s">
        <v>12</v>
      </c>
      <c r="E143">
        <v>8.4320000000000004</v>
      </c>
      <c r="F143" s="2">
        <v>0.20150000000000001</v>
      </c>
      <c r="G143" s="3">
        <v>2.95</v>
      </c>
      <c r="H143">
        <v>-0.14399999999999999</v>
      </c>
      <c r="I143" t="s">
        <v>12</v>
      </c>
      <c r="J143">
        <v>25.997</v>
      </c>
      <c r="K143" t="s">
        <v>12</v>
      </c>
      <c r="L143" t="s">
        <v>19</v>
      </c>
      <c r="M143">
        <v>0</v>
      </c>
    </row>
    <row r="144" spans="1:13" x14ac:dyDescent="0.25">
      <c r="A144">
        <v>2012</v>
      </c>
      <c r="B144" t="s">
        <v>12</v>
      </c>
      <c r="C144" t="s">
        <v>12</v>
      </c>
      <c r="D144" t="s">
        <v>12</v>
      </c>
      <c r="E144">
        <v>8.3119999999999994</v>
      </c>
      <c r="F144" s="2">
        <v>0.13700000000000001</v>
      </c>
      <c r="G144" s="3">
        <v>-0.25</v>
      </c>
      <c r="H144" t="s">
        <v>12</v>
      </c>
      <c r="I144" t="s">
        <v>12</v>
      </c>
      <c r="J144">
        <v>26.638999999999999</v>
      </c>
      <c r="K144" t="s">
        <v>12</v>
      </c>
      <c r="L144" t="s">
        <v>19</v>
      </c>
      <c r="M144">
        <v>0</v>
      </c>
    </row>
    <row r="145" spans="1:13" x14ac:dyDescent="0.25">
      <c r="A145">
        <v>2013</v>
      </c>
      <c r="B145" t="s">
        <v>12</v>
      </c>
      <c r="C145" t="s">
        <v>12</v>
      </c>
      <c r="D145" t="s">
        <v>12</v>
      </c>
      <c r="E145">
        <v>8.0079999999999991</v>
      </c>
      <c r="F145" s="2">
        <v>0.19919999999999999</v>
      </c>
      <c r="G145" s="3">
        <v>0.9</v>
      </c>
      <c r="H145" t="s">
        <v>12</v>
      </c>
      <c r="I145" t="s">
        <v>12</v>
      </c>
      <c r="J145">
        <v>26.949000000000002</v>
      </c>
      <c r="K145" t="s">
        <v>12</v>
      </c>
      <c r="L145" t="s">
        <v>19</v>
      </c>
      <c r="M145">
        <v>0</v>
      </c>
    </row>
    <row r="146" spans="1:13" x14ac:dyDescent="0.25">
      <c r="A146">
        <v>2014</v>
      </c>
      <c r="B146" t="s">
        <v>12</v>
      </c>
      <c r="C146" t="s">
        <v>12</v>
      </c>
      <c r="D146" t="s">
        <v>12</v>
      </c>
      <c r="E146">
        <v>7.9640000000000004</v>
      </c>
      <c r="F146" s="2">
        <v>0.112</v>
      </c>
      <c r="G146" s="3">
        <v>2.97</v>
      </c>
      <c r="H146" t="s">
        <v>12</v>
      </c>
      <c r="I146" t="s">
        <v>12</v>
      </c>
      <c r="J146">
        <v>27.071999999999999</v>
      </c>
      <c r="K146" t="s">
        <v>12</v>
      </c>
      <c r="L146" t="s">
        <v>19</v>
      </c>
      <c r="M146">
        <v>0</v>
      </c>
    </row>
    <row r="147" spans="1:13" x14ac:dyDescent="0.25">
      <c r="A147">
        <v>2015</v>
      </c>
      <c r="B147" t="s">
        <v>12</v>
      </c>
      <c r="C147" t="s">
        <v>12</v>
      </c>
      <c r="D147" t="s">
        <v>12</v>
      </c>
      <c r="E147">
        <v>7.8140000000000001</v>
      </c>
      <c r="F147" t="s">
        <v>12</v>
      </c>
      <c r="G147">
        <v>4.09</v>
      </c>
      <c r="H147" t="s">
        <v>12</v>
      </c>
      <c r="I147" t="s">
        <v>12</v>
      </c>
      <c r="J147">
        <v>27.962</v>
      </c>
      <c r="K147" t="s">
        <v>12</v>
      </c>
      <c r="L147" t="s">
        <v>19</v>
      </c>
      <c r="M14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1" width="8.7109375" customWidth="1"/>
    <col min="2" max="2" width="36.7109375" customWidth="1"/>
    <col min="3" max="5" width="12.7109375" customWidth="1"/>
    <col min="6" max="6" width="14.7109375" customWidth="1"/>
  </cols>
  <sheetData>
    <row r="1" spans="1:6" s="1" customFormat="1" ht="15" customHeight="1" x14ac:dyDescent="0.25">
      <c r="A1" s="50" t="s">
        <v>20</v>
      </c>
      <c r="B1" s="76" t="s">
        <v>21</v>
      </c>
      <c r="C1" s="76" t="s">
        <v>22</v>
      </c>
      <c r="D1" s="76" t="s">
        <v>23</v>
      </c>
      <c r="E1" s="76" t="s">
        <v>24</v>
      </c>
      <c r="F1" s="77" t="s">
        <v>25</v>
      </c>
    </row>
    <row r="2" spans="1:6" ht="15" customHeight="1" x14ac:dyDescent="0.25">
      <c r="A2" s="51" t="s">
        <v>0</v>
      </c>
      <c r="B2" s="63" t="s">
        <v>0</v>
      </c>
      <c r="C2" s="63" t="s">
        <v>26</v>
      </c>
      <c r="D2" s="63">
        <v>1870</v>
      </c>
      <c r="E2" s="63">
        <v>2015</v>
      </c>
      <c r="F2" s="52">
        <v>0</v>
      </c>
    </row>
    <row r="3" spans="1:6" ht="15" customHeight="1" x14ac:dyDescent="0.25">
      <c r="A3" s="51" t="s">
        <v>1</v>
      </c>
      <c r="B3" s="63" t="s">
        <v>27</v>
      </c>
      <c r="C3" s="63" t="s">
        <v>28</v>
      </c>
      <c r="D3" s="78">
        <v>1.161</v>
      </c>
      <c r="E3" s="78">
        <v>10</v>
      </c>
      <c r="F3" s="52">
        <v>18</v>
      </c>
    </row>
    <row r="4" spans="1:6" ht="15" customHeight="1" x14ac:dyDescent="0.25">
      <c r="A4" s="51" t="s">
        <v>2</v>
      </c>
      <c r="B4" s="63" t="s">
        <v>29</v>
      </c>
      <c r="C4" s="63" t="s">
        <v>28</v>
      </c>
      <c r="D4" s="78">
        <v>1.006</v>
      </c>
      <c r="E4" s="78">
        <v>8.6739999999999995</v>
      </c>
      <c r="F4" s="52">
        <v>18</v>
      </c>
    </row>
    <row r="5" spans="1:6" ht="15" customHeight="1" x14ac:dyDescent="0.25">
      <c r="A5" s="51" t="s">
        <v>3</v>
      </c>
      <c r="B5" s="63" t="s">
        <v>30</v>
      </c>
      <c r="C5" s="63" t="s">
        <v>28</v>
      </c>
      <c r="D5" s="78">
        <v>1.319</v>
      </c>
      <c r="E5" s="78">
        <v>11.326000000000001</v>
      </c>
      <c r="F5" s="52">
        <v>18</v>
      </c>
    </row>
    <row r="6" spans="1:6" ht="15" customHeight="1" x14ac:dyDescent="0.25">
      <c r="A6" s="51" t="s">
        <v>4</v>
      </c>
      <c r="B6" s="63" t="s">
        <v>31</v>
      </c>
      <c r="C6" s="63" t="s">
        <v>28</v>
      </c>
      <c r="D6" s="78">
        <v>5.2329999999999997</v>
      </c>
      <c r="E6" s="78">
        <v>8.7829999999999995</v>
      </c>
      <c r="F6" s="52">
        <v>8</v>
      </c>
    </row>
    <row r="7" spans="1:6" ht="15" customHeight="1" x14ac:dyDescent="0.25">
      <c r="A7" s="51" t="s">
        <v>5</v>
      </c>
      <c r="B7" s="63" t="s">
        <v>32</v>
      </c>
      <c r="C7" s="63" t="s">
        <v>28</v>
      </c>
      <c r="D7" s="79">
        <v>-0.36680000000000001</v>
      </c>
      <c r="E7" s="79">
        <v>0.40279999999999999</v>
      </c>
      <c r="F7" s="52">
        <v>2</v>
      </c>
    </row>
    <row r="8" spans="1:6" ht="15" customHeight="1" x14ac:dyDescent="0.25">
      <c r="A8" s="51" t="s">
        <v>6</v>
      </c>
      <c r="B8" s="63" t="s">
        <v>34</v>
      </c>
      <c r="C8" s="63" t="s">
        <v>28</v>
      </c>
      <c r="D8" s="80">
        <v>-5.96</v>
      </c>
      <c r="E8" s="80">
        <v>4.09</v>
      </c>
      <c r="F8" s="52">
        <v>1</v>
      </c>
    </row>
    <row r="9" spans="1:6" ht="15" customHeight="1" x14ac:dyDescent="0.25">
      <c r="A9" s="51" t="s">
        <v>7</v>
      </c>
      <c r="B9" s="63" t="s">
        <v>33</v>
      </c>
      <c r="C9" s="63" t="s">
        <v>28</v>
      </c>
      <c r="D9" s="78">
        <v>-1.129</v>
      </c>
      <c r="E9" s="78">
        <v>1.2729999999999999</v>
      </c>
      <c r="F9" s="52">
        <v>6</v>
      </c>
    </row>
    <row r="10" spans="1:6" ht="15" customHeight="1" x14ac:dyDescent="0.25">
      <c r="A10" s="51" t="s">
        <v>8</v>
      </c>
      <c r="B10" s="63" t="s">
        <v>35</v>
      </c>
      <c r="C10" s="63" t="s">
        <v>28</v>
      </c>
      <c r="D10" s="80">
        <v>-4.18</v>
      </c>
      <c r="E10" s="80">
        <v>5.8</v>
      </c>
      <c r="F10" s="52">
        <v>7</v>
      </c>
    </row>
    <row r="11" spans="1:6" ht="15" customHeight="1" x14ac:dyDescent="0.25">
      <c r="A11" s="51" t="s">
        <v>9</v>
      </c>
      <c r="B11" s="63" t="s">
        <v>36</v>
      </c>
      <c r="C11" s="63" t="s">
        <v>28</v>
      </c>
      <c r="D11" s="78">
        <v>25.742000000000001</v>
      </c>
      <c r="E11" s="78">
        <v>28.497</v>
      </c>
      <c r="F11" s="52">
        <v>1</v>
      </c>
    </row>
    <row r="12" spans="1:6" ht="15" customHeight="1" x14ac:dyDescent="0.25">
      <c r="A12" s="51" t="s">
        <v>10</v>
      </c>
      <c r="B12" s="63" t="s">
        <v>37</v>
      </c>
      <c r="C12" s="63" t="s">
        <v>26</v>
      </c>
      <c r="D12" s="63">
        <v>122</v>
      </c>
      <c r="E12" s="63">
        <v>174640</v>
      </c>
      <c r="F12" s="52">
        <v>21</v>
      </c>
    </row>
    <row r="13" spans="1:6" ht="15" customHeight="1" x14ac:dyDescent="0.25">
      <c r="A13" s="51" t="s">
        <v>13</v>
      </c>
      <c r="B13" s="63" t="s">
        <v>38</v>
      </c>
      <c r="C13" s="63" t="s">
        <v>39</v>
      </c>
      <c r="D13" s="63" t="s">
        <v>12</v>
      </c>
      <c r="E13" s="63" t="s">
        <v>12</v>
      </c>
      <c r="F13" s="52">
        <v>0</v>
      </c>
    </row>
    <row r="14" spans="1:6" ht="15" customHeight="1" thickBot="1" x14ac:dyDescent="0.3">
      <c r="A14" s="55" t="s">
        <v>11</v>
      </c>
      <c r="B14" s="81" t="s">
        <v>40</v>
      </c>
      <c r="C14" s="81" t="s">
        <v>26</v>
      </c>
      <c r="D14" s="81">
        <v>0</v>
      </c>
      <c r="E14" s="81">
        <v>70</v>
      </c>
      <c r="F14" s="56">
        <v>10</v>
      </c>
    </row>
    <row r="15" spans="1:6" ht="15" customHeight="1" x14ac:dyDescent="0.25"/>
    <row r="16" spans="1:6" ht="15" customHeight="1" x14ac:dyDescent="0.25"/>
    <row r="17" spans="2:6" ht="15" customHeight="1" thickBot="1" x14ac:dyDescent="0.3"/>
    <row r="18" spans="2:6" ht="15" customHeight="1" x14ac:dyDescent="0.25">
      <c r="B18" s="84" t="s">
        <v>99</v>
      </c>
      <c r="C18" s="85"/>
      <c r="D18" s="85"/>
      <c r="E18" s="85"/>
      <c r="F18" s="86"/>
    </row>
    <row r="19" spans="2:6" ht="15" customHeight="1" thickBot="1" x14ac:dyDescent="0.3">
      <c r="B19" s="87" t="s">
        <v>100</v>
      </c>
      <c r="C19" s="88"/>
      <c r="D19" s="88"/>
      <c r="E19" s="88"/>
      <c r="F19" s="89"/>
    </row>
  </sheetData>
  <mergeCells count="2">
    <mergeCell ref="B18:F18"/>
    <mergeCell ref="B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BA13-08FC-46CA-B281-22EBF6B77766}">
  <dimension ref="A1:X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customHeight="1" x14ac:dyDescent="0.25"/>
  <cols>
    <col min="1" max="1" width="6.7109375" customWidth="1"/>
    <col min="2" max="2" width="27.7109375" style="31" customWidth="1"/>
    <col min="3" max="3" width="1.7109375" customWidth="1"/>
    <col min="4" max="4" width="8.7109375" customWidth="1"/>
    <col min="5" max="10" width="8.7109375" style="5" customWidth="1"/>
    <col min="11" max="11" width="8.7109375" style="6" customWidth="1"/>
    <col min="12" max="14" width="8.7109375" style="5" customWidth="1"/>
    <col min="15" max="16" width="8.7109375" customWidth="1"/>
    <col min="17" max="17" width="8.7109375" style="31" customWidth="1"/>
    <col min="18" max="20" width="8.7109375" customWidth="1"/>
  </cols>
  <sheetData>
    <row r="1" spans="1:20" s="1" customFormat="1" ht="15" customHeight="1" x14ac:dyDescent="0.25">
      <c r="A1" s="1" t="s">
        <v>0</v>
      </c>
      <c r="B1" s="1" t="s">
        <v>13</v>
      </c>
      <c r="C1" s="1" t="s">
        <v>44</v>
      </c>
      <c r="D1" s="1" t="s">
        <v>10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41</v>
      </c>
      <c r="K1" s="4" t="s">
        <v>56</v>
      </c>
      <c r="L1" s="4" t="s">
        <v>51</v>
      </c>
      <c r="M1" s="4" t="s">
        <v>52</v>
      </c>
      <c r="N1" s="4" t="s">
        <v>53</v>
      </c>
      <c r="O1" s="4" t="s">
        <v>54</v>
      </c>
      <c r="P1" s="1" t="s">
        <v>80</v>
      </c>
      <c r="Q1" s="1" t="s">
        <v>81</v>
      </c>
      <c r="R1" s="1" t="s">
        <v>57</v>
      </c>
      <c r="S1" s="1" t="s">
        <v>55</v>
      </c>
      <c r="T1" s="1" t="s">
        <v>79</v>
      </c>
    </row>
    <row r="2" spans="1:20" s="21" customFormat="1" ht="15" customHeight="1" x14ac:dyDescent="0.25">
      <c r="A2" s="21">
        <v>1898</v>
      </c>
      <c r="B2" s="31" t="s">
        <v>16</v>
      </c>
      <c r="C2" s="32"/>
      <c r="D2" s="25">
        <f t="shared" ref="D2:D45" si="0">ROUND(O2*$Q$52,0)</f>
        <v>84079</v>
      </c>
      <c r="E2" s="22"/>
      <c r="F2" s="23"/>
      <c r="G2" s="22"/>
      <c r="H2" s="22"/>
      <c r="I2" s="22"/>
      <c r="J2" s="22"/>
      <c r="K2" s="22"/>
      <c r="L2" s="22"/>
      <c r="M2" s="22"/>
      <c r="N2" s="24"/>
      <c r="O2" s="21">
        <v>57394</v>
      </c>
      <c r="P2" s="36"/>
      <c r="Q2" s="37"/>
      <c r="R2" s="39"/>
      <c r="S2" s="39"/>
      <c r="T2" s="39"/>
    </row>
    <row r="3" spans="1:20" s="21" customFormat="1" ht="15" customHeight="1" x14ac:dyDescent="0.25">
      <c r="A3" s="21">
        <v>1899</v>
      </c>
      <c r="B3" s="31" t="s">
        <v>16</v>
      </c>
      <c r="C3" s="32"/>
      <c r="D3" s="25">
        <f t="shared" si="0"/>
        <v>50639</v>
      </c>
      <c r="E3" s="22"/>
      <c r="F3" s="23"/>
      <c r="G3" s="22"/>
      <c r="H3" s="26"/>
      <c r="I3" s="22"/>
      <c r="J3" s="22"/>
      <c r="K3" s="22"/>
      <c r="L3" s="22"/>
      <c r="M3" s="22"/>
      <c r="N3" s="24"/>
      <c r="O3" s="21">
        <v>34567</v>
      </c>
      <c r="P3" s="36"/>
      <c r="Q3" s="37"/>
      <c r="R3" s="39"/>
      <c r="S3" s="39"/>
      <c r="T3" s="39"/>
    </row>
    <row r="4" spans="1:20" s="21" customFormat="1" ht="15" customHeight="1" x14ac:dyDescent="0.25">
      <c r="A4" s="21">
        <v>1900</v>
      </c>
      <c r="B4" s="31" t="s">
        <v>16</v>
      </c>
      <c r="C4" s="32"/>
      <c r="D4" s="25">
        <f t="shared" si="0"/>
        <v>50611</v>
      </c>
      <c r="E4" s="27"/>
      <c r="F4" s="28"/>
      <c r="G4" s="22"/>
      <c r="H4" s="26"/>
      <c r="I4" s="22"/>
      <c r="J4" s="22"/>
      <c r="K4" s="22"/>
      <c r="L4" s="22"/>
      <c r="M4" s="22"/>
      <c r="N4" s="24"/>
      <c r="O4" s="21">
        <v>34548</v>
      </c>
      <c r="P4" s="36"/>
      <c r="Q4" s="37"/>
      <c r="R4" s="39"/>
      <c r="S4" s="39"/>
      <c r="T4" s="39"/>
    </row>
    <row r="5" spans="1:20" s="21" customFormat="1" ht="15" customHeight="1" x14ac:dyDescent="0.25">
      <c r="A5" s="21">
        <v>1901</v>
      </c>
      <c r="B5" s="31" t="s">
        <v>16</v>
      </c>
      <c r="C5" s="32"/>
      <c r="D5" s="25">
        <f t="shared" si="0"/>
        <v>74694</v>
      </c>
      <c r="E5" s="27"/>
      <c r="F5" s="28"/>
      <c r="G5" s="22"/>
      <c r="H5" s="26"/>
      <c r="I5" s="22"/>
      <c r="J5" s="22"/>
      <c r="K5" s="22"/>
      <c r="L5" s="22"/>
      <c r="M5" s="22"/>
      <c r="N5" s="24"/>
      <c r="O5" s="21">
        <v>50988</v>
      </c>
      <c r="P5" s="36"/>
      <c r="Q5" s="37"/>
      <c r="R5" s="39"/>
      <c r="S5" s="39"/>
      <c r="T5" s="39"/>
    </row>
    <row r="6" spans="1:20" s="21" customFormat="1" ht="15" customHeight="1" x14ac:dyDescent="0.25">
      <c r="A6" s="21">
        <v>1902</v>
      </c>
      <c r="B6" s="31" t="s">
        <v>16</v>
      </c>
      <c r="C6" s="32"/>
      <c r="D6" s="25">
        <f t="shared" si="0"/>
        <v>59129</v>
      </c>
      <c r="E6" s="27"/>
      <c r="F6" s="28"/>
      <c r="G6" s="22"/>
      <c r="H6" s="26"/>
      <c r="I6" s="22"/>
      <c r="J6" s="22"/>
      <c r="K6" s="22"/>
      <c r="L6" s="22"/>
      <c r="M6" s="22"/>
      <c r="N6" s="24"/>
      <c r="O6" s="21">
        <v>40363</v>
      </c>
      <c r="P6" s="36"/>
      <c r="Q6" s="37"/>
      <c r="R6" s="39"/>
      <c r="S6" s="39"/>
      <c r="T6" s="39"/>
    </row>
    <row r="7" spans="1:20" s="21" customFormat="1" ht="15" customHeight="1" x14ac:dyDescent="0.25">
      <c r="A7" s="21">
        <v>1903</v>
      </c>
      <c r="B7" s="31" t="s">
        <v>16</v>
      </c>
      <c r="C7" s="32"/>
      <c r="D7" s="25">
        <f t="shared" si="0"/>
        <v>70508</v>
      </c>
      <c r="E7" s="27"/>
      <c r="F7" s="28"/>
      <c r="G7" s="22"/>
      <c r="H7" s="26"/>
      <c r="I7" s="22"/>
      <c r="J7" s="22"/>
      <c r="K7" s="22"/>
      <c r="L7" s="22"/>
      <c r="M7" s="22"/>
      <c r="N7" s="24"/>
      <c r="O7" s="21">
        <v>48130</v>
      </c>
      <c r="P7" s="36"/>
      <c r="Q7" s="37"/>
      <c r="R7" s="39"/>
      <c r="S7" s="39"/>
      <c r="T7" s="39"/>
    </row>
    <row r="8" spans="1:20" s="21" customFormat="1" ht="15" customHeight="1" x14ac:dyDescent="0.25">
      <c r="A8" s="21">
        <v>1904</v>
      </c>
      <c r="B8" s="31" t="s">
        <v>16</v>
      </c>
      <c r="C8" s="32"/>
      <c r="D8" s="25">
        <f t="shared" si="0"/>
        <v>84908</v>
      </c>
      <c r="E8" s="27"/>
      <c r="F8" s="28"/>
      <c r="G8" s="22"/>
      <c r="H8" s="22"/>
      <c r="I8" s="22"/>
      <c r="J8" s="22"/>
      <c r="K8" s="22"/>
      <c r="L8" s="22"/>
      <c r="M8" s="22"/>
      <c r="N8" s="24"/>
      <c r="O8" s="21">
        <v>57960</v>
      </c>
      <c r="P8" s="36"/>
      <c r="Q8" s="37"/>
      <c r="R8" s="39"/>
      <c r="S8" s="39"/>
      <c r="T8" s="39"/>
    </row>
    <row r="9" spans="1:20" s="21" customFormat="1" ht="15" customHeight="1" x14ac:dyDescent="0.25">
      <c r="A9" s="21">
        <v>1905</v>
      </c>
      <c r="B9" s="31" t="s">
        <v>16</v>
      </c>
      <c r="C9" s="32"/>
      <c r="D9" s="25">
        <f t="shared" si="0"/>
        <v>89874</v>
      </c>
      <c r="E9" s="27"/>
      <c r="F9" s="28"/>
      <c r="G9" s="22"/>
      <c r="H9" s="22"/>
      <c r="I9" s="22"/>
      <c r="J9" s="22"/>
      <c r="K9" s="22"/>
      <c r="L9" s="22"/>
      <c r="M9" s="22"/>
      <c r="N9" s="24"/>
      <c r="O9" s="21">
        <v>61350</v>
      </c>
      <c r="P9" s="36"/>
      <c r="Q9" s="37"/>
      <c r="R9" s="39"/>
      <c r="S9" s="39"/>
      <c r="T9" s="39"/>
    </row>
    <row r="10" spans="1:20" s="21" customFormat="1" ht="15" customHeight="1" x14ac:dyDescent="0.25">
      <c r="A10" s="21">
        <v>1906</v>
      </c>
      <c r="B10" s="31" t="s">
        <v>16</v>
      </c>
      <c r="C10" s="32"/>
      <c r="D10" s="25">
        <f t="shared" si="0"/>
        <v>58041</v>
      </c>
      <c r="E10" s="27"/>
      <c r="F10" s="28"/>
      <c r="G10" s="22"/>
      <c r="H10" s="22"/>
      <c r="I10" s="22"/>
      <c r="J10" s="22"/>
      <c r="K10" s="22"/>
      <c r="L10" s="22"/>
      <c r="M10" s="22"/>
      <c r="N10" s="24"/>
      <c r="O10" s="21">
        <v>39620</v>
      </c>
      <c r="P10" s="36"/>
      <c r="Q10" s="37"/>
      <c r="R10" s="39"/>
      <c r="S10" s="39"/>
      <c r="T10" s="39"/>
    </row>
    <row r="11" spans="1:20" s="21" customFormat="1" ht="15" customHeight="1" x14ac:dyDescent="0.25">
      <c r="A11" s="21">
        <v>1907</v>
      </c>
      <c r="B11" s="31" t="s">
        <v>16</v>
      </c>
      <c r="C11" s="32"/>
      <c r="D11" s="25">
        <f t="shared" si="0"/>
        <v>64135</v>
      </c>
      <c r="E11" s="27"/>
      <c r="F11" s="28"/>
      <c r="G11" s="22"/>
      <c r="H11" s="22"/>
      <c r="I11" s="22"/>
      <c r="J11" s="22"/>
      <c r="K11" s="22"/>
      <c r="L11" s="22"/>
      <c r="M11" s="22"/>
      <c r="N11" s="24"/>
      <c r="O11" s="21">
        <v>43780</v>
      </c>
      <c r="P11" s="36"/>
      <c r="Q11" s="37"/>
      <c r="R11" s="39"/>
      <c r="S11" s="39"/>
      <c r="T11" s="39"/>
    </row>
    <row r="12" spans="1:20" s="21" customFormat="1" ht="15" customHeight="1" x14ac:dyDescent="0.25">
      <c r="A12" s="21">
        <v>1908</v>
      </c>
      <c r="B12" s="31" t="s">
        <v>16</v>
      </c>
      <c r="C12" s="32"/>
      <c r="D12" s="25">
        <f t="shared" si="0"/>
        <v>73774</v>
      </c>
      <c r="E12" s="27"/>
      <c r="F12" s="28"/>
      <c r="G12" s="22"/>
      <c r="H12" s="22"/>
      <c r="I12" s="22"/>
      <c r="J12" s="22"/>
      <c r="K12" s="22"/>
      <c r="L12" s="22"/>
      <c r="M12" s="22"/>
      <c r="N12" s="24"/>
      <c r="O12" s="21">
        <v>50360</v>
      </c>
      <c r="P12" s="36"/>
      <c r="Q12" s="37"/>
      <c r="R12" s="39"/>
      <c r="S12" s="39"/>
      <c r="T12" s="39"/>
    </row>
    <row r="13" spans="1:20" s="21" customFormat="1" ht="15" customHeight="1" x14ac:dyDescent="0.25">
      <c r="A13" s="21">
        <v>1909</v>
      </c>
      <c r="B13" s="31" t="s">
        <v>16</v>
      </c>
      <c r="C13" s="32"/>
      <c r="D13" s="25">
        <f t="shared" si="0"/>
        <v>44900</v>
      </c>
      <c r="E13" s="27"/>
      <c r="F13" s="28"/>
      <c r="G13" s="22"/>
      <c r="H13" s="22"/>
      <c r="I13" s="22"/>
      <c r="J13" s="22"/>
      <c r="K13" s="22"/>
      <c r="L13" s="22"/>
      <c r="M13" s="22"/>
      <c r="N13" s="24"/>
      <c r="O13" s="21">
        <v>30650</v>
      </c>
      <c r="P13" s="36"/>
      <c r="Q13" s="38"/>
      <c r="R13" s="39"/>
      <c r="S13" s="39"/>
      <c r="T13" s="39"/>
    </row>
    <row r="14" spans="1:20" ht="15" customHeight="1" x14ac:dyDescent="0.25">
      <c r="A14">
        <v>1910</v>
      </c>
      <c r="B14" s="31" t="s">
        <v>16</v>
      </c>
      <c r="C14" s="32"/>
      <c r="D14" s="20">
        <f t="shared" si="0"/>
        <v>52665</v>
      </c>
      <c r="E14" s="8"/>
      <c r="F14" s="12"/>
      <c r="G14" s="8"/>
      <c r="H14" s="8"/>
      <c r="I14" s="7">
        <v>15000</v>
      </c>
      <c r="J14" s="8"/>
      <c r="K14" s="8"/>
      <c r="L14" s="8"/>
      <c r="M14" s="8"/>
      <c r="N14" s="7"/>
      <c r="O14">
        <v>35950</v>
      </c>
      <c r="P14" s="29">
        <v>6000</v>
      </c>
      <c r="Q14" s="43">
        <f t="shared" ref="Q14:Q50" si="1">(I14+P14)/I14</f>
        <v>1.4</v>
      </c>
      <c r="R14" s="39"/>
      <c r="S14" s="39"/>
      <c r="T14" s="39"/>
    </row>
    <row r="15" spans="1:20" ht="15" customHeight="1" x14ac:dyDescent="0.25">
      <c r="A15">
        <v>1911</v>
      </c>
      <c r="B15" s="31" t="s">
        <v>16</v>
      </c>
      <c r="C15" s="32"/>
      <c r="D15" s="20">
        <f t="shared" si="0"/>
        <v>70793</v>
      </c>
      <c r="E15" s="8"/>
      <c r="F15" s="12"/>
      <c r="G15" s="8"/>
      <c r="H15" s="8"/>
      <c r="I15" s="7">
        <v>12000</v>
      </c>
      <c r="J15" s="8"/>
      <c r="K15" s="8"/>
      <c r="L15" s="8"/>
      <c r="M15" s="8"/>
      <c r="N15" s="7"/>
      <c r="O15">
        <v>48325</v>
      </c>
      <c r="P15" s="29">
        <v>5000</v>
      </c>
      <c r="Q15" s="44">
        <f t="shared" si="1"/>
        <v>1.4166666666666667</v>
      </c>
      <c r="R15" s="39"/>
      <c r="S15" s="39"/>
      <c r="T15" s="39"/>
    </row>
    <row r="16" spans="1:20" ht="15" customHeight="1" x14ac:dyDescent="0.25">
      <c r="A16">
        <v>1912</v>
      </c>
      <c r="B16" s="31" t="s">
        <v>16</v>
      </c>
      <c r="C16" s="32"/>
      <c r="D16" s="20">
        <f t="shared" si="0"/>
        <v>76616</v>
      </c>
      <c r="E16" s="8"/>
      <c r="F16" s="13"/>
      <c r="G16" s="8"/>
      <c r="H16" s="8"/>
      <c r="I16" s="7">
        <v>8350</v>
      </c>
      <c r="J16" s="8"/>
      <c r="K16" s="8"/>
      <c r="L16" s="8"/>
      <c r="M16" s="8"/>
      <c r="N16" s="8"/>
      <c r="O16">
        <v>52300</v>
      </c>
      <c r="P16" s="29">
        <v>3780</v>
      </c>
      <c r="Q16" s="44">
        <f t="shared" si="1"/>
        <v>1.4526946107784431</v>
      </c>
      <c r="R16" s="39"/>
      <c r="S16" s="39"/>
      <c r="T16" s="39"/>
    </row>
    <row r="17" spans="1:20" ht="15" customHeight="1" x14ac:dyDescent="0.25">
      <c r="A17">
        <v>1913</v>
      </c>
      <c r="B17" s="31" t="s">
        <v>16</v>
      </c>
      <c r="C17" s="32"/>
      <c r="D17" s="20">
        <f t="shared" si="0"/>
        <v>98590</v>
      </c>
      <c r="E17" s="8"/>
      <c r="F17" s="13"/>
      <c r="G17" s="8"/>
      <c r="H17" s="8"/>
      <c r="I17" s="7">
        <v>9000</v>
      </c>
      <c r="J17" s="8"/>
      <c r="K17" s="8"/>
      <c r="L17" s="8"/>
      <c r="M17" s="8"/>
      <c r="N17" s="8"/>
      <c r="O17">
        <v>67300</v>
      </c>
      <c r="P17" s="29">
        <v>4000</v>
      </c>
      <c r="Q17" s="44">
        <f t="shared" si="1"/>
        <v>1.4444444444444444</v>
      </c>
      <c r="R17" s="39"/>
      <c r="S17" s="39"/>
      <c r="T17" s="39"/>
    </row>
    <row r="18" spans="1:20" ht="15" customHeight="1" x14ac:dyDescent="0.25">
      <c r="A18">
        <v>1914</v>
      </c>
      <c r="B18" s="31" t="s">
        <v>16</v>
      </c>
      <c r="C18" s="32"/>
      <c r="D18" s="20">
        <f t="shared" si="0"/>
        <v>74565</v>
      </c>
      <c r="E18" s="8"/>
      <c r="F18" s="13"/>
      <c r="G18" s="8"/>
      <c r="H18" s="8"/>
      <c r="I18" s="7">
        <v>12500</v>
      </c>
      <c r="J18" s="8"/>
      <c r="K18" s="8"/>
      <c r="L18" s="8"/>
      <c r="M18" s="8"/>
      <c r="N18" s="8"/>
      <c r="O18">
        <v>50900</v>
      </c>
      <c r="P18" s="29">
        <v>5160</v>
      </c>
      <c r="Q18" s="44">
        <f t="shared" si="1"/>
        <v>1.4128000000000001</v>
      </c>
      <c r="R18" s="39"/>
      <c r="S18" s="39"/>
      <c r="T18" s="39"/>
    </row>
    <row r="19" spans="1:20" ht="15" customHeight="1" x14ac:dyDescent="0.25">
      <c r="A19">
        <v>1915</v>
      </c>
      <c r="B19" s="31" t="s">
        <v>16</v>
      </c>
      <c r="C19" s="32"/>
      <c r="D19" s="20">
        <f t="shared" si="0"/>
        <v>95280</v>
      </c>
      <c r="E19" s="8"/>
      <c r="F19" s="13"/>
      <c r="G19" s="8"/>
      <c r="H19" s="8"/>
      <c r="I19" s="7">
        <v>9200</v>
      </c>
      <c r="J19" s="8"/>
      <c r="K19" s="8"/>
      <c r="L19" s="8"/>
      <c r="M19" s="8"/>
      <c r="N19" s="8"/>
      <c r="O19">
        <v>65040</v>
      </c>
      <c r="P19" s="29">
        <v>4061</v>
      </c>
      <c r="Q19" s="44">
        <f t="shared" si="1"/>
        <v>1.4414130434782608</v>
      </c>
      <c r="R19" s="39"/>
      <c r="S19" s="39"/>
      <c r="T19" s="39"/>
    </row>
    <row r="20" spans="1:20" ht="15" customHeight="1" x14ac:dyDescent="0.25">
      <c r="A20">
        <v>1916</v>
      </c>
      <c r="B20" s="31" t="s">
        <v>16</v>
      </c>
      <c r="C20" s="32"/>
      <c r="D20" s="20">
        <f t="shared" si="0"/>
        <v>92908</v>
      </c>
      <c r="E20" s="18"/>
      <c r="F20" s="13"/>
      <c r="G20" s="8"/>
      <c r="H20" s="8"/>
      <c r="I20" s="7">
        <v>12500</v>
      </c>
      <c r="J20" s="8"/>
      <c r="K20" s="8"/>
      <c r="L20" s="8"/>
      <c r="M20" s="8"/>
      <c r="N20" s="8"/>
      <c r="O20">
        <v>63421</v>
      </c>
      <c r="P20" s="29">
        <v>5160</v>
      </c>
      <c r="Q20" s="44">
        <f t="shared" si="1"/>
        <v>1.4128000000000001</v>
      </c>
      <c r="R20" s="39"/>
      <c r="S20" s="39"/>
      <c r="T20" s="39"/>
    </row>
    <row r="21" spans="1:20" ht="15" customHeight="1" x14ac:dyDescent="0.25">
      <c r="A21">
        <v>1917</v>
      </c>
      <c r="B21" s="31" t="s">
        <v>16</v>
      </c>
      <c r="C21" s="32"/>
      <c r="D21" s="20">
        <f t="shared" si="0"/>
        <v>113035</v>
      </c>
      <c r="E21" s="7"/>
      <c r="F21" s="13"/>
      <c r="G21" s="8"/>
      <c r="H21" s="8"/>
      <c r="I21" s="7">
        <v>9000</v>
      </c>
      <c r="J21" s="8"/>
      <c r="K21" s="8"/>
      <c r="L21" s="8"/>
      <c r="M21" s="8"/>
      <c r="N21" s="8"/>
      <c r="O21">
        <v>77160</v>
      </c>
      <c r="P21" s="29">
        <v>4000</v>
      </c>
      <c r="Q21" s="44">
        <f t="shared" si="1"/>
        <v>1.4444444444444444</v>
      </c>
      <c r="R21" s="39"/>
      <c r="S21" s="39"/>
      <c r="T21" s="39"/>
    </row>
    <row r="22" spans="1:20" ht="15" customHeight="1" x14ac:dyDescent="0.25">
      <c r="A22">
        <v>1918</v>
      </c>
      <c r="B22" s="31" t="s">
        <v>16</v>
      </c>
      <c r="C22" s="32"/>
      <c r="D22" s="20">
        <f t="shared" si="0"/>
        <v>100085</v>
      </c>
      <c r="E22" s="18"/>
      <c r="F22" s="13"/>
      <c r="G22" s="8"/>
      <c r="H22" s="8"/>
      <c r="I22" s="7">
        <v>11000</v>
      </c>
      <c r="J22" s="8"/>
      <c r="K22" s="8"/>
      <c r="L22" s="8"/>
      <c r="M22" s="8"/>
      <c r="N22" s="8"/>
      <c r="O22">
        <v>68320</v>
      </c>
      <c r="P22" s="29">
        <v>4660</v>
      </c>
      <c r="Q22" s="44">
        <f t="shared" si="1"/>
        <v>1.4236363636363636</v>
      </c>
      <c r="R22" s="39"/>
      <c r="S22" s="39"/>
      <c r="T22" s="39"/>
    </row>
    <row r="23" spans="1:20" ht="15" customHeight="1" x14ac:dyDescent="0.25">
      <c r="A23">
        <v>1919</v>
      </c>
      <c r="B23" s="31" t="s">
        <v>16</v>
      </c>
      <c r="C23" s="32"/>
      <c r="D23" s="20">
        <f t="shared" si="0"/>
        <v>70801</v>
      </c>
      <c r="E23" s="7"/>
      <c r="F23" s="13"/>
      <c r="G23" s="8"/>
      <c r="H23" s="8"/>
      <c r="I23" s="7">
        <v>6400</v>
      </c>
      <c r="J23" s="8"/>
      <c r="K23" s="8"/>
      <c r="L23" s="8"/>
      <c r="M23" s="8"/>
      <c r="N23" s="8"/>
      <c r="O23">
        <v>48330</v>
      </c>
      <c r="P23" s="29">
        <v>3130</v>
      </c>
      <c r="Q23" s="44">
        <f t="shared" si="1"/>
        <v>1.4890625</v>
      </c>
      <c r="R23" s="39"/>
      <c r="S23" s="39"/>
      <c r="T23" s="39"/>
    </row>
    <row r="24" spans="1:20" ht="15" customHeight="1" x14ac:dyDescent="0.25">
      <c r="A24">
        <v>1920</v>
      </c>
      <c r="B24" s="31" t="s">
        <v>16</v>
      </c>
      <c r="C24" s="32"/>
      <c r="D24" s="20">
        <f t="shared" si="0"/>
        <v>41700</v>
      </c>
      <c r="E24" s="7"/>
      <c r="F24" s="13"/>
      <c r="G24" s="8"/>
      <c r="H24" s="8"/>
      <c r="I24" s="7">
        <v>8500</v>
      </c>
      <c r="J24" s="8"/>
      <c r="K24" s="8"/>
      <c r="L24" s="8"/>
      <c r="M24" s="8"/>
      <c r="N24" s="8"/>
      <c r="O24">
        <v>28465</v>
      </c>
      <c r="P24" s="29">
        <v>3830</v>
      </c>
      <c r="Q24" s="44">
        <f t="shared" si="1"/>
        <v>1.4505882352941177</v>
      </c>
      <c r="R24" s="39"/>
      <c r="S24" s="39"/>
      <c r="T24" s="39"/>
    </row>
    <row r="25" spans="1:20" ht="15" customHeight="1" x14ac:dyDescent="0.25">
      <c r="A25">
        <v>1921</v>
      </c>
      <c r="B25" s="31" t="s">
        <v>16</v>
      </c>
      <c r="C25" s="32"/>
      <c r="D25" s="20">
        <f t="shared" si="0"/>
        <v>75043</v>
      </c>
      <c r="E25" s="7"/>
      <c r="F25" s="13"/>
      <c r="G25" s="8"/>
      <c r="H25" s="8"/>
      <c r="I25" s="7">
        <v>10000</v>
      </c>
      <c r="J25" s="8"/>
      <c r="K25" s="8"/>
      <c r="L25" s="8"/>
      <c r="M25" s="8"/>
      <c r="N25" s="8"/>
      <c r="O25">
        <v>51226</v>
      </c>
      <c r="P25" s="29">
        <v>4330</v>
      </c>
      <c r="Q25" s="44">
        <f t="shared" si="1"/>
        <v>1.4330000000000001</v>
      </c>
      <c r="R25" s="39"/>
      <c r="S25" s="39"/>
      <c r="T25" s="39"/>
    </row>
    <row r="26" spans="1:20" ht="15" customHeight="1" x14ac:dyDescent="0.25">
      <c r="A26">
        <v>1922</v>
      </c>
      <c r="B26" s="31" t="s">
        <v>16</v>
      </c>
      <c r="C26" s="32"/>
      <c r="D26" s="20">
        <f t="shared" si="0"/>
        <v>82461</v>
      </c>
      <c r="E26" s="7"/>
      <c r="F26" s="13"/>
      <c r="G26" s="8"/>
      <c r="H26" s="8"/>
      <c r="I26" s="7">
        <v>10000</v>
      </c>
      <c r="J26" s="8"/>
      <c r="K26" s="8"/>
      <c r="L26" s="8"/>
      <c r="M26" s="8"/>
      <c r="N26" s="8"/>
      <c r="O26">
        <v>56290</v>
      </c>
      <c r="P26" s="29">
        <v>4330</v>
      </c>
      <c r="Q26" s="44">
        <f t="shared" si="1"/>
        <v>1.4330000000000001</v>
      </c>
      <c r="R26" s="39"/>
      <c r="S26" s="39"/>
      <c r="T26" s="39"/>
    </row>
    <row r="27" spans="1:20" ht="15" customHeight="1" x14ac:dyDescent="0.25">
      <c r="A27">
        <v>1923</v>
      </c>
      <c r="B27" s="31" t="s">
        <v>16</v>
      </c>
      <c r="C27" s="32"/>
      <c r="D27" s="20">
        <f t="shared" si="0"/>
        <v>99861</v>
      </c>
      <c r="E27" s="7"/>
      <c r="F27" s="13"/>
      <c r="G27" s="8"/>
      <c r="H27" s="8"/>
      <c r="I27" s="7">
        <v>3500</v>
      </c>
      <c r="J27" s="8"/>
      <c r="K27" s="8"/>
      <c r="L27" s="8"/>
      <c r="M27" s="8"/>
      <c r="N27" s="8"/>
      <c r="O27">
        <v>68167</v>
      </c>
      <c r="P27" s="29">
        <v>2160</v>
      </c>
      <c r="Q27" s="44">
        <f t="shared" si="1"/>
        <v>1.6171428571428572</v>
      </c>
      <c r="R27" s="39"/>
      <c r="S27" s="39"/>
      <c r="T27" s="39"/>
    </row>
    <row r="28" spans="1:20" ht="15" customHeight="1" x14ac:dyDescent="0.25">
      <c r="A28">
        <v>1924</v>
      </c>
      <c r="B28" s="31" t="s">
        <v>16</v>
      </c>
      <c r="C28" s="32"/>
      <c r="D28" s="20">
        <f t="shared" si="0"/>
        <v>99861</v>
      </c>
      <c r="E28" s="10"/>
      <c r="F28" s="13"/>
      <c r="G28" s="8"/>
      <c r="H28" s="8"/>
      <c r="I28" s="7">
        <v>12500</v>
      </c>
      <c r="J28" s="8"/>
      <c r="K28" s="8"/>
      <c r="L28" s="8"/>
      <c r="M28" s="8"/>
      <c r="N28" s="8"/>
      <c r="O28">
        <v>68167</v>
      </c>
      <c r="P28" s="29">
        <v>5160</v>
      </c>
      <c r="Q28" s="44">
        <f t="shared" si="1"/>
        <v>1.4128000000000001</v>
      </c>
      <c r="R28" s="39"/>
      <c r="S28" s="39"/>
      <c r="T28" s="39"/>
    </row>
    <row r="29" spans="1:20" ht="15" customHeight="1" x14ac:dyDescent="0.25">
      <c r="A29">
        <v>1925</v>
      </c>
      <c r="B29" s="31" t="s">
        <v>16</v>
      </c>
      <c r="C29" s="32"/>
      <c r="D29" s="20">
        <f t="shared" si="0"/>
        <v>93573</v>
      </c>
      <c r="E29" s="7"/>
      <c r="F29" s="13"/>
      <c r="G29" s="7"/>
      <c r="H29" s="7"/>
      <c r="I29" s="7">
        <v>10720</v>
      </c>
      <c r="J29" s="7"/>
      <c r="K29" s="7"/>
      <c r="L29" s="7"/>
      <c r="M29" s="7"/>
      <c r="N29" s="8"/>
      <c r="O29">
        <v>63875</v>
      </c>
      <c r="P29" s="29">
        <v>4570</v>
      </c>
      <c r="Q29" s="44">
        <f t="shared" si="1"/>
        <v>1.4263059701492538</v>
      </c>
      <c r="R29" s="39"/>
      <c r="S29" s="39"/>
      <c r="T29" s="39"/>
    </row>
    <row r="30" spans="1:20" ht="15" customHeight="1" x14ac:dyDescent="0.25">
      <c r="A30">
        <v>1926</v>
      </c>
      <c r="B30" s="31" t="s">
        <v>16</v>
      </c>
      <c r="C30" s="32"/>
      <c r="D30" s="20">
        <f t="shared" si="0"/>
        <v>104472</v>
      </c>
      <c r="E30" s="7"/>
      <c r="F30" s="13"/>
      <c r="G30" s="7"/>
      <c r="H30" s="7"/>
      <c r="I30" s="7">
        <v>12500</v>
      </c>
      <c r="J30" s="7"/>
      <c r="K30" s="7"/>
      <c r="L30" s="7"/>
      <c r="M30" s="7"/>
      <c r="N30" s="8"/>
      <c r="O30">
        <v>71315</v>
      </c>
      <c r="P30" s="29">
        <v>5160</v>
      </c>
      <c r="Q30" s="44">
        <f t="shared" si="1"/>
        <v>1.4128000000000001</v>
      </c>
      <c r="R30" s="39"/>
      <c r="S30" s="39"/>
      <c r="T30" s="39"/>
    </row>
    <row r="31" spans="1:20" ht="15" customHeight="1" x14ac:dyDescent="0.25">
      <c r="A31">
        <v>1927</v>
      </c>
      <c r="B31" s="31" t="s">
        <v>16</v>
      </c>
      <c r="C31" s="32"/>
      <c r="D31" s="20">
        <f t="shared" si="0"/>
        <v>82438</v>
      </c>
      <c r="E31" s="7"/>
      <c r="F31" s="13"/>
      <c r="G31" s="7"/>
      <c r="H31" s="7"/>
      <c r="I31" s="7">
        <v>10000</v>
      </c>
      <c r="J31" s="7"/>
      <c r="K31" s="7"/>
      <c r="L31" s="7"/>
      <c r="M31" s="7"/>
      <c r="N31" s="8"/>
      <c r="O31">
        <v>56274</v>
      </c>
      <c r="P31" s="29">
        <v>4330</v>
      </c>
      <c r="Q31" s="44">
        <f t="shared" si="1"/>
        <v>1.4330000000000001</v>
      </c>
      <c r="R31" s="39"/>
      <c r="S31" s="39"/>
      <c r="T31" s="39"/>
    </row>
    <row r="32" spans="1:20" ht="15" customHeight="1" x14ac:dyDescent="0.25">
      <c r="A32">
        <v>1928</v>
      </c>
      <c r="B32" s="31" t="s">
        <v>16</v>
      </c>
      <c r="C32" s="32"/>
      <c r="D32" s="20">
        <f t="shared" si="0"/>
        <v>71237</v>
      </c>
      <c r="E32" s="7"/>
      <c r="F32" s="13"/>
      <c r="G32" s="7"/>
      <c r="H32" s="7"/>
      <c r="I32" s="7">
        <v>9000</v>
      </c>
      <c r="J32" s="7"/>
      <c r="K32" s="7"/>
      <c r="L32" s="7"/>
      <c r="M32" s="7"/>
      <c r="N32" s="8"/>
      <c r="O32">
        <v>48628</v>
      </c>
      <c r="P32" s="29">
        <v>4000</v>
      </c>
      <c r="Q32" s="44">
        <f t="shared" si="1"/>
        <v>1.4444444444444444</v>
      </c>
      <c r="R32" s="39"/>
      <c r="S32" s="39"/>
      <c r="T32" s="39"/>
    </row>
    <row r="33" spans="1:20" ht="15" customHeight="1" x14ac:dyDescent="0.25">
      <c r="A33">
        <v>1929</v>
      </c>
      <c r="B33" s="31" t="s">
        <v>16</v>
      </c>
      <c r="C33" s="32"/>
      <c r="D33" s="20">
        <f t="shared" si="0"/>
        <v>52023</v>
      </c>
      <c r="E33" s="7"/>
      <c r="F33" s="13"/>
      <c r="G33" s="7"/>
      <c r="H33" s="7"/>
      <c r="I33" s="7">
        <v>7750</v>
      </c>
      <c r="J33" s="7"/>
      <c r="K33" s="7"/>
      <c r="L33" s="7"/>
      <c r="M33" s="7"/>
      <c r="N33" s="8"/>
      <c r="O33">
        <v>35512</v>
      </c>
      <c r="P33" s="29">
        <v>3580</v>
      </c>
      <c r="Q33" s="44">
        <f t="shared" si="1"/>
        <v>1.4619354838709677</v>
      </c>
      <c r="R33" s="39"/>
      <c r="S33" s="39"/>
      <c r="T33" s="39"/>
    </row>
    <row r="34" spans="1:20" ht="15" customHeight="1" x14ac:dyDescent="0.25">
      <c r="A34">
        <v>1930</v>
      </c>
      <c r="B34" s="31" t="s">
        <v>16</v>
      </c>
      <c r="C34" s="32"/>
      <c r="D34" s="20">
        <f t="shared" si="0"/>
        <v>75632</v>
      </c>
      <c r="E34" s="7"/>
      <c r="F34" s="13"/>
      <c r="G34" s="7"/>
      <c r="H34" s="7"/>
      <c r="I34" s="7">
        <v>10000</v>
      </c>
      <c r="J34" s="7"/>
      <c r="K34" s="7"/>
      <c r="L34" s="7"/>
      <c r="M34" s="7"/>
      <c r="N34" s="8"/>
      <c r="O34">
        <v>51628</v>
      </c>
      <c r="P34" s="29">
        <v>4330</v>
      </c>
      <c r="Q34" s="44">
        <f t="shared" si="1"/>
        <v>1.4330000000000001</v>
      </c>
      <c r="R34" s="39"/>
      <c r="S34" s="39"/>
      <c r="T34" s="39"/>
    </row>
    <row r="35" spans="1:20" ht="15" customHeight="1" x14ac:dyDescent="0.25">
      <c r="A35">
        <v>1931</v>
      </c>
      <c r="B35" s="31" t="s">
        <v>16</v>
      </c>
      <c r="C35" s="32"/>
      <c r="D35" s="20">
        <f t="shared" si="0"/>
        <v>82330</v>
      </c>
      <c r="E35" s="7"/>
      <c r="F35" s="13"/>
      <c r="G35" s="7"/>
      <c r="H35" s="7"/>
      <c r="I35" s="7">
        <v>5500</v>
      </c>
      <c r="J35" s="7"/>
      <c r="K35" s="7"/>
      <c r="L35" s="7"/>
      <c r="M35" s="7"/>
      <c r="N35" s="8"/>
      <c r="O35">
        <v>56200</v>
      </c>
      <c r="P35" s="29">
        <v>2830</v>
      </c>
      <c r="Q35" s="44">
        <f t="shared" si="1"/>
        <v>1.5145454545454546</v>
      </c>
      <c r="R35" s="39"/>
      <c r="S35" s="39"/>
      <c r="T35" s="39"/>
    </row>
    <row r="36" spans="1:20" ht="15" customHeight="1" x14ac:dyDescent="0.25">
      <c r="A36">
        <v>1932</v>
      </c>
      <c r="B36" s="31" t="s">
        <v>16</v>
      </c>
      <c r="C36" s="32"/>
      <c r="D36" s="20">
        <f t="shared" si="0"/>
        <v>43708</v>
      </c>
      <c r="E36" s="18"/>
      <c r="F36" s="13"/>
      <c r="G36" s="7"/>
      <c r="H36" s="7"/>
      <c r="I36" s="7">
        <v>7500</v>
      </c>
      <c r="J36" s="7"/>
      <c r="K36" s="7"/>
      <c r="L36" s="7"/>
      <c r="M36" s="7"/>
      <c r="N36" s="8"/>
      <c r="O36">
        <v>29836</v>
      </c>
      <c r="P36" s="29">
        <v>3500</v>
      </c>
      <c r="Q36" s="44">
        <f t="shared" si="1"/>
        <v>1.4666666666666666</v>
      </c>
      <c r="R36" s="39"/>
      <c r="S36" s="39"/>
      <c r="T36" s="39"/>
    </row>
    <row r="37" spans="1:20" ht="15" customHeight="1" x14ac:dyDescent="0.25">
      <c r="A37">
        <v>1933</v>
      </c>
      <c r="B37" s="31" t="s">
        <v>16</v>
      </c>
      <c r="C37" s="32"/>
      <c r="D37" s="20">
        <f t="shared" si="0"/>
        <v>20584</v>
      </c>
      <c r="E37" s="7"/>
      <c r="F37" s="13"/>
      <c r="G37" s="18"/>
      <c r="H37" s="7"/>
      <c r="I37" s="7">
        <v>8000</v>
      </c>
      <c r="J37" s="7"/>
      <c r="K37" s="7"/>
      <c r="L37" s="7"/>
      <c r="M37" s="7"/>
      <c r="N37" s="8"/>
      <c r="O37">
        <v>14051</v>
      </c>
      <c r="P37" s="29">
        <v>3664</v>
      </c>
      <c r="Q37" s="44">
        <f t="shared" si="1"/>
        <v>1.458</v>
      </c>
      <c r="R37" s="39"/>
      <c r="S37" s="39"/>
      <c r="T37" s="39"/>
    </row>
    <row r="38" spans="1:20" ht="15" customHeight="1" x14ac:dyDescent="0.25">
      <c r="A38">
        <v>1934</v>
      </c>
      <c r="B38" s="31" t="s">
        <v>16</v>
      </c>
      <c r="C38" s="32"/>
      <c r="D38" s="20">
        <f t="shared" si="0"/>
        <v>17052</v>
      </c>
      <c r="E38" s="7"/>
      <c r="F38" s="13"/>
      <c r="G38" s="7"/>
      <c r="H38" s="7"/>
      <c r="I38" s="7">
        <v>5000</v>
      </c>
      <c r="J38" s="7"/>
      <c r="K38" s="7"/>
      <c r="L38" s="7"/>
      <c r="M38" s="7"/>
      <c r="N38" s="8"/>
      <c r="O38">
        <v>11640</v>
      </c>
      <c r="P38" s="29">
        <v>2670</v>
      </c>
      <c r="Q38" s="44">
        <f t="shared" si="1"/>
        <v>1.534</v>
      </c>
      <c r="R38" s="39"/>
      <c r="S38" s="39"/>
      <c r="T38" s="39"/>
    </row>
    <row r="39" spans="1:20" ht="15" customHeight="1" x14ac:dyDescent="0.25">
      <c r="A39">
        <v>1935</v>
      </c>
      <c r="B39" s="31" t="s">
        <v>16</v>
      </c>
      <c r="C39" s="32"/>
      <c r="D39" s="20">
        <f t="shared" si="0"/>
        <v>42683</v>
      </c>
      <c r="E39" s="7"/>
      <c r="F39" s="13"/>
      <c r="G39" s="7"/>
      <c r="H39" s="7"/>
      <c r="I39" s="7">
        <v>7500</v>
      </c>
      <c r="J39" s="7"/>
      <c r="K39" s="7"/>
      <c r="L39" s="7"/>
      <c r="M39" s="7"/>
      <c r="N39" s="8"/>
      <c r="O39">
        <v>29136</v>
      </c>
      <c r="P39" s="29">
        <v>3500</v>
      </c>
      <c r="Q39" s="44">
        <f t="shared" si="1"/>
        <v>1.4666666666666666</v>
      </c>
      <c r="R39" s="39"/>
      <c r="S39" s="39"/>
      <c r="T39" s="39"/>
    </row>
    <row r="40" spans="1:20" ht="15" customHeight="1" x14ac:dyDescent="0.25">
      <c r="A40">
        <v>1936</v>
      </c>
      <c r="B40" s="31" t="s">
        <v>16</v>
      </c>
      <c r="C40" s="32"/>
      <c r="D40" s="20">
        <f t="shared" si="0"/>
        <v>42044</v>
      </c>
      <c r="E40" s="7"/>
      <c r="F40" s="13"/>
      <c r="G40" s="7"/>
      <c r="H40" s="7"/>
      <c r="I40" s="7">
        <v>8175</v>
      </c>
      <c r="J40" s="7"/>
      <c r="K40" s="7"/>
      <c r="L40" s="7"/>
      <c r="M40" s="7"/>
      <c r="N40" s="8"/>
      <c r="O40">
        <v>28700</v>
      </c>
      <c r="P40" s="29">
        <v>3725</v>
      </c>
      <c r="Q40" s="44">
        <f t="shared" si="1"/>
        <v>1.4556574923547401</v>
      </c>
      <c r="R40" s="39"/>
      <c r="S40" s="39"/>
      <c r="T40" s="39"/>
    </row>
    <row r="41" spans="1:20" ht="15" customHeight="1" x14ac:dyDescent="0.25">
      <c r="A41">
        <v>1937</v>
      </c>
      <c r="B41" s="31" t="s">
        <v>16</v>
      </c>
      <c r="C41" s="32"/>
      <c r="D41" s="20">
        <f t="shared" si="0"/>
        <v>47904</v>
      </c>
      <c r="E41" s="7"/>
      <c r="F41" s="19"/>
      <c r="G41" s="7"/>
      <c r="H41" s="7"/>
      <c r="I41" s="7">
        <v>8200</v>
      </c>
      <c r="J41" s="7"/>
      <c r="K41" s="18"/>
      <c r="L41" s="7"/>
      <c r="M41" s="7"/>
      <c r="N41" s="18"/>
      <c r="O41">
        <v>32700</v>
      </c>
      <c r="P41" s="29">
        <v>3730</v>
      </c>
      <c r="Q41" s="44">
        <f t="shared" si="1"/>
        <v>1.4548780487804878</v>
      </c>
      <c r="R41" s="39"/>
      <c r="S41" s="39"/>
      <c r="T41" s="39"/>
    </row>
    <row r="42" spans="1:20" ht="15" customHeight="1" x14ac:dyDescent="0.25">
      <c r="A42">
        <v>1938</v>
      </c>
      <c r="B42" s="31" t="s">
        <v>16</v>
      </c>
      <c r="C42" s="32"/>
      <c r="D42" s="20">
        <f t="shared" si="0"/>
        <v>42668</v>
      </c>
      <c r="E42" s="18"/>
      <c r="F42" s="13"/>
      <c r="G42" s="7"/>
      <c r="H42" s="7"/>
      <c r="I42" s="7">
        <v>9300</v>
      </c>
      <c r="J42" s="7"/>
      <c r="K42" s="7"/>
      <c r="L42" s="7"/>
      <c r="M42" s="7"/>
      <c r="N42" s="8"/>
      <c r="O42">
        <v>29126</v>
      </c>
      <c r="P42" s="29">
        <v>4100</v>
      </c>
      <c r="Q42" s="44">
        <f t="shared" si="1"/>
        <v>1.4408602150537635</v>
      </c>
      <c r="R42" s="39"/>
      <c r="S42" s="39"/>
      <c r="T42" s="39"/>
    </row>
    <row r="43" spans="1:20" ht="15" customHeight="1" x14ac:dyDescent="0.25">
      <c r="A43">
        <v>1939</v>
      </c>
      <c r="B43" s="31" t="s">
        <v>16</v>
      </c>
      <c r="C43" s="32"/>
      <c r="D43" s="20">
        <f t="shared" si="0"/>
        <v>43948</v>
      </c>
      <c r="E43" s="7"/>
      <c r="F43" s="13"/>
      <c r="G43" s="7"/>
      <c r="H43" s="7"/>
      <c r="I43" s="7">
        <v>8800</v>
      </c>
      <c r="J43" s="7"/>
      <c r="K43" s="7"/>
      <c r="L43" s="7"/>
      <c r="M43" s="7"/>
      <c r="N43" s="8"/>
      <c r="O43">
        <v>30000</v>
      </c>
      <c r="P43" s="29">
        <v>3930</v>
      </c>
      <c r="Q43" s="44">
        <f t="shared" si="1"/>
        <v>1.446590909090909</v>
      </c>
      <c r="R43" s="39"/>
      <c r="S43" s="39"/>
      <c r="T43" s="39"/>
    </row>
    <row r="44" spans="1:20" ht="15" customHeight="1" x14ac:dyDescent="0.25">
      <c r="A44">
        <v>1940</v>
      </c>
      <c r="B44" s="31" t="s">
        <v>16</v>
      </c>
      <c r="C44" s="32"/>
      <c r="D44" s="20">
        <f t="shared" si="0"/>
        <v>51273</v>
      </c>
      <c r="E44" s="18"/>
      <c r="F44" s="13"/>
      <c r="G44" s="7"/>
      <c r="H44" s="7"/>
      <c r="I44" s="7">
        <v>8925</v>
      </c>
      <c r="J44" s="7"/>
      <c r="K44" s="7"/>
      <c r="L44" s="7"/>
      <c r="M44" s="7"/>
      <c r="N44" s="8"/>
      <c r="O44">
        <v>35000</v>
      </c>
      <c r="P44" s="29">
        <v>3975</v>
      </c>
      <c r="Q44" s="44">
        <f t="shared" si="1"/>
        <v>1.4453781512605042</v>
      </c>
      <c r="R44" s="39"/>
      <c r="S44" s="39"/>
      <c r="T44" s="39"/>
    </row>
    <row r="45" spans="1:20" ht="15" customHeight="1" x14ac:dyDescent="0.25">
      <c r="A45">
        <v>1941</v>
      </c>
      <c r="B45" s="31" t="s">
        <v>16</v>
      </c>
      <c r="C45" s="32"/>
      <c r="D45" s="20">
        <f t="shared" si="0"/>
        <v>29299</v>
      </c>
      <c r="E45" s="18"/>
      <c r="F45" s="13"/>
      <c r="G45" s="8"/>
      <c r="H45" s="8"/>
      <c r="I45" s="7">
        <v>10075</v>
      </c>
      <c r="J45" s="8"/>
      <c r="K45" s="8"/>
      <c r="L45" s="8"/>
      <c r="M45" s="8"/>
      <c r="N45" s="8"/>
      <c r="O45">
        <v>20000</v>
      </c>
      <c r="P45" s="29">
        <v>4355</v>
      </c>
      <c r="Q45" s="44">
        <f t="shared" si="1"/>
        <v>1.4322580645161291</v>
      </c>
      <c r="R45" s="39"/>
      <c r="S45" s="39"/>
      <c r="T45" s="39"/>
    </row>
    <row r="46" spans="1:20" ht="15" customHeight="1" x14ac:dyDescent="0.25">
      <c r="A46">
        <v>1942</v>
      </c>
      <c r="B46" s="31" t="s">
        <v>14</v>
      </c>
      <c r="C46" s="35"/>
      <c r="D46" t="s">
        <v>12</v>
      </c>
      <c r="E46" s="8"/>
      <c r="F46" s="13"/>
      <c r="G46" s="8"/>
      <c r="H46" s="8"/>
      <c r="I46" s="7">
        <v>5300</v>
      </c>
      <c r="J46" s="8"/>
      <c r="K46" s="8"/>
      <c r="L46" s="8"/>
      <c r="M46" s="8"/>
      <c r="N46" s="8"/>
      <c r="P46" s="29">
        <v>2765</v>
      </c>
      <c r="Q46" s="44">
        <f t="shared" si="1"/>
        <v>1.5216981132075471</v>
      </c>
      <c r="R46" s="39"/>
      <c r="S46" s="39"/>
      <c r="T46" s="39"/>
    </row>
    <row r="47" spans="1:20" ht="15" customHeight="1" x14ac:dyDescent="0.25">
      <c r="A47">
        <v>1943</v>
      </c>
      <c r="B47" s="31" t="s">
        <v>14</v>
      </c>
      <c r="C47" s="35"/>
      <c r="D47" t="s">
        <v>12</v>
      </c>
      <c r="E47" s="9"/>
      <c r="F47" s="13"/>
      <c r="G47" s="8"/>
      <c r="H47" s="8"/>
      <c r="I47" s="7">
        <v>8200</v>
      </c>
      <c r="J47" s="8"/>
      <c r="K47" s="8"/>
      <c r="L47" s="8"/>
      <c r="M47" s="8"/>
      <c r="N47" s="8"/>
      <c r="P47" s="29">
        <v>3730</v>
      </c>
      <c r="Q47" s="44">
        <f t="shared" si="1"/>
        <v>1.4548780487804878</v>
      </c>
      <c r="R47" s="39"/>
      <c r="S47" s="39"/>
      <c r="T47" s="39"/>
    </row>
    <row r="48" spans="1:20" ht="15" customHeight="1" x14ac:dyDescent="0.25">
      <c r="A48">
        <v>1944</v>
      </c>
      <c r="B48" s="31" t="s">
        <v>43</v>
      </c>
      <c r="C48" s="33"/>
      <c r="D48" s="20">
        <f>ROUND(E48/$S$114,0)</f>
        <v>19622</v>
      </c>
      <c r="E48" s="7">
        <v>3160</v>
      </c>
      <c r="F48" s="12"/>
      <c r="G48" s="7"/>
      <c r="H48" s="7"/>
      <c r="I48" s="7">
        <v>5150</v>
      </c>
      <c r="J48" s="7"/>
      <c r="K48" s="7"/>
      <c r="L48" s="7"/>
      <c r="M48" s="7"/>
      <c r="N48" s="7"/>
      <c r="P48" s="29">
        <v>2715</v>
      </c>
      <c r="Q48" s="44">
        <f t="shared" si="1"/>
        <v>1.5271844660194174</v>
      </c>
      <c r="R48" s="39"/>
      <c r="S48" s="39"/>
      <c r="T48" s="39"/>
    </row>
    <row r="49" spans="1:24" ht="15" customHeight="1" x14ac:dyDescent="0.25">
      <c r="A49">
        <v>1945</v>
      </c>
      <c r="B49" s="31" t="s">
        <v>43</v>
      </c>
      <c r="C49" s="33"/>
      <c r="D49" s="20">
        <f t="shared" ref="D49:D71" si="2">ROUND(E49/$S$114,0)</f>
        <v>24652</v>
      </c>
      <c r="E49" s="7">
        <v>3970</v>
      </c>
      <c r="F49" s="12"/>
      <c r="G49" s="7"/>
      <c r="H49" s="7"/>
      <c r="I49" s="7">
        <v>4500</v>
      </c>
      <c r="J49" s="7"/>
      <c r="K49" s="7"/>
      <c r="L49" s="7"/>
      <c r="M49" s="7"/>
      <c r="N49" s="7"/>
      <c r="P49" s="29">
        <v>2500</v>
      </c>
      <c r="Q49" s="44">
        <f t="shared" si="1"/>
        <v>1.5555555555555556</v>
      </c>
      <c r="R49" s="39"/>
      <c r="S49" s="39"/>
      <c r="T49" s="39"/>
    </row>
    <row r="50" spans="1:24" ht="15" customHeight="1" x14ac:dyDescent="0.25">
      <c r="A50">
        <v>1946</v>
      </c>
      <c r="B50" s="31" t="s">
        <v>43</v>
      </c>
      <c r="C50" s="33"/>
      <c r="D50" s="20">
        <f t="shared" si="2"/>
        <v>14033</v>
      </c>
      <c r="E50" s="7">
        <v>2260</v>
      </c>
      <c r="F50" s="12"/>
      <c r="G50" s="7"/>
      <c r="H50" s="7"/>
      <c r="I50" s="7">
        <v>2500</v>
      </c>
      <c r="J50" s="7"/>
      <c r="K50" s="7"/>
      <c r="L50" s="7"/>
      <c r="M50" s="7"/>
      <c r="N50" s="7"/>
      <c r="P50" s="29">
        <v>1830</v>
      </c>
      <c r="Q50" s="45">
        <f t="shared" si="1"/>
        <v>1.732</v>
      </c>
      <c r="R50" s="39"/>
      <c r="S50" s="39"/>
      <c r="T50" s="39"/>
    </row>
    <row r="51" spans="1:24" ht="15" customHeight="1" thickBot="1" x14ac:dyDescent="0.3">
      <c r="A51">
        <v>1947</v>
      </c>
      <c r="B51" s="31" t="s">
        <v>43</v>
      </c>
      <c r="C51" s="33"/>
      <c r="D51" s="20">
        <f t="shared" si="2"/>
        <v>17436</v>
      </c>
      <c r="E51" s="7">
        <v>2808</v>
      </c>
      <c r="F51" s="12"/>
      <c r="G51" s="7"/>
      <c r="H51" s="7"/>
      <c r="I51" s="7">
        <v>5900</v>
      </c>
      <c r="J51" s="7"/>
      <c r="K51" s="7">
        <v>3900</v>
      </c>
      <c r="L51" s="7"/>
      <c r="M51" s="7"/>
      <c r="N51" s="7">
        <v>3000</v>
      </c>
      <c r="P51" s="36"/>
      <c r="Q51" s="41" t="s">
        <v>42</v>
      </c>
      <c r="R51" s="46">
        <f>K51/N51</f>
        <v>1.3</v>
      </c>
      <c r="S51" s="39"/>
      <c r="T51" s="39"/>
    </row>
    <row r="52" spans="1:24" ht="15" customHeight="1" thickBot="1" x14ac:dyDescent="0.3">
      <c r="A52">
        <v>1948</v>
      </c>
      <c r="B52" s="31" t="s">
        <v>43</v>
      </c>
      <c r="C52" s="33"/>
      <c r="D52" s="20">
        <f t="shared" si="2"/>
        <v>28408</v>
      </c>
      <c r="E52" s="7">
        <v>4575</v>
      </c>
      <c r="F52" s="19"/>
      <c r="G52" s="7"/>
      <c r="H52" s="7"/>
      <c r="I52" s="7">
        <v>6200</v>
      </c>
      <c r="J52" s="7"/>
      <c r="K52" s="7">
        <v>3700</v>
      </c>
      <c r="L52" s="7"/>
      <c r="M52" s="7"/>
      <c r="N52" s="7">
        <v>2500</v>
      </c>
      <c r="P52" s="36"/>
      <c r="Q52" s="67">
        <f>AVERAGE(Q14:Q50)</f>
        <v>1.4649404572121241</v>
      </c>
      <c r="R52" s="47">
        <f>K52/N52</f>
        <v>1.48</v>
      </c>
      <c r="S52" s="39"/>
      <c r="T52" s="39"/>
    </row>
    <row r="53" spans="1:24" ht="15" customHeight="1" x14ac:dyDescent="0.25">
      <c r="A53">
        <v>1949</v>
      </c>
      <c r="B53" s="31" t="s">
        <v>43</v>
      </c>
      <c r="C53" s="33"/>
      <c r="D53" s="20">
        <f t="shared" si="2"/>
        <v>28427</v>
      </c>
      <c r="E53" s="7">
        <v>4578</v>
      </c>
      <c r="F53" s="19"/>
      <c r="G53" s="7"/>
      <c r="H53" s="7"/>
      <c r="I53" s="7">
        <v>6500</v>
      </c>
      <c r="J53" s="7"/>
      <c r="K53" s="7">
        <v>4200</v>
      </c>
      <c r="L53" s="7"/>
      <c r="M53" s="7"/>
      <c r="N53" s="7">
        <v>2000</v>
      </c>
      <c r="P53" s="36"/>
      <c r="Q53" s="37"/>
      <c r="R53" s="48">
        <f>K53/N53</f>
        <v>2.1</v>
      </c>
      <c r="S53" s="39"/>
      <c r="T53" s="39"/>
    </row>
    <row r="54" spans="1:24" ht="15" customHeight="1" x14ac:dyDescent="0.25">
      <c r="A54">
        <v>1950</v>
      </c>
      <c r="B54" s="31" t="s">
        <v>43</v>
      </c>
      <c r="C54" s="33"/>
      <c r="D54" s="20">
        <f t="shared" si="2"/>
        <v>15542</v>
      </c>
      <c r="E54" s="7">
        <v>2503</v>
      </c>
      <c r="F54" s="19"/>
      <c r="G54" s="7"/>
      <c r="H54" s="18"/>
      <c r="I54" s="7">
        <v>7300</v>
      </c>
      <c r="J54" s="7"/>
      <c r="K54" s="7">
        <v>4000</v>
      </c>
      <c r="L54" s="7"/>
      <c r="M54" s="7"/>
      <c r="N54" s="7">
        <v>3200</v>
      </c>
      <c r="P54" s="36"/>
      <c r="Q54" s="37"/>
      <c r="R54" s="48">
        <f>K54/N54</f>
        <v>1.25</v>
      </c>
      <c r="S54" s="39"/>
      <c r="T54" s="39"/>
    </row>
    <row r="55" spans="1:24" ht="15" customHeight="1" x14ac:dyDescent="0.25">
      <c r="A55">
        <v>1951</v>
      </c>
      <c r="B55" s="31" t="s">
        <v>43</v>
      </c>
      <c r="C55" s="33"/>
      <c r="D55" s="20">
        <f t="shared" si="2"/>
        <v>25043</v>
      </c>
      <c r="E55" s="7">
        <v>4033</v>
      </c>
      <c r="F55" s="19"/>
      <c r="G55" s="7"/>
      <c r="H55" s="18"/>
      <c r="I55" s="7">
        <v>9100</v>
      </c>
      <c r="J55" s="7"/>
      <c r="K55" s="7">
        <v>8500</v>
      </c>
      <c r="L55" s="7"/>
      <c r="M55" s="7"/>
      <c r="N55" s="7">
        <v>5000</v>
      </c>
      <c r="P55" s="36"/>
      <c r="Q55" s="37"/>
      <c r="R55" s="49">
        <f>K55/N55</f>
        <v>1.7</v>
      </c>
      <c r="S55" s="39"/>
      <c r="T55" s="39"/>
    </row>
    <row r="56" spans="1:24" ht="15" customHeight="1" thickBot="1" x14ac:dyDescent="0.3">
      <c r="A56">
        <v>1952</v>
      </c>
      <c r="B56" s="31" t="s">
        <v>43</v>
      </c>
      <c r="C56" s="33"/>
      <c r="D56" s="20">
        <f t="shared" si="2"/>
        <v>29421</v>
      </c>
      <c r="E56" s="7">
        <v>4738</v>
      </c>
      <c r="F56" s="12"/>
      <c r="G56" s="7"/>
      <c r="H56" s="7"/>
      <c r="I56" s="7"/>
      <c r="J56" s="7"/>
      <c r="K56" s="7"/>
      <c r="L56" s="7"/>
      <c r="M56" s="7"/>
      <c r="N56" s="7"/>
      <c r="P56" s="36"/>
      <c r="Q56" s="37"/>
      <c r="R56" s="42" t="s">
        <v>42</v>
      </c>
      <c r="S56" s="39"/>
      <c r="T56" s="39"/>
    </row>
    <row r="57" spans="1:24" ht="15" customHeight="1" thickBot="1" x14ac:dyDescent="0.3">
      <c r="A57">
        <v>1953</v>
      </c>
      <c r="B57" s="31" t="s">
        <v>43</v>
      </c>
      <c r="C57" s="33"/>
      <c r="D57" s="20">
        <f t="shared" si="2"/>
        <v>52638</v>
      </c>
      <c r="E57" s="7">
        <v>8477</v>
      </c>
      <c r="F57" s="12"/>
      <c r="G57" s="7"/>
      <c r="H57" s="7"/>
      <c r="I57" s="7"/>
      <c r="J57" s="7"/>
      <c r="K57" s="7"/>
      <c r="L57" s="7"/>
      <c r="M57" s="7"/>
      <c r="N57" s="7"/>
      <c r="P57" s="36"/>
      <c r="Q57" s="37"/>
      <c r="R57" s="66">
        <f>AVERAGE(R51:R55)</f>
        <v>1.5660000000000003</v>
      </c>
      <c r="S57" s="39"/>
      <c r="T57" s="39"/>
    </row>
    <row r="58" spans="1:24" ht="15" customHeight="1" x14ac:dyDescent="0.25">
      <c r="A58">
        <v>1954</v>
      </c>
      <c r="B58" s="31" t="s">
        <v>43</v>
      </c>
      <c r="C58" s="33"/>
      <c r="D58" s="20">
        <f t="shared" si="2"/>
        <v>86771</v>
      </c>
      <c r="E58" s="7">
        <v>13974</v>
      </c>
      <c r="F58" s="12"/>
      <c r="G58" s="7"/>
      <c r="H58" s="7"/>
      <c r="I58" s="7"/>
      <c r="J58" s="7"/>
      <c r="K58" s="7"/>
      <c r="L58" s="7"/>
      <c r="M58" s="7"/>
      <c r="N58" s="7"/>
      <c r="P58" s="36"/>
      <c r="Q58" s="37"/>
      <c r="R58" s="39"/>
      <c r="S58" s="39"/>
      <c r="T58" s="39"/>
    </row>
    <row r="59" spans="1:24" ht="15" customHeight="1" x14ac:dyDescent="0.25">
      <c r="A59">
        <v>1955</v>
      </c>
      <c r="B59" s="31" t="s">
        <v>43</v>
      </c>
      <c r="C59" s="33"/>
      <c r="D59" s="20">
        <f t="shared" si="2"/>
        <v>41746</v>
      </c>
      <c r="E59" s="7">
        <v>6723</v>
      </c>
      <c r="F59" s="12"/>
      <c r="G59" s="7"/>
      <c r="H59" s="7"/>
      <c r="I59" s="7"/>
      <c r="J59" s="7"/>
      <c r="K59" s="7"/>
      <c r="L59" s="7"/>
      <c r="M59" s="7"/>
      <c r="N59" s="7"/>
      <c r="P59" s="36"/>
      <c r="Q59" s="37"/>
      <c r="R59" s="39"/>
      <c r="S59" s="39"/>
      <c r="T59" s="39"/>
    </row>
    <row r="60" spans="1:24" ht="15" customHeight="1" x14ac:dyDescent="0.25">
      <c r="A60">
        <v>1956</v>
      </c>
      <c r="B60" s="31" t="s">
        <v>43</v>
      </c>
      <c r="C60" s="33"/>
      <c r="D60" s="20">
        <f t="shared" si="2"/>
        <v>29948</v>
      </c>
      <c r="E60" s="7">
        <v>4823</v>
      </c>
      <c r="F60" s="12"/>
      <c r="G60" s="7"/>
      <c r="H60" s="7"/>
      <c r="I60" s="7"/>
      <c r="J60" s="7"/>
      <c r="K60" s="7"/>
      <c r="L60" s="7"/>
      <c r="M60" s="7"/>
      <c r="N60" s="7"/>
      <c r="P60" s="36"/>
      <c r="Q60" s="37"/>
      <c r="R60" s="39"/>
      <c r="S60" s="39"/>
      <c r="T60" s="39"/>
    </row>
    <row r="61" spans="1:24" ht="15" customHeight="1" x14ac:dyDescent="0.25">
      <c r="A61">
        <v>1957</v>
      </c>
      <c r="B61" s="31" t="s">
        <v>43</v>
      </c>
      <c r="C61" s="33"/>
      <c r="D61" s="20">
        <f t="shared" si="2"/>
        <v>18243</v>
      </c>
      <c r="E61" s="7">
        <v>2938</v>
      </c>
      <c r="F61" s="12"/>
      <c r="G61" s="7"/>
      <c r="H61" s="7"/>
      <c r="I61" s="7"/>
      <c r="J61" s="7"/>
      <c r="K61" s="7"/>
      <c r="L61" s="7"/>
      <c r="M61" s="7"/>
      <c r="N61" s="7"/>
      <c r="P61" s="36"/>
      <c r="Q61" s="37"/>
      <c r="R61" s="39"/>
      <c r="S61" s="39"/>
      <c r="T61" s="39"/>
    </row>
    <row r="62" spans="1:24" ht="15" customHeight="1" x14ac:dyDescent="0.25">
      <c r="A62">
        <v>1958</v>
      </c>
      <c r="B62" s="31" t="s">
        <v>43</v>
      </c>
      <c r="C62" s="33"/>
      <c r="D62" s="20">
        <f t="shared" si="2"/>
        <v>86616</v>
      </c>
      <c r="E62" s="7">
        <v>13949</v>
      </c>
      <c r="F62" s="12"/>
      <c r="G62" s="7"/>
      <c r="H62" s="7"/>
      <c r="I62" s="7"/>
      <c r="J62" s="7"/>
      <c r="K62" s="7"/>
      <c r="L62" s="7"/>
      <c r="M62" s="7"/>
      <c r="N62" s="7"/>
      <c r="P62" s="36"/>
      <c r="Q62" s="37"/>
      <c r="R62" s="40"/>
      <c r="S62" s="40"/>
      <c r="T62" s="39"/>
      <c r="U62" s="30"/>
      <c r="V62" s="30"/>
      <c r="W62" s="30"/>
      <c r="X62" s="30"/>
    </row>
    <row r="63" spans="1:24" ht="15" customHeight="1" x14ac:dyDescent="0.25">
      <c r="A63">
        <v>1959</v>
      </c>
      <c r="B63" s="31" t="s">
        <v>43</v>
      </c>
      <c r="C63" s="33"/>
      <c r="D63" s="20">
        <f t="shared" si="2"/>
        <v>14425</v>
      </c>
      <c r="E63" s="7">
        <v>2323</v>
      </c>
      <c r="F63" s="12"/>
      <c r="G63" s="7"/>
      <c r="H63" s="7"/>
      <c r="I63" s="7"/>
      <c r="J63" s="7"/>
      <c r="K63" s="7"/>
      <c r="L63" s="7"/>
      <c r="M63" s="7"/>
      <c r="N63" s="7"/>
      <c r="P63" s="36"/>
      <c r="Q63" s="37"/>
      <c r="R63" s="39"/>
      <c r="S63" s="39"/>
      <c r="T63" s="39"/>
    </row>
    <row r="64" spans="1:24" ht="15" customHeight="1" x14ac:dyDescent="0.25">
      <c r="A64">
        <v>1960</v>
      </c>
      <c r="B64" s="31" t="s">
        <v>43</v>
      </c>
      <c r="C64" s="33"/>
      <c r="D64" s="20">
        <f t="shared" si="2"/>
        <v>27291</v>
      </c>
      <c r="E64" s="7">
        <v>4395</v>
      </c>
      <c r="F64" s="12"/>
      <c r="G64" s="7"/>
      <c r="H64" s="7"/>
      <c r="I64" s="7"/>
      <c r="J64" s="7"/>
      <c r="K64" s="7"/>
      <c r="L64" s="7"/>
      <c r="M64" s="7"/>
      <c r="N64" s="7"/>
      <c r="P64" s="36"/>
      <c r="Q64" s="37"/>
      <c r="R64" s="39"/>
      <c r="S64" s="39"/>
      <c r="T64" s="39"/>
    </row>
    <row r="65" spans="1:24" ht="15" customHeight="1" x14ac:dyDescent="0.25">
      <c r="A65">
        <v>1961</v>
      </c>
      <c r="B65" s="31" t="s">
        <v>43</v>
      </c>
      <c r="C65" s="33"/>
      <c r="D65" s="20">
        <f t="shared" si="2"/>
        <v>43783</v>
      </c>
      <c r="E65" s="7">
        <v>7051</v>
      </c>
      <c r="F65" s="14"/>
      <c r="G65" s="18"/>
      <c r="H65" s="7"/>
      <c r="I65" s="7"/>
      <c r="J65" s="7"/>
      <c r="K65" s="7"/>
      <c r="L65" s="7"/>
      <c r="M65" s="7"/>
      <c r="N65" s="7"/>
      <c r="P65" s="36"/>
      <c r="Q65" s="37"/>
      <c r="R65" s="40"/>
      <c r="S65" s="40"/>
      <c r="T65" s="39"/>
      <c r="U65" s="30"/>
      <c r="V65" s="30"/>
      <c r="W65" s="30"/>
      <c r="X65" s="30"/>
    </row>
    <row r="66" spans="1:24" ht="15" customHeight="1" x14ac:dyDescent="0.25">
      <c r="A66">
        <v>1962</v>
      </c>
      <c r="B66" s="31" t="s">
        <v>43</v>
      </c>
      <c r="C66" s="33"/>
      <c r="D66" s="20">
        <f t="shared" si="2"/>
        <v>25651</v>
      </c>
      <c r="E66" s="7">
        <v>4131</v>
      </c>
      <c r="F66" s="14"/>
      <c r="G66" s="18"/>
      <c r="H66" s="7"/>
      <c r="I66" s="7"/>
      <c r="J66" s="7"/>
      <c r="K66" s="7"/>
      <c r="L66" s="7"/>
      <c r="M66" s="7"/>
      <c r="N66" s="7"/>
      <c r="P66" s="36"/>
      <c r="Q66" s="37"/>
      <c r="R66" s="39"/>
      <c r="S66" s="39"/>
      <c r="T66" s="39"/>
    </row>
    <row r="67" spans="1:24" ht="15" customHeight="1" x14ac:dyDescent="0.25">
      <c r="A67">
        <v>1963</v>
      </c>
      <c r="B67" s="31" t="s">
        <v>43</v>
      </c>
      <c r="C67" s="33"/>
      <c r="D67" s="20">
        <f t="shared" si="2"/>
        <v>17070</v>
      </c>
      <c r="E67" s="7">
        <v>2749</v>
      </c>
      <c r="F67" s="14"/>
      <c r="G67" s="18"/>
      <c r="H67" s="7"/>
      <c r="I67" s="7"/>
      <c r="J67" s="7"/>
      <c r="K67" s="7"/>
      <c r="L67" s="7"/>
      <c r="M67" s="7"/>
      <c r="N67" s="7"/>
      <c r="P67" s="36"/>
      <c r="Q67" s="37"/>
      <c r="R67" s="39"/>
      <c r="S67" s="39"/>
      <c r="T67" s="39"/>
    </row>
    <row r="68" spans="1:24" ht="15" customHeight="1" x14ac:dyDescent="0.25">
      <c r="A68">
        <v>1964</v>
      </c>
      <c r="B68" s="31" t="s">
        <v>43</v>
      </c>
      <c r="C68" s="33"/>
      <c r="D68" s="20">
        <f t="shared" si="2"/>
        <v>50843</v>
      </c>
      <c r="E68" s="7">
        <v>8188</v>
      </c>
      <c r="F68" s="14"/>
      <c r="G68" s="18"/>
      <c r="H68" s="7"/>
      <c r="I68" s="7"/>
      <c r="J68" s="7"/>
      <c r="K68" s="7"/>
      <c r="L68" s="7"/>
      <c r="M68" s="7"/>
      <c r="N68" s="7"/>
      <c r="P68" s="36"/>
      <c r="Q68" s="37"/>
      <c r="R68" s="39"/>
      <c r="S68" s="39"/>
      <c r="T68" s="39"/>
    </row>
    <row r="69" spans="1:24" ht="15" customHeight="1" x14ac:dyDescent="0.25">
      <c r="A69">
        <v>1965</v>
      </c>
      <c r="B69" s="31" t="s">
        <v>43</v>
      </c>
      <c r="C69" s="33"/>
      <c r="D69" s="20">
        <f t="shared" si="2"/>
        <v>46782</v>
      </c>
      <c r="E69" s="7">
        <v>7534</v>
      </c>
      <c r="F69" s="14"/>
      <c r="G69" s="18"/>
      <c r="H69" s="7"/>
      <c r="I69" s="7"/>
      <c r="J69" s="7"/>
      <c r="K69" s="7"/>
      <c r="L69" s="7"/>
      <c r="M69" s="7"/>
      <c r="N69" s="7"/>
      <c r="P69" s="36"/>
      <c r="Q69" s="37"/>
      <c r="R69" s="39"/>
      <c r="S69" s="39"/>
      <c r="T69" s="39"/>
    </row>
    <row r="70" spans="1:24" ht="15" customHeight="1" x14ac:dyDescent="0.25">
      <c r="A70">
        <v>1966</v>
      </c>
      <c r="B70" s="31" t="s">
        <v>43</v>
      </c>
      <c r="C70" s="33"/>
      <c r="D70" s="20">
        <f t="shared" si="2"/>
        <v>59922</v>
      </c>
      <c r="E70" s="7">
        <v>9650</v>
      </c>
      <c r="F70" s="14"/>
      <c r="G70" s="18"/>
      <c r="H70" s="7"/>
      <c r="I70" s="7"/>
      <c r="J70" s="7"/>
      <c r="K70" s="7"/>
      <c r="L70" s="7"/>
      <c r="M70" s="7"/>
      <c r="N70" s="7"/>
      <c r="P70" s="36"/>
      <c r="Q70" s="37"/>
      <c r="R70" s="39"/>
      <c r="S70" s="39"/>
      <c r="T70" s="39"/>
    </row>
    <row r="71" spans="1:24" ht="15" customHeight="1" x14ac:dyDescent="0.25">
      <c r="A71">
        <v>1967</v>
      </c>
      <c r="B71" s="31" t="s">
        <v>43</v>
      </c>
      <c r="C71" s="33"/>
      <c r="D71" s="20">
        <f t="shared" si="2"/>
        <v>33016</v>
      </c>
      <c r="E71" s="7">
        <v>5317</v>
      </c>
      <c r="F71" s="14"/>
      <c r="G71" s="18"/>
      <c r="H71" s="7"/>
      <c r="I71" s="7"/>
      <c r="J71" s="7"/>
      <c r="K71" s="17">
        <f t="shared" ref="K71:K111" si="3">ROUND($R$57*N71,0)</f>
        <v>9277</v>
      </c>
      <c r="L71" s="7"/>
      <c r="M71" s="7"/>
      <c r="N71" s="7">
        <v>5924</v>
      </c>
      <c r="P71" s="36"/>
      <c r="Q71" s="37"/>
      <c r="R71" s="39"/>
      <c r="S71" s="39"/>
      <c r="T71" s="39"/>
    </row>
    <row r="72" spans="1:24" ht="15" customHeight="1" x14ac:dyDescent="0.25">
      <c r="A72">
        <v>1968</v>
      </c>
      <c r="B72" s="31" t="s">
        <v>17</v>
      </c>
      <c r="C72" s="34"/>
      <c r="D72" s="20">
        <f>SUM(E72:N72)</f>
        <v>61889</v>
      </c>
      <c r="E72" s="7">
        <v>9837</v>
      </c>
      <c r="F72" s="15">
        <v>4840</v>
      </c>
      <c r="G72" s="7">
        <v>3616</v>
      </c>
      <c r="H72" s="7">
        <v>4038</v>
      </c>
      <c r="I72" s="11">
        <v>5191</v>
      </c>
      <c r="J72" s="11">
        <v>709</v>
      </c>
      <c r="K72" s="17">
        <f t="shared" si="3"/>
        <v>17458</v>
      </c>
      <c r="L72" s="11">
        <v>1014</v>
      </c>
      <c r="M72" s="11">
        <v>4038</v>
      </c>
      <c r="N72" s="7">
        <v>11148</v>
      </c>
      <c r="P72" s="39"/>
      <c r="Q72" s="37"/>
      <c r="R72" s="39"/>
      <c r="S72" s="68">
        <f t="shared" ref="S72:S112" si="4">E72/D72</f>
        <v>0.15894585467530578</v>
      </c>
      <c r="T72" s="46">
        <f>0.5*K72/D72</f>
        <v>0.14104283475254084</v>
      </c>
    </row>
    <row r="73" spans="1:24" ht="15" customHeight="1" x14ac:dyDescent="0.25">
      <c r="A73">
        <v>1969</v>
      </c>
      <c r="B73" s="31" t="s">
        <v>17</v>
      </c>
      <c r="C73" s="34"/>
      <c r="D73" s="20">
        <f t="shared" ref="D73:D114" si="5">SUM(E73:N73)</f>
        <v>69309</v>
      </c>
      <c r="E73" s="7">
        <v>19208</v>
      </c>
      <c r="F73" s="15">
        <v>5418</v>
      </c>
      <c r="G73" s="7">
        <v>3069</v>
      </c>
      <c r="H73" s="7">
        <v>6263</v>
      </c>
      <c r="I73" s="11">
        <v>5811</v>
      </c>
      <c r="J73" s="11">
        <v>793</v>
      </c>
      <c r="K73" s="17">
        <f t="shared" si="3"/>
        <v>14092</v>
      </c>
      <c r="L73" s="11">
        <v>1135</v>
      </c>
      <c r="M73" s="11">
        <v>4521</v>
      </c>
      <c r="N73" s="7">
        <v>8999</v>
      </c>
      <c r="P73" s="39"/>
      <c r="Q73" s="37"/>
      <c r="R73" s="39"/>
      <c r="S73" s="69">
        <f t="shared" si="4"/>
        <v>0.27713572551905236</v>
      </c>
      <c r="T73" s="48">
        <f t="shared" ref="T73:T112" si="6">0.5*K73/D73</f>
        <v>0.10166067898829878</v>
      </c>
    </row>
    <row r="74" spans="1:24" ht="15" customHeight="1" x14ac:dyDescent="0.25">
      <c r="A74">
        <v>1970</v>
      </c>
      <c r="B74" s="31" t="s">
        <v>17</v>
      </c>
      <c r="C74" s="34"/>
      <c r="D74" s="20">
        <f t="shared" si="5"/>
        <v>84368</v>
      </c>
      <c r="E74" s="7">
        <v>22847</v>
      </c>
      <c r="F74" s="15">
        <v>6597</v>
      </c>
      <c r="G74" s="7">
        <v>5519</v>
      </c>
      <c r="H74" s="7">
        <v>9571</v>
      </c>
      <c r="I74" s="11">
        <v>7075</v>
      </c>
      <c r="J74" s="11">
        <v>966</v>
      </c>
      <c r="K74" s="17">
        <f t="shared" si="3"/>
        <v>15200</v>
      </c>
      <c r="L74" s="11">
        <v>1382</v>
      </c>
      <c r="M74" s="11">
        <v>5505</v>
      </c>
      <c r="N74" s="7">
        <v>9706</v>
      </c>
      <c r="P74" s="39"/>
      <c r="Q74" s="37"/>
      <c r="R74" s="39"/>
      <c r="S74" s="69">
        <f t="shared" si="4"/>
        <v>0.27080172577280487</v>
      </c>
      <c r="T74" s="48">
        <f t="shared" si="6"/>
        <v>9.008154750616347E-2</v>
      </c>
    </row>
    <row r="75" spans="1:24" ht="15" customHeight="1" x14ac:dyDescent="0.25">
      <c r="A75">
        <v>1971</v>
      </c>
      <c r="B75" s="31" t="s">
        <v>17</v>
      </c>
      <c r="C75" s="34"/>
      <c r="D75" s="20">
        <f t="shared" si="5"/>
        <v>64544</v>
      </c>
      <c r="E75" s="7">
        <v>12871</v>
      </c>
      <c r="F75" s="15">
        <v>5053</v>
      </c>
      <c r="G75" s="7">
        <v>3682</v>
      </c>
      <c r="H75" s="7">
        <v>11228</v>
      </c>
      <c r="I75" s="11">
        <v>5419</v>
      </c>
      <c r="J75" s="11">
        <v>740</v>
      </c>
      <c r="K75" s="17">
        <f t="shared" si="3"/>
        <v>12375</v>
      </c>
      <c r="L75" s="11">
        <v>1058</v>
      </c>
      <c r="M75" s="11">
        <v>4216</v>
      </c>
      <c r="N75" s="7">
        <v>7902</v>
      </c>
      <c r="P75" s="39"/>
      <c r="Q75" s="37"/>
      <c r="R75" s="39"/>
      <c r="S75" s="69">
        <f t="shared" si="4"/>
        <v>0.19941435299950422</v>
      </c>
      <c r="T75" s="48">
        <f t="shared" si="6"/>
        <v>9.586483639067922E-2</v>
      </c>
    </row>
    <row r="76" spans="1:24" ht="15" customHeight="1" x14ac:dyDescent="0.25">
      <c r="A76">
        <v>1972</v>
      </c>
      <c r="B76" s="31" t="s">
        <v>17</v>
      </c>
      <c r="C76" s="34"/>
      <c r="D76" s="20">
        <f t="shared" si="5"/>
        <v>56200</v>
      </c>
      <c r="E76" s="7">
        <v>10524</v>
      </c>
      <c r="F76" s="15">
        <v>4421</v>
      </c>
      <c r="G76" s="7">
        <v>2724</v>
      </c>
      <c r="H76" s="7">
        <v>5851</v>
      </c>
      <c r="I76" s="11">
        <v>4742</v>
      </c>
      <c r="J76" s="11">
        <v>647</v>
      </c>
      <c r="K76" s="17">
        <f t="shared" si="3"/>
        <v>13839</v>
      </c>
      <c r="L76" s="11">
        <v>926</v>
      </c>
      <c r="M76" s="11">
        <v>3689</v>
      </c>
      <c r="N76" s="7">
        <v>8837</v>
      </c>
      <c r="P76" s="39"/>
      <c r="Q76" s="37"/>
      <c r="R76" s="39"/>
      <c r="S76" s="69">
        <f t="shared" si="4"/>
        <v>0.18725978647686833</v>
      </c>
      <c r="T76" s="48">
        <f t="shared" si="6"/>
        <v>0.12312277580071175</v>
      </c>
    </row>
    <row r="77" spans="1:24" ht="15" customHeight="1" x14ac:dyDescent="0.25">
      <c r="A77">
        <v>1973</v>
      </c>
      <c r="B77" s="31" t="s">
        <v>17</v>
      </c>
      <c r="C77" s="34"/>
      <c r="D77" s="20">
        <f t="shared" si="5"/>
        <v>51808</v>
      </c>
      <c r="E77" s="7">
        <v>8700</v>
      </c>
      <c r="F77" s="15">
        <v>4096</v>
      </c>
      <c r="G77" s="7">
        <v>5141</v>
      </c>
      <c r="H77" s="7">
        <v>5669</v>
      </c>
      <c r="I77" s="11">
        <v>4393</v>
      </c>
      <c r="J77" s="11">
        <v>600</v>
      </c>
      <c r="K77" s="17">
        <f t="shared" si="3"/>
        <v>11114</v>
      </c>
      <c r="L77" s="7">
        <v>1580</v>
      </c>
      <c r="M77" s="11">
        <v>3418</v>
      </c>
      <c r="N77" s="7">
        <v>7097</v>
      </c>
      <c r="P77" s="39"/>
      <c r="Q77" s="37"/>
      <c r="R77" s="39"/>
      <c r="S77" s="69">
        <f t="shared" si="4"/>
        <v>0.16792773316862261</v>
      </c>
      <c r="T77" s="48">
        <f t="shared" si="6"/>
        <v>0.10726142680667078</v>
      </c>
    </row>
    <row r="78" spans="1:24" ht="15" customHeight="1" x14ac:dyDescent="0.25">
      <c r="A78">
        <v>1974</v>
      </c>
      <c r="B78" s="31" t="s">
        <v>17</v>
      </c>
      <c r="C78" s="34"/>
      <c r="D78" s="20">
        <f t="shared" si="5"/>
        <v>72403</v>
      </c>
      <c r="E78" s="7">
        <v>15560</v>
      </c>
      <c r="F78" s="15">
        <v>5660</v>
      </c>
      <c r="G78" s="7">
        <v>3852</v>
      </c>
      <c r="H78" s="7">
        <v>11340</v>
      </c>
      <c r="I78" s="11">
        <v>8715</v>
      </c>
      <c r="J78" s="11">
        <v>829</v>
      </c>
      <c r="K78" s="17">
        <f t="shared" si="3"/>
        <v>12528</v>
      </c>
      <c r="L78" s="7">
        <v>1197</v>
      </c>
      <c r="M78" s="11">
        <v>4722</v>
      </c>
      <c r="N78" s="7">
        <v>8000</v>
      </c>
      <c r="P78" s="39"/>
      <c r="Q78" s="37"/>
      <c r="R78" s="39"/>
      <c r="S78" s="69">
        <f t="shared" si="4"/>
        <v>0.21490822203499854</v>
      </c>
      <c r="T78" s="48">
        <f t="shared" si="6"/>
        <v>8.6515752109719207E-2</v>
      </c>
    </row>
    <row r="79" spans="1:24" ht="15" customHeight="1" x14ac:dyDescent="0.25">
      <c r="A79">
        <v>1975</v>
      </c>
      <c r="B79" s="31" t="s">
        <v>17</v>
      </c>
      <c r="C79" s="34"/>
      <c r="D79" s="20">
        <f t="shared" si="5"/>
        <v>59433</v>
      </c>
      <c r="E79" s="7">
        <v>11165</v>
      </c>
      <c r="F79" s="15">
        <v>4727</v>
      </c>
      <c r="G79" s="7">
        <v>1859</v>
      </c>
      <c r="H79" s="7">
        <v>8607</v>
      </c>
      <c r="I79" s="11">
        <v>5070</v>
      </c>
      <c r="J79" s="11">
        <v>692</v>
      </c>
      <c r="K79" s="17">
        <f t="shared" si="3"/>
        <v>13734</v>
      </c>
      <c r="L79" s="7">
        <v>865</v>
      </c>
      <c r="M79" s="11">
        <v>3944</v>
      </c>
      <c r="N79" s="7">
        <v>8770</v>
      </c>
      <c r="P79" s="39"/>
      <c r="Q79" s="37"/>
      <c r="R79" s="39"/>
      <c r="S79" s="69">
        <f t="shared" si="4"/>
        <v>0.18785859707569869</v>
      </c>
      <c r="T79" s="48">
        <f t="shared" si="6"/>
        <v>0.11554187067790621</v>
      </c>
    </row>
    <row r="80" spans="1:24" ht="15" customHeight="1" x14ac:dyDescent="0.25">
      <c r="A80">
        <v>1976</v>
      </c>
      <c r="B80" s="31" t="s">
        <v>17</v>
      </c>
      <c r="C80" s="34"/>
      <c r="D80" s="20">
        <f t="shared" si="5"/>
        <v>83228</v>
      </c>
      <c r="E80" s="7">
        <v>20513</v>
      </c>
      <c r="F80" s="15">
        <v>6506</v>
      </c>
      <c r="G80" s="7">
        <v>2960</v>
      </c>
      <c r="H80" s="7">
        <v>10819</v>
      </c>
      <c r="I80" s="7">
        <v>10805</v>
      </c>
      <c r="J80" s="11">
        <v>953</v>
      </c>
      <c r="K80" s="17">
        <f t="shared" si="3"/>
        <v>15040</v>
      </c>
      <c r="L80" s="7">
        <v>600</v>
      </c>
      <c r="M80" s="11">
        <v>5428</v>
      </c>
      <c r="N80" s="7">
        <v>9604</v>
      </c>
      <c r="P80" s="39"/>
      <c r="Q80" s="37"/>
      <c r="R80" s="39"/>
      <c r="S80" s="69">
        <f t="shared" si="4"/>
        <v>0.24646753496419474</v>
      </c>
      <c r="T80" s="48">
        <f t="shared" si="6"/>
        <v>9.0354207718556262E-2</v>
      </c>
    </row>
    <row r="81" spans="1:20" ht="15" customHeight="1" x14ac:dyDescent="0.25">
      <c r="A81">
        <v>1977</v>
      </c>
      <c r="B81" s="31" t="s">
        <v>17</v>
      </c>
      <c r="C81" s="34"/>
      <c r="D81" s="20">
        <f t="shared" si="5"/>
        <v>80264</v>
      </c>
      <c r="E81" s="7">
        <v>19363</v>
      </c>
      <c r="F81" s="15">
        <v>6316</v>
      </c>
      <c r="G81" s="7">
        <v>4995</v>
      </c>
      <c r="H81" s="7">
        <v>10346</v>
      </c>
      <c r="I81" s="11">
        <v>6774</v>
      </c>
      <c r="J81" s="11">
        <v>925</v>
      </c>
      <c r="K81" s="17">
        <f t="shared" si="3"/>
        <v>15522</v>
      </c>
      <c r="L81" s="7">
        <v>841</v>
      </c>
      <c r="M81" s="11">
        <v>5270</v>
      </c>
      <c r="N81" s="7">
        <v>9912</v>
      </c>
      <c r="P81" s="39"/>
      <c r="Q81" s="37"/>
      <c r="R81" s="39"/>
      <c r="S81" s="69">
        <f t="shared" si="4"/>
        <v>0.2412414033688827</v>
      </c>
      <c r="T81" s="48">
        <f t="shared" si="6"/>
        <v>9.6693411741253857E-2</v>
      </c>
    </row>
    <row r="82" spans="1:20" ht="15" customHeight="1" x14ac:dyDescent="0.25">
      <c r="A82">
        <v>1978</v>
      </c>
      <c r="B82" s="31" t="s">
        <v>17</v>
      </c>
      <c r="C82" s="34"/>
      <c r="D82" s="20">
        <f t="shared" si="5"/>
        <v>63872</v>
      </c>
      <c r="E82" s="7">
        <v>13714</v>
      </c>
      <c r="F82" s="15">
        <v>4884</v>
      </c>
      <c r="G82" s="7">
        <v>1760</v>
      </c>
      <c r="H82" s="7">
        <v>6158</v>
      </c>
      <c r="I82" s="11">
        <v>5238</v>
      </c>
      <c r="J82" s="11">
        <v>715</v>
      </c>
      <c r="K82" s="17">
        <f t="shared" si="3"/>
        <v>16222</v>
      </c>
      <c r="L82" s="7">
        <v>747</v>
      </c>
      <c r="M82" s="11">
        <v>4075</v>
      </c>
      <c r="N82" s="7">
        <v>10359</v>
      </c>
      <c r="P82" s="39"/>
      <c r="Q82" s="37"/>
      <c r="R82" s="39"/>
      <c r="S82" s="69">
        <f t="shared" si="4"/>
        <v>0.21471067134268537</v>
      </c>
      <c r="T82" s="48">
        <f t="shared" si="6"/>
        <v>0.1269883517034068</v>
      </c>
    </row>
    <row r="83" spans="1:20" ht="15" customHeight="1" x14ac:dyDescent="0.25">
      <c r="A83">
        <v>1979</v>
      </c>
      <c r="B83" s="31" t="s">
        <v>17</v>
      </c>
      <c r="C83" s="34"/>
      <c r="D83" s="20">
        <f t="shared" si="5"/>
        <v>79649</v>
      </c>
      <c r="E83" s="7">
        <v>12293</v>
      </c>
      <c r="F83" s="15">
        <v>15137</v>
      </c>
      <c r="G83" s="7">
        <v>4155</v>
      </c>
      <c r="H83" s="7">
        <v>6530</v>
      </c>
      <c r="I83" s="7">
        <v>5471</v>
      </c>
      <c r="J83" s="11">
        <v>2217</v>
      </c>
      <c r="K83" s="17">
        <f t="shared" si="3"/>
        <v>12357</v>
      </c>
      <c r="L83" s="7">
        <v>968</v>
      </c>
      <c r="M83" s="11">
        <v>12630</v>
      </c>
      <c r="N83" s="7">
        <v>7891</v>
      </c>
      <c r="P83" s="39"/>
      <c r="Q83" s="37"/>
      <c r="R83" s="39"/>
      <c r="S83" s="69">
        <f t="shared" si="4"/>
        <v>0.15433966528142223</v>
      </c>
      <c r="T83" s="48">
        <f t="shared" si="6"/>
        <v>7.7571595374706523E-2</v>
      </c>
    </row>
    <row r="84" spans="1:20" ht="15" customHeight="1" x14ac:dyDescent="0.25">
      <c r="A84">
        <v>1980</v>
      </c>
      <c r="B84" s="31" t="s">
        <v>17</v>
      </c>
      <c r="C84" s="34"/>
      <c r="D84" s="20">
        <f t="shared" si="5"/>
        <v>105214</v>
      </c>
      <c r="E84" s="7">
        <v>18760</v>
      </c>
      <c r="F84" s="15">
        <v>8224</v>
      </c>
      <c r="G84" s="7">
        <v>4213</v>
      </c>
      <c r="H84" s="7">
        <v>10289</v>
      </c>
      <c r="I84" s="7">
        <v>9608</v>
      </c>
      <c r="J84" s="11">
        <v>1204</v>
      </c>
      <c r="K84" s="17">
        <f t="shared" si="3"/>
        <v>27662</v>
      </c>
      <c r="L84" s="7">
        <v>728</v>
      </c>
      <c r="M84" s="11">
        <v>6862</v>
      </c>
      <c r="N84" s="7">
        <v>17664</v>
      </c>
      <c r="P84" s="39"/>
      <c r="Q84" s="37"/>
      <c r="R84" s="39"/>
      <c r="S84" s="69">
        <f t="shared" si="4"/>
        <v>0.17830326762598134</v>
      </c>
      <c r="T84" s="48">
        <f t="shared" si="6"/>
        <v>0.13145588990058357</v>
      </c>
    </row>
    <row r="85" spans="1:20" ht="15" customHeight="1" x14ac:dyDescent="0.25">
      <c r="A85">
        <v>1981</v>
      </c>
      <c r="B85" s="31" t="s">
        <v>17</v>
      </c>
      <c r="C85" s="34"/>
      <c r="D85" s="20">
        <f t="shared" si="5"/>
        <v>62406</v>
      </c>
      <c r="E85" s="7">
        <v>15348</v>
      </c>
      <c r="F85" s="15">
        <v>4878</v>
      </c>
      <c r="G85" s="7">
        <v>1942</v>
      </c>
      <c r="H85" s="7">
        <v>9167</v>
      </c>
      <c r="I85" s="7">
        <v>5628</v>
      </c>
      <c r="J85" s="11">
        <v>714</v>
      </c>
      <c r="K85" s="17">
        <f t="shared" si="3"/>
        <v>12404</v>
      </c>
      <c r="L85" s="7">
        <v>334</v>
      </c>
      <c r="M85" s="11">
        <v>4070</v>
      </c>
      <c r="N85" s="7">
        <v>7921</v>
      </c>
      <c r="P85" s="39"/>
      <c r="Q85" s="37"/>
      <c r="R85" s="39"/>
      <c r="S85" s="69">
        <f t="shared" si="4"/>
        <v>0.2459378905874435</v>
      </c>
      <c r="T85" s="48">
        <f t="shared" si="6"/>
        <v>9.9381469730474639E-2</v>
      </c>
    </row>
    <row r="86" spans="1:20" ht="15" customHeight="1" x14ac:dyDescent="0.25">
      <c r="A86">
        <v>1982</v>
      </c>
      <c r="B86" s="31" t="s">
        <v>17</v>
      </c>
      <c r="C86" s="34"/>
      <c r="D86" s="20">
        <f t="shared" si="5"/>
        <v>48376</v>
      </c>
      <c r="E86" s="7">
        <v>14580</v>
      </c>
      <c r="F86" s="15">
        <v>3781</v>
      </c>
      <c r="G86" s="7">
        <v>1785</v>
      </c>
      <c r="H86" s="7">
        <v>4633</v>
      </c>
      <c r="I86" s="7">
        <v>4858</v>
      </c>
      <c r="J86" s="11">
        <v>554</v>
      </c>
      <c r="K86" s="17">
        <f t="shared" si="3"/>
        <v>8898</v>
      </c>
      <c r="L86" s="7">
        <v>450</v>
      </c>
      <c r="M86" s="11">
        <v>3155</v>
      </c>
      <c r="N86" s="7">
        <v>5682</v>
      </c>
      <c r="P86" s="39"/>
      <c r="Q86" s="37"/>
      <c r="R86" s="39"/>
      <c r="S86" s="69">
        <f t="shared" si="4"/>
        <v>0.30138911857119233</v>
      </c>
      <c r="T86" s="48">
        <f t="shared" si="6"/>
        <v>9.1967091119563416E-2</v>
      </c>
    </row>
    <row r="87" spans="1:20" ht="15" customHeight="1" x14ac:dyDescent="0.25">
      <c r="A87">
        <v>1983</v>
      </c>
      <c r="B87" s="31" t="s">
        <v>17</v>
      </c>
      <c r="C87" s="34"/>
      <c r="D87" s="20">
        <f t="shared" si="5"/>
        <v>42207</v>
      </c>
      <c r="E87" s="7">
        <v>10202</v>
      </c>
      <c r="F87" s="15">
        <v>3299</v>
      </c>
      <c r="G87" s="7">
        <v>2316</v>
      </c>
      <c r="H87" s="7">
        <v>3718</v>
      </c>
      <c r="I87" s="7">
        <v>5232</v>
      </c>
      <c r="J87" s="11">
        <v>483</v>
      </c>
      <c r="K87" s="17">
        <f t="shared" si="3"/>
        <v>8516</v>
      </c>
      <c r="L87" s="7">
        <v>251</v>
      </c>
      <c r="M87" s="11">
        <v>2752</v>
      </c>
      <c r="N87" s="7">
        <v>5438</v>
      </c>
      <c r="P87" s="39"/>
      <c r="Q87" s="37"/>
      <c r="R87" s="39"/>
      <c r="S87" s="69">
        <f t="shared" si="4"/>
        <v>0.24171345985263107</v>
      </c>
      <c r="T87" s="48">
        <f t="shared" si="6"/>
        <v>0.10088373966403677</v>
      </c>
    </row>
    <row r="88" spans="1:20" ht="15" customHeight="1" x14ac:dyDescent="0.25">
      <c r="A88">
        <v>1984</v>
      </c>
      <c r="B88" s="31" t="s">
        <v>17</v>
      </c>
      <c r="C88" s="34"/>
      <c r="D88" s="20">
        <f t="shared" si="5"/>
        <v>80036</v>
      </c>
      <c r="E88" s="7">
        <v>17688</v>
      </c>
      <c r="F88" s="15">
        <v>6253</v>
      </c>
      <c r="G88" s="7">
        <v>3812</v>
      </c>
      <c r="H88" s="7">
        <v>7345</v>
      </c>
      <c r="I88" s="7">
        <v>8506</v>
      </c>
      <c r="J88" s="11">
        <v>916</v>
      </c>
      <c r="K88" s="17">
        <f t="shared" si="3"/>
        <v>18369</v>
      </c>
      <c r="L88" s="7">
        <v>200</v>
      </c>
      <c r="M88" s="11">
        <v>5217</v>
      </c>
      <c r="N88" s="7">
        <v>11730</v>
      </c>
      <c r="P88" s="39"/>
      <c r="Q88" s="37"/>
      <c r="R88" s="39"/>
      <c r="S88" s="69">
        <f t="shared" si="4"/>
        <v>0.22100054975261132</v>
      </c>
      <c r="T88" s="48">
        <f t="shared" si="6"/>
        <v>0.11475461042530861</v>
      </c>
    </row>
    <row r="89" spans="1:20" ht="15" customHeight="1" x14ac:dyDescent="0.25">
      <c r="A89">
        <v>1985</v>
      </c>
      <c r="B89" s="31" t="s">
        <v>17</v>
      </c>
      <c r="C89" s="34"/>
      <c r="D89" s="20">
        <f t="shared" si="5"/>
        <v>55992</v>
      </c>
      <c r="E89" s="7">
        <v>9324</v>
      </c>
      <c r="F89" s="15">
        <v>4367</v>
      </c>
      <c r="G89" s="7">
        <v>1771</v>
      </c>
      <c r="H89" s="7">
        <v>6499</v>
      </c>
      <c r="I89" s="7">
        <v>3537</v>
      </c>
      <c r="J89" s="11">
        <v>639</v>
      </c>
      <c r="K89" s="17">
        <f t="shared" si="3"/>
        <v>15821</v>
      </c>
      <c r="L89" s="7">
        <v>287</v>
      </c>
      <c r="M89" s="11">
        <v>3644</v>
      </c>
      <c r="N89" s="7">
        <v>10103</v>
      </c>
      <c r="P89" s="39"/>
      <c r="Q89" s="37"/>
      <c r="R89" s="39"/>
      <c r="S89" s="69">
        <f t="shared" si="4"/>
        <v>0.16652378911273039</v>
      </c>
      <c r="T89" s="48">
        <f t="shared" si="6"/>
        <v>0.14127911130161452</v>
      </c>
    </row>
    <row r="90" spans="1:20" ht="15" customHeight="1" x14ac:dyDescent="0.25">
      <c r="A90">
        <v>1986</v>
      </c>
      <c r="B90" s="31" t="s">
        <v>17</v>
      </c>
      <c r="C90" s="34"/>
      <c r="D90" s="20">
        <f t="shared" si="5"/>
        <v>60819</v>
      </c>
      <c r="E90" s="7">
        <v>11639</v>
      </c>
      <c r="F90" s="14">
        <v>4138</v>
      </c>
      <c r="G90" s="7">
        <v>2162</v>
      </c>
      <c r="H90" s="7">
        <v>7162</v>
      </c>
      <c r="I90" s="7">
        <v>3103</v>
      </c>
      <c r="J90" s="11">
        <v>698</v>
      </c>
      <c r="K90" s="17">
        <f t="shared" si="3"/>
        <v>16477</v>
      </c>
      <c r="L90" s="7">
        <v>943</v>
      </c>
      <c r="M90" s="11">
        <v>3975</v>
      </c>
      <c r="N90" s="7">
        <v>10522</v>
      </c>
      <c r="P90" s="39"/>
      <c r="Q90" s="37"/>
      <c r="R90" s="39"/>
      <c r="S90" s="69">
        <f t="shared" si="4"/>
        <v>0.19137111757838834</v>
      </c>
      <c r="T90" s="48">
        <f t="shared" si="6"/>
        <v>0.13545931370131045</v>
      </c>
    </row>
    <row r="91" spans="1:20" ht="15" customHeight="1" x14ac:dyDescent="0.25">
      <c r="A91">
        <v>1987</v>
      </c>
      <c r="B91" s="31" t="s">
        <v>17</v>
      </c>
      <c r="C91" s="34"/>
      <c r="D91" s="20">
        <f t="shared" si="5"/>
        <v>54519</v>
      </c>
      <c r="E91" s="7">
        <v>6809</v>
      </c>
      <c r="F91" s="16">
        <v>236</v>
      </c>
      <c r="G91" s="7">
        <v>1711</v>
      </c>
      <c r="H91" s="7">
        <v>6261</v>
      </c>
      <c r="I91" s="7">
        <v>4500</v>
      </c>
      <c r="J91" s="11">
        <v>629</v>
      </c>
      <c r="K91" s="17">
        <f t="shared" si="3"/>
        <v>17190</v>
      </c>
      <c r="L91" s="7">
        <v>2622</v>
      </c>
      <c r="M91" s="11">
        <v>3584</v>
      </c>
      <c r="N91" s="7">
        <v>10977</v>
      </c>
      <c r="P91" s="39"/>
      <c r="Q91" s="37"/>
      <c r="R91" s="39"/>
      <c r="S91" s="69">
        <f t="shared" si="4"/>
        <v>0.12489223940277701</v>
      </c>
      <c r="T91" s="48">
        <f t="shared" si="6"/>
        <v>0.15765146095856492</v>
      </c>
    </row>
    <row r="92" spans="1:20" ht="15" customHeight="1" x14ac:dyDescent="0.25">
      <c r="A92">
        <v>1988</v>
      </c>
      <c r="B92" s="31" t="s">
        <v>17</v>
      </c>
      <c r="C92" s="34"/>
      <c r="D92" s="20">
        <f t="shared" si="5"/>
        <v>83542</v>
      </c>
      <c r="E92" s="7">
        <v>9014</v>
      </c>
      <c r="F92" s="14">
        <v>7913</v>
      </c>
      <c r="G92" s="7">
        <v>3356</v>
      </c>
      <c r="H92" s="7">
        <v>5644</v>
      </c>
      <c r="I92" s="7">
        <v>8930</v>
      </c>
      <c r="J92" s="7">
        <v>3000</v>
      </c>
      <c r="K92" s="17">
        <f t="shared" si="3"/>
        <v>23695</v>
      </c>
      <c r="L92" s="11">
        <v>1376</v>
      </c>
      <c r="M92" s="11">
        <v>5483</v>
      </c>
      <c r="N92" s="7">
        <v>15131</v>
      </c>
      <c r="P92" s="39"/>
      <c r="Q92" s="37"/>
      <c r="R92" s="39"/>
      <c r="S92" s="69">
        <f t="shared" si="4"/>
        <v>0.10789782384908191</v>
      </c>
      <c r="T92" s="48">
        <f t="shared" si="6"/>
        <v>0.14181489550166385</v>
      </c>
    </row>
    <row r="93" spans="1:20" ht="15" customHeight="1" x14ac:dyDescent="0.25">
      <c r="A93">
        <v>1989</v>
      </c>
      <c r="B93" s="31" t="s">
        <v>17</v>
      </c>
      <c r="C93" s="34"/>
      <c r="D93" s="20">
        <f t="shared" si="5"/>
        <v>80572</v>
      </c>
      <c r="E93" s="7">
        <v>11733</v>
      </c>
      <c r="F93" s="14">
        <v>7249</v>
      </c>
      <c r="G93" s="7">
        <v>5337</v>
      </c>
      <c r="H93" s="7">
        <v>5732</v>
      </c>
      <c r="I93" s="7">
        <v>7850</v>
      </c>
      <c r="J93" s="7">
        <v>2200</v>
      </c>
      <c r="K93" s="17">
        <f t="shared" si="3"/>
        <v>20687</v>
      </c>
      <c r="L93" s="11">
        <v>1319</v>
      </c>
      <c r="M93" s="11">
        <v>5255</v>
      </c>
      <c r="N93" s="7">
        <v>13210</v>
      </c>
      <c r="P93" s="39"/>
      <c r="Q93" s="37"/>
      <c r="R93" s="39"/>
      <c r="S93" s="69">
        <f t="shared" si="4"/>
        <v>0.14562130765030035</v>
      </c>
      <c r="T93" s="48">
        <f t="shared" si="6"/>
        <v>0.12837586258253489</v>
      </c>
    </row>
    <row r="94" spans="1:20" ht="15" customHeight="1" x14ac:dyDescent="0.25">
      <c r="A94">
        <v>1990</v>
      </c>
      <c r="B94" s="31" t="s">
        <v>17</v>
      </c>
      <c r="C94" s="34"/>
      <c r="D94" s="20">
        <f t="shared" si="5"/>
        <v>100115</v>
      </c>
      <c r="E94" s="7">
        <v>11143</v>
      </c>
      <c r="F94" s="14">
        <v>7155</v>
      </c>
      <c r="G94" s="7">
        <v>3607</v>
      </c>
      <c r="H94" s="7">
        <v>11172</v>
      </c>
      <c r="I94" s="7">
        <v>10585</v>
      </c>
      <c r="J94" s="11">
        <v>1150</v>
      </c>
      <c r="K94" s="17">
        <f t="shared" si="3"/>
        <v>29092</v>
      </c>
      <c r="L94" s="7">
        <v>1079</v>
      </c>
      <c r="M94" s="11">
        <v>6555</v>
      </c>
      <c r="N94" s="7">
        <v>18577</v>
      </c>
      <c r="P94" s="39"/>
      <c r="Q94" s="37"/>
      <c r="R94" s="39"/>
      <c r="S94" s="69">
        <f t="shared" si="4"/>
        <v>0.11130200269689856</v>
      </c>
      <c r="T94" s="48">
        <f t="shared" si="6"/>
        <v>0.14529291314987763</v>
      </c>
    </row>
    <row r="95" spans="1:20" ht="15" customHeight="1" x14ac:dyDescent="0.25">
      <c r="A95">
        <v>1991</v>
      </c>
      <c r="B95" s="31" t="s">
        <v>17</v>
      </c>
      <c r="C95" s="34"/>
      <c r="D95" s="20">
        <f t="shared" si="5"/>
        <v>104215</v>
      </c>
      <c r="E95" s="7">
        <v>15614</v>
      </c>
      <c r="F95" s="14">
        <v>7192</v>
      </c>
      <c r="G95" s="7">
        <v>5101</v>
      </c>
      <c r="H95" s="7">
        <v>9680</v>
      </c>
      <c r="I95" s="7">
        <v>8448</v>
      </c>
      <c r="J95" s="11">
        <v>1195</v>
      </c>
      <c r="K95" s="17">
        <f t="shared" si="3"/>
        <v>28190</v>
      </c>
      <c r="L95" s="7">
        <v>3986</v>
      </c>
      <c r="M95" s="11">
        <v>6808</v>
      </c>
      <c r="N95" s="7">
        <v>18001</v>
      </c>
      <c r="P95" s="39"/>
      <c r="Q95" s="37"/>
      <c r="R95" s="39"/>
      <c r="S95" s="69">
        <f t="shared" si="4"/>
        <v>0.14982488125509763</v>
      </c>
      <c r="T95" s="48">
        <f t="shared" si="6"/>
        <v>0.1352492443506213</v>
      </c>
    </row>
    <row r="96" spans="1:20" ht="15" customHeight="1" x14ac:dyDescent="0.25">
      <c r="A96">
        <v>1992</v>
      </c>
      <c r="B96" s="31" t="s">
        <v>17</v>
      </c>
      <c r="C96" s="34"/>
      <c r="D96" s="20">
        <f t="shared" si="5"/>
        <v>101868</v>
      </c>
      <c r="E96" s="7">
        <v>16068</v>
      </c>
      <c r="F96" s="14">
        <v>4786</v>
      </c>
      <c r="G96" s="7">
        <v>7113</v>
      </c>
      <c r="H96" s="7">
        <v>10203</v>
      </c>
      <c r="I96" s="7">
        <v>5322</v>
      </c>
      <c r="J96" s="11">
        <v>1054</v>
      </c>
      <c r="K96" s="17">
        <f t="shared" si="3"/>
        <v>29218</v>
      </c>
      <c r="L96" s="7">
        <v>3438</v>
      </c>
      <c r="M96" s="11">
        <v>6008</v>
      </c>
      <c r="N96" s="7">
        <v>18658</v>
      </c>
      <c r="P96" s="39"/>
      <c r="Q96" s="37"/>
      <c r="R96" s="39"/>
      <c r="S96" s="69">
        <f t="shared" si="4"/>
        <v>0.15773353751914243</v>
      </c>
      <c r="T96" s="48">
        <f t="shared" si="6"/>
        <v>0.14341108100679312</v>
      </c>
    </row>
    <row r="97" spans="1:20" ht="15" customHeight="1" x14ac:dyDescent="0.25">
      <c r="A97">
        <v>1993</v>
      </c>
      <c r="B97" s="31" t="s">
        <v>17</v>
      </c>
      <c r="C97" s="34"/>
      <c r="D97" s="20">
        <f t="shared" si="5"/>
        <v>75857</v>
      </c>
      <c r="E97" s="7">
        <v>10077</v>
      </c>
      <c r="F97" s="14">
        <v>4477</v>
      </c>
      <c r="G97" s="7">
        <v>5420</v>
      </c>
      <c r="H97" s="7">
        <v>4627</v>
      </c>
      <c r="I97" s="7">
        <v>5942</v>
      </c>
      <c r="J97" s="11">
        <v>877</v>
      </c>
      <c r="K97" s="17">
        <f t="shared" si="3"/>
        <v>22857</v>
      </c>
      <c r="L97" s="7">
        <v>1986</v>
      </c>
      <c r="M97" s="11">
        <v>4998</v>
      </c>
      <c r="N97" s="7">
        <v>14596</v>
      </c>
      <c r="P97" s="39"/>
      <c r="Q97" s="37"/>
      <c r="R97" s="39"/>
      <c r="S97" s="69">
        <f t="shared" si="4"/>
        <v>0.13284205808297192</v>
      </c>
      <c r="T97" s="48">
        <f t="shared" si="6"/>
        <v>0.15065847581633865</v>
      </c>
    </row>
    <row r="98" spans="1:20" ht="15" customHeight="1" x14ac:dyDescent="0.25">
      <c r="A98">
        <v>1994</v>
      </c>
      <c r="B98" s="31" t="s">
        <v>17</v>
      </c>
      <c r="C98" s="34"/>
      <c r="D98" s="20">
        <f t="shared" si="5"/>
        <v>82530</v>
      </c>
      <c r="E98" s="7">
        <v>5217</v>
      </c>
      <c r="F98" s="14">
        <v>6847</v>
      </c>
      <c r="G98" s="7">
        <v>6469</v>
      </c>
      <c r="H98" s="7">
        <v>9179</v>
      </c>
      <c r="I98" s="7">
        <v>7778</v>
      </c>
      <c r="J98" s="11">
        <v>945</v>
      </c>
      <c r="K98" s="17">
        <f t="shared" si="3"/>
        <v>21379</v>
      </c>
      <c r="L98" s="7">
        <v>2664</v>
      </c>
      <c r="M98" s="7">
        <v>8400</v>
      </c>
      <c r="N98" s="7">
        <v>13652</v>
      </c>
      <c r="P98" s="39"/>
      <c r="Q98" s="37"/>
      <c r="R98" s="39"/>
      <c r="S98" s="69">
        <f t="shared" si="4"/>
        <v>6.3213376953834971E-2</v>
      </c>
      <c r="T98" s="48">
        <f t="shared" si="6"/>
        <v>0.12952259784320852</v>
      </c>
    </row>
    <row r="99" spans="1:20" ht="15" customHeight="1" x14ac:dyDescent="0.25">
      <c r="A99">
        <v>1995</v>
      </c>
      <c r="B99" s="31" t="s">
        <v>17</v>
      </c>
      <c r="C99" s="34"/>
      <c r="D99" s="20">
        <f t="shared" si="5"/>
        <v>127637</v>
      </c>
      <c r="E99" s="7">
        <v>14275</v>
      </c>
      <c r="F99" s="14">
        <v>10360</v>
      </c>
      <c r="G99" s="7">
        <v>9206</v>
      </c>
      <c r="H99" s="7">
        <v>11947</v>
      </c>
      <c r="I99" s="7">
        <v>12854</v>
      </c>
      <c r="J99" s="11">
        <v>1461</v>
      </c>
      <c r="K99" s="17">
        <f t="shared" si="3"/>
        <v>34992</v>
      </c>
      <c r="L99" s="7">
        <v>1497</v>
      </c>
      <c r="M99" s="7">
        <v>8700</v>
      </c>
      <c r="N99" s="7">
        <v>22345</v>
      </c>
      <c r="P99" s="39"/>
      <c r="Q99" s="37"/>
      <c r="R99" s="39"/>
      <c r="S99" s="69">
        <f t="shared" si="4"/>
        <v>0.11184061048128677</v>
      </c>
      <c r="T99" s="48">
        <f t="shared" si="6"/>
        <v>0.13707623964837781</v>
      </c>
    </row>
    <row r="100" spans="1:20" ht="15" customHeight="1" x14ac:dyDescent="0.25">
      <c r="A100">
        <v>1996</v>
      </c>
      <c r="B100" s="31" t="s">
        <v>17</v>
      </c>
      <c r="C100" s="34"/>
      <c r="D100" s="20">
        <f t="shared" si="5"/>
        <v>100533</v>
      </c>
      <c r="E100" s="7">
        <v>15161</v>
      </c>
      <c r="F100" s="14">
        <v>7876</v>
      </c>
      <c r="G100" s="7">
        <v>8055</v>
      </c>
      <c r="H100" s="7">
        <v>9571</v>
      </c>
      <c r="I100" s="7">
        <v>7551</v>
      </c>
      <c r="J100" s="11">
        <v>1150</v>
      </c>
      <c r="K100" s="17">
        <f t="shared" si="3"/>
        <v>26058</v>
      </c>
      <c r="L100" s="7">
        <v>1171</v>
      </c>
      <c r="M100" s="7">
        <v>7300</v>
      </c>
      <c r="N100" s="7">
        <v>16640</v>
      </c>
      <c r="P100" s="39"/>
      <c r="Q100" s="37"/>
      <c r="R100" s="39"/>
      <c r="S100" s="69">
        <f t="shared" si="4"/>
        <v>0.15080620293833866</v>
      </c>
      <c r="T100" s="48">
        <f t="shared" si="6"/>
        <v>0.12959923607173765</v>
      </c>
    </row>
    <row r="101" spans="1:20" ht="15" customHeight="1" x14ac:dyDescent="0.25">
      <c r="A101">
        <v>1997</v>
      </c>
      <c r="B101" s="31" t="s">
        <v>17</v>
      </c>
      <c r="C101" s="34"/>
      <c r="D101" s="20">
        <f t="shared" si="5"/>
        <v>72289</v>
      </c>
      <c r="E101" s="7">
        <v>8512</v>
      </c>
      <c r="F101" s="14">
        <v>6209</v>
      </c>
      <c r="G101" s="7">
        <v>4183</v>
      </c>
      <c r="H101" s="7">
        <v>3670</v>
      </c>
      <c r="I101" s="7">
        <v>7000</v>
      </c>
      <c r="J101" s="7">
        <v>521</v>
      </c>
      <c r="K101" s="17">
        <f t="shared" si="3"/>
        <v>21937</v>
      </c>
      <c r="L101" s="7">
        <v>1349</v>
      </c>
      <c r="M101" s="7">
        <v>4900</v>
      </c>
      <c r="N101" s="7">
        <v>14008</v>
      </c>
      <c r="P101" s="39"/>
      <c r="Q101" s="37"/>
      <c r="R101" s="39"/>
      <c r="S101" s="69">
        <f t="shared" si="4"/>
        <v>0.11774958845744166</v>
      </c>
      <c r="T101" s="48">
        <f t="shared" si="6"/>
        <v>0.15173124541769842</v>
      </c>
    </row>
    <row r="102" spans="1:20" ht="15" customHeight="1" x14ac:dyDescent="0.25">
      <c r="A102">
        <v>1998</v>
      </c>
      <c r="B102" s="31" t="s">
        <v>17</v>
      </c>
      <c r="C102" s="34"/>
      <c r="D102" s="20">
        <f t="shared" si="5"/>
        <v>143484</v>
      </c>
      <c r="E102" s="7">
        <v>19005</v>
      </c>
      <c r="F102" s="14">
        <v>13013</v>
      </c>
      <c r="G102" s="7">
        <v>11638</v>
      </c>
      <c r="H102" s="7">
        <v>13186</v>
      </c>
      <c r="I102" s="7">
        <v>12000</v>
      </c>
      <c r="J102" s="7">
        <v>1200</v>
      </c>
      <c r="K102" s="17">
        <f t="shared" si="3"/>
        <v>37368</v>
      </c>
      <c r="L102" s="7">
        <v>3112</v>
      </c>
      <c r="M102" s="7">
        <v>9100</v>
      </c>
      <c r="N102" s="7">
        <v>23862</v>
      </c>
      <c r="P102" s="39"/>
      <c r="Q102" s="37"/>
      <c r="R102" s="39"/>
      <c r="S102" s="69">
        <f t="shared" si="4"/>
        <v>0.13245379275738062</v>
      </c>
      <c r="T102" s="48">
        <f t="shared" si="6"/>
        <v>0.13021660951743749</v>
      </c>
    </row>
    <row r="103" spans="1:20" ht="15" customHeight="1" x14ac:dyDescent="0.25">
      <c r="A103">
        <v>1999</v>
      </c>
      <c r="B103" s="31" t="s">
        <v>17</v>
      </c>
      <c r="C103" s="34"/>
      <c r="D103" s="20">
        <f t="shared" si="5"/>
        <v>82438</v>
      </c>
      <c r="E103" s="7">
        <v>9735</v>
      </c>
      <c r="F103" s="14">
        <v>5826</v>
      </c>
      <c r="G103" s="7">
        <v>5460</v>
      </c>
      <c r="H103" s="7">
        <v>6348</v>
      </c>
      <c r="I103" s="7">
        <v>5924</v>
      </c>
      <c r="J103" s="11">
        <v>943</v>
      </c>
      <c r="K103" s="17">
        <f t="shared" si="3"/>
        <v>23390</v>
      </c>
      <c r="L103" s="7">
        <v>2276</v>
      </c>
      <c r="M103" s="7">
        <v>7600</v>
      </c>
      <c r="N103" s="7">
        <v>14936</v>
      </c>
      <c r="P103" s="39"/>
      <c r="Q103" s="37"/>
      <c r="R103" s="39"/>
      <c r="S103" s="69">
        <f t="shared" si="4"/>
        <v>0.11808874548145273</v>
      </c>
      <c r="T103" s="48">
        <f t="shared" si="6"/>
        <v>0.14186418884495014</v>
      </c>
    </row>
    <row r="104" spans="1:20" ht="15" customHeight="1" x14ac:dyDescent="0.25">
      <c r="A104">
        <v>2000</v>
      </c>
      <c r="B104" s="31" t="s">
        <v>17</v>
      </c>
      <c r="C104" s="34"/>
      <c r="D104" s="20">
        <f t="shared" si="5"/>
        <v>89840</v>
      </c>
      <c r="E104" s="7">
        <v>13338</v>
      </c>
      <c r="F104" s="14">
        <v>5091</v>
      </c>
      <c r="G104" s="7">
        <v>5216</v>
      </c>
      <c r="H104" s="7">
        <v>7902</v>
      </c>
      <c r="I104" s="7">
        <v>6517</v>
      </c>
      <c r="J104" s="11">
        <v>1028</v>
      </c>
      <c r="K104" s="17">
        <f t="shared" si="3"/>
        <v>26143</v>
      </c>
      <c r="L104" s="7">
        <v>1211</v>
      </c>
      <c r="M104" s="7">
        <v>6700</v>
      </c>
      <c r="N104" s="7">
        <v>16694</v>
      </c>
      <c r="P104" s="39"/>
      <c r="Q104" s="37"/>
      <c r="R104" s="39"/>
      <c r="S104" s="69">
        <f t="shared" si="4"/>
        <v>0.14846393588601958</v>
      </c>
      <c r="T104" s="48">
        <f t="shared" si="6"/>
        <v>0.14549755120213714</v>
      </c>
    </row>
    <row r="105" spans="1:20" ht="15" customHeight="1" x14ac:dyDescent="0.25">
      <c r="A105">
        <v>2001</v>
      </c>
      <c r="B105" s="31" t="s">
        <v>17</v>
      </c>
      <c r="C105" s="34"/>
      <c r="D105" s="20">
        <f t="shared" si="5"/>
        <v>88823</v>
      </c>
      <c r="E105" s="7">
        <v>11934</v>
      </c>
      <c r="F105" s="14">
        <v>8230</v>
      </c>
      <c r="G105" s="7">
        <v>5374</v>
      </c>
      <c r="H105" s="7">
        <v>4736</v>
      </c>
      <c r="I105" s="7">
        <v>7500</v>
      </c>
      <c r="J105" s="11">
        <v>1015</v>
      </c>
      <c r="K105" s="17">
        <f t="shared" si="3"/>
        <v>26501</v>
      </c>
      <c r="L105" s="7">
        <v>1310</v>
      </c>
      <c r="M105" s="7">
        <v>5300</v>
      </c>
      <c r="N105" s="7">
        <v>16923</v>
      </c>
      <c r="P105" s="39"/>
      <c r="Q105" s="37"/>
      <c r="R105" s="39"/>
      <c r="S105" s="69">
        <f t="shared" si="4"/>
        <v>0.13435709219458924</v>
      </c>
      <c r="T105" s="48">
        <f t="shared" si="6"/>
        <v>0.14917870371412809</v>
      </c>
    </row>
    <row r="106" spans="1:20" ht="15" customHeight="1" x14ac:dyDescent="0.25">
      <c r="A106">
        <v>2002</v>
      </c>
      <c r="B106" s="31" t="s">
        <v>17</v>
      </c>
      <c r="C106" s="34"/>
      <c r="D106" s="20">
        <f t="shared" si="5"/>
        <v>100971</v>
      </c>
      <c r="E106" s="7">
        <v>13774</v>
      </c>
      <c r="F106" s="14">
        <v>6223</v>
      </c>
      <c r="G106" s="7">
        <v>5638</v>
      </c>
      <c r="H106" s="7">
        <v>9383</v>
      </c>
      <c r="I106" s="7">
        <v>6673</v>
      </c>
      <c r="J106" s="7">
        <v>600</v>
      </c>
      <c r="K106" s="17">
        <f t="shared" si="3"/>
        <v>31552</v>
      </c>
      <c r="L106" s="7">
        <v>1280</v>
      </c>
      <c r="M106" s="7">
        <v>5700</v>
      </c>
      <c r="N106" s="7">
        <v>20148</v>
      </c>
      <c r="P106" s="39"/>
      <c r="Q106" s="37"/>
      <c r="R106" s="39"/>
      <c r="S106" s="69">
        <f t="shared" si="4"/>
        <v>0.13641540640381891</v>
      </c>
      <c r="T106" s="48">
        <f t="shared" si="6"/>
        <v>0.15624288161947489</v>
      </c>
    </row>
    <row r="107" spans="1:20" ht="15" customHeight="1" x14ac:dyDescent="0.25">
      <c r="A107">
        <v>2003</v>
      </c>
      <c r="B107" s="31" t="s">
        <v>17</v>
      </c>
      <c r="C107" s="34"/>
      <c r="D107" s="20">
        <f t="shared" si="5"/>
        <v>84662</v>
      </c>
      <c r="E107" s="7">
        <v>7529</v>
      </c>
      <c r="F107" s="14">
        <v>11461</v>
      </c>
      <c r="G107" s="7">
        <v>3809</v>
      </c>
      <c r="H107" s="7">
        <v>5590</v>
      </c>
      <c r="I107" s="7">
        <v>7111</v>
      </c>
      <c r="J107" s="7">
        <v>302</v>
      </c>
      <c r="K107" s="17">
        <f t="shared" si="3"/>
        <v>26732</v>
      </c>
      <c r="L107" s="7">
        <v>758</v>
      </c>
      <c r="M107" s="7">
        <v>4300</v>
      </c>
      <c r="N107" s="7">
        <v>17070</v>
      </c>
      <c r="P107" s="39"/>
      <c r="Q107" s="37"/>
      <c r="R107" s="39"/>
      <c r="S107" s="69">
        <f t="shared" si="4"/>
        <v>8.8930098509366659E-2</v>
      </c>
      <c r="T107" s="48">
        <f t="shared" si="6"/>
        <v>0.15787484349531075</v>
      </c>
    </row>
    <row r="108" spans="1:20" ht="15" customHeight="1" x14ac:dyDescent="0.25">
      <c r="A108">
        <v>2004</v>
      </c>
      <c r="B108" s="31" t="s">
        <v>17</v>
      </c>
      <c r="C108" s="34"/>
      <c r="D108" s="20">
        <f t="shared" si="5"/>
        <v>92980</v>
      </c>
      <c r="E108" s="7">
        <v>9616</v>
      </c>
      <c r="F108" s="14">
        <v>9379</v>
      </c>
      <c r="G108" s="7">
        <v>4901</v>
      </c>
      <c r="H108" s="7">
        <v>7870</v>
      </c>
      <c r="I108" s="7">
        <v>10081</v>
      </c>
      <c r="J108" s="7">
        <v>600</v>
      </c>
      <c r="K108" s="17">
        <f t="shared" si="3"/>
        <v>27081</v>
      </c>
      <c r="L108" s="7">
        <v>1759</v>
      </c>
      <c r="M108" s="7">
        <v>4400</v>
      </c>
      <c r="N108" s="7">
        <v>17293</v>
      </c>
      <c r="P108" s="39"/>
      <c r="Q108" s="37"/>
      <c r="R108" s="39"/>
      <c r="S108" s="69">
        <f t="shared" si="4"/>
        <v>0.10342009034200904</v>
      </c>
      <c r="T108" s="48">
        <f t="shared" si="6"/>
        <v>0.14562809206280922</v>
      </c>
    </row>
    <row r="109" spans="1:20" ht="15" customHeight="1" x14ac:dyDescent="0.25">
      <c r="A109">
        <v>2005</v>
      </c>
      <c r="B109" s="31" t="s">
        <v>17</v>
      </c>
      <c r="C109" s="34"/>
      <c r="D109" s="20">
        <f t="shared" si="5"/>
        <v>71244</v>
      </c>
      <c r="E109" s="7">
        <v>5257</v>
      </c>
      <c r="F109" s="14">
        <v>6974</v>
      </c>
      <c r="G109" s="7">
        <v>3312</v>
      </c>
      <c r="H109" s="7">
        <v>6140</v>
      </c>
      <c r="I109" s="7">
        <v>5695</v>
      </c>
      <c r="J109" s="7">
        <v>90</v>
      </c>
      <c r="K109" s="17">
        <f t="shared" si="3"/>
        <v>23362</v>
      </c>
      <c r="L109" s="7">
        <v>1296</v>
      </c>
      <c r="M109" s="7">
        <v>4200</v>
      </c>
      <c r="N109" s="7">
        <v>14918</v>
      </c>
      <c r="P109" s="39"/>
      <c r="Q109" s="37"/>
      <c r="R109" s="39"/>
      <c r="S109" s="69">
        <f t="shared" si="4"/>
        <v>7.3788669923081238E-2</v>
      </c>
      <c r="T109" s="48">
        <f t="shared" si="6"/>
        <v>0.16395766661052158</v>
      </c>
    </row>
    <row r="110" spans="1:20" ht="15" customHeight="1" x14ac:dyDescent="0.25">
      <c r="A110">
        <v>2006</v>
      </c>
      <c r="B110" s="31" t="s">
        <v>17</v>
      </c>
      <c r="C110" s="34"/>
      <c r="D110" s="20">
        <f t="shared" si="5"/>
        <v>53539</v>
      </c>
      <c r="E110" s="7">
        <v>3969</v>
      </c>
      <c r="F110" s="14">
        <v>4638</v>
      </c>
      <c r="G110" s="7">
        <v>2304</v>
      </c>
      <c r="H110" s="7">
        <v>4214</v>
      </c>
      <c r="I110" s="7">
        <v>5149</v>
      </c>
      <c r="J110" s="7">
        <v>220</v>
      </c>
      <c r="K110" s="17">
        <f t="shared" si="3"/>
        <v>18764</v>
      </c>
      <c r="L110" s="7">
        <v>699</v>
      </c>
      <c r="M110" s="7">
        <v>1600</v>
      </c>
      <c r="N110" s="7">
        <v>11982</v>
      </c>
      <c r="P110" s="39"/>
      <c r="Q110" s="37"/>
      <c r="R110" s="39"/>
      <c r="S110" s="69">
        <f t="shared" si="4"/>
        <v>7.4132875100394111E-2</v>
      </c>
      <c r="T110" s="48">
        <f t="shared" si="6"/>
        <v>0.17523674330861616</v>
      </c>
    </row>
    <row r="111" spans="1:20" ht="15" customHeight="1" x14ac:dyDescent="0.25">
      <c r="A111">
        <v>2007</v>
      </c>
      <c r="B111" s="31" t="s">
        <v>17</v>
      </c>
      <c r="C111" s="34"/>
      <c r="D111" s="20">
        <f t="shared" si="5"/>
        <v>29023</v>
      </c>
      <c r="E111" s="7">
        <v>2698</v>
      </c>
      <c r="F111" s="14">
        <v>1000</v>
      </c>
      <c r="G111" s="7">
        <v>1500</v>
      </c>
      <c r="H111" s="7">
        <v>1000</v>
      </c>
      <c r="I111" s="7">
        <v>1980</v>
      </c>
      <c r="J111" s="7">
        <v>60</v>
      </c>
      <c r="K111" s="17">
        <f t="shared" si="3"/>
        <v>11220</v>
      </c>
      <c r="L111" s="7">
        <v>1000</v>
      </c>
      <c r="M111" s="7">
        <v>1400</v>
      </c>
      <c r="N111" s="7">
        <v>7165</v>
      </c>
      <c r="P111" s="39"/>
      <c r="Q111" s="37"/>
      <c r="R111" s="39"/>
      <c r="S111" s="69">
        <f t="shared" si="4"/>
        <v>9.2960755263067227E-2</v>
      </c>
      <c r="T111" s="48">
        <f t="shared" si="6"/>
        <v>0.19329497295248596</v>
      </c>
    </row>
    <row r="112" spans="1:20" ht="15" customHeight="1" x14ac:dyDescent="0.25">
      <c r="A112">
        <v>2008</v>
      </c>
      <c r="B112" s="31" t="s">
        <v>17</v>
      </c>
      <c r="C112" s="34"/>
      <c r="D112" s="20">
        <f t="shared" si="5"/>
        <v>15438</v>
      </c>
      <c r="E112" s="7">
        <v>908</v>
      </c>
      <c r="F112" s="14">
        <v>903</v>
      </c>
      <c r="G112" s="7">
        <v>145</v>
      </c>
      <c r="H112" s="7">
        <v>600</v>
      </c>
      <c r="I112" s="7">
        <v>813</v>
      </c>
      <c r="J112" s="7">
        <v>5</v>
      </c>
      <c r="K112" s="6">
        <v>6849</v>
      </c>
      <c r="L112" s="7">
        <v>380</v>
      </c>
      <c r="M112" s="7">
        <v>860</v>
      </c>
      <c r="N112" s="7">
        <v>3975</v>
      </c>
      <c r="P112" s="39"/>
      <c r="Q112" s="37"/>
      <c r="R112" s="39"/>
      <c r="S112" s="70">
        <f t="shared" si="4"/>
        <v>5.8815908796476225E-2</v>
      </c>
      <c r="T112" s="49">
        <f t="shared" si="6"/>
        <v>0.22182277497085115</v>
      </c>
    </row>
    <row r="113" spans="1:20" ht="15" customHeight="1" thickBot="1" x14ac:dyDescent="0.3">
      <c r="A113">
        <v>2009</v>
      </c>
      <c r="B113" s="31" t="s">
        <v>17</v>
      </c>
      <c r="C113" s="34"/>
      <c r="D113" s="20">
        <f t="shared" si="5"/>
        <v>4151</v>
      </c>
      <c r="E113" s="7">
        <v>792</v>
      </c>
      <c r="F113" s="12">
        <v>0</v>
      </c>
      <c r="G113" s="7">
        <v>120</v>
      </c>
      <c r="H113" s="7">
        <v>163</v>
      </c>
      <c r="I113" s="7">
        <v>190</v>
      </c>
      <c r="J113" s="7">
        <v>64</v>
      </c>
      <c r="K113" s="6">
        <v>1590</v>
      </c>
      <c r="L113" s="7">
        <v>108</v>
      </c>
      <c r="M113" s="7">
        <v>59</v>
      </c>
      <c r="N113" s="7">
        <v>1065</v>
      </c>
      <c r="P113" s="39"/>
      <c r="Q113" s="37"/>
      <c r="R113" s="39"/>
      <c r="S113" s="42" t="s">
        <v>42</v>
      </c>
      <c r="T113" s="42" t="s">
        <v>42</v>
      </c>
    </row>
    <row r="114" spans="1:20" ht="15" customHeight="1" thickBot="1" x14ac:dyDescent="0.3">
      <c r="A114">
        <v>2010</v>
      </c>
      <c r="B114" s="31" t="s">
        <v>17</v>
      </c>
      <c r="C114" s="34"/>
      <c r="D114" s="20">
        <f t="shared" si="5"/>
        <v>113</v>
      </c>
      <c r="E114" s="7">
        <v>0</v>
      </c>
      <c r="F114" s="12">
        <v>0</v>
      </c>
      <c r="G114" s="7">
        <v>0</v>
      </c>
      <c r="H114" s="7">
        <v>13</v>
      </c>
      <c r="I114" s="7">
        <v>0</v>
      </c>
      <c r="J114" s="7">
        <v>0</v>
      </c>
      <c r="K114" s="6">
        <v>50</v>
      </c>
      <c r="L114" s="7">
        <v>0</v>
      </c>
      <c r="M114" s="7">
        <v>0</v>
      </c>
      <c r="N114" s="7">
        <v>50</v>
      </c>
      <c r="P114" s="39"/>
      <c r="Q114" s="37"/>
      <c r="R114" s="39"/>
      <c r="S114" s="66">
        <f>AVERAGE(S72:S112)</f>
        <v>0.16104393818794746</v>
      </c>
      <c r="T114" s="66">
        <f>AVERAGE(T72:T112)</f>
        <v>0.1316848486843816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A0B0-A2FE-410C-B35F-21E9412014CA}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2.7109375" customWidth="1"/>
    <col min="2" max="2" width="96.7109375" customWidth="1"/>
  </cols>
  <sheetData>
    <row r="1" spans="1:6" ht="15" customHeight="1" x14ac:dyDescent="0.25">
      <c r="A1" s="57" t="s">
        <v>20</v>
      </c>
      <c r="B1" s="58" t="s">
        <v>21</v>
      </c>
    </row>
    <row r="2" spans="1:6" ht="15" customHeight="1" x14ac:dyDescent="0.25">
      <c r="A2" s="51" t="s">
        <v>0</v>
      </c>
      <c r="B2" s="52" t="s">
        <v>0</v>
      </c>
    </row>
    <row r="3" spans="1:6" ht="15" customHeight="1" x14ac:dyDescent="0.25">
      <c r="A3" s="51" t="s">
        <v>13</v>
      </c>
      <c r="B3" s="52" t="s">
        <v>38</v>
      </c>
    </row>
    <row r="4" spans="1:6" ht="15" customHeight="1" x14ac:dyDescent="0.25">
      <c r="A4" s="51" t="s">
        <v>44</v>
      </c>
      <c r="B4" s="52" t="s">
        <v>45</v>
      </c>
    </row>
    <row r="5" spans="1:6" ht="15" customHeight="1" x14ac:dyDescent="0.25">
      <c r="A5" s="51" t="s">
        <v>10</v>
      </c>
      <c r="B5" s="52" t="s">
        <v>77</v>
      </c>
    </row>
    <row r="6" spans="1:6" ht="15" customHeight="1" x14ac:dyDescent="0.25">
      <c r="A6" s="53" t="s">
        <v>46</v>
      </c>
      <c r="B6" s="52" t="s">
        <v>60</v>
      </c>
    </row>
    <row r="7" spans="1:6" ht="15" customHeight="1" x14ac:dyDescent="0.25">
      <c r="A7" s="53" t="s">
        <v>47</v>
      </c>
      <c r="B7" s="52" t="s">
        <v>61</v>
      </c>
    </row>
    <row r="8" spans="1:6" ht="15" customHeight="1" x14ac:dyDescent="0.25">
      <c r="A8" s="53" t="s">
        <v>48</v>
      </c>
      <c r="B8" s="52" t="s">
        <v>62</v>
      </c>
      <c r="E8" s="30"/>
      <c r="F8" s="30"/>
    </row>
    <row r="9" spans="1:6" ht="15" customHeight="1" x14ac:dyDescent="0.25">
      <c r="A9" s="53" t="s">
        <v>49</v>
      </c>
      <c r="B9" s="52" t="s">
        <v>63</v>
      </c>
    </row>
    <row r="10" spans="1:6" ht="15" customHeight="1" x14ac:dyDescent="0.25">
      <c r="A10" s="53" t="s">
        <v>50</v>
      </c>
      <c r="B10" s="52" t="s">
        <v>64</v>
      </c>
    </row>
    <row r="11" spans="1:6" ht="15" customHeight="1" x14ac:dyDescent="0.25">
      <c r="A11" s="53" t="s">
        <v>41</v>
      </c>
      <c r="B11" s="52" t="s">
        <v>65</v>
      </c>
    </row>
    <row r="12" spans="1:6" ht="15" customHeight="1" x14ac:dyDescent="0.25">
      <c r="A12" s="53" t="s">
        <v>56</v>
      </c>
      <c r="B12" s="52" t="s">
        <v>66</v>
      </c>
    </row>
    <row r="13" spans="1:6" ht="15" customHeight="1" x14ac:dyDescent="0.25">
      <c r="A13" s="53" t="s">
        <v>51</v>
      </c>
      <c r="B13" s="52" t="s">
        <v>67</v>
      </c>
    </row>
    <row r="14" spans="1:6" ht="15" customHeight="1" x14ac:dyDescent="0.25">
      <c r="A14" s="53" t="s">
        <v>52</v>
      </c>
      <c r="B14" s="52" t="s">
        <v>68</v>
      </c>
    </row>
    <row r="15" spans="1:6" ht="15" customHeight="1" x14ac:dyDescent="0.25">
      <c r="A15" s="53" t="s">
        <v>53</v>
      </c>
      <c r="B15" s="52" t="s">
        <v>69</v>
      </c>
    </row>
    <row r="16" spans="1:6" ht="15" customHeight="1" x14ac:dyDescent="0.25">
      <c r="A16" s="53" t="s">
        <v>54</v>
      </c>
      <c r="B16" s="52" t="s">
        <v>70</v>
      </c>
    </row>
    <row r="17" spans="1:2" ht="15" customHeight="1" x14ac:dyDescent="0.25">
      <c r="A17" s="51" t="s">
        <v>80</v>
      </c>
      <c r="B17" s="52" t="s">
        <v>82</v>
      </c>
    </row>
    <row r="18" spans="1:2" ht="15" customHeight="1" x14ac:dyDescent="0.25">
      <c r="A18" s="51" t="s">
        <v>81</v>
      </c>
      <c r="B18" s="52" t="s">
        <v>83</v>
      </c>
    </row>
    <row r="19" spans="1:2" ht="15" customHeight="1" x14ac:dyDescent="0.25">
      <c r="A19" s="51" t="s">
        <v>57</v>
      </c>
      <c r="B19" s="52" t="s">
        <v>58</v>
      </c>
    </row>
    <row r="20" spans="1:2" ht="15" customHeight="1" x14ac:dyDescent="0.25">
      <c r="A20" s="51" t="s">
        <v>55</v>
      </c>
      <c r="B20" s="52" t="s">
        <v>59</v>
      </c>
    </row>
    <row r="21" spans="1:2" ht="15" customHeight="1" thickBot="1" x14ac:dyDescent="0.3">
      <c r="A21" s="55" t="s">
        <v>79</v>
      </c>
      <c r="B21" s="56" t="s">
        <v>84</v>
      </c>
    </row>
    <row r="23" spans="1:2" ht="15" customHeight="1" thickBot="1" x14ac:dyDescent="0.3"/>
    <row r="24" spans="1:2" ht="15" customHeight="1" x14ac:dyDescent="0.25">
      <c r="A24" s="50" t="s">
        <v>71</v>
      </c>
      <c r="B24" s="59"/>
    </row>
    <row r="25" spans="1:2" ht="15" customHeight="1" x14ac:dyDescent="0.25">
      <c r="A25" s="54" t="s">
        <v>73</v>
      </c>
      <c r="B25" s="52" t="s">
        <v>72</v>
      </c>
    </row>
    <row r="26" spans="1:2" ht="15" customHeight="1" x14ac:dyDescent="0.25">
      <c r="A26" s="60" t="s">
        <v>74</v>
      </c>
      <c r="B26" s="64" t="s">
        <v>78</v>
      </c>
    </row>
    <row r="27" spans="1:2" ht="15" customHeight="1" thickBot="1" x14ac:dyDescent="0.3">
      <c r="A27" s="61" t="s">
        <v>75</v>
      </c>
      <c r="B27" s="65" t="s">
        <v>76</v>
      </c>
    </row>
    <row r="28" spans="1:2" ht="15" customHeight="1" x14ac:dyDescent="0.25">
      <c r="A28" s="62"/>
      <c r="B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Data</vt:lpstr>
      <vt:lpstr>Explanations (Data)</vt:lpstr>
      <vt:lpstr>Colonies</vt:lpstr>
      <vt:lpstr>Explanations (Colonies)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</dc:creator>
  <cp:lastModifiedBy>Hanno Sandvik</cp:lastModifiedBy>
  <dcterms:created xsi:type="dcterms:W3CDTF">2020-10-03T13:34:40Z</dcterms:created>
  <dcterms:modified xsi:type="dcterms:W3CDTF">2021-05-06T14:55:02Z</dcterms:modified>
</cp:coreProperties>
</file>