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dreycampeau/Documents/DATA/TROLLBERGET DITCH/R/Input/"/>
    </mc:Choice>
  </mc:AlternateContent>
  <xr:revisionPtr revIDLastSave="0" documentId="13_ncr:1_{45F1BDFE-9F47-DE43-957C-A8EC5036243F}" xr6:coauthVersionLast="47" xr6:coauthVersionMax="47" xr10:uidLastSave="{00000000-0000-0000-0000-000000000000}"/>
  <bookViews>
    <workbookView xWindow="0" yWindow="480" windowWidth="68800" windowHeight="28320" xr2:uid="{00000000-000D-0000-FFFF-FFFF00000000}"/>
  </bookViews>
  <sheets>
    <sheet name="14C_DC_Data" sheetId="7" r:id="rId1"/>
    <sheet name="Sheet2" sheetId="8" r:id="rId2"/>
    <sheet name="14C data" sheetId="2" r:id="rId3"/>
    <sheet name="C14_wide_chemistry_data" sheetId="1" r:id="rId4"/>
    <sheet name="Audrey 14C Streams Only" sheetId="6" r:id="rId5"/>
    <sheet name="Audrey 14C" sheetId="5" r:id="rId6"/>
    <sheet name="Audrey C2" sheetId="3" r:id="rId7"/>
    <sheet name="Audrey C17-18" sheetId="4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7" l="1"/>
  <c r="AD47" i="7"/>
  <c r="AD46" i="7"/>
  <c r="AD45" i="7"/>
  <c r="AD44" i="7"/>
  <c r="AD43" i="7"/>
  <c r="AD42" i="7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8" i="7"/>
  <c r="AD7" i="7"/>
  <c r="AD6" i="7"/>
  <c r="AD5" i="7"/>
  <c r="AD3" i="7"/>
  <c r="AD2" i="7"/>
  <c r="AD4" i="7"/>
  <c r="R24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2" i="7"/>
  <c r="O3" i="5"/>
  <c r="O4" i="5"/>
  <c r="O5" i="5"/>
  <c r="O6" i="5"/>
  <c r="I35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U19" i="5"/>
  <c r="O19" i="5"/>
  <c r="U18" i="5"/>
  <c r="O18" i="5"/>
  <c r="O9" i="5"/>
  <c r="O8" i="5"/>
  <c r="O7" i="5"/>
  <c r="O2" i="5"/>
  <c r="BA94" i="4"/>
  <c r="AY94" i="4"/>
  <c r="AX94" i="4"/>
  <c r="AV94" i="4"/>
  <c r="AU94" i="4"/>
  <c r="AT94" i="4"/>
  <c r="AW94" i="4" s="1"/>
  <c r="AS94" i="4"/>
  <c r="Z94" i="4"/>
  <c r="R94" i="4"/>
  <c r="BA93" i="4"/>
  <c r="AY93" i="4"/>
  <c r="AX93" i="4"/>
  <c r="AV93" i="4"/>
  <c r="AU93" i="4"/>
  <c r="AT93" i="4"/>
  <c r="AW93" i="4" s="1"/>
  <c r="AS93" i="4"/>
  <c r="Z93" i="4"/>
  <c r="R93" i="4"/>
  <c r="AZ92" i="4"/>
  <c r="AW92" i="4"/>
  <c r="AV92" i="4"/>
  <c r="AU92" i="4"/>
  <c r="AX92" i="4" s="1"/>
  <c r="AT92" i="4"/>
  <c r="AS92" i="4"/>
  <c r="Z92" i="4"/>
  <c r="R92" i="4"/>
  <c r="AV91" i="4"/>
  <c r="AU91" i="4"/>
  <c r="AX91" i="4" s="1"/>
  <c r="AT91" i="4"/>
  <c r="AW91" i="4" s="1"/>
  <c r="AS91" i="4"/>
  <c r="Z91" i="4"/>
  <c r="R91" i="4"/>
  <c r="Z90" i="4"/>
  <c r="R90" i="4"/>
  <c r="AU89" i="4"/>
  <c r="AX89" i="4" s="1"/>
  <c r="AT89" i="4"/>
  <c r="AW89" i="4" s="1"/>
  <c r="AS89" i="4"/>
  <c r="AV89" i="4" s="1"/>
  <c r="Z89" i="4"/>
  <c r="R89" i="4"/>
  <c r="K89" i="4"/>
  <c r="Z88" i="4"/>
  <c r="R88" i="4"/>
  <c r="BA87" i="4"/>
  <c r="AY87" i="4"/>
  <c r="AX87" i="4"/>
  <c r="AV87" i="4"/>
  <c r="AU87" i="4"/>
  <c r="AT87" i="4"/>
  <c r="AW87" i="4" s="1"/>
  <c r="AS87" i="4"/>
  <c r="Z87" i="4"/>
  <c r="R87" i="4"/>
  <c r="Z86" i="4"/>
  <c r="R86" i="4"/>
  <c r="Z85" i="4"/>
  <c r="R85" i="4"/>
  <c r="Z84" i="4"/>
  <c r="R84" i="4"/>
  <c r="Z83" i="4"/>
  <c r="R83" i="4"/>
  <c r="Z82" i="4"/>
  <c r="R82" i="4"/>
  <c r="Z81" i="4"/>
  <c r="R81" i="4"/>
  <c r="Z80" i="4"/>
  <c r="R80" i="4"/>
  <c r="BA79" i="4"/>
  <c r="AY79" i="4"/>
  <c r="AX79" i="4"/>
  <c r="AV79" i="4"/>
  <c r="AU79" i="4"/>
  <c r="AT79" i="4"/>
  <c r="AW79" i="4" s="1"/>
  <c r="AS79" i="4"/>
  <c r="Z79" i="4"/>
  <c r="R79" i="4"/>
  <c r="Q79" i="4"/>
  <c r="BA78" i="4"/>
  <c r="AY78" i="4"/>
  <c r="AX78" i="4"/>
  <c r="AV78" i="4"/>
  <c r="AU78" i="4"/>
  <c r="AT78" i="4"/>
  <c r="AW78" i="4" s="1"/>
  <c r="AS78" i="4"/>
  <c r="Z78" i="4"/>
  <c r="R78" i="4"/>
  <c r="Q78" i="4"/>
  <c r="AZ77" i="4"/>
  <c r="AW77" i="4"/>
  <c r="AV77" i="4"/>
  <c r="AU77" i="4"/>
  <c r="AX77" i="4" s="1"/>
  <c r="AT77" i="4"/>
  <c r="AS77" i="4"/>
  <c r="Z77" i="4"/>
  <c r="R77" i="4"/>
  <c r="Q77" i="4"/>
  <c r="AW76" i="4"/>
  <c r="AU76" i="4"/>
  <c r="AX76" i="4" s="1"/>
  <c r="AT76" i="4"/>
  <c r="AS76" i="4"/>
  <c r="AV76" i="4" s="1"/>
  <c r="Z76" i="4"/>
  <c r="R76" i="4"/>
  <c r="Q76" i="4"/>
  <c r="Z75" i="4"/>
  <c r="R75" i="4"/>
  <c r="Q75" i="4"/>
  <c r="AU74" i="4"/>
  <c r="AX74" i="4" s="1"/>
  <c r="AT74" i="4"/>
  <c r="AW74" i="4" s="1"/>
  <c r="AS74" i="4"/>
  <c r="AV74" i="4" s="1"/>
  <c r="Z74" i="4"/>
  <c r="R74" i="4"/>
  <c r="Q74" i="4"/>
  <c r="Z73" i="4"/>
  <c r="R73" i="4"/>
  <c r="Q73" i="4"/>
  <c r="AU72" i="4"/>
  <c r="AX72" i="4" s="1"/>
  <c r="AT72" i="4"/>
  <c r="AW72" i="4" s="1"/>
  <c r="AS72" i="4"/>
  <c r="AV72" i="4" s="1"/>
  <c r="Z72" i="4"/>
  <c r="R72" i="4"/>
  <c r="Q72" i="4"/>
  <c r="Z71" i="4"/>
  <c r="R71" i="4"/>
  <c r="Q71" i="4"/>
  <c r="R70" i="4"/>
  <c r="Q70" i="4"/>
  <c r="R69" i="4"/>
  <c r="Q69" i="4"/>
  <c r="R68" i="4"/>
  <c r="Q68" i="4"/>
  <c r="Z67" i="4"/>
  <c r="R67" i="4"/>
  <c r="Q67" i="4"/>
  <c r="Z66" i="4"/>
  <c r="R66" i="4"/>
  <c r="Q66" i="4"/>
  <c r="Z65" i="4"/>
  <c r="R65" i="4"/>
  <c r="Q65" i="4"/>
  <c r="Z64" i="4"/>
  <c r="R64" i="4"/>
  <c r="Q64" i="4"/>
  <c r="Z63" i="4"/>
  <c r="R63" i="4"/>
  <c r="Q63" i="4"/>
  <c r="Z62" i="4"/>
  <c r="R62" i="4"/>
  <c r="Q62" i="4"/>
  <c r="Z61" i="4"/>
  <c r="R61" i="4"/>
  <c r="Q61" i="4"/>
  <c r="Z60" i="4"/>
  <c r="R60" i="4"/>
  <c r="Q60" i="4"/>
  <c r="Z59" i="4"/>
  <c r="R59" i="4"/>
  <c r="Q59" i="4"/>
  <c r="Y58" i="4"/>
  <c r="R58" i="4"/>
  <c r="Q58" i="4"/>
  <c r="AY57" i="4"/>
  <c r="AV57" i="4"/>
  <c r="AU57" i="4"/>
  <c r="AX57" i="4" s="1"/>
  <c r="AT57" i="4"/>
  <c r="AW57" i="4" s="1"/>
  <c r="AS57" i="4"/>
  <c r="Z57" i="4"/>
  <c r="R57" i="4"/>
  <c r="Q57" i="4"/>
  <c r="BA56" i="4"/>
  <c r="AY56" i="4"/>
  <c r="AX56" i="4"/>
  <c r="AV56" i="4"/>
  <c r="AU56" i="4"/>
  <c r="AT56" i="4"/>
  <c r="AW56" i="4" s="1"/>
  <c r="AS56" i="4"/>
  <c r="Z56" i="4"/>
  <c r="R56" i="4"/>
  <c r="Q56" i="4"/>
  <c r="AZ55" i="4"/>
  <c r="AY55" i="4"/>
  <c r="AW55" i="4"/>
  <c r="AV55" i="4"/>
  <c r="AU55" i="4"/>
  <c r="AX55" i="4" s="1"/>
  <c r="AT55" i="4"/>
  <c r="AS55" i="4"/>
  <c r="Z55" i="4"/>
  <c r="R55" i="4"/>
  <c r="Q55" i="4"/>
  <c r="AU54" i="4"/>
  <c r="AX54" i="4" s="1"/>
  <c r="AT54" i="4"/>
  <c r="AW54" i="4" s="1"/>
  <c r="AS54" i="4"/>
  <c r="AV54" i="4" s="1"/>
  <c r="Z54" i="4"/>
  <c r="R54" i="4"/>
  <c r="Q54" i="4"/>
  <c r="AU53" i="4"/>
  <c r="AX53" i="4" s="1"/>
  <c r="AT53" i="4"/>
  <c r="AW53" i="4" s="1"/>
  <c r="AS53" i="4"/>
  <c r="AV53" i="4" s="1"/>
  <c r="R53" i="4"/>
  <c r="Q53" i="4"/>
  <c r="AW52" i="4"/>
  <c r="AV52" i="4"/>
  <c r="AT52" i="4"/>
  <c r="AS52" i="4"/>
  <c r="Y52" i="4"/>
  <c r="R52" i="4"/>
  <c r="Q52" i="4"/>
  <c r="AU51" i="4"/>
  <c r="AX51" i="4" s="1"/>
  <c r="AT51" i="4"/>
  <c r="AW51" i="4" s="1"/>
  <c r="AS51" i="4"/>
  <c r="AV51" i="4" s="1"/>
  <c r="Y51" i="4"/>
  <c r="R51" i="4"/>
  <c r="Q51" i="4"/>
  <c r="Z50" i="4"/>
  <c r="R50" i="4"/>
  <c r="Z49" i="4"/>
  <c r="R49" i="4"/>
  <c r="Z48" i="4"/>
  <c r="R48" i="4"/>
  <c r="Z47" i="4"/>
  <c r="R47" i="4"/>
  <c r="Z46" i="4"/>
  <c r="R46" i="4"/>
  <c r="Z45" i="4"/>
  <c r="R45" i="4"/>
  <c r="Z44" i="4"/>
  <c r="R44" i="4"/>
  <c r="Z43" i="4"/>
  <c r="R43" i="4"/>
  <c r="Z42" i="4"/>
  <c r="R42" i="4"/>
  <c r="Z41" i="4"/>
  <c r="R41" i="4"/>
  <c r="Z40" i="4"/>
  <c r="R40" i="4"/>
  <c r="Z39" i="4"/>
  <c r="R39" i="4"/>
  <c r="Z38" i="4"/>
  <c r="R38" i="4"/>
  <c r="Z37" i="4"/>
  <c r="R37" i="4"/>
  <c r="Z36" i="4"/>
  <c r="R36" i="4"/>
  <c r="Z35" i="4"/>
  <c r="R35" i="4"/>
  <c r="Z34" i="4"/>
  <c r="R34" i="4"/>
  <c r="Z33" i="4"/>
  <c r="Z32" i="4"/>
  <c r="R32" i="4"/>
  <c r="Z31" i="4"/>
  <c r="R31" i="4"/>
  <c r="Z30" i="4"/>
  <c r="R30" i="4"/>
  <c r="Z29" i="4"/>
  <c r="R29" i="4"/>
  <c r="Z28" i="4"/>
  <c r="R28" i="4"/>
  <c r="Z27" i="4"/>
  <c r="Z26" i="4"/>
  <c r="Z25" i="4"/>
  <c r="R25" i="4"/>
  <c r="Z24" i="4"/>
  <c r="R24" i="4"/>
  <c r="Z23" i="4"/>
  <c r="R23" i="4"/>
  <c r="Z22" i="4"/>
  <c r="R22" i="4"/>
  <c r="Z21" i="4"/>
  <c r="R21" i="4"/>
  <c r="Z20" i="4"/>
  <c r="Z19" i="4"/>
  <c r="R19" i="4"/>
  <c r="Z18" i="4"/>
  <c r="R18" i="4"/>
  <c r="Z17" i="4"/>
  <c r="R17" i="4"/>
  <c r="Z16" i="4"/>
  <c r="R16" i="4"/>
  <c r="R15" i="4"/>
  <c r="R14" i="4"/>
  <c r="R11" i="4"/>
  <c r="R10" i="4"/>
  <c r="Z9" i="4"/>
  <c r="R9" i="4"/>
  <c r="Z8" i="4"/>
  <c r="Z7" i="4"/>
  <c r="Z6" i="4"/>
  <c r="Z5" i="4"/>
  <c r="Z4" i="4"/>
  <c r="Z3" i="4"/>
  <c r="Z2" i="4"/>
  <c r="AF70" i="3"/>
  <c r="AF69" i="3"/>
  <c r="AF68" i="3"/>
  <c r="AF67" i="3"/>
  <c r="AF66" i="3"/>
  <c r="AA66" i="3"/>
  <c r="AF64" i="3"/>
  <c r="AA64" i="3"/>
  <c r="AF62" i="3"/>
  <c r="AA62" i="3"/>
  <c r="AF56" i="3"/>
  <c r="AA56" i="3"/>
  <c r="O56" i="3"/>
  <c r="AF54" i="3"/>
  <c r="AA54" i="3"/>
  <c r="O54" i="3"/>
  <c r="AF52" i="3"/>
  <c r="AA52" i="3"/>
  <c r="O52" i="3"/>
  <c r="O51" i="3"/>
  <c r="O49" i="3"/>
  <c r="O48" i="3"/>
  <c r="O46" i="3"/>
  <c r="O45" i="3"/>
  <c r="O44" i="3"/>
  <c r="O43" i="3"/>
  <c r="O42" i="3"/>
  <c r="AF41" i="3"/>
  <c r="AA41" i="3"/>
  <c r="O41" i="3"/>
  <c r="AF40" i="3"/>
  <c r="AA40" i="3"/>
  <c r="O40" i="3"/>
  <c r="AF39" i="3"/>
  <c r="AA39" i="3"/>
  <c r="O39" i="3"/>
  <c r="AF38" i="3"/>
  <c r="AA38" i="3"/>
  <c r="O38" i="3"/>
  <c r="AF37" i="3"/>
  <c r="AA37" i="3"/>
  <c r="O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tc={3556D8A9-28C7-D54B-B078-A79C98C84AC5}</author>
  </authors>
  <commentList>
    <comment ref="AD1" authorId="0" shapeId="0" xr:uid="{3556D8A9-28C7-D54B-B078-A79C98C84AC5}">
      <text>
        <t>[Threaded comment]
Your version of Excel allows you to read this threaded comment; however, any edits to it will get removed if the file is opened in a newer version of Excel. Learn more: https://go.microsoft.com/fwlink/?linkid=870924
Comment:
    J'ai copié/colé les données à la main à partir du fichier "chemistry_DIC_MW)202406.06.csv" (le 02-08-2025)
Reply:
    Nearest dates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A12" authorId="0" shapeId="0" xr:uid="{00000000-0006-0000-0200-000001000000}">
      <text>
        <r>
          <rPr>
            <b/>
            <sz val="14"/>
            <color rgb="FF000000"/>
            <rFont val="Calibri"/>
            <family val="2"/>
          </rPr>
          <t>Audrey Campeau:</t>
        </r>
        <r>
          <rPr>
            <sz val="14"/>
            <color rgb="FF000000"/>
            <rFont val="Calibri"/>
            <family val="2"/>
          </rPr>
          <t xml:space="preserve">
</t>
        </r>
        <r>
          <rPr>
            <sz val="14"/>
            <color rgb="FF000000"/>
            <rFont val="Calibri"/>
            <family val="2"/>
          </rPr>
          <t>Originaly labeled  as Site M_013</t>
        </r>
      </text>
    </comment>
    <comment ref="X13" authorId="0" shapeId="0" xr:uid="{00000000-0006-0000-02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E19" authorId="0" shapeId="0" xr:uid="{00000000-0006-0000-0300-000001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E20" authorId="0" shapeId="0" xr:uid="{00000000-0006-0000-03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M20" authorId="0" shapeId="0" xr:uid="{00000000-0006-0000-0300-000003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AB25" authorId="0" shapeId="0" xr:uid="{00000000-0006-0000-0300-000004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Y1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If &lt;2.5 = 1954
[2.5 - 20] = 1955
[20 -60] =1956
[60-130]=1957
&gt;130 = 1958
</t>
        </r>
      </text>
    </comment>
    <comment ref="F52" authorId="0" shapeId="0" xr:uid="{00000000-0006-0000-0500-000002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F53" authorId="0" shapeId="0" xr:uid="{00000000-0006-0000-0500-000003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O53" authorId="0" shapeId="0" xr:uid="{00000000-0006-0000-0500-000004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K7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>Audrey Campeau:</t>
        </r>
        <r>
          <rPr>
            <sz val="9"/>
            <color indexed="81"/>
            <rFont val="Arial"/>
            <family val="2"/>
          </rPr>
          <t xml:space="preserve">
Assuming that Temp @ -250 and -350 is the same as -150</t>
        </r>
      </text>
    </comment>
    <comment ref="AG72" authorId="0" shapeId="0" xr:uid="{00000000-0006-0000-0500-000006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sharedStrings.xml><?xml version="1.0" encoding="utf-8"?>
<sst xmlns="http://schemas.openxmlformats.org/spreadsheetml/2006/main" count="4273" uniqueCount="654">
  <si>
    <t>Publication Code_DOC</t>
  </si>
  <si>
    <t>Sample_id_DOC</t>
  </si>
  <si>
    <t>Material_Type_DOC</t>
  </si>
  <si>
    <t>Site_id</t>
  </si>
  <si>
    <t>Radio_Age_DOC</t>
  </si>
  <si>
    <t>Radio_Age_uncertainty_DOC</t>
  </si>
  <si>
    <t>d13C_DOC</t>
  </si>
  <si>
    <t>Publication Code_CO2</t>
  </si>
  <si>
    <t>Sample_id_CO2</t>
  </si>
  <si>
    <t>Date_CO2</t>
  </si>
  <si>
    <t>Material_Type_CO2</t>
  </si>
  <si>
    <t>Radio_Age_CO2</t>
  </si>
  <si>
    <t>Radio_Age_uncertainty_CO2</t>
  </si>
  <si>
    <t>CO2_vol_ml_or_DOCmgL_CO2</t>
  </si>
  <si>
    <t>d13C_CO2</t>
  </si>
  <si>
    <t>DOY_CO2</t>
  </si>
  <si>
    <t>Year_CO2</t>
  </si>
  <si>
    <t>Date_chem</t>
  </si>
  <si>
    <t>pH</t>
  </si>
  <si>
    <t>Cond_uScm</t>
  </si>
  <si>
    <t>DOC_mgL</t>
  </si>
  <si>
    <t>NO2_NO3_ugL</t>
  </si>
  <si>
    <t>DN_mgL</t>
  </si>
  <si>
    <t>NH4_ugL</t>
  </si>
  <si>
    <t>PO4_ugL</t>
  </si>
  <si>
    <t>SO4_ugL</t>
  </si>
  <si>
    <t>Fe_ugL</t>
  </si>
  <si>
    <t>d18O</t>
  </si>
  <si>
    <t>DIC_mgL</t>
  </si>
  <si>
    <t>pCO2_uatm</t>
  </si>
  <si>
    <t>CH4_ugL</t>
  </si>
  <si>
    <t>CO2_mgL</t>
  </si>
  <si>
    <t>SUERC-97987</t>
  </si>
  <si>
    <t>C18-DOC-200427</t>
  </si>
  <si>
    <t>DOC</t>
  </si>
  <si>
    <t>C18</t>
  </si>
  <si>
    <t>NA</t>
  </si>
  <si>
    <t>SUERC-97986</t>
  </si>
  <si>
    <t>C18-DOC-200827</t>
  </si>
  <si>
    <t>SUERC-100403</t>
  </si>
  <si>
    <t>C18-DOC-201021</t>
  </si>
  <si>
    <t>SUERC-102773</t>
  </si>
  <si>
    <t>C18-DOC-210429</t>
  </si>
  <si>
    <t>SUERC-102378</t>
  </si>
  <si>
    <t>C18-DOC-210819</t>
  </si>
  <si>
    <t>SUERC-103882</t>
  </si>
  <si>
    <t>C18-DOC-210924</t>
  </si>
  <si>
    <t>SUERC-106761</t>
  </si>
  <si>
    <t>C18-DOC-211025</t>
  </si>
  <si>
    <t>SUERC-105225</t>
  </si>
  <si>
    <t>C18-DOC-220502</t>
  </si>
  <si>
    <t>SUERC-108844</t>
  </si>
  <si>
    <t>C18-DOC-220822</t>
  </si>
  <si>
    <t>SUERC-109789</t>
  </si>
  <si>
    <t>C18-DOC-231022</t>
  </si>
  <si>
    <t>SUERC-95052</t>
  </si>
  <si>
    <t>C1-DOC-200311</t>
  </si>
  <si>
    <t>C1</t>
  </si>
  <si>
    <t>SUERC-93724</t>
  </si>
  <si>
    <t>C1-X325-200311</t>
  </si>
  <si>
    <t>CO2</t>
  </si>
  <si>
    <t>SUERC-97969</t>
  </si>
  <si>
    <t>C1-DOC-200427</t>
  </si>
  <si>
    <t>SUERC-97967</t>
  </si>
  <si>
    <t>C1-DOC-200828</t>
  </si>
  <si>
    <t>SUERC-95186</t>
  </si>
  <si>
    <t>C1-X233-200828</t>
  </si>
  <si>
    <t>SUERC-100396</t>
  </si>
  <si>
    <t>C1-DOC-201021</t>
  </si>
  <si>
    <t>SUERC-102770</t>
  </si>
  <si>
    <t>C1-DOC-210429</t>
  </si>
  <si>
    <t>SUERC-100387</t>
  </si>
  <si>
    <t>C1-X401-210429</t>
  </si>
  <si>
    <t>SUERC-102368</t>
  </si>
  <si>
    <t>C1-DOC-210819</t>
  </si>
  <si>
    <t>SUERC-102362</t>
  </si>
  <si>
    <t>C1-X411-210819</t>
  </si>
  <si>
    <t>SUERC-103872</t>
  </si>
  <si>
    <t>C1-DOC-210925</t>
  </si>
  <si>
    <t>SUERC-106751</t>
  </si>
  <si>
    <t>C1-DOC-211024</t>
  </si>
  <si>
    <t>SUERC-102396</t>
  </si>
  <si>
    <t>C1-X141-211024</t>
  </si>
  <si>
    <t>SUERC-105215</t>
  </si>
  <si>
    <t>C1-DOC-220503</t>
  </si>
  <si>
    <t>SUERC-105209</t>
  </si>
  <si>
    <t>C1-X313-220503</t>
  </si>
  <si>
    <t>SUERC-108834</t>
  </si>
  <si>
    <t>C1-DOC-230822</t>
  </si>
  <si>
    <t>SUERC-108828</t>
  </si>
  <si>
    <t>C1-X326-230822</t>
  </si>
  <si>
    <t>SUERC-109779</t>
  </si>
  <si>
    <t>C1-DOC-241022</t>
  </si>
  <si>
    <t>SUERC-108534</t>
  </si>
  <si>
    <t>C1-X215-241022</t>
  </si>
  <si>
    <t>SUERC-95051</t>
  </si>
  <si>
    <t>C2-DOC-200311</t>
  </si>
  <si>
    <t>C2</t>
  </si>
  <si>
    <t>SUERC-93720</t>
  </si>
  <si>
    <t>C2-X241-200311</t>
  </si>
  <si>
    <t>SUERC-97970</t>
  </si>
  <si>
    <t>C2-DOC-200427</t>
  </si>
  <si>
    <t>SUERC-97968</t>
  </si>
  <si>
    <t>C2-DOC-200828</t>
  </si>
  <si>
    <t>SUERC-95187</t>
  </si>
  <si>
    <t>C2-X238-200828</t>
  </si>
  <si>
    <t>SUERC-100397</t>
  </si>
  <si>
    <t>C2-DOC-201021</t>
  </si>
  <si>
    <t>SUERC-100382</t>
  </si>
  <si>
    <t>C2-X272-201021</t>
  </si>
  <si>
    <t>SUERC-102771</t>
  </si>
  <si>
    <t>C2-DOC-210429</t>
  </si>
  <si>
    <t>SUERC-100391</t>
  </si>
  <si>
    <t>C2-X406-210429</t>
  </si>
  <si>
    <t>SUERC-102372</t>
  </si>
  <si>
    <t>C2-DOC-210819</t>
  </si>
  <si>
    <t>SUERC-102363</t>
  </si>
  <si>
    <t>C2-X412-210819</t>
  </si>
  <si>
    <t>SUERC-103873</t>
  </si>
  <si>
    <t>C2-DOC-210925</t>
  </si>
  <si>
    <t>SUERC-106752</t>
  </si>
  <si>
    <t>C2-DOC-211024</t>
  </si>
  <si>
    <t>SUERC-102397</t>
  </si>
  <si>
    <t>C2-X98-211024</t>
  </si>
  <si>
    <t>SUERC-105219</t>
  </si>
  <si>
    <t>C2-DOC-220503</t>
  </si>
  <si>
    <t>SUERC-105210</t>
  </si>
  <si>
    <t>C2-X410-220503</t>
  </si>
  <si>
    <t>SUERC-108838</t>
  </si>
  <si>
    <t>C2-DOC-230822</t>
  </si>
  <si>
    <t>SUERC-108829</t>
  </si>
  <si>
    <t>C2-X313-230822</t>
  </si>
  <si>
    <t>SUERC-109780</t>
  </si>
  <si>
    <t>C2-DOC-241022</t>
  </si>
  <si>
    <t>SUERC-108535</t>
  </si>
  <si>
    <t>C2-X312-241022</t>
  </si>
  <si>
    <t>SUERC-97975</t>
  </si>
  <si>
    <t>C4-DOC-200427</t>
  </si>
  <si>
    <t>C4</t>
  </si>
  <si>
    <t>SUERC-97971</t>
  </si>
  <si>
    <t>C4-DOC-200827</t>
  </si>
  <si>
    <t>SUERC-100402</t>
  </si>
  <si>
    <t>C4-DOC-201021</t>
  </si>
  <si>
    <t>SUERC-102772</t>
  </si>
  <si>
    <t>C4-DOC-210429</t>
  </si>
  <si>
    <t>SUERC-102373</t>
  </si>
  <si>
    <t>C4-DOC-210819</t>
  </si>
  <si>
    <t>SUERC-103874</t>
  </si>
  <si>
    <t>C4-DOC-210925</t>
  </si>
  <si>
    <t>SUERC-106753</t>
  </si>
  <si>
    <t>C4-DOC-211025</t>
  </si>
  <si>
    <t>SUERC-105220</t>
  </si>
  <si>
    <t>C4-DOC-220502</t>
  </si>
  <si>
    <t>SUERC-108839</t>
  </si>
  <si>
    <t>C4-DOC-220822</t>
  </si>
  <si>
    <t>SUERC-109781</t>
  </si>
  <si>
    <t>C4-DOC-231022</t>
  </si>
  <si>
    <t>SUERC-95055</t>
  </si>
  <si>
    <t>DC1-DOC-200312</t>
  </si>
  <si>
    <t>DC1</t>
  </si>
  <si>
    <t>SUERC-93727</t>
  </si>
  <si>
    <t>DC1-X250-200312</t>
  </si>
  <si>
    <t>SUERC-97977</t>
  </si>
  <si>
    <t>DC1-DOC-200427</t>
  </si>
  <si>
    <t>SUERC-97976</t>
  </si>
  <si>
    <t>DC1-DOC-200828</t>
  </si>
  <si>
    <t>SUERC-95188</t>
  </si>
  <si>
    <t>DC1-X250-200828</t>
  </si>
  <si>
    <t>SUERC-100404</t>
  </si>
  <si>
    <t>DC1-DOC-201020</t>
  </si>
  <si>
    <t>SUERC-100383</t>
  </si>
  <si>
    <t>DC1-X341-201020</t>
  </si>
  <si>
    <t>SUERC-102774</t>
  </si>
  <si>
    <t>DC1-DOC-210430</t>
  </si>
  <si>
    <t>SUERC-100392</t>
  </si>
  <si>
    <t>DC1-X400-210430</t>
  </si>
  <si>
    <t>SUERC-102374</t>
  </si>
  <si>
    <t>DC1-DOC-210820</t>
  </si>
  <si>
    <t>SUERC-102364</t>
  </si>
  <si>
    <t>DC1-X408-210820</t>
  </si>
  <si>
    <t>SUERC-103875</t>
  </si>
  <si>
    <t>DC1-DOC-210924</t>
  </si>
  <si>
    <t>SUERC-102385</t>
  </si>
  <si>
    <t>DC1-X402-210924</t>
  </si>
  <si>
    <t>SUERC-103885</t>
  </si>
  <si>
    <t>DC1-DOC-210927</t>
  </si>
  <si>
    <t>SUERC-102392</t>
  </si>
  <si>
    <t>DC1-X297-210927</t>
  </si>
  <si>
    <t>SUERC-106754</t>
  </si>
  <si>
    <t>DC1-DOC-211026</t>
  </si>
  <si>
    <t>SUERC-102398</t>
  </si>
  <si>
    <t>DC1-X215-211026</t>
  </si>
  <si>
    <t>SUERC-105221</t>
  </si>
  <si>
    <t>DC1-DOC-220503</t>
  </si>
  <si>
    <t>SUERC-105211</t>
  </si>
  <si>
    <t>DC1-X411-220503</t>
  </si>
  <si>
    <t>SUERC-108840</t>
  </si>
  <si>
    <t>DC1-DOC-230822</t>
  </si>
  <si>
    <t>SUERC-108830</t>
  </si>
  <si>
    <t>DC1-X406-230822</t>
  </si>
  <si>
    <t>SUERC-109782</t>
  </si>
  <si>
    <t>DC1-DOC-241022</t>
  </si>
  <si>
    <t>SUERC-108536</t>
  </si>
  <si>
    <t>DC1-X404-241022</t>
  </si>
  <si>
    <t>SUERC-97978</t>
  </si>
  <si>
    <t>DC2-DOC-200427</t>
  </si>
  <si>
    <t>DC2</t>
  </si>
  <si>
    <t>SUERC-100405</t>
  </si>
  <si>
    <t>DC2-DOC-201020</t>
  </si>
  <si>
    <t>SUERC-100384</t>
  </si>
  <si>
    <t>DC2-X303-201020</t>
  </si>
  <si>
    <t>SUERC-102775</t>
  </si>
  <si>
    <t>DC2-DOC-210430</t>
  </si>
  <si>
    <t>SUERC-100393</t>
  </si>
  <si>
    <t>DC2-X405-210430</t>
  </si>
  <si>
    <t>SUERC-102375</t>
  </si>
  <si>
    <t>DC2-DOC-210820</t>
  </si>
  <si>
    <t>SUERC-102365</t>
  </si>
  <si>
    <t>DC2-X407-210820</t>
  </si>
  <si>
    <t>SUERC-103876</t>
  </si>
  <si>
    <t>DC2-DOC-210924</t>
  </si>
  <si>
    <t>SUERC-102386</t>
  </si>
  <si>
    <t>DC2-X301-210924</t>
  </si>
  <si>
    <t>SUERC-103886</t>
  </si>
  <si>
    <t>DC2-DOC-210927</t>
  </si>
  <si>
    <t>SUERC-102393</t>
  </si>
  <si>
    <t>DC2-X232-210927</t>
  </si>
  <si>
    <t>SUERC-106755</t>
  </si>
  <si>
    <t>DC2-DOC-211025</t>
  </si>
  <si>
    <t>SUERC-102402</t>
  </si>
  <si>
    <t>DC2-X317-211025</t>
  </si>
  <si>
    <t>SUERC-105222</t>
  </si>
  <si>
    <t>DC2-DOC-220503</t>
  </si>
  <si>
    <t>SUERC-105212</t>
  </si>
  <si>
    <t>DC2-X401-220503</t>
  </si>
  <si>
    <t>SUERC-108841</t>
  </si>
  <si>
    <t>DC2-DOC-230822</t>
  </si>
  <si>
    <t>SUERC-108831</t>
  </si>
  <si>
    <t>DC2-X408-230822</t>
  </si>
  <si>
    <t>SUERC-109783</t>
  </si>
  <si>
    <t>DC2-DOC-241022</t>
  </si>
  <si>
    <t>SUERC-108537</t>
  </si>
  <si>
    <t>DC2-X229-241022</t>
  </si>
  <si>
    <t>SUERC-95053</t>
  </si>
  <si>
    <t>DC3-DOC-200312</t>
  </si>
  <si>
    <t>DC3</t>
  </si>
  <si>
    <t>SUERC-97980</t>
  </si>
  <si>
    <t>DC3-DOC-200427</t>
  </si>
  <si>
    <t>SUERC-93725</t>
  </si>
  <si>
    <t>DC3-X263-200312</t>
  </si>
  <si>
    <t>SUERC-97979</t>
  </si>
  <si>
    <t>DC3-DOC-200827</t>
  </si>
  <si>
    <t>SUERC-95189</t>
  </si>
  <si>
    <t>DC3-X316-200827</t>
  </si>
  <si>
    <t>SUERC-100406</t>
  </si>
  <si>
    <t>DC3-DOC-201020</t>
  </si>
  <si>
    <t>SUERC-100385</t>
  </si>
  <si>
    <t>DC3-X258-201020</t>
  </si>
  <si>
    <t>SUERC-102776</t>
  </si>
  <si>
    <t>DC3-DOC-210430</t>
  </si>
  <si>
    <t>SUERC-100394</t>
  </si>
  <si>
    <t>DC3-X409-210430</t>
  </si>
  <si>
    <t>SUERC-102376</t>
  </si>
  <si>
    <t>DC3-DOC-210820</t>
  </si>
  <si>
    <t>SUERC-102366</t>
  </si>
  <si>
    <t>DC3-X403-210820</t>
  </si>
  <si>
    <t>SUERC-103877</t>
  </si>
  <si>
    <t>DC3-DOC-210924</t>
  </si>
  <si>
    <t>SUERC-102387</t>
  </si>
  <si>
    <t>DC3-X85-210924</t>
  </si>
  <si>
    <t>SUERC-103888</t>
  </si>
  <si>
    <t>DC3-DOC-210928</t>
  </si>
  <si>
    <t>SUERC-102394</t>
  </si>
  <si>
    <t>DC3-X312-210928</t>
  </si>
  <si>
    <t>SUERC-106756</t>
  </si>
  <si>
    <t>DC3-DOC-211025</t>
  </si>
  <si>
    <t>SUERC-102403</t>
  </si>
  <si>
    <t>DC3-X286-211025</t>
  </si>
  <si>
    <t>SUERC-105223</t>
  </si>
  <si>
    <t>DC3-DOC-220503</t>
  </si>
  <si>
    <t>SUERC-105213</t>
  </si>
  <si>
    <t>DC3-X286-220503</t>
  </si>
  <si>
    <t>SUERC-108842</t>
  </si>
  <si>
    <t>DC3-DOC-230822</t>
  </si>
  <si>
    <t>SUERC-108832</t>
  </si>
  <si>
    <t>DC3-X356-230822</t>
  </si>
  <si>
    <t>SUERC-109784</t>
  </si>
  <si>
    <t>DC3-DOC-251022</t>
  </si>
  <si>
    <t>SUERC-108538</t>
  </si>
  <si>
    <t>DC3-X233-251022</t>
  </si>
  <si>
    <t>SUERC-95054</t>
  </si>
  <si>
    <t>DC4-DOC-200312</t>
  </si>
  <si>
    <t>DC4</t>
  </si>
  <si>
    <t>SUERC-93726</t>
  </si>
  <si>
    <t>DC4-X302-200312</t>
  </si>
  <si>
    <t>SUERC-97985</t>
  </si>
  <si>
    <t>DC4-DOC-200427</t>
  </si>
  <si>
    <t>SUERC-97981</t>
  </si>
  <si>
    <t>DC4-DOC-200828</t>
  </si>
  <si>
    <t>SUERC-95190</t>
  </si>
  <si>
    <t>DC4-X302-200828</t>
  </si>
  <si>
    <t>SUERC-100407</t>
  </si>
  <si>
    <t>DC4-DOC-201020</t>
  </si>
  <si>
    <t>SUERC-100386</t>
  </si>
  <si>
    <t>DC4-X241-201021</t>
  </si>
  <si>
    <t>SUERC-102780</t>
  </si>
  <si>
    <t>DC4-DOC-210430</t>
  </si>
  <si>
    <t>SUERC-100395</t>
  </si>
  <si>
    <t>DC4-X404-210430</t>
  </si>
  <si>
    <t>SUERC-102377</t>
  </si>
  <si>
    <t>DC4-DOC-210820</t>
  </si>
  <si>
    <t>SUERC-102367</t>
  </si>
  <si>
    <t>DC4-X413-210820</t>
  </si>
  <si>
    <t>SUERC-103878</t>
  </si>
  <si>
    <t>DC4-DOC-210924</t>
  </si>
  <si>
    <t>SUERC-102388</t>
  </si>
  <si>
    <t>DC4-X234-210924</t>
  </si>
  <si>
    <t>SUERC-103887</t>
  </si>
  <si>
    <t>DC4-DOC-210927</t>
  </si>
  <si>
    <t>SUERC-102395</t>
  </si>
  <si>
    <t>DC4-X229-210927</t>
  </si>
  <si>
    <t>SUERC-106757</t>
  </si>
  <si>
    <t>DC4-DOC-211026</t>
  </si>
  <si>
    <t>SUERC-102404</t>
  </si>
  <si>
    <t>DC4-X115-211026</t>
  </si>
  <si>
    <t>SUERC-105224</t>
  </si>
  <si>
    <t>DC4-DOC-220503</t>
  </si>
  <si>
    <t>SUERC-105214</t>
  </si>
  <si>
    <t>DC4-X297-220503</t>
  </si>
  <si>
    <t>SUERC-108843</t>
  </si>
  <si>
    <t>DC4-DOC-230822</t>
  </si>
  <si>
    <t>SUERC-108833</t>
  </si>
  <si>
    <t>DC4-X297-230822</t>
  </si>
  <si>
    <t>SUERC-109785</t>
  </si>
  <si>
    <t>DC4-DOC-251022</t>
  </si>
  <si>
    <t>SUERC-108539</t>
  </si>
  <si>
    <t>DC4-X85-251022</t>
  </si>
  <si>
    <t>SUERC-97989</t>
  </si>
  <si>
    <t>WR1-DOC-200427</t>
  </si>
  <si>
    <t>WR1</t>
  </si>
  <si>
    <t>SUERC-97988</t>
  </si>
  <si>
    <t>WR1-DOC-200827</t>
  </si>
  <si>
    <t>SUERC-100411</t>
  </si>
  <si>
    <t>WR1-DOC-201021</t>
  </si>
  <si>
    <t>SUERC-102781</t>
  </si>
  <si>
    <t>WR1-DOC-210430</t>
  </si>
  <si>
    <t>SUERC-102383</t>
  </si>
  <si>
    <t>WR1-DOC-210819</t>
  </si>
  <si>
    <t>SUERC-103883</t>
  </si>
  <si>
    <t>WR1-DOC-210924</t>
  </si>
  <si>
    <t>SUERC-106762</t>
  </si>
  <si>
    <t>WR1-DOC-211025</t>
  </si>
  <si>
    <t>SUERC-105230</t>
  </si>
  <si>
    <t>WR1-DOC-220503</t>
  </si>
  <si>
    <t>SUERC-108849</t>
  </si>
  <si>
    <t>WR1-DOC-230822</t>
  </si>
  <si>
    <t>SUERC-109790</t>
  </si>
  <si>
    <t>WR1-DOC-241022</t>
  </si>
  <si>
    <t>SUERC-95056</t>
  </si>
  <si>
    <t>WR2-DOC-200312</t>
  </si>
  <si>
    <t>WR2</t>
  </si>
  <si>
    <t>SUERC-97991</t>
  </si>
  <si>
    <t>WR2-DOC-200427</t>
  </si>
  <si>
    <t>SUERC-97990</t>
  </si>
  <si>
    <t>WR2-DOC-200827</t>
  </si>
  <si>
    <t>SUERC-100412</t>
  </si>
  <si>
    <t>WR2-DOC-201021</t>
  </si>
  <si>
    <t>SUERC-102782</t>
  </si>
  <si>
    <t>WR2-DOC-210430</t>
  </si>
  <si>
    <t>SUERC-102384</t>
  </si>
  <si>
    <t>WR2-DOC-210819</t>
  </si>
  <si>
    <t>SUERC-103884</t>
  </si>
  <si>
    <t>WR2-DOC-210924</t>
  </si>
  <si>
    <t>SUERC-106763</t>
  </si>
  <si>
    <t>WR2-DOC-211025</t>
  </si>
  <si>
    <t>SUERC-105231</t>
  </si>
  <si>
    <t>WR2-DOC-220503</t>
  </si>
  <si>
    <t>SUERC-108850</t>
  </si>
  <si>
    <t>WR2-DOC-230822</t>
  </si>
  <si>
    <t>SUERC-109791</t>
  </si>
  <si>
    <t>WR2-DOC-241022</t>
  </si>
  <si>
    <t>Date</t>
  </si>
  <si>
    <t>DOCmgL_14C_DOC</t>
  </si>
  <si>
    <t>DOC_14C_Modern</t>
  </si>
  <si>
    <t>DOC_14C_Modern_error</t>
  </si>
  <si>
    <t>DOY</t>
  </si>
  <si>
    <t>Year</t>
  </si>
  <si>
    <t>CO2_14C_Modern</t>
  </si>
  <si>
    <t>CO2_14C_Modern_error</t>
  </si>
  <si>
    <t>n</t>
  </si>
  <si>
    <t>Site</t>
  </si>
  <si>
    <t>Sampling_Period</t>
  </si>
  <si>
    <t>Date_Time</t>
  </si>
  <si>
    <t>Serial_Number</t>
  </si>
  <si>
    <t>Station</t>
  </si>
  <si>
    <t>Depth_cm</t>
  </si>
  <si>
    <t>Distance_m</t>
  </si>
  <si>
    <t>Temperature</t>
  </si>
  <si>
    <t>pCO2</t>
  </si>
  <si>
    <t>pCH4</t>
  </si>
  <si>
    <t>d13DIC</t>
  </si>
  <si>
    <t>d13DIC_sd</t>
  </si>
  <si>
    <t>Atom%</t>
  </si>
  <si>
    <t>NPOC_mgCL</t>
  </si>
  <si>
    <t>NPOC_%rsd</t>
  </si>
  <si>
    <t>TN_mgNL</t>
  </si>
  <si>
    <t>TN_%rsd</t>
  </si>
  <si>
    <t>CO2_mgCL</t>
  </si>
  <si>
    <t>CH4_ugCL</t>
  </si>
  <si>
    <t>DIC_mgCL</t>
  </si>
  <si>
    <t>HCO3_mgCL</t>
  </si>
  <si>
    <t>CO3_mgCL</t>
  </si>
  <si>
    <t>SUERC-ID</t>
  </si>
  <si>
    <t>C14-CO2_pMC</t>
  </si>
  <si>
    <t>d14C_CO2</t>
  </si>
  <si>
    <t>C14-CO2_Age</t>
  </si>
  <si>
    <t>d13C-CO2_Measured</t>
  </si>
  <si>
    <t>C14-DOC_pMC</t>
  </si>
  <si>
    <t>d14C_DOC</t>
  </si>
  <si>
    <t>C14-DOC_Age</t>
  </si>
  <si>
    <t>d13C-DOC_Measured</t>
  </si>
  <si>
    <t>Station_ID</t>
  </si>
  <si>
    <t>O18</t>
  </si>
  <si>
    <t>H2</t>
  </si>
  <si>
    <t>S-transect</t>
  </si>
  <si>
    <t>1-3081401002</t>
  </si>
  <si>
    <t>Stream</t>
  </si>
  <si>
    <t>1-3081401101</t>
  </si>
  <si>
    <t>RS</t>
  </si>
  <si>
    <t>1-3081401102</t>
  </si>
  <si>
    <t>RD</t>
  </si>
  <si>
    <t>US</t>
  </si>
  <si>
    <t>UD</t>
  </si>
  <si>
    <t>1-3081402002</t>
  </si>
  <si>
    <t>1-3081402101</t>
  </si>
  <si>
    <t>1-3081402102</t>
  </si>
  <si>
    <t>1-3081402202</t>
  </si>
  <si>
    <t>1-3081403002</t>
  </si>
  <si>
    <t>1-3081403101</t>
  </si>
  <si>
    <t>1-3081403102</t>
  </si>
  <si>
    <t>1-3081403202</t>
  </si>
  <si>
    <t>1-3081404002</t>
  </si>
  <si>
    <t>1-3081404101</t>
  </si>
  <si>
    <t>1-3081404102</t>
  </si>
  <si>
    <t>1-3081404202</t>
  </si>
  <si>
    <t>1-3081405002</t>
  </si>
  <si>
    <t>1-3081405101</t>
  </si>
  <si>
    <t>1-3081405102</t>
  </si>
  <si>
    <t>1-3081405201</t>
  </si>
  <si>
    <t>1-3081405202</t>
  </si>
  <si>
    <t>1-3081406002</t>
  </si>
  <si>
    <t>1-3081406101</t>
  </si>
  <si>
    <t>1-3081406102</t>
  </si>
  <si>
    <t>1-3081406202</t>
  </si>
  <si>
    <t>1-3081407002</t>
  </si>
  <si>
    <t>1-3081407101</t>
  </si>
  <si>
    <t>1-3081407102</t>
  </si>
  <si>
    <t>1-3081407202</t>
  </si>
  <si>
    <t>1-3081501002</t>
  </si>
  <si>
    <t>Modern</t>
  </si>
  <si>
    <t>1-3081501101</t>
  </si>
  <si>
    <t>1-3081501102</t>
  </si>
  <si>
    <t>1-3081501201</t>
  </si>
  <si>
    <t>1-3081501202</t>
  </si>
  <si>
    <t>1-3081502002</t>
  </si>
  <si>
    <t>1-3081502101</t>
  </si>
  <si>
    <t>1-3081502102</t>
  </si>
  <si>
    <t>1-3081502201</t>
  </si>
  <si>
    <t>1-3081502202</t>
  </si>
  <si>
    <t>1-3081503002</t>
  </si>
  <si>
    <t>1-3081503101</t>
  </si>
  <si>
    <t>1-3081503102</t>
  </si>
  <si>
    <t>1-3081503202</t>
  </si>
  <si>
    <t>1-3081504002</t>
  </si>
  <si>
    <t>1-3081504102</t>
  </si>
  <si>
    <t>1-3081504202</t>
  </si>
  <si>
    <t>1-3081505002</t>
  </si>
  <si>
    <t>1-3081505101</t>
  </si>
  <si>
    <t>1-3081505102</t>
  </si>
  <si>
    <t>1-3081505202</t>
  </si>
  <si>
    <t>1-3081506002</t>
  </si>
  <si>
    <t>1-3081506101</t>
  </si>
  <si>
    <t>1-3081506102</t>
  </si>
  <si>
    <t>1-3081506202</t>
  </si>
  <si>
    <t>Source</t>
  </si>
  <si>
    <t>d13CO2</t>
  </si>
  <si>
    <t>d13C-CH4_Umea</t>
  </si>
  <si>
    <t>CH4_mgCL</t>
  </si>
  <si>
    <t>DOC_Vol_,mgL</t>
  </si>
  <si>
    <t>d13C-DOC</t>
  </si>
  <si>
    <t>C14-CH4_pMC</t>
  </si>
  <si>
    <t>C14-CH4_Age</t>
  </si>
  <si>
    <t>d13C-CH4_Scotland</t>
  </si>
  <si>
    <t>d14C_CH4</t>
  </si>
  <si>
    <t>CO2_Year_FL</t>
  </si>
  <si>
    <t>DOC_Year_FL</t>
  </si>
  <si>
    <t>CH4_Year_FL</t>
  </si>
  <si>
    <t>CO2_Year_RL</t>
  </si>
  <si>
    <t>DOC_Year_RL</t>
  </si>
  <si>
    <t>CH4_Year_RL</t>
  </si>
  <si>
    <t>Degero</t>
  </si>
  <si>
    <t>Audrey</t>
  </si>
  <si>
    <t>1-3081401017</t>
  </si>
  <si>
    <t>1-3081401013</t>
  </si>
  <si>
    <t>M_013</t>
  </si>
  <si>
    <t>1-3081401038</t>
  </si>
  <si>
    <t>M_038</t>
  </si>
  <si>
    <t>1-3081401075</t>
  </si>
  <si>
    <t>M_075</t>
  </si>
  <si>
    <t>1-3081401150</t>
  </si>
  <si>
    <t>M_150</t>
  </si>
  <si>
    <t>1-3081401250</t>
  </si>
  <si>
    <t>M_250</t>
  </si>
  <si>
    <t>1-3081401350</t>
  </si>
  <si>
    <t>M_350</t>
  </si>
  <si>
    <t>1-3081402017</t>
  </si>
  <si>
    <t>1-3081402013</t>
  </si>
  <si>
    <t>1-3081402038</t>
  </si>
  <si>
    <t>1-3081402075</t>
  </si>
  <si>
    <t>1-3081402150</t>
  </si>
  <si>
    <t>1-3081402250</t>
  </si>
  <si>
    <t>1-3081402350</t>
  </si>
  <si>
    <t>1-3081403017</t>
  </si>
  <si>
    <t>1-3081403013</t>
  </si>
  <si>
    <t>1-3081403038</t>
  </si>
  <si>
    <t>1-3081403075</t>
  </si>
  <si>
    <t>1-3081403150</t>
  </si>
  <si>
    <t>1-3081403250</t>
  </si>
  <si>
    <t>1-3081403350</t>
  </si>
  <si>
    <t>1-3081404017</t>
  </si>
  <si>
    <t>1-3081404013</t>
  </si>
  <si>
    <t>1-3081404038</t>
  </si>
  <si>
    <t>1-3081404075</t>
  </si>
  <si>
    <t>1-3081404150</t>
  </si>
  <si>
    <t>1-3081404250</t>
  </si>
  <si>
    <t>1-3081404350</t>
  </si>
  <si>
    <t>1-3081405017</t>
  </si>
  <si>
    <t>1-3081405013</t>
  </si>
  <si>
    <t>1-3081405038</t>
  </si>
  <si>
    <t>1-3081405075</t>
  </si>
  <si>
    <t>1-3081405150</t>
  </si>
  <si>
    <t>1-3081405250</t>
  </si>
  <si>
    <t>1-3081405350</t>
  </si>
  <si>
    <t>1-3081406017</t>
  </si>
  <si>
    <t>1-3081406013</t>
  </si>
  <si>
    <t>1-3081406038</t>
  </si>
  <si>
    <t>1-3081406075</t>
  </si>
  <si>
    <t>1-3081406150</t>
  </si>
  <si>
    <t>1-3081406250</t>
  </si>
  <si>
    <t>1-3081406350</t>
  </si>
  <si>
    <t>1-3081407017</t>
  </si>
  <si>
    <t>1-3081407013</t>
  </si>
  <si>
    <t>1-3081407038</t>
  </si>
  <si>
    <t>1-3081407075</t>
  </si>
  <si>
    <t>1-3081407150</t>
  </si>
  <si>
    <t>1-3081407250</t>
  </si>
  <si>
    <t>1-3081407350</t>
  </si>
  <si>
    <t>1-3081501017</t>
  </si>
  <si>
    <t>1-3081501018</t>
  </si>
  <si>
    <t>1-3081501025</t>
  </si>
  <si>
    <t>M_025</t>
  </si>
  <si>
    <t>1-3081501075</t>
  </si>
  <si>
    <t>1-3081501150</t>
  </si>
  <si>
    <t>1-3081501250</t>
  </si>
  <si>
    <t>1-3081501350</t>
  </si>
  <si>
    <t>1-3081502017</t>
  </si>
  <si>
    <t>1-3081502013</t>
  </si>
  <si>
    <t>1-3081502038</t>
  </si>
  <si>
    <t>1-3081502075</t>
  </si>
  <si>
    <t>1-3081502150</t>
  </si>
  <si>
    <t>1-3081502250</t>
  </si>
  <si>
    <t>1-3081502350</t>
  </si>
  <si>
    <t>1-3081503017</t>
  </si>
  <si>
    <t>1-3081503013</t>
  </si>
  <si>
    <t>1-3081503038</t>
  </si>
  <si>
    <t>1-3081503075</t>
  </si>
  <si>
    <t>1-3081503150</t>
  </si>
  <si>
    <t>1-3081503250</t>
  </si>
  <si>
    <t>1-3081503350</t>
  </si>
  <si>
    <t>1-3081504017</t>
  </si>
  <si>
    <t>1-3081504013</t>
  </si>
  <si>
    <t>1-3081504025</t>
  </si>
  <si>
    <t>1-3081504038</t>
  </si>
  <si>
    <t>1-3081504075</t>
  </si>
  <si>
    <t>1-3081504150</t>
  </si>
  <si>
    <t>1-3081504250</t>
  </si>
  <si>
    <t>1-3081504350</t>
  </si>
  <si>
    <t>1-3081505017</t>
  </si>
  <si>
    <t>1-3081505013</t>
  </si>
  <si>
    <t>1-3081505038</t>
  </si>
  <si>
    <t>1-3081505075</t>
  </si>
  <si>
    <t>1-3081505150</t>
  </si>
  <si>
    <t>1-3081505250</t>
  </si>
  <si>
    <t>1-3081505350</t>
  </si>
  <si>
    <t>1-3081506017</t>
  </si>
  <si>
    <t>1-3081506013</t>
  </si>
  <si>
    <t>1-3081506025</t>
  </si>
  <si>
    <t>1-3081506038</t>
  </si>
  <si>
    <t>1-3081506075</t>
  </si>
  <si>
    <t>1-3081506150</t>
  </si>
  <si>
    <t>1-3081506250</t>
  </si>
  <si>
    <t>1-3081506350</t>
  </si>
  <si>
    <t>SUERC-62147</t>
  </si>
  <si>
    <t>SUERC-63892</t>
  </si>
  <si>
    <t>SUERC-65882</t>
  </si>
  <si>
    <t>SUERC-66543</t>
  </si>
  <si>
    <t>SUERC-66546</t>
  </si>
  <si>
    <t>SUERC-68222</t>
  </si>
  <si>
    <t>SUERC-68882</t>
  </si>
  <si>
    <t>SUERC-62156</t>
  </si>
  <si>
    <t>SUERC-62157</t>
  </si>
  <si>
    <t>SUERC-63901</t>
  </si>
  <si>
    <t>SUERC-65891</t>
  </si>
  <si>
    <t>SUERC-66542</t>
  </si>
  <si>
    <t>SUERC-66545</t>
  </si>
  <si>
    <t>SUERC-67429</t>
  </si>
  <si>
    <t>SUERC-68221</t>
  </si>
  <si>
    <t>SUERC-68881</t>
  </si>
  <si>
    <t>SUERC-61387</t>
  </si>
  <si>
    <t>SUERC-64025</t>
  </si>
  <si>
    <t>SUERC-64820</t>
  </si>
  <si>
    <t>SUERC-61396</t>
  </si>
  <si>
    <t>SUERC-61397</t>
  </si>
  <si>
    <t>SUERC-64034</t>
  </si>
  <si>
    <t>SUERC-64829</t>
  </si>
  <si>
    <t>SUERC-67430</t>
  </si>
  <si>
    <t>Treatment</t>
  </si>
  <si>
    <t>Pre-cleaned</t>
  </si>
  <si>
    <t>Post-cleaned</t>
  </si>
  <si>
    <t>Pre-clearcut</t>
  </si>
  <si>
    <t>Post-clearcut</t>
  </si>
  <si>
    <t>Pristine</t>
  </si>
  <si>
    <t>Rewetted</t>
  </si>
  <si>
    <t>Site_ID_14C</t>
  </si>
  <si>
    <t>Site_id_chem</t>
  </si>
  <si>
    <t>EC_uScm</t>
  </si>
  <si>
    <t>Mn_ugL</t>
  </si>
  <si>
    <t>Na_ugL</t>
  </si>
  <si>
    <t>Cl_ugL</t>
  </si>
  <si>
    <t>Ca_ugL</t>
  </si>
  <si>
    <t>P_ugL</t>
  </si>
  <si>
    <t>Si_ugL</t>
  </si>
  <si>
    <t>Mg_ugL</t>
  </si>
  <si>
    <t>K_ugL</t>
  </si>
  <si>
    <t>Hg_ugL</t>
  </si>
  <si>
    <t>d2H</t>
  </si>
  <si>
    <t>pH_MW</t>
  </si>
  <si>
    <t>WT_MW</t>
  </si>
  <si>
    <t>DIC_mgL_MW</t>
  </si>
  <si>
    <t>CO2_mgL_MW</t>
  </si>
  <si>
    <t>CH4_ugL_MW</t>
  </si>
  <si>
    <t>Date_MW</t>
  </si>
  <si>
    <t>row_id</t>
  </si>
  <si>
    <t>Days_between_C14_Chem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</si>
</sst>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"/>
    <numFmt numFmtId="166" formatCode="0.000"/>
    <numFmt numFmtId="167" formatCode="0.000000"/>
  </numFmts>
  <fonts count="3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i/>
      <sz val="12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4"/>
      <color indexed="81"/>
      <name val="Calibri"/>
      <family val="2"/>
    </font>
    <font>
      <sz val="14"/>
      <color indexed="81"/>
      <name val="Calibri"/>
      <family val="2"/>
    </font>
    <font>
      <sz val="12"/>
      <color rgb="FF000000"/>
      <name val="Calibri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b/>
      <sz val="12"/>
      <color rgb="FF000000"/>
      <name val="Aptos Narrow"/>
      <scheme val="minor"/>
    </font>
    <font>
      <sz val="10"/>
      <color rgb="FF000000"/>
      <name val="Tahoma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18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33" borderId="0" xfId="0" applyNumberFormat="1" applyFont="1" applyFill="1" applyAlignment="1" applyProtection="1">
      <alignment horizontal="right"/>
      <protection locked="0"/>
    </xf>
    <xf numFmtId="1" fontId="0" fillId="34" borderId="0" xfId="0" applyNumberFormat="1" applyFill="1" applyAlignment="1">
      <alignment horizontal="right"/>
    </xf>
    <xf numFmtId="2" fontId="0" fillId="34" borderId="0" xfId="0" applyNumberFormat="1" applyFill="1" applyAlignment="1">
      <alignment horizontal="right"/>
    </xf>
    <xf numFmtId="165" fontId="19" fillId="33" borderId="0" xfId="0" applyNumberFormat="1" applyFont="1" applyFill="1" applyAlignment="1" applyProtection="1">
      <alignment horizontal="right"/>
      <protection locked="0"/>
    </xf>
    <xf numFmtId="0" fontId="0" fillId="34" borderId="0" xfId="0" applyFill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0" fillId="34" borderId="0" xfId="0" applyNumberFormat="1" applyFill="1"/>
    <xf numFmtId="0" fontId="0" fillId="34" borderId="0" xfId="0" applyFill="1"/>
    <xf numFmtId="1" fontId="18" fillId="35" borderId="0" xfId="0" applyNumberFormat="1" applyFont="1" applyFill="1" applyAlignment="1">
      <alignment horizontal="right"/>
    </xf>
    <xf numFmtId="2" fontId="19" fillId="34" borderId="0" xfId="0" applyNumberFormat="1" applyFont="1" applyFill="1" applyAlignment="1">
      <alignment horizontal="right"/>
    </xf>
    <xf numFmtId="0" fontId="0" fillId="0" borderId="10" xfId="0" applyBorder="1"/>
    <xf numFmtId="1" fontId="0" fillId="0" borderId="10" xfId="0" applyNumberFormat="1" applyBorder="1"/>
    <xf numFmtId="164" fontId="0" fillId="34" borderId="10" xfId="0" applyNumberFormat="1" applyFill="1" applyBorder="1"/>
    <xf numFmtId="0" fontId="0" fillId="34" borderId="10" xfId="0" applyFill="1" applyBorder="1"/>
    <xf numFmtId="0" fontId="18" fillId="0" borderId="10" xfId="0" applyFont="1" applyBorder="1" applyAlignment="1">
      <alignment horizontal="left"/>
    </xf>
    <xf numFmtId="1" fontId="18" fillId="35" borderId="10" xfId="0" applyNumberFormat="1" applyFont="1" applyFill="1" applyBorder="1" applyAlignment="1">
      <alignment horizontal="right"/>
    </xf>
    <xf numFmtId="1" fontId="0" fillId="34" borderId="10" xfId="0" applyNumberFormat="1" applyFill="1" applyBorder="1" applyAlignment="1">
      <alignment horizontal="right"/>
    </xf>
    <xf numFmtId="2" fontId="0" fillId="34" borderId="10" xfId="0" applyNumberFormat="1" applyFill="1" applyBorder="1" applyAlignment="1">
      <alignment horizontal="right"/>
    </xf>
    <xf numFmtId="2" fontId="19" fillId="34" borderId="10" xfId="0" applyNumberFormat="1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2" fontId="19" fillId="0" borderId="0" xfId="0" applyNumberFormat="1" applyFont="1" applyAlignment="1">
      <alignment horizontal="right" vertical="center"/>
    </xf>
    <xf numFmtId="2" fontId="19" fillId="34" borderId="0" xfId="0" applyNumberFormat="1" applyFont="1" applyFill="1" applyAlignment="1">
      <alignment horizontal="right" vertical="center"/>
    </xf>
    <xf numFmtId="164" fontId="0" fillId="0" borderId="10" xfId="0" applyNumberFormat="1" applyBorder="1"/>
    <xf numFmtId="0" fontId="18" fillId="0" borderId="10" xfId="0" applyFon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19" fillId="0" borderId="10" xfId="0" applyNumberFormat="1" applyFont="1" applyBorder="1" applyAlignment="1">
      <alignment horizontal="right"/>
    </xf>
    <xf numFmtId="2" fontId="19" fillId="0" borderId="10" xfId="0" applyNumberFormat="1" applyFont="1" applyBorder="1" applyAlignment="1">
      <alignment horizontal="right" vertical="center"/>
    </xf>
    <xf numFmtId="2" fontId="14" fillId="0" borderId="10" xfId="0" applyNumberFormat="1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" fontId="19" fillId="33" borderId="10" xfId="0" applyNumberFormat="1" applyFont="1" applyFill="1" applyBorder="1" applyAlignment="1" applyProtection="1">
      <alignment horizontal="right"/>
      <protection locked="0"/>
    </xf>
    <xf numFmtId="165" fontId="19" fillId="33" borderId="10" xfId="0" applyNumberFormat="1" applyFont="1" applyFill="1" applyBorder="1" applyAlignment="1" applyProtection="1">
      <alignment horizontal="right"/>
      <protection locked="0"/>
    </xf>
    <xf numFmtId="0" fontId="19" fillId="0" borderId="0" xfId="0" quotePrefix="1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165" fontId="18" fillId="0" borderId="0" xfId="0" applyNumberFormat="1" applyFont="1" applyAlignment="1">
      <alignment horizontal="right" vertical="center" wrapText="1"/>
    </xf>
    <xf numFmtId="1" fontId="19" fillId="0" borderId="0" xfId="0" applyNumberFormat="1" applyFont="1" applyAlignment="1" applyProtection="1">
      <alignment horizontal="right"/>
      <protection locked="0"/>
    </xf>
    <xf numFmtId="2" fontId="19" fillId="0" borderId="0" xfId="0" applyNumberFormat="1" applyFont="1" applyAlignment="1" applyProtection="1">
      <alignment horizontal="right"/>
      <protection locked="0"/>
    </xf>
    <xf numFmtId="1" fontId="19" fillId="0" borderId="0" xfId="0" applyNumberFormat="1" applyFont="1" applyAlignment="1">
      <alignment horizontal="right"/>
    </xf>
    <xf numFmtId="0" fontId="19" fillId="0" borderId="10" xfId="0" quotePrefix="1" applyFont="1" applyBorder="1"/>
    <xf numFmtId="165" fontId="0" fillId="0" borderId="10" xfId="0" applyNumberFormat="1" applyBorder="1" applyAlignment="1">
      <alignment horizontal="right"/>
    </xf>
    <xf numFmtId="2" fontId="18" fillId="0" borderId="10" xfId="0" applyNumberFormat="1" applyFont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0" fontId="0" fillId="0" borderId="0" xfId="0" quotePrefix="1"/>
    <xf numFmtId="0" fontId="0" fillId="0" borderId="10" xfId="0" quotePrefix="1" applyBorder="1"/>
    <xf numFmtId="0" fontId="19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1" fontId="19" fillId="34" borderId="0" xfId="0" applyNumberFormat="1" applyFont="1" applyFill="1" applyAlignment="1">
      <alignment horizontal="right"/>
    </xf>
    <xf numFmtId="1" fontId="19" fillId="0" borderId="10" xfId="0" applyNumberFormat="1" applyFont="1" applyBorder="1" applyAlignment="1">
      <alignment horizontal="right"/>
    </xf>
    <xf numFmtId="1" fontId="0" fillId="0" borderId="11" xfId="0" applyNumberFormat="1" applyBorder="1"/>
    <xf numFmtId="2" fontId="0" fillId="0" borderId="12" xfId="0" applyNumberFormat="1" applyBorder="1"/>
    <xf numFmtId="0" fontId="0" fillId="0" borderId="12" xfId="0" applyBorder="1"/>
    <xf numFmtId="165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12" xfId="0" applyNumberFormat="1" applyBorder="1"/>
    <xf numFmtId="2" fontId="18" fillId="0" borderId="0" xfId="0" applyNumberFormat="1" applyFont="1"/>
    <xf numFmtId="166" fontId="0" fillId="0" borderId="0" xfId="0" applyNumberFormat="1"/>
    <xf numFmtId="2" fontId="19" fillId="0" borderId="0" xfId="0" applyNumberFormat="1" applyFont="1"/>
    <xf numFmtId="1" fontId="0" fillId="0" borderId="14" xfId="0" applyNumberFormat="1" applyBorder="1"/>
    <xf numFmtId="165" fontId="0" fillId="0" borderId="0" xfId="0" applyNumberFormat="1"/>
    <xf numFmtId="2" fontId="0" fillId="34" borderId="0" xfId="0" applyNumberFormat="1" applyFill="1"/>
    <xf numFmtId="1" fontId="0" fillId="34" borderId="0" xfId="0" applyNumberFormat="1" applyFill="1"/>
    <xf numFmtId="1" fontId="0" fillId="34" borderId="14" xfId="0" applyNumberFormat="1" applyFill="1" applyBorder="1"/>
    <xf numFmtId="165" fontId="0" fillId="34" borderId="0" xfId="0" applyNumberFormat="1" applyFill="1"/>
    <xf numFmtId="2" fontId="18" fillId="0" borderId="10" xfId="0" applyNumberFormat="1" applyFont="1" applyBorder="1"/>
    <xf numFmtId="2" fontId="0" fillId="0" borderId="10" xfId="0" applyNumberFormat="1" applyBorder="1"/>
    <xf numFmtId="2" fontId="0" fillId="34" borderId="10" xfId="0" applyNumberFormat="1" applyFill="1" applyBorder="1"/>
    <xf numFmtId="2" fontId="19" fillId="0" borderId="10" xfId="0" applyNumberFormat="1" applyFont="1" applyBorder="1"/>
    <xf numFmtId="1" fontId="0" fillId="34" borderId="10" xfId="0" applyNumberFormat="1" applyFill="1" applyBorder="1"/>
    <xf numFmtId="1" fontId="0" fillId="34" borderId="15" xfId="0" applyNumberFormat="1" applyFill="1" applyBorder="1"/>
    <xf numFmtId="165" fontId="0" fillId="34" borderId="10" xfId="0" applyNumberFormat="1" applyFill="1" applyBorder="1"/>
    <xf numFmtId="166" fontId="19" fillId="0" borderId="0" xfId="0" applyNumberFormat="1" applyFont="1" applyAlignment="1">
      <alignment vertical="center"/>
    </xf>
    <xf numFmtId="2" fontId="7" fillId="36" borderId="0" xfId="0" applyNumberFormat="1" applyFont="1" applyFill="1"/>
    <xf numFmtId="1" fontId="7" fillId="36" borderId="0" xfId="0" applyNumberFormat="1" applyFont="1" applyFill="1"/>
    <xf numFmtId="166" fontId="19" fillId="0" borderId="10" xfId="0" applyNumberFormat="1" applyFont="1" applyBorder="1" applyAlignment="1">
      <alignment vertical="center"/>
    </xf>
    <xf numFmtId="0" fontId="18" fillId="0" borderId="0" xfId="0" applyFont="1"/>
    <xf numFmtId="167" fontId="19" fillId="0" borderId="0" xfId="0" applyNumberFormat="1" applyFont="1" applyAlignment="1">
      <alignment vertical="center"/>
    </xf>
    <xf numFmtId="2" fontId="19" fillId="0" borderId="0" xfId="0" quotePrefix="1" applyNumberFormat="1" applyFont="1" applyAlignment="1">
      <alignment vertical="center"/>
    </xf>
    <xf numFmtId="1" fontId="7" fillId="37" borderId="0" xfId="0" applyNumberFormat="1" applyFont="1" applyFill="1"/>
    <xf numFmtId="2" fontId="7" fillId="37" borderId="0" xfId="0" applyNumberFormat="1" applyFont="1" applyFill="1"/>
    <xf numFmtId="1" fontId="19" fillId="0" borderId="0" xfId="0" applyNumberFormat="1" applyFont="1"/>
    <xf numFmtId="165" fontId="19" fillId="0" borderId="0" xfId="0" applyNumberFormat="1" applyFont="1" applyAlignment="1">
      <alignment vertical="center"/>
    </xf>
    <xf numFmtId="1" fontId="18" fillId="0" borderId="14" xfId="0" applyNumberFormat="1" applyFont="1" applyBorder="1" applyAlignment="1">
      <alignment vertical="center" wrapText="1"/>
    </xf>
    <xf numFmtId="2" fontId="18" fillId="0" borderId="0" xfId="0" applyNumberFormat="1" applyFont="1" applyAlignment="1">
      <alignment vertical="center" wrapText="1"/>
    </xf>
    <xf numFmtId="165" fontId="18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1" fontId="20" fillId="0" borderId="0" xfId="0" applyNumberFormat="1" applyFont="1"/>
    <xf numFmtId="1" fontId="14" fillId="0" borderId="0" xfId="0" applyNumberFormat="1" applyFont="1"/>
    <xf numFmtId="1" fontId="19" fillId="34" borderId="14" xfId="0" applyNumberFormat="1" applyFont="1" applyFill="1" applyBorder="1" applyAlignment="1">
      <alignment vertical="center"/>
    </xf>
    <xf numFmtId="166" fontId="19" fillId="34" borderId="0" xfId="0" applyNumberFormat="1" applyFont="1" applyFill="1" applyAlignment="1">
      <alignment vertical="center"/>
    </xf>
    <xf numFmtId="2" fontId="14" fillId="38" borderId="0" xfId="0" applyNumberFormat="1" applyFont="1" applyFill="1"/>
    <xf numFmtId="1" fontId="18" fillId="0" borderId="0" xfId="0" applyNumberFormat="1" applyFont="1" applyAlignment="1">
      <alignment vertical="center" wrapText="1"/>
    </xf>
    <xf numFmtId="1" fontId="16" fillId="0" borderId="0" xfId="0" applyNumberFormat="1" applyFont="1"/>
    <xf numFmtId="0" fontId="18" fillId="0" borderId="10" xfId="0" applyFont="1" applyBorder="1"/>
    <xf numFmtId="167" fontId="19" fillId="0" borderId="10" xfId="0" applyNumberFormat="1" applyFont="1" applyBorder="1" applyAlignment="1">
      <alignment vertical="center"/>
    </xf>
    <xf numFmtId="2" fontId="19" fillId="0" borderId="10" xfId="0" quotePrefix="1" applyNumberFormat="1" applyFont="1" applyBorder="1" applyAlignment="1">
      <alignment vertical="center"/>
    </xf>
    <xf numFmtId="165" fontId="19" fillId="0" borderId="10" xfId="0" applyNumberFormat="1" applyFont="1" applyBorder="1" applyAlignment="1">
      <alignment vertical="center"/>
    </xf>
    <xf numFmtId="1" fontId="18" fillId="0" borderId="15" xfId="0" applyNumberFormat="1" applyFont="1" applyBorder="1" applyAlignment="1">
      <alignment vertical="center" wrapText="1"/>
    </xf>
    <xf numFmtId="2" fontId="18" fillId="0" borderId="10" xfId="0" applyNumberFormat="1" applyFont="1" applyBorder="1" applyAlignment="1">
      <alignment vertical="center" wrapText="1"/>
    </xf>
    <xf numFmtId="165" fontId="0" fillId="0" borderId="10" xfId="0" applyNumberFormat="1" applyBorder="1"/>
    <xf numFmtId="165" fontId="18" fillId="0" borderId="10" xfId="0" applyNumberFormat="1" applyFont="1" applyBorder="1" applyAlignment="1">
      <alignment vertical="center" wrapText="1"/>
    </xf>
    <xf numFmtId="165" fontId="19" fillId="0" borderId="10" xfId="0" applyNumberFormat="1" applyFont="1" applyBorder="1" applyAlignment="1">
      <alignment vertical="center" wrapText="1"/>
    </xf>
    <xf numFmtId="2" fontId="0" fillId="0" borderId="0" xfId="0" quotePrefix="1" applyNumberFormat="1" applyAlignment="1">
      <alignment vertical="center"/>
    </xf>
    <xf numFmtId="2" fontId="0" fillId="0" borderId="10" xfId="0" quotePrefix="1" applyNumberFormat="1" applyBorder="1" applyAlignment="1">
      <alignment vertical="center"/>
    </xf>
    <xf numFmtId="2" fontId="0" fillId="0" borderId="16" xfId="0" applyNumberFormat="1" applyBorder="1" applyAlignment="1">
      <alignment horizontal="right"/>
    </xf>
    <xf numFmtId="1" fontId="19" fillId="0" borderId="14" xfId="0" applyNumberFormat="1" applyFont="1" applyBorder="1"/>
    <xf numFmtId="1" fontId="19" fillId="34" borderId="0" xfId="0" applyNumberFormat="1" applyFont="1" applyFill="1"/>
    <xf numFmtId="165" fontId="19" fillId="0" borderId="0" xfId="0" applyNumberFormat="1" applyFont="1"/>
    <xf numFmtId="1" fontId="21" fillId="0" borderId="0" xfId="0" applyNumberFormat="1" applyFont="1"/>
    <xf numFmtId="1" fontId="0" fillId="0" borderId="15" xfId="0" applyNumberFormat="1" applyBorder="1"/>
    <xf numFmtId="1" fontId="16" fillId="0" borderId="10" xfId="0" applyNumberFormat="1" applyFont="1" applyBorder="1"/>
    <xf numFmtId="2" fontId="19" fillId="0" borderId="0" xfId="0" applyNumberFormat="1" applyFont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0" borderId="0" xfId="0" applyFont="1"/>
    <xf numFmtId="0" fontId="18" fillId="0" borderId="12" xfId="0" applyFont="1" applyBorder="1"/>
    <xf numFmtId="1" fontId="0" fillId="0" borderId="12" xfId="0" applyNumberFormat="1" applyBorder="1"/>
    <xf numFmtId="164" fontId="0" fillId="0" borderId="12" xfId="0" applyNumberFormat="1" applyBorder="1"/>
    <xf numFmtId="0" fontId="0" fillId="34" borderId="12" xfId="0" applyFill="1" applyBorder="1"/>
    <xf numFmtId="2" fontId="0" fillId="34" borderId="12" xfId="0" applyNumberFormat="1" applyFill="1" applyBorder="1"/>
    <xf numFmtId="166" fontId="0" fillId="34" borderId="12" xfId="0" applyNumberFormat="1" applyFill="1" applyBorder="1"/>
    <xf numFmtId="2" fontId="19" fillId="0" borderId="12" xfId="0" applyNumberFormat="1" applyFont="1" applyBorder="1"/>
    <xf numFmtId="2" fontId="19" fillId="34" borderId="12" xfId="0" applyNumberFormat="1" applyFont="1" applyFill="1" applyBorder="1"/>
    <xf numFmtId="1" fontId="0" fillId="34" borderId="12" xfId="0" applyNumberFormat="1" applyFill="1" applyBorder="1"/>
    <xf numFmtId="1" fontId="0" fillId="34" borderId="11" xfId="0" applyNumberFormat="1" applyFill="1" applyBorder="1"/>
    <xf numFmtId="2" fontId="0" fillId="0" borderId="12" xfId="0" applyNumberFormat="1" applyBorder="1" applyAlignment="1">
      <alignment horizontal="right"/>
    </xf>
    <xf numFmtId="49" fontId="0" fillId="0" borderId="0" xfId="0" applyNumberFormat="1"/>
    <xf numFmtId="49" fontId="22" fillId="0" borderId="0" xfId="0" applyNumberFormat="1" applyFont="1"/>
    <xf numFmtId="0" fontId="22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165" fontId="32" fillId="0" borderId="0" xfId="0" applyNumberFormat="1" applyFont="1"/>
    <xf numFmtId="0" fontId="32" fillId="0" borderId="0" xfId="0" applyFont="1"/>
    <xf numFmtId="0" fontId="0" fillId="39" borderId="0" xfId="0" applyFill="1"/>
    <xf numFmtId="0" fontId="0" fillId="40" borderId="0" xfId="0" applyFill="1"/>
    <xf numFmtId="0" fontId="0" fillId="41" borderId="0" xfId="0" applyFill="1"/>
    <xf numFmtId="1" fontId="0" fillId="0" borderId="0" xfId="0" applyNumberFormat="1" applyAlignment="1">
      <alignment horizontal="left"/>
    </xf>
    <xf numFmtId="1" fontId="18" fillId="0" borderId="0" xfId="0" applyNumberFormat="1" applyFont="1" applyAlignment="1">
      <alignment horizontal="left" vertical="center" wrapText="1"/>
    </xf>
    <xf numFmtId="1" fontId="19" fillId="0" borderId="0" xfId="0" applyNumberFormat="1" applyFont="1" applyAlignment="1">
      <alignment horizontal="left"/>
    </xf>
    <xf numFmtId="0" fontId="0" fillId="42" borderId="0" xfId="0" applyFill="1"/>
    <xf numFmtId="0" fontId="0" fillId="42" borderId="0" xfId="0" applyFill="1" applyAlignment="1">
      <alignment horizontal="left"/>
    </xf>
    <xf numFmtId="0" fontId="0" fillId="43" borderId="0" xfId="0" applyFill="1"/>
    <xf numFmtId="0" fontId="33" fillId="42" borderId="0" xfId="0" applyFont="1" applyFill="1"/>
    <xf numFmtId="14" fontId="33" fillId="0" borderId="0" xfId="0" applyNumberFormat="1" applyFont="1"/>
    <xf numFmtId="164" fontId="33" fillId="0" borderId="0" xfId="0" applyNumberFormat="1" applyFont="1"/>
    <xf numFmtId="0" fontId="33" fillId="0" borderId="0" xfId="0" applyFont="1"/>
    <xf numFmtId="0" fontId="33" fillId="43" borderId="0" xfId="0" applyFont="1" applyFill="1"/>
    <xf numFmtId="0" fontId="34" fillId="0" borderId="0" xfId="0" quotePrefix="1" applyFont="1"/>
    <xf numFmtId="0" fontId="33" fillId="0" borderId="0" xfId="0" quotePrefix="1" applyFont="1"/>
    <xf numFmtId="14" fontId="33" fillId="44" borderId="0" xfId="0" applyNumberFormat="1" applyFont="1" applyFill="1"/>
    <xf numFmtId="0" fontId="33" fillId="44" borderId="0" xfId="0" applyFont="1" applyFill="1"/>
    <xf numFmtId="0" fontId="0" fillId="45" borderId="0" xfId="0" applyFill="1"/>
    <xf numFmtId="14" fontId="33" fillId="45" borderId="0" xfId="0" applyNumberFormat="1" applyFont="1" applyFill="1"/>
    <xf numFmtId="0" fontId="0" fillId="38" borderId="0" xfId="0" applyFill="1"/>
    <xf numFmtId="0" fontId="14" fillId="0" borderId="0" xfId="0" applyFont="1"/>
    <xf numFmtId="14" fontId="33" fillId="43" borderId="0" xfId="0" applyNumberFormat="1" applyFont="1" applyFill="1"/>
    <xf numFmtId="14" fontId="33" fillId="42" borderId="0" xfId="0" applyNumberFormat="1" applyFont="1" applyFill="1"/>
    <xf numFmtId="2" fontId="33" fillId="43" borderId="0" xfId="0" applyNumberFormat="1" applyFont="1" applyFill="1"/>
    <xf numFmtId="2" fontId="33" fillId="0" borderId="0" xfId="0" applyNumberFormat="1" applyFont="1"/>
    <xf numFmtId="2" fontId="33" fillId="45" borderId="0" xfId="0" applyNumberFormat="1" applyFont="1" applyFill="1"/>
    <xf numFmtId="14" fontId="33" fillId="46" borderId="0" xfId="0" applyNumberFormat="1" applyFont="1" applyFill="1"/>
    <xf numFmtId="0" fontId="0" fillId="0" borderId="16" xfId="0" applyBorder="1"/>
    <xf numFmtId="14" fontId="33" fillId="0" borderId="16" xfId="0" applyNumberFormat="1" applyFont="1" applyBorder="1"/>
    <xf numFmtId="0" fontId="0" fillId="0" borderId="16" xfId="0" applyBorder="1" applyAlignment="1">
      <alignment horizontal="left"/>
    </xf>
    <xf numFmtId="0" fontId="0" fillId="41" borderId="16" xfId="0" applyFill="1" applyBorder="1"/>
    <xf numFmtId="2" fontId="33" fillId="0" borderId="16" xfId="0" applyNumberFormat="1" applyFont="1" applyBorder="1"/>
    <xf numFmtId="0" fontId="14" fillId="0" borderId="16" xfId="0" applyFont="1" applyBorder="1"/>
    <xf numFmtId="0" fontId="0" fillId="40" borderId="16" xfId="0" applyFill="1" applyBorder="1"/>
    <xf numFmtId="14" fontId="33" fillId="45" borderId="16" xfId="0" applyNumberFormat="1" applyFont="1" applyFill="1" applyBorder="1"/>
    <xf numFmtId="0" fontId="0" fillId="45" borderId="16" xfId="0" applyFill="1" applyBorder="1"/>
    <xf numFmtId="0" fontId="0" fillId="39" borderId="16" xfId="0" applyFill="1" applyBorder="1"/>
    <xf numFmtId="0" fontId="0" fillId="0" borderId="0" xfId="0" applyFill="1" applyBorder="1"/>
    <xf numFmtId="0" fontId="0" fillId="47" borderId="0" xfId="0" applyFill="1"/>
    <xf numFmtId="0" fontId="0" fillId="46" borderId="0" xfId="0" applyFill="1"/>
    <xf numFmtId="14" fontId="18" fillId="0" borderId="0" xfId="0" applyNumberFormat="1" applyFont="1"/>
    <xf numFmtId="0" fontId="18" fillId="48" borderId="0" xfId="0" applyFont="1" applyFill="1"/>
    <xf numFmtId="14" fontId="35" fillId="0" borderId="0" xfId="0" applyNumberFormat="1" applyFont="1"/>
    <xf numFmtId="0" fontId="32" fillId="46" borderId="0" xfId="0" applyFont="1" applyFill="1"/>
    <xf numFmtId="0" fontId="0" fillId="49" borderId="0" xfId="0" applyFill="1"/>
    <xf numFmtId="0" fontId="0" fillId="5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udreycampeau/Documents/DATA/TRANSECTS%20SITES/MANUAL%20SAMPLING/TransectManualDB.xls" TargetMode="External"/><Relationship Id="rId1" Type="http://schemas.openxmlformats.org/officeDocument/2006/relationships/externalLinkPath" Target="/Users/audreycampeau/Documents/DATA/TRANSECTS%20SITES/MANUAL%20SAMPLING/TransectManual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or Code"/>
      <sheetName val="Degero"/>
      <sheetName val="Skogaryd"/>
      <sheetName val="Stransect"/>
      <sheetName val="Stran14C_atmContrib"/>
      <sheetName val="Degero_fluxes"/>
      <sheetName val="14C_Stream"/>
      <sheetName val="13CO2"/>
      <sheetName val="d13CO2-Meas-Calc"/>
      <sheetName val="Krycklan_14CSurvey"/>
      <sheetName val="SvartbergetPeat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O9">
            <v>-9.5771487429081095</v>
          </cell>
        </row>
        <row r="10">
          <cell r="O10">
            <v>-6.9942346186547546</v>
          </cell>
        </row>
        <row r="11">
          <cell r="O11">
            <v>-2.3833572296533774</v>
          </cell>
        </row>
        <row r="14">
          <cell r="O14">
            <v>-4.17172342627285</v>
          </cell>
        </row>
        <row r="15">
          <cell r="O15">
            <v>-4.0121821039425116</v>
          </cell>
        </row>
        <row r="16">
          <cell r="O16">
            <v>-8.0261518745902141</v>
          </cell>
        </row>
        <row r="17">
          <cell r="O17">
            <v>-6.8927281290677236</v>
          </cell>
        </row>
        <row r="18">
          <cell r="O18">
            <v>-3.5754721227415636</v>
          </cell>
        </row>
        <row r="19">
          <cell r="O19">
            <v>-0.72068643664626353</v>
          </cell>
        </row>
        <row r="21">
          <cell r="O21">
            <v>-5.0049850627222936</v>
          </cell>
        </row>
        <row r="22">
          <cell r="O22">
            <v>-4.3024806323528546</v>
          </cell>
        </row>
        <row r="23">
          <cell r="O23">
            <v>-7.2061893746973009</v>
          </cell>
        </row>
        <row r="24">
          <cell r="O24">
            <v>2.8226203769480271</v>
          </cell>
        </row>
        <row r="25">
          <cell r="O25">
            <v>-5.9652595374001169</v>
          </cell>
        </row>
        <row r="28">
          <cell r="O28">
            <v>-4.1889957817882344</v>
          </cell>
        </row>
        <row r="29">
          <cell r="O29">
            <v>-4.6993782445281065</v>
          </cell>
        </row>
        <row r="30">
          <cell r="O30">
            <v>-11.736916118117517</v>
          </cell>
        </row>
        <row r="31">
          <cell r="O31">
            <v>-8.6502243759929769</v>
          </cell>
        </row>
        <row r="32">
          <cell r="O32">
            <v>-3.282160777327312</v>
          </cell>
        </row>
        <row r="34">
          <cell r="O34">
            <v>1.9995028735901816</v>
          </cell>
        </row>
        <row r="35">
          <cell r="O35">
            <v>-3.34844013498097</v>
          </cell>
        </row>
        <row r="36">
          <cell r="O36">
            <v>-5.3196635666099006</v>
          </cell>
        </row>
        <row r="37">
          <cell r="O37">
            <v>-7.0523877639903363</v>
          </cell>
        </row>
        <row r="38">
          <cell r="O38">
            <v>-5.6773156855198659</v>
          </cell>
        </row>
        <row r="39">
          <cell r="O39">
            <v>-4.1151866522647627</v>
          </cell>
        </row>
        <row r="40">
          <cell r="O40">
            <v>-3.2432918839909073</v>
          </cell>
        </row>
        <row r="41">
          <cell r="O41">
            <v>2.2352342411697399</v>
          </cell>
        </row>
        <row r="42">
          <cell r="O42">
            <v>-6.782342918070233</v>
          </cell>
        </row>
        <row r="43">
          <cell r="O43">
            <v>-5.8767660122569323</v>
          </cell>
        </row>
        <row r="44">
          <cell r="O44">
            <v>-14.155729746378739</v>
          </cell>
        </row>
        <row r="45">
          <cell r="O45">
            <v>-8.7672582001888433</v>
          </cell>
        </row>
        <row r="46">
          <cell r="O46">
            <v>-2.9158701984214974</v>
          </cell>
        </row>
        <row r="47">
          <cell r="O47">
            <v>-2.153127099784931</v>
          </cell>
        </row>
        <row r="48">
          <cell r="O48">
            <v>0.86969745995050829</v>
          </cell>
        </row>
        <row r="49">
          <cell r="O49">
            <v>-7.4470235480617664</v>
          </cell>
        </row>
        <row r="50">
          <cell r="O50">
            <v>-6.4506362161791522</v>
          </cell>
        </row>
        <row r="51">
          <cell r="O51">
            <v>-17.096276667421225</v>
          </cell>
        </row>
        <row r="52">
          <cell r="O52">
            <v>-17.547835994702385</v>
          </cell>
        </row>
        <row r="53">
          <cell r="O53">
            <v>-7.4254525895155618E-2</v>
          </cell>
        </row>
        <row r="54">
          <cell r="O54">
            <v>0.56369447435721298</v>
          </cell>
        </row>
        <row r="55">
          <cell r="O55">
            <v>3.405793283613773</v>
          </cell>
        </row>
        <row r="56">
          <cell r="O56">
            <v>-6.620124074561625</v>
          </cell>
        </row>
        <row r="57">
          <cell r="O57">
            <v>-12.055936995558996</v>
          </cell>
        </row>
        <row r="58">
          <cell r="O58">
            <v>-17.336910731509672</v>
          </cell>
        </row>
        <row r="59">
          <cell r="O59">
            <v>-8.8403237970497273</v>
          </cell>
        </row>
        <row r="60">
          <cell r="O60">
            <v>-0.4808691107955631</v>
          </cell>
        </row>
        <row r="61">
          <cell r="O61">
            <v>0.42985188291229537</v>
          </cell>
        </row>
        <row r="62">
          <cell r="O62">
            <v>3.1650060317785775</v>
          </cell>
        </row>
        <row r="63">
          <cell r="O63">
            <v>-3.6761929695231514</v>
          </cell>
        </row>
        <row r="64">
          <cell r="O64">
            <v>-9.8344378254969236</v>
          </cell>
        </row>
        <row r="65">
          <cell r="O65">
            <v>-9.9926463818151614</v>
          </cell>
        </row>
        <row r="66">
          <cell r="O66">
            <v>-7.6495280190823634</v>
          </cell>
        </row>
        <row r="67">
          <cell r="O67">
            <v>-3.4219469258433399</v>
          </cell>
        </row>
        <row r="68">
          <cell r="O68">
            <v>-0.26679348573859157</v>
          </cell>
        </row>
        <row r="69">
          <cell r="O69">
            <v>2.9600778086926511</v>
          </cell>
        </row>
        <row r="70">
          <cell r="O70">
            <v>-1.4633905667331861</v>
          </cell>
        </row>
        <row r="71">
          <cell r="O71">
            <v>-8.8406701046082574</v>
          </cell>
        </row>
        <row r="72">
          <cell r="O72">
            <v>-10.782433332080148</v>
          </cell>
        </row>
        <row r="73">
          <cell r="O73">
            <v>-9.2329802860273258</v>
          </cell>
        </row>
        <row r="74">
          <cell r="O74">
            <v>-8.7638232897185553</v>
          </cell>
        </row>
        <row r="75">
          <cell r="O75">
            <v>-3.6605264785719869</v>
          </cell>
        </row>
        <row r="76">
          <cell r="O76">
            <v>-2.6303475608019951</v>
          </cell>
        </row>
        <row r="77">
          <cell r="O77">
            <v>1.4614921573452622</v>
          </cell>
        </row>
        <row r="78">
          <cell r="O78">
            <v>-1.545395638760739</v>
          </cell>
        </row>
        <row r="79">
          <cell r="O79">
            <v>-7.0686139782279334</v>
          </cell>
        </row>
        <row r="80">
          <cell r="O80">
            <v>-6.4341513274133284</v>
          </cell>
        </row>
        <row r="81">
          <cell r="O81">
            <v>-5.3896188044406843</v>
          </cell>
        </row>
        <row r="82">
          <cell r="O82">
            <v>-3.5938121492234267</v>
          </cell>
        </row>
        <row r="83">
          <cell r="O83">
            <v>-2.8312434895338972</v>
          </cell>
        </row>
        <row r="84">
          <cell r="O84">
            <v>0.84704734111968361</v>
          </cell>
        </row>
        <row r="85">
          <cell r="O85">
            <v>-6.6793578282827575</v>
          </cell>
        </row>
        <row r="86">
          <cell r="O86">
            <v>-11.135522348403507</v>
          </cell>
        </row>
        <row r="87">
          <cell r="O87">
            <v>-8.3839979242555192</v>
          </cell>
        </row>
        <row r="88">
          <cell r="O88">
            <v>-5.4854618342765349</v>
          </cell>
        </row>
        <row r="89">
          <cell r="O89">
            <v>-6.4757222654276037</v>
          </cell>
        </row>
        <row r="90">
          <cell r="O90">
            <v>-2.9185648674577296</v>
          </cell>
        </row>
        <row r="91">
          <cell r="O91">
            <v>-1.8504827273112019</v>
          </cell>
        </row>
        <row r="92">
          <cell r="O92">
            <v>0.47623529691557337</v>
          </cell>
        </row>
        <row r="93">
          <cell r="O93">
            <v>-0.59096817168594973</v>
          </cell>
        </row>
        <row r="94">
          <cell r="O94">
            <v>-7.5386788901336939</v>
          </cell>
        </row>
      </sheetData>
      <sheetData sheetId="8" refreshError="1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udrey Campeau" id="{6D735F3A-77E1-2F4B-8CE4-0742457B10E4}" userId="S::audrey.campeau@slu.se::49290b53-f370-4d28-856b-2108db61af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" dT="2025-08-02T18:04:58.81" personId="{6D735F3A-77E1-2F4B-8CE4-0742457B10E4}" id="{3556D8A9-28C7-D54B-B078-A79C98C84AC5}">
    <text>J'ai copié/colé les données à la main à partir du fichier "chemistry_DIC_MW)202406.06.csv" (le 02-08-2025)</text>
  </threadedComment>
  <threadedComment ref="AD1" dT="2025-08-02T18:05:10.46" personId="{6D735F3A-77E1-2F4B-8CE4-0742457B10E4}" id="{69550F60-9AFE-CD43-B53F-ACDFA6571B38}" parentId="{3556D8A9-28C7-D54B-B078-A79C98C84AC5}">
    <text>Nearest dates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DFCA-6FD7-C04E-BEE8-AB6887A5D7FD}">
  <dimension ref="A1:BK47"/>
  <sheetViews>
    <sheetView tabSelected="1" zoomScale="176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6"/>
  <cols>
    <col min="1" max="1" width="4.1640625" bestFit="1" customWidth="1"/>
    <col min="2" max="2" width="11.1640625" bestFit="1" customWidth="1"/>
    <col min="3" max="3" width="18" style="157" bestFit="1" customWidth="1"/>
    <col min="4" max="4" width="20" style="4" bestFit="1" customWidth="1"/>
    <col min="5" max="5" width="16.5" bestFit="1" customWidth="1"/>
    <col min="6" max="6" width="4.83203125" bestFit="1" customWidth="1"/>
    <col min="7" max="7" width="5.1640625" bestFit="1" customWidth="1"/>
    <col min="8" max="8" width="6.6640625" bestFit="1" customWidth="1"/>
    <col min="9" max="9" width="12.1640625" bestFit="1" customWidth="1"/>
    <col min="10" max="10" width="17.5" bestFit="1" customWidth="1"/>
    <col min="11" max="11" width="16.5" bestFit="1" customWidth="1"/>
    <col min="12" max="12" width="21.5" bestFit="1" customWidth="1"/>
    <col min="13" max="13" width="14.33203125" bestFit="1" customWidth="1"/>
    <col min="14" max="14" width="24.83203125" bestFit="1" customWidth="1"/>
    <col min="15" max="15" width="17.5" bestFit="1" customWidth="1"/>
    <col min="16" max="16" width="10.33203125" bestFit="1" customWidth="1"/>
    <col min="17" max="17" width="18" style="157" bestFit="1" customWidth="1"/>
    <col min="18" max="18" width="18" style="172" customWidth="1"/>
    <col min="19" max="19" width="19.6640625" bestFit="1" customWidth="1"/>
    <col min="20" max="20" width="16.33203125" bestFit="1" customWidth="1"/>
    <col min="21" max="21" width="17.1640625" bestFit="1" customWidth="1"/>
    <col min="22" max="22" width="16" bestFit="1" customWidth="1"/>
    <col min="23" max="23" width="21" bestFit="1" customWidth="1"/>
    <col min="24" max="24" width="14" bestFit="1" customWidth="1"/>
    <col min="25" max="25" width="24.5" bestFit="1" customWidth="1"/>
    <col min="26" max="26" width="26.1640625" bestFit="1" customWidth="1"/>
    <col min="27" max="27" width="10" bestFit="1" customWidth="1"/>
    <col min="28" max="29" width="9.33203125" bestFit="1" customWidth="1"/>
    <col min="30" max="30" width="23.1640625" bestFit="1" customWidth="1"/>
    <col min="31" max="31" width="10.6640625" style="159" bestFit="1" customWidth="1"/>
    <col min="32" max="32" width="5.1640625" bestFit="1" customWidth="1"/>
    <col min="34" max="34" width="12.1640625" bestFit="1" customWidth="1"/>
    <col min="35" max="35" width="12.83203125" bestFit="1" customWidth="1"/>
    <col min="36" max="36" width="12.1640625" bestFit="1" customWidth="1"/>
    <col min="37" max="37" width="8.33203125" bestFit="1" customWidth="1"/>
    <col min="38" max="38" width="8" bestFit="1" customWidth="1"/>
    <col min="39" max="39" width="8.1640625" bestFit="1" customWidth="1"/>
    <col min="40" max="40" width="12.1640625" bestFit="1" customWidth="1"/>
    <col min="41" max="41" width="12.83203125" bestFit="1" customWidth="1"/>
    <col min="42" max="45" width="12.1640625" bestFit="1" customWidth="1"/>
  </cols>
  <sheetData>
    <row r="1" spans="1:63">
      <c r="A1" s="153" t="s">
        <v>389</v>
      </c>
      <c r="B1" s="153" t="s">
        <v>633</v>
      </c>
      <c r="C1" s="170" t="s">
        <v>381</v>
      </c>
      <c r="D1" s="154" t="s">
        <v>0</v>
      </c>
      <c r="E1" s="153" t="s">
        <v>1</v>
      </c>
      <c r="F1" s="153" t="s">
        <v>385</v>
      </c>
      <c r="G1" s="153" t="s">
        <v>386</v>
      </c>
      <c r="H1" s="153" t="s">
        <v>3</v>
      </c>
      <c r="I1" s="153" t="s">
        <v>626</v>
      </c>
      <c r="J1" s="153" t="s">
        <v>2</v>
      </c>
      <c r="K1" s="153" t="s">
        <v>383</v>
      </c>
      <c r="L1" s="153" t="s">
        <v>384</v>
      </c>
      <c r="M1" s="153" t="s">
        <v>4</v>
      </c>
      <c r="N1" s="153" t="s">
        <v>5</v>
      </c>
      <c r="O1" s="153" t="s">
        <v>382</v>
      </c>
      <c r="P1" s="153" t="s">
        <v>6</v>
      </c>
      <c r="Q1" s="169" t="s">
        <v>9</v>
      </c>
      <c r="R1" s="171"/>
      <c r="S1" s="155" t="s">
        <v>7</v>
      </c>
      <c r="T1" s="155" t="s">
        <v>8</v>
      </c>
      <c r="U1" s="155" t="s">
        <v>10</v>
      </c>
      <c r="V1" s="155" t="s">
        <v>387</v>
      </c>
      <c r="W1" s="155" t="s">
        <v>388</v>
      </c>
      <c r="X1" s="155" t="s">
        <v>11</v>
      </c>
      <c r="Y1" s="155" t="s">
        <v>12</v>
      </c>
      <c r="Z1" s="155" t="s">
        <v>13</v>
      </c>
      <c r="AA1" s="155" t="s">
        <v>14</v>
      </c>
      <c r="AB1" s="155" t="s">
        <v>15</v>
      </c>
      <c r="AC1" s="155" t="s">
        <v>16</v>
      </c>
      <c r="AD1" s="167" t="s">
        <v>653</v>
      </c>
      <c r="AE1" t="s">
        <v>17</v>
      </c>
      <c r="AF1" t="s">
        <v>634</v>
      </c>
      <c r="AG1" t="s">
        <v>18</v>
      </c>
      <c r="AH1" t="s">
        <v>635</v>
      </c>
      <c r="AI1" s="149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636</v>
      </c>
      <c r="AP1" t="s">
        <v>637</v>
      </c>
      <c r="AQ1" t="s">
        <v>638</v>
      </c>
      <c r="AR1" t="s">
        <v>639</v>
      </c>
      <c r="AS1" t="s">
        <v>640</v>
      </c>
      <c r="AT1" t="s">
        <v>641</v>
      </c>
      <c r="AU1" t="s">
        <v>642</v>
      </c>
      <c r="AV1" t="s">
        <v>643</v>
      </c>
      <c r="AW1" t="s">
        <v>26</v>
      </c>
      <c r="AX1" t="s">
        <v>644</v>
      </c>
      <c r="AY1" t="s">
        <v>27</v>
      </c>
      <c r="AZ1" t="s">
        <v>645</v>
      </c>
      <c r="BA1" t="s">
        <v>28</v>
      </c>
      <c r="BB1" t="s">
        <v>29</v>
      </c>
      <c r="BC1" t="s">
        <v>30</v>
      </c>
      <c r="BD1" t="s">
        <v>31</v>
      </c>
      <c r="BE1" s="187" t="s">
        <v>646</v>
      </c>
      <c r="BF1" s="187" t="s">
        <v>647</v>
      </c>
      <c r="BG1" s="187" t="s">
        <v>648</v>
      </c>
      <c r="BH1" s="187" t="s">
        <v>649</v>
      </c>
      <c r="BI1" s="187" t="s">
        <v>650</v>
      </c>
      <c r="BJ1" s="187" t="s">
        <v>651</v>
      </c>
      <c r="BK1" t="s">
        <v>652</v>
      </c>
    </row>
    <row r="2" spans="1:63">
      <c r="A2">
        <v>43</v>
      </c>
      <c r="B2" t="s">
        <v>159</v>
      </c>
      <c r="C2" s="157">
        <v>43902</v>
      </c>
      <c r="D2" s="4" t="s">
        <v>157</v>
      </c>
      <c r="E2" s="147" t="s">
        <v>158</v>
      </c>
      <c r="F2">
        <v>72</v>
      </c>
      <c r="G2">
        <v>2020</v>
      </c>
      <c r="H2" t="s">
        <v>159</v>
      </c>
      <c r="I2" t="s">
        <v>627</v>
      </c>
      <c r="J2" t="s">
        <v>34</v>
      </c>
      <c r="K2">
        <v>103.4819</v>
      </c>
      <c r="L2">
        <v>0.45079999999999998</v>
      </c>
      <c r="O2">
        <v>9.6300000000000008</v>
      </c>
      <c r="P2">
        <v>-29.277000000000001</v>
      </c>
      <c r="Q2" s="157">
        <v>43902</v>
      </c>
      <c r="R2" s="172">
        <f>Q2-C2</f>
        <v>0</v>
      </c>
      <c r="S2" t="s">
        <v>160</v>
      </c>
      <c r="T2" t="s">
        <v>161</v>
      </c>
      <c r="U2" t="s">
        <v>60</v>
      </c>
      <c r="V2">
        <v>104.13590000000001</v>
      </c>
      <c r="W2">
        <v>0.47960000000000003</v>
      </c>
      <c r="Z2">
        <v>5.6</v>
      </c>
      <c r="AA2">
        <v>-22.620999999999999</v>
      </c>
      <c r="AB2">
        <v>72</v>
      </c>
      <c r="AC2">
        <v>2020</v>
      </c>
      <c r="AD2" s="168">
        <f>C2-AE2</f>
        <v>-5</v>
      </c>
      <c r="AE2" s="157">
        <v>43907</v>
      </c>
      <c r="AF2" s="186" t="s">
        <v>159</v>
      </c>
      <c r="AG2">
        <v>5.13</v>
      </c>
      <c r="AH2">
        <v>30</v>
      </c>
      <c r="AI2">
        <v>11.65</v>
      </c>
      <c r="AJ2">
        <v>4.6500000000000004</v>
      </c>
      <c r="AK2">
        <v>0.20496666666666699</v>
      </c>
      <c r="AL2">
        <v>3.12</v>
      </c>
      <c r="AM2">
        <v>0.8</v>
      </c>
      <c r="AN2" t="s">
        <v>36</v>
      </c>
      <c r="AO2">
        <v>2.4808873394328002</v>
      </c>
      <c r="AP2">
        <v>2027.0413634921399</v>
      </c>
      <c r="AQ2" t="s">
        <v>36</v>
      </c>
      <c r="AR2">
        <v>1241.62488725617</v>
      </c>
      <c r="AS2">
        <v>24.054676812331198</v>
      </c>
      <c r="AT2">
        <v>5256.6741851777297</v>
      </c>
      <c r="AU2">
        <v>560.50756437353095</v>
      </c>
      <c r="AV2">
        <v>304.42454991888502</v>
      </c>
      <c r="AW2">
        <v>262.15870197704999</v>
      </c>
      <c r="AX2">
        <v>3.65477173891952E-3</v>
      </c>
      <c r="AY2">
        <v>-13.049798250633399</v>
      </c>
      <c r="AZ2">
        <v>-94.5816310432227</v>
      </c>
      <c r="BA2">
        <v>1.7168639047099501</v>
      </c>
      <c r="BB2">
        <v>1811.1444176105299</v>
      </c>
      <c r="BC2" t="s">
        <v>36</v>
      </c>
      <c r="BD2">
        <v>1.6566619748390099</v>
      </c>
      <c r="BE2">
        <v>5.13</v>
      </c>
      <c r="BF2">
        <v>0.486369778022336</v>
      </c>
      <c r="BG2">
        <v>1.7168471699605099</v>
      </c>
      <c r="BH2">
        <v>1.6566119525933101</v>
      </c>
      <c r="BI2" t="s">
        <v>36</v>
      </c>
      <c r="BJ2" s="1">
        <v>43907</v>
      </c>
      <c r="BK2">
        <v>13</v>
      </c>
    </row>
    <row r="3" spans="1:63">
      <c r="A3">
        <v>44</v>
      </c>
      <c r="B3" t="s">
        <v>159</v>
      </c>
      <c r="C3" s="157">
        <v>43948</v>
      </c>
      <c r="D3" s="4" t="s">
        <v>162</v>
      </c>
      <c r="E3" s="147" t="s">
        <v>163</v>
      </c>
      <c r="F3">
        <v>118</v>
      </c>
      <c r="G3">
        <v>2020</v>
      </c>
      <c r="H3" t="s">
        <v>159</v>
      </c>
      <c r="I3" t="s">
        <v>627</v>
      </c>
      <c r="J3" t="s">
        <v>34</v>
      </c>
      <c r="K3">
        <v>106.79349999999999</v>
      </c>
      <c r="L3">
        <v>0.49049999999999999</v>
      </c>
      <c r="O3">
        <v>16.3</v>
      </c>
      <c r="P3">
        <v>-28.992000000000001</v>
      </c>
      <c r="Q3" s="166"/>
      <c r="R3" s="173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>
        <f>C3-AE3</f>
        <v>0</v>
      </c>
      <c r="AE3" s="157">
        <v>43948</v>
      </c>
      <c r="AF3" s="186" t="s">
        <v>159</v>
      </c>
      <c r="AG3">
        <v>5.01</v>
      </c>
      <c r="AH3">
        <v>30</v>
      </c>
      <c r="AI3">
        <v>21.086666666666702</v>
      </c>
      <c r="AJ3">
        <v>8.83</v>
      </c>
      <c r="AK3">
        <v>0.35763333333333303</v>
      </c>
      <c r="AL3">
        <v>4.7300000000000004</v>
      </c>
      <c r="AM3">
        <v>2.33</v>
      </c>
      <c r="AN3">
        <v>1297.3</v>
      </c>
      <c r="AO3">
        <v>5.8141109628532197</v>
      </c>
      <c r="AP3">
        <v>1839.50714408667</v>
      </c>
      <c r="AQ3">
        <v>818.27499999999998</v>
      </c>
      <c r="AR3">
        <v>1445.92287219983</v>
      </c>
      <c r="AS3">
        <v>21.1679971372604</v>
      </c>
      <c r="AT3">
        <v>4339.87879591811</v>
      </c>
      <c r="AU3">
        <v>536.359933086924</v>
      </c>
      <c r="AV3">
        <v>179.9175738102</v>
      </c>
      <c r="AW3">
        <v>420.24280359150998</v>
      </c>
      <c r="AX3">
        <v>7.2420862479357301E-3</v>
      </c>
      <c r="AY3">
        <v>-13.426467487956799</v>
      </c>
      <c r="AZ3">
        <v>-98.093829996643507</v>
      </c>
      <c r="BA3">
        <v>1.41801424886612</v>
      </c>
      <c r="BB3">
        <v>1524.7785624042899</v>
      </c>
      <c r="BC3" t="s">
        <v>36</v>
      </c>
      <c r="BD3">
        <v>1.3796484467811501</v>
      </c>
      <c r="BE3">
        <v>5.01</v>
      </c>
      <c r="BF3">
        <v>0.76263957360217005</v>
      </c>
      <c r="BG3">
        <v>1.4180004270872999</v>
      </c>
      <c r="BH3">
        <v>1.3796134046715001</v>
      </c>
      <c r="BI3" t="s">
        <v>36</v>
      </c>
      <c r="BJ3" s="1">
        <v>43948</v>
      </c>
      <c r="BK3">
        <v>19</v>
      </c>
    </row>
    <row r="4" spans="1:63">
      <c r="A4">
        <v>45</v>
      </c>
      <c r="B4" t="s">
        <v>159</v>
      </c>
      <c r="C4" s="157">
        <v>44071</v>
      </c>
      <c r="D4" s="4" t="s">
        <v>164</v>
      </c>
      <c r="E4" s="147" t="s">
        <v>165</v>
      </c>
      <c r="F4">
        <v>241</v>
      </c>
      <c r="G4">
        <v>2020</v>
      </c>
      <c r="H4" t="s">
        <v>159</v>
      </c>
      <c r="I4" t="s">
        <v>627</v>
      </c>
      <c r="J4" t="s">
        <v>34</v>
      </c>
      <c r="K4">
        <v>106.26260000000001</v>
      </c>
      <c r="L4">
        <v>0.4884</v>
      </c>
      <c r="O4">
        <v>13.6</v>
      </c>
      <c r="P4">
        <v>-28.931999999999999</v>
      </c>
      <c r="Q4" s="157">
        <v>44071</v>
      </c>
      <c r="R4" s="172">
        <f t="shared" ref="R4:R47" si="0">Q4-C4</f>
        <v>0</v>
      </c>
      <c r="S4" t="s">
        <v>166</v>
      </c>
      <c r="T4" t="s">
        <v>167</v>
      </c>
      <c r="U4" t="s">
        <v>60</v>
      </c>
      <c r="V4">
        <v>102.8331</v>
      </c>
      <c r="W4">
        <v>0.4713</v>
      </c>
      <c r="Z4">
        <v>4.8600000000000003</v>
      </c>
      <c r="AA4">
        <v>-22.962</v>
      </c>
      <c r="AB4">
        <v>241</v>
      </c>
      <c r="AC4">
        <v>2020</v>
      </c>
      <c r="AD4">
        <f>C4-AE4</f>
        <v>4</v>
      </c>
      <c r="AE4" s="157">
        <v>44067</v>
      </c>
      <c r="AF4" s="186" t="s">
        <v>159</v>
      </c>
      <c r="AG4">
        <v>5.14</v>
      </c>
      <c r="AH4">
        <v>30</v>
      </c>
      <c r="AI4">
        <v>29.99</v>
      </c>
      <c r="AJ4">
        <v>6.11</v>
      </c>
      <c r="AK4">
        <v>0.499</v>
      </c>
      <c r="AL4">
        <v>7.21</v>
      </c>
      <c r="AM4">
        <v>2.0299999999999998</v>
      </c>
      <c r="AN4" t="s">
        <v>36</v>
      </c>
      <c r="AO4">
        <v>2.9300500365097601</v>
      </c>
      <c r="AP4">
        <v>1947.6669214106701</v>
      </c>
      <c r="AQ4" t="s">
        <v>36</v>
      </c>
      <c r="AR4">
        <v>1158.7561986588501</v>
      </c>
      <c r="AS4">
        <v>36.795721591544599</v>
      </c>
      <c r="AT4">
        <v>4995.9285069838397</v>
      </c>
      <c r="AU4">
        <v>367.46994060548002</v>
      </c>
      <c r="AV4">
        <v>717.62496907136199</v>
      </c>
      <c r="AW4">
        <v>1038.3076510291301</v>
      </c>
      <c r="AX4">
        <v>5.0476738778247902E-3</v>
      </c>
      <c r="AY4">
        <v>-12.8932032245919</v>
      </c>
      <c r="AZ4">
        <v>-93.8236945321256</v>
      </c>
      <c r="BA4">
        <v>2.8105733089852398</v>
      </c>
      <c r="BB4" t="s">
        <v>36</v>
      </c>
      <c r="BC4" t="s">
        <v>36</v>
      </c>
      <c r="BD4" t="s">
        <v>36</v>
      </c>
      <c r="BE4">
        <v>5.14</v>
      </c>
      <c r="BF4">
        <v>10.1971571895444</v>
      </c>
      <c r="BG4">
        <v>2.8105459135463899</v>
      </c>
      <c r="BH4">
        <v>2.68260861840275</v>
      </c>
      <c r="BI4" t="s">
        <v>36</v>
      </c>
      <c r="BJ4" s="1">
        <v>44067</v>
      </c>
      <c r="BK4">
        <v>32</v>
      </c>
    </row>
    <row r="5" spans="1:63">
      <c r="A5">
        <v>46</v>
      </c>
      <c r="B5" t="s">
        <v>159</v>
      </c>
      <c r="C5" s="157">
        <v>44124</v>
      </c>
      <c r="D5" s="4" t="s">
        <v>168</v>
      </c>
      <c r="E5" s="147" t="s">
        <v>169</v>
      </c>
      <c r="F5">
        <v>294</v>
      </c>
      <c r="G5">
        <v>2020</v>
      </c>
      <c r="H5" t="s">
        <v>159</v>
      </c>
      <c r="I5" t="s">
        <v>627</v>
      </c>
      <c r="J5" t="s">
        <v>34</v>
      </c>
      <c r="K5">
        <v>104.0419</v>
      </c>
      <c r="L5">
        <v>0.49590000000000001</v>
      </c>
      <c r="O5">
        <v>21.91</v>
      </c>
      <c r="P5">
        <v>-28.776</v>
      </c>
      <c r="Q5" s="157">
        <v>44124</v>
      </c>
      <c r="R5" s="172">
        <f t="shared" si="0"/>
        <v>0</v>
      </c>
      <c r="S5" t="s">
        <v>170</v>
      </c>
      <c r="T5" t="s">
        <v>171</v>
      </c>
      <c r="U5" t="s">
        <v>60</v>
      </c>
      <c r="V5">
        <v>103.53700000000001</v>
      </c>
      <c r="W5">
        <v>0.46629999999999999</v>
      </c>
      <c r="Z5">
        <v>3.16</v>
      </c>
      <c r="AA5">
        <v>-20.93</v>
      </c>
      <c r="AB5">
        <v>294</v>
      </c>
      <c r="AC5">
        <v>2020</v>
      </c>
      <c r="AD5" s="168">
        <f>C5-AE5</f>
        <v>-1</v>
      </c>
      <c r="AE5" s="190">
        <v>44125</v>
      </c>
      <c r="AF5" s="189" t="s">
        <v>159</v>
      </c>
      <c r="AG5" s="88">
        <v>4.93</v>
      </c>
      <c r="AH5" s="88">
        <v>32</v>
      </c>
      <c r="AI5" s="88">
        <v>28.5</v>
      </c>
      <c r="AJ5" s="88">
        <v>6.59</v>
      </c>
      <c r="AK5" s="88">
        <v>0.51</v>
      </c>
      <c r="AL5" s="88">
        <v>6.45</v>
      </c>
      <c r="AM5" s="88">
        <v>5.53</v>
      </c>
      <c r="AN5" s="88" t="s">
        <v>36</v>
      </c>
      <c r="AO5" s="88">
        <v>24.14638321</v>
      </c>
      <c r="AP5" s="88">
        <v>1862.5680279999999</v>
      </c>
      <c r="AQ5" s="88" t="s">
        <v>36</v>
      </c>
      <c r="AR5" s="88">
        <v>1406.214086</v>
      </c>
      <c r="AS5" s="88">
        <v>38.079240310000003</v>
      </c>
      <c r="AT5" s="88">
        <v>5271.9869870000002</v>
      </c>
      <c r="AU5" s="88">
        <v>570.14176699999996</v>
      </c>
      <c r="AV5" s="88">
        <v>1529.151192</v>
      </c>
      <c r="AW5" s="88">
        <v>804.26974529999995</v>
      </c>
      <c r="AX5" s="88">
        <v>7.6283059999999996E-3</v>
      </c>
      <c r="AY5" s="88">
        <v>-12.99443438</v>
      </c>
      <c r="AZ5" s="88">
        <v>-94.086510849999996</v>
      </c>
      <c r="BA5" s="88">
        <v>1.5420795430000001</v>
      </c>
      <c r="BB5" s="88" t="s">
        <v>36</v>
      </c>
      <c r="BC5" s="88" t="s">
        <v>36</v>
      </c>
      <c r="BD5" s="88" t="s">
        <v>36</v>
      </c>
      <c r="BE5" s="88">
        <v>4.93</v>
      </c>
      <c r="BF5" s="88">
        <v>4.266666667</v>
      </c>
      <c r="BG5" s="88">
        <v>1.5420645120000001</v>
      </c>
      <c r="BH5" s="88">
        <v>1.503709038</v>
      </c>
      <c r="BI5" s="88" t="s">
        <v>36</v>
      </c>
      <c r="BJ5" s="188">
        <v>44125</v>
      </c>
      <c r="BK5" s="88">
        <v>36</v>
      </c>
    </row>
    <row r="6" spans="1:63">
      <c r="A6">
        <v>47</v>
      </c>
      <c r="B6" t="s">
        <v>159</v>
      </c>
      <c r="C6" s="157">
        <v>44316</v>
      </c>
      <c r="D6" s="4" t="s">
        <v>172</v>
      </c>
      <c r="E6" s="147" t="s">
        <v>173</v>
      </c>
      <c r="F6">
        <v>120</v>
      </c>
      <c r="G6">
        <v>2021</v>
      </c>
      <c r="H6" t="s">
        <v>159</v>
      </c>
      <c r="I6" t="s">
        <v>627</v>
      </c>
      <c r="J6" t="s">
        <v>34</v>
      </c>
      <c r="K6">
        <v>109.6935</v>
      </c>
      <c r="L6">
        <v>0.50219999999999998</v>
      </c>
      <c r="O6">
        <v>20.6</v>
      </c>
      <c r="P6">
        <v>-28.2</v>
      </c>
      <c r="Q6" s="157">
        <v>44316</v>
      </c>
      <c r="R6" s="172">
        <f t="shared" si="0"/>
        <v>0</v>
      </c>
      <c r="S6" t="s">
        <v>174</v>
      </c>
      <c r="T6" t="s">
        <v>175</v>
      </c>
      <c r="U6" t="s">
        <v>60</v>
      </c>
      <c r="V6">
        <v>105.7166</v>
      </c>
      <c r="W6">
        <v>0.4753</v>
      </c>
      <c r="Z6">
        <v>3.64</v>
      </c>
      <c r="AA6">
        <v>-21.863</v>
      </c>
      <c r="AB6">
        <v>120</v>
      </c>
      <c r="AC6">
        <v>2021</v>
      </c>
      <c r="AD6">
        <f>C6-AE6</f>
        <v>1</v>
      </c>
      <c r="AE6" s="157">
        <v>44315</v>
      </c>
      <c r="AF6" s="186" t="s">
        <v>159</v>
      </c>
      <c r="AG6">
        <v>4.96</v>
      </c>
      <c r="AH6">
        <v>24.27</v>
      </c>
      <c r="AI6">
        <v>21.7</v>
      </c>
      <c r="AJ6">
        <v>54.01</v>
      </c>
      <c r="AK6">
        <v>0.53</v>
      </c>
      <c r="AL6">
        <v>243.56</v>
      </c>
      <c r="AM6">
        <v>22.14</v>
      </c>
      <c r="AN6">
        <v>435.00099999999998</v>
      </c>
      <c r="AO6">
        <v>13.210634667451099</v>
      </c>
      <c r="AP6">
        <v>946.47658715655302</v>
      </c>
      <c r="AQ6">
        <v>631.73500000000001</v>
      </c>
      <c r="AR6">
        <v>790.98849195884497</v>
      </c>
      <c r="AS6">
        <v>22.484641389857501</v>
      </c>
      <c r="AT6">
        <v>2086.8623822712102</v>
      </c>
      <c r="AU6">
        <v>212.750771898023</v>
      </c>
      <c r="AV6">
        <v>1034.13064100009</v>
      </c>
      <c r="AW6">
        <v>372.76360041360601</v>
      </c>
      <c r="AX6">
        <v>9.4150492603970008E-3</v>
      </c>
      <c r="AY6">
        <v>-14.8722089935819</v>
      </c>
      <c r="AZ6">
        <v>-108.263403723522</v>
      </c>
      <c r="BA6">
        <v>1.61114043524757</v>
      </c>
      <c r="BB6" t="s">
        <v>36</v>
      </c>
      <c r="BC6" t="s">
        <v>36</v>
      </c>
      <c r="BD6" t="s">
        <v>36</v>
      </c>
      <c r="BE6">
        <v>5</v>
      </c>
      <c r="BF6">
        <v>5.1479503567494396</v>
      </c>
      <c r="BG6">
        <v>1.5314441834092101</v>
      </c>
      <c r="BH6">
        <v>1.4859048143397899</v>
      </c>
      <c r="BI6" t="s">
        <v>36</v>
      </c>
      <c r="BJ6" s="1">
        <v>44315</v>
      </c>
      <c r="BK6">
        <v>50</v>
      </c>
    </row>
    <row r="7" spans="1:63">
      <c r="A7">
        <v>49</v>
      </c>
      <c r="B7" t="s">
        <v>159</v>
      </c>
      <c r="C7" s="157">
        <v>44428</v>
      </c>
      <c r="D7" s="4" t="s">
        <v>176</v>
      </c>
      <c r="E7" s="147" t="s">
        <v>177</v>
      </c>
      <c r="F7">
        <v>232</v>
      </c>
      <c r="G7">
        <v>2021</v>
      </c>
      <c r="H7" t="s">
        <v>159</v>
      </c>
      <c r="I7" t="s">
        <v>627</v>
      </c>
      <c r="J7" t="s">
        <v>34</v>
      </c>
      <c r="K7">
        <v>107.89239999999999</v>
      </c>
      <c r="L7">
        <v>0.47010000000000002</v>
      </c>
      <c r="O7">
        <v>31.89</v>
      </c>
      <c r="P7">
        <v>-28.834</v>
      </c>
      <c r="Q7" s="157">
        <v>44428</v>
      </c>
      <c r="R7" s="172">
        <f t="shared" si="0"/>
        <v>0</v>
      </c>
      <c r="S7" t="s">
        <v>178</v>
      </c>
      <c r="T7" t="s">
        <v>179</v>
      </c>
      <c r="U7" t="s">
        <v>60</v>
      </c>
      <c r="V7">
        <v>107.9113</v>
      </c>
      <c r="W7">
        <v>0.496</v>
      </c>
      <c r="Z7">
        <v>4.43</v>
      </c>
      <c r="AA7">
        <v>-20.626999999999999</v>
      </c>
      <c r="AB7">
        <v>232</v>
      </c>
      <c r="AC7">
        <v>2021</v>
      </c>
      <c r="AD7">
        <f>C7-AE7</f>
        <v>2</v>
      </c>
      <c r="AE7" s="157">
        <v>44426</v>
      </c>
      <c r="AF7" s="186" t="s">
        <v>159</v>
      </c>
      <c r="AG7">
        <v>4.53</v>
      </c>
      <c r="AH7">
        <v>44.01</v>
      </c>
      <c r="AI7">
        <v>68.900000000000006</v>
      </c>
      <c r="AJ7">
        <v>74.61</v>
      </c>
      <c r="AK7">
        <v>1.35</v>
      </c>
      <c r="AL7">
        <v>26.98</v>
      </c>
      <c r="AM7">
        <v>14.68</v>
      </c>
      <c r="AN7">
        <v>352.27300000000002</v>
      </c>
      <c r="AO7">
        <v>62.457139556481998</v>
      </c>
      <c r="AP7">
        <v>1273.1782328971501</v>
      </c>
      <c r="AQ7">
        <v>1255.3499999999999</v>
      </c>
      <c r="AR7">
        <v>2799.3632667727102</v>
      </c>
      <c r="AS7">
        <v>90.665655929109107</v>
      </c>
      <c r="AT7">
        <v>3067.19514392579</v>
      </c>
      <c r="AU7">
        <v>448.43306560042299</v>
      </c>
      <c r="AV7">
        <v>2471.7921562931601</v>
      </c>
      <c r="AW7">
        <v>2220.2868684464402</v>
      </c>
      <c r="AX7">
        <v>3.84871861550466E-2</v>
      </c>
      <c r="AY7">
        <v>-11.5942975876753</v>
      </c>
      <c r="AZ7">
        <v>-83.383114405044395</v>
      </c>
      <c r="BA7">
        <v>1.8953315852952399</v>
      </c>
      <c r="BB7" t="s">
        <v>36</v>
      </c>
      <c r="BC7">
        <v>4.96284016333927</v>
      </c>
      <c r="BD7" t="s">
        <v>36</v>
      </c>
      <c r="BE7">
        <v>4.53</v>
      </c>
      <c r="BF7">
        <v>10</v>
      </c>
      <c r="BG7">
        <v>1.8953131109717301</v>
      </c>
      <c r="BH7">
        <v>1.8733600651276701</v>
      </c>
      <c r="BI7">
        <v>4.96284016333927</v>
      </c>
      <c r="BJ7" s="1">
        <v>44426</v>
      </c>
      <c r="BK7">
        <v>67</v>
      </c>
    </row>
    <row r="8" spans="1:63">
      <c r="A8">
        <v>50</v>
      </c>
      <c r="B8" t="s">
        <v>159</v>
      </c>
      <c r="C8" s="157">
        <v>44463</v>
      </c>
      <c r="D8" s="4" t="s">
        <v>180</v>
      </c>
      <c r="E8" s="147" t="s">
        <v>181</v>
      </c>
      <c r="F8">
        <v>267</v>
      </c>
      <c r="G8">
        <v>2021</v>
      </c>
      <c r="H8" t="s">
        <v>159</v>
      </c>
      <c r="I8" t="s">
        <v>628</v>
      </c>
      <c r="J8" t="s">
        <v>34</v>
      </c>
      <c r="K8">
        <v>109.0089</v>
      </c>
      <c r="L8">
        <v>0.55010000000000003</v>
      </c>
      <c r="O8">
        <v>41.58</v>
      </c>
      <c r="P8">
        <v>-28.741</v>
      </c>
      <c r="Q8" s="157">
        <v>44463</v>
      </c>
      <c r="R8" s="172">
        <f t="shared" si="0"/>
        <v>0</v>
      </c>
      <c r="S8" t="s">
        <v>182</v>
      </c>
      <c r="T8" t="s">
        <v>183</v>
      </c>
      <c r="U8" t="s">
        <v>60</v>
      </c>
      <c r="V8">
        <v>104.1309</v>
      </c>
      <c r="W8">
        <v>0.4783</v>
      </c>
      <c r="Z8">
        <v>4.49</v>
      </c>
      <c r="AA8">
        <v>-22.777999999999999</v>
      </c>
      <c r="AB8">
        <v>267</v>
      </c>
      <c r="AC8">
        <v>2021</v>
      </c>
      <c r="AD8">
        <f>C8-AE8</f>
        <v>11</v>
      </c>
      <c r="AE8" s="157">
        <v>44452</v>
      </c>
      <c r="AF8" s="186" t="s">
        <v>159</v>
      </c>
      <c r="AG8">
        <v>5.0599999999999996</v>
      </c>
      <c r="AH8">
        <v>29.07</v>
      </c>
      <c r="AI8">
        <v>36.200000000000003</v>
      </c>
      <c r="AJ8">
        <v>8.41</v>
      </c>
      <c r="AK8">
        <v>0.7</v>
      </c>
      <c r="AL8">
        <v>15.84</v>
      </c>
      <c r="AM8">
        <v>6.88</v>
      </c>
      <c r="AN8">
        <v>423.48099999999999</v>
      </c>
      <c r="AO8">
        <v>26.962353278367299</v>
      </c>
      <c r="AP8">
        <v>1353.47879180735</v>
      </c>
      <c r="AQ8">
        <v>1451.73</v>
      </c>
      <c r="AR8">
        <v>1426.2461580548099</v>
      </c>
      <c r="AS8">
        <v>28.3052343551429</v>
      </c>
      <c r="AT8">
        <v>2912.8682432056798</v>
      </c>
      <c r="AU8">
        <v>268.23839308648598</v>
      </c>
      <c r="AV8">
        <v>1175.9489450638901</v>
      </c>
      <c r="AW8">
        <v>1331.42916909411</v>
      </c>
      <c r="AX8">
        <v>5.4232182422947897E-3</v>
      </c>
      <c r="AY8">
        <v>-12.682099740084</v>
      </c>
      <c r="AZ8">
        <v>-91.460062057551298</v>
      </c>
      <c r="BA8">
        <v>1.57746118934903</v>
      </c>
      <c r="BB8" t="s">
        <v>36</v>
      </c>
      <c r="BC8">
        <v>3.83965427424658</v>
      </c>
      <c r="BD8" t="s">
        <v>36</v>
      </c>
      <c r="BE8">
        <v>5.0599999999999996</v>
      </c>
      <c r="BF8">
        <v>8</v>
      </c>
      <c r="BG8">
        <v>1.5774458133965801</v>
      </c>
      <c r="BH8">
        <v>1.52008190267542</v>
      </c>
      <c r="BI8">
        <v>3.83965427424658</v>
      </c>
      <c r="BJ8" s="1">
        <v>44452</v>
      </c>
      <c r="BK8">
        <v>68</v>
      </c>
    </row>
    <row r="9" spans="1:63">
      <c r="A9">
        <v>52</v>
      </c>
      <c r="B9" t="s">
        <v>159</v>
      </c>
      <c r="C9" s="157">
        <v>44466</v>
      </c>
      <c r="D9" s="4" t="s">
        <v>184</v>
      </c>
      <c r="E9" s="147" t="s">
        <v>185</v>
      </c>
      <c r="F9">
        <v>270</v>
      </c>
      <c r="G9">
        <v>2021</v>
      </c>
      <c r="H9" t="s">
        <v>159</v>
      </c>
      <c r="I9" t="s">
        <v>628</v>
      </c>
      <c r="J9" t="s">
        <v>34</v>
      </c>
      <c r="K9">
        <v>105.3721</v>
      </c>
      <c r="L9">
        <v>0.53180000000000005</v>
      </c>
      <c r="O9">
        <v>31.11</v>
      </c>
      <c r="P9">
        <v>-28.53</v>
      </c>
      <c r="Q9" s="157">
        <v>44466</v>
      </c>
      <c r="R9" s="172">
        <f t="shared" si="0"/>
        <v>0</v>
      </c>
      <c r="S9" t="s">
        <v>186</v>
      </c>
      <c r="T9" t="s">
        <v>187</v>
      </c>
      <c r="U9" t="s">
        <v>60</v>
      </c>
      <c r="V9">
        <v>105.2227</v>
      </c>
      <c r="W9">
        <v>0.4834</v>
      </c>
      <c r="Z9">
        <v>5.84</v>
      </c>
      <c r="AA9">
        <v>-20.556000000000001</v>
      </c>
      <c r="AB9">
        <v>270</v>
      </c>
      <c r="AC9">
        <v>2021</v>
      </c>
      <c r="AD9">
        <f>C9-AE9</f>
        <v>14</v>
      </c>
      <c r="AE9" s="157">
        <v>44452</v>
      </c>
      <c r="AF9" s="186" t="s">
        <v>159</v>
      </c>
      <c r="AG9">
        <v>5.0599999999999996</v>
      </c>
      <c r="AH9">
        <v>29.07</v>
      </c>
      <c r="AI9">
        <v>36.200000000000003</v>
      </c>
      <c r="AJ9">
        <v>8.41</v>
      </c>
      <c r="AK9">
        <v>0.7</v>
      </c>
      <c r="AL9">
        <v>15.84</v>
      </c>
      <c r="AM9">
        <v>6.88</v>
      </c>
      <c r="AN9">
        <v>423.48099999999999</v>
      </c>
      <c r="AO9">
        <v>26.962353278367299</v>
      </c>
      <c r="AP9">
        <v>1353.47879180735</v>
      </c>
      <c r="AQ9">
        <v>1451.73</v>
      </c>
      <c r="AR9">
        <v>1426.2461580548099</v>
      </c>
      <c r="AS9">
        <v>28.3052343551429</v>
      </c>
      <c r="AT9">
        <v>2912.8682432056798</v>
      </c>
      <c r="AU9">
        <v>268.23839308648598</v>
      </c>
      <c r="AV9">
        <v>1175.9489450638901</v>
      </c>
      <c r="AW9">
        <v>1331.42916909411</v>
      </c>
      <c r="AX9">
        <v>5.4232182422947897E-3</v>
      </c>
      <c r="AY9">
        <v>-12.682099740084</v>
      </c>
      <c r="AZ9">
        <v>-91.460062057551298</v>
      </c>
      <c r="BA9">
        <v>1.57746118934903</v>
      </c>
      <c r="BB9" t="s">
        <v>36</v>
      </c>
      <c r="BC9">
        <v>3.83965427424658</v>
      </c>
      <c r="BD9" t="s">
        <v>36</v>
      </c>
      <c r="BE9">
        <v>5.0599999999999996</v>
      </c>
      <c r="BF9">
        <v>8</v>
      </c>
      <c r="BG9">
        <v>1.5774458133965801</v>
      </c>
      <c r="BH9">
        <v>1.52008190267542</v>
      </c>
      <c r="BI9">
        <v>3.83965427424658</v>
      </c>
      <c r="BJ9" s="1">
        <v>44452</v>
      </c>
      <c r="BK9">
        <v>68</v>
      </c>
    </row>
    <row r="10" spans="1:63">
      <c r="A10">
        <v>54</v>
      </c>
      <c r="B10" t="s">
        <v>159</v>
      </c>
      <c r="C10" s="157">
        <v>44495</v>
      </c>
      <c r="D10" s="4" t="s">
        <v>188</v>
      </c>
      <c r="E10" s="147" t="s">
        <v>189</v>
      </c>
      <c r="F10">
        <v>299</v>
      </c>
      <c r="G10">
        <v>2021</v>
      </c>
      <c r="H10" t="s">
        <v>159</v>
      </c>
      <c r="I10" t="s">
        <v>628</v>
      </c>
      <c r="J10" t="s">
        <v>34</v>
      </c>
      <c r="K10">
        <v>106.9207</v>
      </c>
      <c r="L10">
        <v>0.4924</v>
      </c>
      <c r="O10">
        <v>20.22</v>
      </c>
      <c r="P10">
        <v>-28.638999999999999</v>
      </c>
      <c r="Q10" s="157">
        <v>44495</v>
      </c>
      <c r="R10" s="172">
        <f t="shared" si="0"/>
        <v>0</v>
      </c>
      <c r="S10" t="s">
        <v>190</v>
      </c>
      <c r="T10" t="s">
        <v>191</v>
      </c>
      <c r="U10" t="s">
        <v>60</v>
      </c>
      <c r="V10">
        <v>105.49039999999999</v>
      </c>
      <c r="W10">
        <v>0.48359999999999997</v>
      </c>
      <c r="Z10">
        <v>4.24</v>
      </c>
      <c r="AA10">
        <v>-21.565999999999999</v>
      </c>
      <c r="AB10">
        <v>299</v>
      </c>
      <c r="AC10">
        <v>2021</v>
      </c>
      <c r="AD10">
        <f>C10-AE10</f>
        <v>1</v>
      </c>
      <c r="AE10" s="157">
        <v>44494</v>
      </c>
      <c r="AF10" s="186" t="s">
        <v>159</v>
      </c>
      <c r="AG10">
        <v>5.0599999999999996</v>
      </c>
      <c r="AH10">
        <v>29.67</v>
      </c>
      <c r="AI10">
        <v>29</v>
      </c>
      <c r="AJ10">
        <v>256.29000000000002</v>
      </c>
      <c r="AK10">
        <v>1.06</v>
      </c>
      <c r="AL10">
        <v>241.64</v>
      </c>
      <c r="AM10">
        <v>18.62</v>
      </c>
      <c r="AN10">
        <v>695.82500000000005</v>
      </c>
      <c r="AO10">
        <v>22.635595099884199</v>
      </c>
      <c r="AP10">
        <v>1137.20492668461</v>
      </c>
      <c r="AQ10">
        <v>1277.27</v>
      </c>
      <c r="AR10">
        <v>1056.62254800509</v>
      </c>
      <c r="AS10">
        <v>30.8182201693146</v>
      </c>
      <c r="AT10">
        <v>2419.2141570065601</v>
      </c>
      <c r="AU10">
        <v>249.654648049548</v>
      </c>
      <c r="AV10">
        <v>1263.65978879729</v>
      </c>
      <c r="AW10">
        <v>755.77623503829602</v>
      </c>
      <c r="AX10">
        <v>7.86129656253301E-3</v>
      </c>
      <c r="AY10">
        <v>-12.935824108570801</v>
      </c>
      <c r="AZ10">
        <v>-92.780291108471104</v>
      </c>
      <c r="BA10">
        <v>1.1883609481713999</v>
      </c>
      <c r="BB10" t="s">
        <v>36</v>
      </c>
      <c r="BC10">
        <v>1.55659086047007</v>
      </c>
      <c r="BD10" t="s">
        <v>36</v>
      </c>
      <c r="BE10">
        <v>5.0599999999999996</v>
      </c>
      <c r="BF10">
        <v>4</v>
      </c>
      <c r="BG10">
        <v>1.1883493648871</v>
      </c>
      <c r="BH10">
        <v>1.1491206286111599</v>
      </c>
      <c r="BI10">
        <v>1.55659086047008</v>
      </c>
      <c r="BJ10" s="1">
        <v>44494</v>
      </c>
      <c r="BK10">
        <v>70</v>
      </c>
    </row>
    <row r="11" spans="1:63">
      <c r="A11">
        <v>55</v>
      </c>
      <c r="B11" t="s">
        <v>159</v>
      </c>
      <c r="C11" s="157">
        <v>44684</v>
      </c>
      <c r="D11" s="4" t="s">
        <v>192</v>
      </c>
      <c r="E11" s="147" t="s">
        <v>193</v>
      </c>
      <c r="F11">
        <v>123</v>
      </c>
      <c r="G11">
        <v>2022</v>
      </c>
      <c r="H11" t="s">
        <v>159</v>
      </c>
      <c r="I11" t="s">
        <v>628</v>
      </c>
      <c r="J11" t="s">
        <v>34</v>
      </c>
      <c r="K11">
        <v>106.685</v>
      </c>
      <c r="L11">
        <v>0.50580000000000003</v>
      </c>
      <c r="O11">
        <v>11.72</v>
      </c>
      <c r="P11">
        <v>-28.347000000000001</v>
      </c>
      <c r="Q11" s="157">
        <v>44684</v>
      </c>
      <c r="R11" s="172">
        <f t="shared" si="0"/>
        <v>0</v>
      </c>
      <c r="S11" t="s">
        <v>194</v>
      </c>
      <c r="T11" t="s">
        <v>195</v>
      </c>
      <c r="U11" t="s">
        <v>60</v>
      </c>
      <c r="V11">
        <v>105.4631</v>
      </c>
      <c r="W11">
        <v>0.50209999999999999</v>
      </c>
      <c r="Z11">
        <v>3.42</v>
      </c>
      <c r="AA11">
        <v>-20.619</v>
      </c>
      <c r="AB11">
        <v>123</v>
      </c>
      <c r="AC11">
        <v>2022</v>
      </c>
      <c r="AD11">
        <f>C11-AE11</f>
        <v>0</v>
      </c>
      <c r="AE11" s="157">
        <v>44684</v>
      </c>
      <c r="AF11" s="186" t="s">
        <v>159</v>
      </c>
      <c r="AG11">
        <v>5.27</v>
      </c>
      <c r="AH11">
        <v>31.12</v>
      </c>
      <c r="AI11">
        <v>16.2</v>
      </c>
      <c r="AJ11">
        <v>895.59</v>
      </c>
      <c r="AK11">
        <v>1.73</v>
      </c>
      <c r="AL11">
        <v>517.07000000000005</v>
      </c>
      <c r="AM11">
        <v>19.2</v>
      </c>
      <c r="AN11">
        <v>831.58</v>
      </c>
      <c r="AO11">
        <v>21</v>
      </c>
      <c r="AP11">
        <v>1600</v>
      </c>
      <c r="AQ11">
        <v>1178.51</v>
      </c>
      <c r="AR11">
        <v>1300</v>
      </c>
      <c r="AS11">
        <v>40</v>
      </c>
      <c r="AT11">
        <v>4500</v>
      </c>
      <c r="AU11">
        <v>530</v>
      </c>
      <c r="AV11">
        <v>2400</v>
      </c>
      <c r="AW11">
        <v>480</v>
      </c>
      <c r="AX11">
        <v>5.4000000000000003E-3</v>
      </c>
      <c r="AY11" t="s">
        <v>36</v>
      </c>
      <c r="AZ11" t="s">
        <v>36</v>
      </c>
      <c r="BA11">
        <v>1.32723807092691</v>
      </c>
      <c r="BB11">
        <v>1525.97171635515</v>
      </c>
      <c r="BC11" t="s">
        <v>36</v>
      </c>
      <c r="BD11">
        <v>1.3270905537487501</v>
      </c>
      <c r="BE11">
        <v>5.27</v>
      </c>
      <c r="BF11">
        <v>1.77974004346487</v>
      </c>
      <c r="BG11">
        <v>1.32722513396871</v>
      </c>
      <c r="BH11">
        <v>1.2615553392305501</v>
      </c>
      <c r="BI11" t="s">
        <v>36</v>
      </c>
      <c r="BJ11" s="1">
        <v>44684</v>
      </c>
      <c r="BK11">
        <v>79</v>
      </c>
    </row>
    <row r="12" spans="1:63">
      <c r="A12">
        <v>56</v>
      </c>
      <c r="B12" t="s">
        <v>159</v>
      </c>
      <c r="C12" s="157">
        <v>44796</v>
      </c>
      <c r="D12" s="4" t="s">
        <v>196</v>
      </c>
      <c r="E12" s="147" t="s">
        <v>197</v>
      </c>
      <c r="F12">
        <v>235</v>
      </c>
      <c r="G12">
        <v>2022</v>
      </c>
      <c r="H12" t="s">
        <v>159</v>
      </c>
      <c r="I12" t="s">
        <v>628</v>
      </c>
      <c r="J12" t="s">
        <v>34</v>
      </c>
      <c r="K12">
        <v>107.4021</v>
      </c>
      <c r="L12">
        <v>0.46800000000000003</v>
      </c>
      <c r="O12">
        <v>20.3</v>
      </c>
      <c r="P12">
        <v>-28.428999999999998</v>
      </c>
      <c r="Q12" s="157">
        <v>44796</v>
      </c>
      <c r="R12" s="172">
        <f t="shared" si="0"/>
        <v>0</v>
      </c>
      <c r="S12" t="s">
        <v>198</v>
      </c>
      <c r="T12" t="s">
        <v>199</v>
      </c>
      <c r="U12" t="s">
        <v>60</v>
      </c>
      <c r="V12">
        <v>104.4743</v>
      </c>
      <c r="W12">
        <v>0.4819</v>
      </c>
      <c r="Z12">
        <v>6.56</v>
      </c>
      <c r="AA12">
        <v>-21.344999999999999</v>
      </c>
      <c r="AB12">
        <v>235</v>
      </c>
      <c r="AC12">
        <v>2022</v>
      </c>
      <c r="AD12" s="168">
        <f>C12-AE12</f>
        <v>-9</v>
      </c>
      <c r="AE12" s="157">
        <v>44805</v>
      </c>
      <c r="AF12" s="186" t="s">
        <v>159</v>
      </c>
      <c r="AG12">
        <v>5.72</v>
      </c>
      <c r="AH12">
        <v>23.14</v>
      </c>
      <c r="AI12">
        <v>21.5</v>
      </c>
      <c r="AJ12">
        <v>9.2200000000000006</v>
      </c>
      <c r="AK12">
        <v>0.43</v>
      </c>
      <c r="AL12">
        <v>18.59</v>
      </c>
      <c r="AM12">
        <v>3.78</v>
      </c>
      <c r="AN12">
        <v>601.33299999999997</v>
      </c>
      <c r="AO12">
        <v>12</v>
      </c>
      <c r="AP12">
        <v>2400</v>
      </c>
      <c r="AQ12">
        <v>876.92399999999998</v>
      </c>
      <c r="AR12">
        <v>1800</v>
      </c>
      <c r="AS12">
        <v>19</v>
      </c>
      <c r="AT12">
        <v>5200</v>
      </c>
      <c r="AU12">
        <v>630</v>
      </c>
      <c r="AV12">
        <v>1100</v>
      </c>
      <c r="AW12">
        <v>940</v>
      </c>
      <c r="AX12">
        <v>3.7000000000000002E-3</v>
      </c>
      <c r="AY12">
        <v>-12.6601151007387</v>
      </c>
      <c r="AZ12">
        <v>-92.062597411428001</v>
      </c>
      <c r="BA12">
        <v>1.4406413238225699</v>
      </c>
      <c r="BB12" t="s">
        <v>36</v>
      </c>
      <c r="BC12">
        <v>28.4724797113889</v>
      </c>
      <c r="BD12" t="s">
        <v>36</v>
      </c>
      <c r="BE12">
        <v>5.72</v>
      </c>
      <c r="BF12">
        <v>13.253313660804199</v>
      </c>
      <c r="BG12">
        <v>1.4406272814913501</v>
      </c>
      <c r="BH12">
        <v>1.2074144359182899</v>
      </c>
      <c r="BI12">
        <v>28.4724797113889</v>
      </c>
      <c r="BJ12" s="1">
        <v>44805</v>
      </c>
      <c r="BK12">
        <v>89</v>
      </c>
    </row>
    <row r="13" spans="1:63">
      <c r="A13">
        <v>57</v>
      </c>
      <c r="B13" t="s">
        <v>159</v>
      </c>
      <c r="C13" s="157">
        <v>44858</v>
      </c>
      <c r="D13" s="4" t="s">
        <v>200</v>
      </c>
      <c r="E13" s="147" t="s">
        <v>201</v>
      </c>
      <c r="F13">
        <v>297</v>
      </c>
      <c r="G13">
        <v>2022</v>
      </c>
      <c r="H13" t="s">
        <v>159</v>
      </c>
      <c r="I13" t="s">
        <v>628</v>
      </c>
      <c r="J13" t="s">
        <v>34</v>
      </c>
      <c r="K13">
        <v>105.5646</v>
      </c>
      <c r="L13">
        <v>0.45989999999999998</v>
      </c>
      <c r="O13">
        <v>14.28</v>
      </c>
      <c r="P13">
        <v>-28.451000000000001</v>
      </c>
      <c r="Q13" s="157">
        <v>44858</v>
      </c>
      <c r="R13" s="172">
        <f t="shared" si="0"/>
        <v>0</v>
      </c>
      <c r="S13" t="s">
        <v>202</v>
      </c>
      <c r="T13" t="s">
        <v>203</v>
      </c>
      <c r="U13" t="s">
        <v>60</v>
      </c>
      <c r="V13">
        <v>102.6694</v>
      </c>
      <c r="W13">
        <v>0.48010000000000003</v>
      </c>
      <c r="Z13">
        <v>2.5</v>
      </c>
      <c r="AA13">
        <v>-19.805</v>
      </c>
      <c r="AB13">
        <v>297</v>
      </c>
      <c r="AC13">
        <v>2022</v>
      </c>
      <c r="AD13">
        <f>C13-AE13</f>
        <v>0</v>
      </c>
      <c r="AE13" s="157">
        <v>44858</v>
      </c>
      <c r="AF13" s="186" t="s">
        <v>159</v>
      </c>
      <c r="AG13">
        <v>5.74</v>
      </c>
      <c r="AH13">
        <v>26.65</v>
      </c>
      <c r="AI13">
        <v>16.8</v>
      </c>
      <c r="AJ13">
        <v>198.02</v>
      </c>
      <c r="AK13">
        <v>0.56999999999999995</v>
      </c>
      <c r="AL13">
        <v>45.37</v>
      </c>
      <c r="AM13">
        <v>2.37</v>
      </c>
      <c r="AN13">
        <v>905.421999999999</v>
      </c>
      <c r="AO13">
        <v>17</v>
      </c>
      <c r="AP13">
        <v>2100</v>
      </c>
      <c r="AQ13">
        <v>1085.6399999999901</v>
      </c>
      <c r="AR13">
        <v>1700</v>
      </c>
      <c r="AS13">
        <v>12</v>
      </c>
      <c r="AT13">
        <v>6300</v>
      </c>
      <c r="AU13">
        <v>640</v>
      </c>
      <c r="AV13">
        <v>1300</v>
      </c>
      <c r="AW13">
        <v>670</v>
      </c>
      <c r="AX13">
        <v>3.8999999999999998E-3</v>
      </c>
      <c r="AY13">
        <v>-12.5877552470866</v>
      </c>
      <c r="AZ13">
        <v>-90.941180152586597</v>
      </c>
      <c r="BA13" t="s">
        <v>36</v>
      </c>
      <c r="BB13" t="s">
        <v>36</v>
      </c>
      <c r="BC13" t="s">
        <v>36</v>
      </c>
      <c r="BD13" t="s">
        <v>36</v>
      </c>
      <c r="BE13" t="s">
        <v>36</v>
      </c>
      <c r="BF13" t="s">
        <v>36</v>
      </c>
      <c r="BG13" t="s">
        <v>36</v>
      </c>
      <c r="BH13" t="s">
        <v>36</v>
      </c>
      <c r="BI13" t="s">
        <v>36</v>
      </c>
      <c r="BJ13" t="s">
        <v>36</v>
      </c>
      <c r="BK13">
        <v>93</v>
      </c>
    </row>
    <row r="14" spans="1:63" s="175" customFormat="1">
      <c r="A14" s="175">
        <v>58</v>
      </c>
      <c r="B14" s="175" t="s">
        <v>206</v>
      </c>
      <c r="C14" s="176">
        <v>43948</v>
      </c>
      <c r="D14" s="177" t="s">
        <v>204</v>
      </c>
      <c r="E14" s="181" t="s">
        <v>205</v>
      </c>
      <c r="F14" s="175">
        <v>118</v>
      </c>
      <c r="G14" s="175">
        <v>2020</v>
      </c>
      <c r="H14" s="175" t="s">
        <v>206</v>
      </c>
      <c r="I14" s="175" t="s">
        <v>629</v>
      </c>
      <c r="J14" s="175" t="s">
        <v>34</v>
      </c>
      <c r="K14" s="175">
        <v>105.7458</v>
      </c>
      <c r="L14" s="175">
        <v>0.48380000000000001</v>
      </c>
      <c r="O14" s="175">
        <v>19.2</v>
      </c>
      <c r="P14" s="175">
        <v>-28.547999999999998</v>
      </c>
      <c r="Q14" s="182"/>
      <c r="R14" s="179">
        <f t="shared" si="0"/>
        <v>-43948</v>
      </c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>
        <f>C14-AE14</f>
        <v>0</v>
      </c>
      <c r="AE14" s="157">
        <v>43948</v>
      </c>
      <c r="AF14" s="191" t="s">
        <v>206</v>
      </c>
      <c r="AG14">
        <v>4.62</v>
      </c>
      <c r="AH14">
        <v>40</v>
      </c>
      <c r="AI14">
        <v>32.953333333333298</v>
      </c>
      <c r="AJ14">
        <v>9.48</v>
      </c>
      <c r="AK14">
        <v>0.58496666666666697</v>
      </c>
      <c r="AL14">
        <v>7.6</v>
      </c>
      <c r="AM14">
        <v>3.5</v>
      </c>
      <c r="AN14">
        <v>1735.4099999999901</v>
      </c>
      <c r="AO14">
        <v>13.351555068651599</v>
      </c>
      <c r="AP14">
        <v>1901.47780176524</v>
      </c>
      <c r="AQ14">
        <v>723.45499999999902</v>
      </c>
      <c r="AR14">
        <v>2187.00703519751</v>
      </c>
      <c r="AS14">
        <v>24.4400703116915</v>
      </c>
      <c r="AT14">
        <v>4686.4214205747203</v>
      </c>
      <c r="AU14">
        <v>622.48526038320301</v>
      </c>
      <c r="AV14">
        <v>259.37500216567997</v>
      </c>
      <c r="AW14">
        <v>589.23981535966402</v>
      </c>
      <c r="AX14">
        <v>6.6487605212022897E-3</v>
      </c>
      <c r="AY14">
        <v>-13.6465857885656</v>
      </c>
      <c r="AZ14">
        <v>-99.816328356778101</v>
      </c>
      <c r="BA14">
        <v>2.0519462850329599</v>
      </c>
      <c r="BB14">
        <v>2240.4870279776101</v>
      </c>
      <c r="BC14" t="s">
        <v>36</v>
      </c>
      <c r="BD14">
        <v>2.0288756064096298</v>
      </c>
      <c r="BE14">
        <v>4.62</v>
      </c>
      <c r="BF14">
        <v>0.74203295199438501</v>
      </c>
      <c r="BG14">
        <v>2.0519262841424601</v>
      </c>
      <c r="BH14">
        <v>2.0288426840237999</v>
      </c>
      <c r="BI14" t="s">
        <v>36</v>
      </c>
      <c r="BJ14" s="1">
        <v>43948</v>
      </c>
      <c r="BK14">
        <v>129</v>
      </c>
    </row>
    <row r="15" spans="1:63">
      <c r="A15">
        <v>59</v>
      </c>
      <c r="B15" s="185" t="s">
        <v>206</v>
      </c>
      <c r="C15" s="157">
        <v>44124</v>
      </c>
      <c r="D15" s="4" t="s">
        <v>207</v>
      </c>
      <c r="E15" s="148" t="s">
        <v>208</v>
      </c>
      <c r="F15">
        <v>294</v>
      </c>
      <c r="G15">
        <v>2020</v>
      </c>
      <c r="H15" t="s">
        <v>206</v>
      </c>
      <c r="I15" t="s">
        <v>630</v>
      </c>
      <c r="J15" t="s">
        <v>34</v>
      </c>
      <c r="K15">
        <v>103.7323</v>
      </c>
      <c r="L15">
        <v>0.48830000000000001</v>
      </c>
      <c r="O15">
        <v>25</v>
      </c>
      <c r="P15">
        <v>-29.248999999999999</v>
      </c>
      <c r="Q15" s="157">
        <v>44124</v>
      </c>
      <c r="R15" s="172">
        <f t="shared" si="0"/>
        <v>0</v>
      </c>
      <c r="S15" t="s">
        <v>209</v>
      </c>
      <c r="T15" t="s">
        <v>210</v>
      </c>
      <c r="U15" t="s">
        <v>60</v>
      </c>
      <c r="V15">
        <v>97.564899999999994</v>
      </c>
      <c r="W15">
        <v>0.4607</v>
      </c>
      <c r="X15">
        <v>198</v>
      </c>
      <c r="Y15">
        <v>38</v>
      </c>
      <c r="Z15">
        <v>4.8899999999999997</v>
      </c>
      <c r="AA15">
        <v>-22.881</v>
      </c>
      <c r="AB15">
        <v>294</v>
      </c>
      <c r="AC15">
        <v>2020</v>
      </c>
      <c r="AD15" s="168">
        <f>C15-AE15</f>
        <v>-1</v>
      </c>
      <c r="AE15" s="157">
        <v>44125</v>
      </c>
      <c r="AF15" s="191" t="s">
        <v>206</v>
      </c>
      <c r="AG15">
        <v>4.5999999999999996</v>
      </c>
      <c r="AH15">
        <v>41</v>
      </c>
      <c r="AI15">
        <v>40.799999999999997</v>
      </c>
      <c r="AJ15">
        <v>8.59</v>
      </c>
      <c r="AK15">
        <v>0.7</v>
      </c>
      <c r="AL15">
        <v>7.61</v>
      </c>
      <c r="AM15">
        <v>7.72</v>
      </c>
      <c r="AN15" t="s">
        <v>36</v>
      </c>
      <c r="AO15">
        <v>25.831159199628701</v>
      </c>
      <c r="AP15">
        <v>2188.2310162754202</v>
      </c>
      <c r="AQ15" t="s">
        <v>36</v>
      </c>
      <c r="AR15">
        <v>1991.61511635895</v>
      </c>
      <c r="AS15">
        <v>41.059648140203102</v>
      </c>
      <c r="AT15">
        <v>5914.5467272701999</v>
      </c>
      <c r="AU15">
        <v>587.148801918294</v>
      </c>
      <c r="AV15">
        <v>1041.5936956908699</v>
      </c>
      <c r="AW15">
        <v>912.69472630191603</v>
      </c>
      <c r="AX15">
        <v>7.5014435626465396E-3</v>
      </c>
      <c r="AY15">
        <v>-12.8350145612504</v>
      </c>
      <c r="AZ15">
        <v>-93.387558393556802</v>
      </c>
      <c r="BA15">
        <v>2.4373760503363702</v>
      </c>
      <c r="BB15" t="s">
        <v>36</v>
      </c>
      <c r="BC15" t="s">
        <v>36</v>
      </c>
      <c r="BD15" t="s">
        <v>36</v>
      </c>
      <c r="BE15">
        <v>4.5999999999999996</v>
      </c>
      <c r="BF15">
        <v>4.2666666666666604</v>
      </c>
      <c r="BG15">
        <v>2.4373522925548601</v>
      </c>
      <c r="BH15">
        <v>2.4085105271807801</v>
      </c>
      <c r="BI15" t="s">
        <v>36</v>
      </c>
      <c r="BJ15" s="1">
        <v>44125</v>
      </c>
      <c r="BK15">
        <v>143</v>
      </c>
    </row>
    <row r="16" spans="1:63">
      <c r="A16">
        <v>60</v>
      </c>
      <c r="B16" s="185" t="s">
        <v>206</v>
      </c>
      <c r="C16" s="157">
        <v>44316</v>
      </c>
      <c r="D16" s="4" t="s">
        <v>211</v>
      </c>
      <c r="E16" s="148" t="s">
        <v>212</v>
      </c>
      <c r="F16">
        <v>120</v>
      </c>
      <c r="G16">
        <v>2021</v>
      </c>
      <c r="H16" t="s">
        <v>206</v>
      </c>
      <c r="I16" t="s">
        <v>630</v>
      </c>
      <c r="J16" t="s">
        <v>34</v>
      </c>
      <c r="K16">
        <v>108.3271</v>
      </c>
      <c r="L16">
        <v>0.47199999999999998</v>
      </c>
      <c r="O16">
        <v>34.5</v>
      </c>
      <c r="P16">
        <v>-28.423999999999999</v>
      </c>
      <c r="Q16" s="157">
        <v>44316</v>
      </c>
      <c r="R16" s="172">
        <f t="shared" si="0"/>
        <v>0</v>
      </c>
      <c r="S16" t="s">
        <v>213</v>
      </c>
      <c r="T16" t="s">
        <v>214</v>
      </c>
      <c r="U16" t="s">
        <v>60</v>
      </c>
      <c r="V16">
        <v>102.828</v>
      </c>
      <c r="W16">
        <v>0.46229999999999999</v>
      </c>
      <c r="Z16">
        <v>6.08</v>
      </c>
      <c r="AA16">
        <v>-23.428000000000001</v>
      </c>
      <c r="AB16">
        <v>120</v>
      </c>
      <c r="AC16">
        <v>2021</v>
      </c>
      <c r="AD16">
        <f>C16-AE16</f>
        <v>1</v>
      </c>
      <c r="AE16" s="157">
        <v>44315</v>
      </c>
      <c r="AF16" s="191" t="s">
        <v>206</v>
      </c>
      <c r="AG16">
        <v>4.6399999999999997</v>
      </c>
      <c r="AH16">
        <v>32.53</v>
      </c>
      <c r="AI16">
        <v>44.7</v>
      </c>
      <c r="AJ16">
        <v>114.01</v>
      </c>
      <c r="AK16">
        <v>1.1000000000000001</v>
      </c>
      <c r="AL16">
        <v>125.85</v>
      </c>
      <c r="AM16">
        <v>5.83</v>
      </c>
      <c r="AN16">
        <v>669.15099999999995</v>
      </c>
      <c r="AO16">
        <v>19.6262106976464</v>
      </c>
      <c r="AP16">
        <v>1152.62869700641</v>
      </c>
      <c r="AQ16">
        <v>1019.87</v>
      </c>
      <c r="AR16">
        <v>1480.0389411436699</v>
      </c>
      <c r="AS16">
        <v>55.310784879377202</v>
      </c>
      <c r="AT16">
        <v>2768.6806991963799</v>
      </c>
      <c r="AU16">
        <v>333.57127378769002</v>
      </c>
      <c r="AV16">
        <v>1116.7150891131801</v>
      </c>
      <c r="AW16">
        <v>886.57527495782404</v>
      </c>
      <c r="AX16">
        <v>1.27265108697249E-2</v>
      </c>
      <c r="AY16">
        <v>-14.7547526598646</v>
      </c>
      <c r="AZ16">
        <v>-107.63946946585</v>
      </c>
      <c r="BA16">
        <v>2.3997389796059299</v>
      </c>
      <c r="BB16" t="s">
        <v>36</v>
      </c>
      <c r="BC16" t="s">
        <v>36</v>
      </c>
      <c r="BD16" t="s">
        <v>36</v>
      </c>
      <c r="BE16">
        <v>4.6399999999999997</v>
      </c>
      <c r="BF16">
        <v>5.1479503567494396</v>
      </c>
      <c r="BG16">
        <v>2.3997155886834101</v>
      </c>
      <c r="BH16">
        <v>2.3679260733287699</v>
      </c>
      <c r="BI16" t="s">
        <v>36</v>
      </c>
      <c r="BJ16" s="1">
        <v>44315</v>
      </c>
      <c r="BK16">
        <v>157</v>
      </c>
    </row>
    <row r="17" spans="1:63">
      <c r="A17">
        <v>61</v>
      </c>
      <c r="B17" s="185" t="s">
        <v>206</v>
      </c>
      <c r="C17" s="157">
        <v>44428</v>
      </c>
      <c r="D17" s="4" t="s">
        <v>215</v>
      </c>
      <c r="E17" s="148" t="s">
        <v>216</v>
      </c>
      <c r="F17">
        <v>232</v>
      </c>
      <c r="G17">
        <v>2021</v>
      </c>
      <c r="H17" t="s">
        <v>206</v>
      </c>
      <c r="I17" t="s">
        <v>630</v>
      </c>
      <c r="J17" t="s">
        <v>34</v>
      </c>
      <c r="K17">
        <v>106.7334</v>
      </c>
      <c r="L17">
        <v>0.4884</v>
      </c>
      <c r="O17">
        <v>46.22</v>
      </c>
      <c r="P17">
        <v>-28.609000000000002</v>
      </c>
      <c r="Q17" s="157">
        <v>44428</v>
      </c>
      <c r="R17" s="172">
        <f t="shared" si="0"/>
        <v>0</v>
      </c>
      <c r="S17" t="s">
        <v>217</v>
      </c>
      <c r="T17" t="s">
        <v>218</v>
      </c>
      <c r="U17" t="s">
        <v>60</v>
      </c>
      <c r="V17">
        <v>104.4894</v>
      </c>
      <c r="W17">
        <v>0.45550000000000002</v>
      </c>
      <c r="Z17">
        <v>5.52</v>
      </c>
      <c r="AA17">
        <v>-21.329000000000001</v>
      </c>
      <c r="AB17">
        <v>232</v>
      </c>
      <c r="AC17">
        <v>2021</v>
      </c>
      <c r="AD17">
        <f>C17-AE17</f>
        <v>2</v>
      </c>
      <c r="AE17" s="157">
        <v>44426</v>
      </c>
      <c r="AF17" s="191" t="s">
        <v>206</v>
      </c>
      <c r="AG17">
        <v>4.24</v>
      </c>
      <c r="AH17">
        <v>63.96</v>
      </c>
      <c r="AI17">
        <v>106.6</v>
      </c>
      <c r="AJ17">
        <v>388.26</v>
      </c>
      <c r="AK17">
        <v>3.02</v>
      </c>
      <c r="AL17">
        <v>495.97</v>
      </c>
      <c r="AM17">
        <v>43.26</v>
      </c>
      <c r="AN17">
        <v>424.78899999999999</v>
      </c>
      <c r="AO17">
        <v>61.651156642097398</v>
      </c>
      <c r="AP17">
        <v>1225.04616609241</v>
      </c>
      <c r="AQ17">
        <v>1285.73</v>
      </c>
      <c r="AR17">
        <v>2692.1931815652902</v>
      </c>
      <c r="AS17">
        <v>91.306610626207302</v>
      </c>
      <c r="AT17">
        <v>2915.7770685324799</v>
      </c>
      <c r="AU17">
        <v>402.55577723352701</v>
      </c>
      <c r="AV17">
        <v>2569.69849960998</v>
      </c>
      <c r="AW17">
        <v>2096.9489693007499</v>
      </c>
      <c r="AX17">
        <v>3.5505091381292798E-2</v>
      </c>
      <c r="AY17">
        <v>-11.578142829466801</v>
      </c>
      <c r="AZ17">
        <v>-83.099822216979504</v>
      </c>
      <c r="BA17">
        <v>2.5451536192471398</v>
      </c>
      <c r="BB17" t="s">
        <v>36</v>
      </c>
      <c r="BC17" t="s">
        <v>36</v>
      </c>
      <c r="BD17" t="s">
        <v>36</v>
      </c>
      <c r="BE17">
        <v>4.24</v>
      </c>
      <c r="BF17">
        <v>13.7620932707562</v>
      </c>
      <c r="BG17">
        <v>2.5451288109277401</v>
      </c>
      <c r="BH17">
        <v>2.52858854317153</v>
      </c>
      <c r="BI17" t="s">
        <v>36</v>
      </c>
      <c r="BJ17" s="1">
        <v>44426</v>
      </c>
      <c r="BK17">
        <v>169</v>
      </c>
    </row>
    <row r="18" spans="1:63">
      <c r="A18">
        <v>62</v>
      </c>
      <c r="B18" s="185" t="s">
        <v>206</v>
      </c>
      <c r="C18" s="157">
        <v>44463</v>
      </c>
      <c r="D18" s="4" t="s">
        <v>219</v>
      </c>
      <c r="E18" s="148" t="s">
        <v>220</v>
      </c>
      <c r="F18">
        <v>267</v>
      </c>
      <c r="G18">
        <v>2021</v>
      </c>
      <c r="H18" t="s">
        <v>206</v>
      </c>
      <c r="I18" t="s">
        <v>630</v>
      </c>
      <c r="J18" t="s">
        <v>34</v>
      </c>
      <c r="K18">
        <v>108.63679999999999</v>
      </c>
      <c r="L18">
        <v>0.54849999999999999</v>
      </c>
      <c r="O18">
        <v>78.16</v>
      </c>
      <c r="P18">
        <v>-28.422999999999998</v>
      </c>
      <c r="Q18" s="157">
        <v>44463</v>
      </c>
      <c r="R18" s="172">
        <f t="shared" si="0"/>
        <v>0</v>
      </c>
      <c r="S18" t="s">
        <v>221</v>
      </c>
      <c r="T18" t="s">
        <v>222</v>
      </c>
      <c r="U18" t="s">
        <v>60</v>
      </c>
      <c r="V18">
        <v>103.9158</v>
      </c>
      <c r="W18">
        <v>0.47699999999999998</v>
      </c>
      <c r="Z18">
        <v>4.09</v>
      </c>
      <c r="AA18">
        <v>-23.135000000000002</v>
      </c>
      <c r="AB18">
        <v>267</v>
      </c>
      <c r="AC18">
        <v>2021</v>
      </c>
      <c r="AD18">
        <f>C18-AE18</f>
        <v>11</v>
      </c>
      <c r="AE18" s="157">
        <v>44452</v>
      </c>
      <c r="AF18" s="191" t="s">
        <v>206</v>
      </c>
      <c r="AG18">
        <v>4.6100000000000003</v>
      </c>
      <c r="AH18">
        <v>39.119999999999997</v>
      </c>
      <c r="AI18">
        <v>61.5</v>
      </c>
      <c r="AJ18">
        <v>20.59</v>
      </c>
      <c r="AK18">
        <v>1.28</v>
      </c>
      <c r="AL18">
        <v>108.32</v>
      </c>
      <c r="AM18">
        <v>12.56</v>
      </c>
      <c r="AN18">
        <v>476.95299999999997</v>
      </c>
      <c r="AO18">
        <v>31.412772114571698</v>
      </c>
      <c r="AP18">
        <v>1659.2395585807701</v>
      </c>
      <c r="AQ18">
        <v>1446.29</v>
      </c>
      <c r="AR18">
        <v>1864.91705874271</v>
      </c>
      <c r="AS18">
        <v>38.0809588333411</v>
      </c>
      <c r="AT18">
        <v>3386.24400784606</v>
      </c>
      <c r="AU18">
        <v>360.51598720072701</v>
      </c>
      <c r="AV18">
        <v>980.09139161410599</v>
      </c>
      <c r="AW18">
        <v>1852.8486406837401</v>
      </c>
      <c r="AX18">
        <v>1.0644658219071099E-2</v>
      </c>
      <c r="AY18">
        <v>-12.456072160038101</v>
      </c>
      <c r="AZ18">
        <v>-89.754683486515702</v>
      </c>
      <c r="BA18">
        <v>2.4958896105971902</v>
      </c>
      <c r="BB18" t="s">
        <v>36</v>
      </c>
      <c r="BC18" t="s">
        <v>36</v>
      </c>
      <c r="BD18" t="s">
        <v>36</v>
      </c>
      <c r="BE18">
        <v>4.6100000000000003</v>
      </c>
      <c r="BF18">
        <v>9.2862798122684502</v>
      </c>
      <c r="BG18">
        <v>2.4958652824677601</v>
      </c>
      <c r="BH18">
        <v>2.4617728487458299</v>
      </c>
      <c r="BI18" t="s">
        <v>36</v>
      </c>
      <c r="BJ18" s="1">
        <v>44452</v>
      </c>
      <c r="BK18">
        <v>171</v>
      </c>
    </row>
    <row r="19" spans="1:63">
      <c r="A19">
        <v>64</v>
      </c>
      <c r="B19" s="185" t="s">
        <v>206</v>
      </c>
      <c r="C19" s="157">
        <v>44466</v>
      </c>
      <c r="D19" s="4" t="s">
        <v>223</v>
      </c>
      <c r="E19" s="148" t="s">
        <v>224</v>
      </c>
      <c r="F19">
        <v>270</v>
      </c>
      <c r="G19">
        <v>2021</v>
      </c>
      <c r="H19" t="s">
        <v>206</v>
      </c>
      <c r="I19" t="s">
        <v>630</v>
      </c>
      <c r="J19" t="s">
        <v>34</v>
      </c>
      <c r="K19">
        <v>103.56270000000001</v>
      </c>
      <c r="L19">
        <v>0.52310000000000001</v>
      </c>
      <c r="O19">
        <v>53.61</v>
      </c>
      <c r="P19">
        <v>-28.407</v>
      </c>
      <c r="Q19" s="157">
        <v>44466</v>
      </c>
      <c r="R19" s="172">
        <f t="shared" si="0"/>
        <v>0</v>
      </c>
      <c r="S19" t="s">
        <v>225</v>
      </c>
      <c r="T19" t="s">
        <v>226</v>
      </c>
      <c r="U19" t="s">
        <v>60</v>
      </c>
      <c r="V19">
        <v>104.5501</v>
      </c>
      <c r="W19">
        <v>0.47889999999999999</v>
      </c>
      <c r="Z19">
        <v>4.96</v>
      </c>
      <c r="AA19">
        <v>-22.062999999999999</v>
      </c>
      <c r="AB19">
        <v>270</v>
      </c>
      <c r="AC19">
        <v>2021</v>
      </c>
      <c r="AD19">
        <f>C19-AE19</f>
        <v>-15</v>
      </c>
      <c r="AE19" s="157">
        <v>44481</v>
      </c>
      <c r="AF19" s="191" t="s">
        <v>206</v>
      </c>
      <c r="AG19">
        <v>4.55</v>
      </c>
      <c r="AH19">
        <v>42.73</v>
      </c>
      <c r="AI19">
        <v>68.2</v>
      </c>
      <c r="AJ19">
        <v>45.36</v>
      </c>
      <c r="AK19">
        <v>1.88</v>
      </c>
      <c r="AL19">
        <v>528.80999999999995</v>
      </c>
      <c r="AM19">
        <v>23.18</v>
      </c>
      <c r="AN19">
        <v>616.897999999999</v>
      </c>
      <c r="AO19">
        <v>28.520823347166601</v>
      </c>
      <c r="AP19">
        <v>1400.22632707255</v>
      </c>
      <c r="AQ19">
        <v>1488.79</v>
      </c>
      <c r="AR19">
        <v>1714.0773320211199</v>
      </c>
      <c r="AS19">
        <v>54.102503855391902</v>
      </c>
      <c r="AT19">
        <v>3168.5311720556501</v>
      </c>
      <c r="AU19">
        <v>304.56791214086599</v>
      </c>
      <c r="AV19">
        <v>1316.4540829068601</v>
      </c>
      <c r="AW19">
        <v>1723.39153796806</v>
      </c>
      <c r="AX19">
        <v>1.10891117001925E-2</v>
      </c>
      <c r="AY19">
        <v>-12.101117897124301</v>
      </c>
      <c r="AZ19">
        <v>-86.259240356187902</v>
      </c>
      <c r="BA19">
        <v>2.4835154570206002</v>
      </c>
      <c r="BB19" t="s">
        <v>36</v>
      </c>
      <c r="BC19" t="s">
        <v>36</v>
      </c>
      <c r="BD19" t="s">
        <v>36</v>
      </c>
      <c r="BE19">
        <v>4.55</v>
      </c>
      <c r="BF19">
        <v>7.0483730830246003</v>
      </c>
      <c r="BG19">
        <v>2.4834912495054802</v>
      </c>
      <c r="BH19">
        <v>2.4553614736574101</v>
      </c>
      <c r="BI19" t="s">
        <v>36</v>
      </c>
      <c r="BJ19" s="1">
        <v>44481</v>
      </c>
      <c r="BK19">
        <v>172</v>
      </c>
    </row>
    <row r="20" spans="1:63">
      <c r="A20">
        <v>66</v>
      </c>
      <c r="B20" s="185" t="s">
        <v>206</v>
      </c>
      <c r="C20" s="157">
        <v>44494</v>
      </c>
      <c r="D20" s="4" t="s">
        <v>227</v>
      </c>
      <c r="E20" s="148" t="s">
        <v>228</v>
      </c>
      <c r="F20">
        <v>298</v>
      </c>
      <c r="G20">
        <v>2021</v>
      </c>
      <c r="H20" t="s">
        <v>206</v>
      </c>
      <c r="I20" t="s">
        <v>630</v>
      </c>
      <c r="J20" t="s">
        <v>34</v>
      </c>
      <c r="K20">
        <v>108.51349999999999</v>
      </c>
      <c r="L20">
        <v>0.5</v>
      </c>
      <c r="O20">
        <v>48.16</v>
      </c>
      <c r="P20">
        <v>-28.654</v>
      </c>
      <c r="Q20" s="157">
        <v>44494</v>
      </c>
      <c r="R20" s="172">
        <f t="shared" si="0"/>
        <v>0</v>
      </c>
      <c r="S20" t="s">
        <v>229</v>
      </c>
      <c r="T20" t="s">
        <v>230</v>
      </c>
      <c r="U20" t="s">
        <v>60</v>
      </c>
      <c r="V20">
        <v>105.8883</v>
      </c>
      <c r="W20">
        <v>0.46339999999999998</v>
      </c>
      <c r="Z20">
        <v>4.24</v>
      </c>
      <c r="AA20">
        <v>-20.997</v>
      </c>
      <c r="AB20">
        <v>298</v>
      </c>
      <c r="AC20">
        <v>2021</v>
      </c>
      <c r="AD20">
        <f>C20-AE20</f>
        <v>0</v>
      </c>
      <c r="AE20" s="157">
        <v>44494</v>
      </c>
      <c r="AF20" s="191" t="s">
        <v>206</v>
      </c>
      <c r="AG20">
        <v>4.57</v>
      </c>
      <c r="AH20">
        <v>39.57</v>
      </c>
      <c r="AI20">
        <v>63</v>
      </c>
      <c r="AJ20">
        <v>84.97</v>
      </c>
      <c r="AK20">
        <v>1.9</v>
      </c>
      <c r="AL20">
        <v>645.67999999999995</v>
      </c>
      <c r="AM20">
        <v>34.17</v>
      </c>
      <c r="AN20">
        <v>595.49</v>
      </c>
      <c r="AO20">
        <v>28.331067453214999</v>
      </c>
      <c r="AP20">
        <v>1249.5963961642201</v>
      </c>
      <c r="AQ20">
        <v>1260.72</v>
      </c>
      <c r="AR20">
        <v>1557.5231975054701</v>
      </c>
      <c r="AS20">
        <v>58.926872416511799</v>
      </c>
      <c r="AT20">
        <v>3079.3486378347902</v>
      </c>
      <c r="AU20">
        <v>319.04590730867301</v>
      </c>
      <c r="AV20">
        <v>1400.98762295509</v>
      </c>
      <c r="AW20">
        <v>1604.08350520624</v>
      </c>
      <c r="AX20">
        <v>1.11942627608335E-2</v>
      </c>
      <c r="AY20">
        <v>-12.7681450418289</v>
      </c>
      <c r="AZ20">
        <v>-91.182157123847404</v>
      </c>
      <c r="BA20">
        <v>1.9328052605330699</v>
      </c>
      <c r="BB20" t="s">
        <v>36</v>
      </c>
      <c r="BC20" t="s">
        <v>36</v>
      </c>
      <c r="BD20" t="s">
        <v>36</v>
      </c>
      <c r="BE20">
        <v>4.57</v>
      </c>
      <c r="BF20">
        <v>4.8104663537807504</v>
      </c>
      <c r="BG20">
        <v>1.9327864209432299</v>
      </c>
      <c r="BH20">
        <v>1.9111137902978901</v>
      </c>
      <c r="BI20" t="s">
        <v>36</v>
      </c>
      <c r="BJ20" s="1">
        <v>44494</v>
      </c>
      <c r="BK20">
        <v>173</v>
      </c>
    </row>
    <row r="21" spans="1:63">
      <c r="A21">
        <v>67</v>
      </c>
      <c r="B21" s="185" t="s">
        <v>206</v>
      </c>
      <c r="C21" s="157">
        <v>44684</v>
      </c>
      <c r="D21" s="4" t="s">
        <v>231</v>
      </c>
      <c r="E21" s="148" t="s">
        <v>232</v>
      </c>
      <c r="F21">
        <v>123</v>
      </c>
      <c r="G21">
        <v>2022</v>
      </c>
      <c r="H21" t="s">
        <v>206</v>
      </c>
      <c r="I21" t="s">
        <v>630</v>
      </c>
      <c r="J21" t="s">
        <v>34</v>
      </c>
      <c r="K21">
        <v>106.2808</v>
      </c>
      <c r="L21">
        <v>0.50470000000000004</v>
      </c>
      <c r="O21">
        <v>23.36</v>
      </c>
      <c r="P21">
        <v>-28.215</v>
      </c>
      <c r="Q21" s="157">
        <v>44684</v>
      </c>
      <c r="R21" s="172">
        <f t="shared" si="0"/>
        <v>0</v>
      </c>
      <c r="S21" t="s">
        <v>233</v>
      </c>
      <c r="T21" t="s">
        <v>234</v>
      </c>
      <c r="U21" t="s">
        <v>60</v>
      </c>
      <c r="V21">
        <v>110.5919</v>
      </c>
      <c r="W21">
        <v>0.52890000000000004</v>
      </c>
      <c r="Z21">
        <v>3.09</v>
      </c>
      <c r="AA21">
        <v>-21.3</v>
      </c>
      <c r="AB21">
        <v>123</v>
      </c>
      <c r="AC21">
        <v>2022</v>
      </c>
      <c r="AD21">
        <f>C21-AE21</f>
        <v>0</v>
      </c>
      <c r="AE21" s="157">
        <v>44684</v>
      </c>
      <c r="AF21" s="191" t="s">
        <v>206</v>
      </c>
      <c r="AG21">
        <v>4.82</v>
      </c>
      <c r="AH21">
        <v>31.45</v>
      </c>
      <c r="AI21">
        <v>32.1</v>
      </c>
      <c r="AJ21">
        <v>206.54</v>
      </c>
      <c r="AK21">
        <v>1.39</v>
      </c>
      <c r="AL21">
        <v>568.22</v>
      </c>
      <c r="AM21">
        <v>40.58</v>
      </c>
      <c r="AN21">
        <v>699.27</v>
      </c>
      <c r="AO21">
        <v>29</v>
      </c>
      <c r="AP21">
        <v>1400</v>
      </c>
      <c r="AQ21">
        <v>908.26300000000003</v>
      </c>
      <c r="AR21">
        <v>1400</v>
      </c>
      <c r="AS21">
        <v>74</v>
      </c>
      <c r="AT21">
        <v>4800</v>
      </c>
      <c r="AU21">
        <v>500</v>
      </c>
      <c r="AV21">
        <v>2100</v>
      </c>
      <c r="AW21">
        <v>1000</v>
      </c>
      <c r="AX21">
        <v>8.0999999999999996E-3</v>
      </c>
      <c r="AY21">
        <v>-14.589187322894301</v>
      </c>
      <c r="AZ21">
        <v>-105.742659694555</v>
      </c>
      <c r="BA21">
        <v>2.12736102191292</v>
      </c>
      <c r="BB21">
        <v>2389.5623986301098</v>
      </c>
      <c r="BC21" t="s">
        <v>36</v>
      </c>
      <c r="BD21">
        <v>2.12712557914154</v>
      </c>
      <c r="BE21">
        <v>4.82</v>
      </c>
      <c r="BF21">
        <v>1.17966636752896</v>
      </c>
      <c r="BG21">
        <v>2.12734028593403</v>
      </c>
      <c r="BH21">
        <v>2.08929180792336</v>
      </c>
      <c r="BI21" t="s">
        <v>36</v>
      </c>
      <c r="BJ21" s="1">
        <v>44684</v>
      </c>
      <c r="BK21">
        <v>184</v>
      </c>
    </row>
    <row r="22" spans="1:63">
      <c r="A22">
        <v>68</v>
      </c>
      <c r="B22" s="185" t="s">
        <v>206</v>
      </c>
      <c r="C22" s="157">
        <v>44796</v>
      </c>
      <c r="D22" s="4" t="s">
        <v>235</v>
      </c>
      <c r="E22" s="148" t="s">
        <v>236</v>
      </c>
      <c r="F22">
        <v>235</v>
      </c>
      <c r="G22">
        <v>2022</v>
      </c>
      <c r="H22" t="s">
        <v>206</v>
      </c>
      <c r="I22" t="s">
        <v>630</v>
      </c>
      <c r="J22" t="s">
        <v>34</v>
      </c>
      <c r="K22">
        <v>107.5095</v>
      </c>
      <c r="L22">
        <v>0.46839999999999998</v>
      </c>
      <c r="O22">
        <v>37.9</v>
      </c>
      <c r="P22">
        <v>-28.129000000000001</v>
      </c>
      <c r="Q22" s="157">
        <v>44796</v>
      </c>
      <c r="R22" s="172">
        <f t="shared" si="0"/>
        <v>0</v>
      </c>
      <c r="S22" t="s">
        <v>237</v>
      </c>
      <c r="T22" t="s">
        <v>238</v>
      </c>
      <c r="U22" t="s">
        <v>60</v>
      </c>
      <c r="V22">
        <v>104.0137</v>
      </c>
      <c r="W22">
        <v>0.47860000000000003</v>
      </c>
      <c r="Z22">
        <v>3.79</v>
      </c>
      <c r="AA22">
        <v>-22.593</v>
      </c>
      <c r="AB22">
        <v>235</v>
      </c>
      <c r="AC22">
        <v>2022</v>
      </c>
      <c r="AD22" s="168">
        <f>C22-AE22</f>
        <v>19</v>
      </c>
      <c r="AE22" s="157">
        <v>44777</v>
      </c>
      <c r="AF22" s="191" t="s">
        <v>206</v>
      </c>
      <c r="AG22">
        <v>4.7300000000000004</v>
      </c>
      <c r="AH22">
        <v>28.18</v>
      </c>
      <c r="AI22">
        <v>45.5</v>
      </c>
      <c r="AJ22">
        <v>13.83</v>
      </c>
      <c r="AK22">
        <v>0.85</v>
      </c>
      <c r="AL22">
        <v>24.99</v>
      </c>
      <c r="AM22">
        <v>24.12</v>
      </c>
      <c r="AN22">
        <v>406.447</v>
      </c>
      <c r="AO22">
        <v>39</v>
      </c>
      <c r="AP22">
        <v>2500</v>
      </c>
      <c r="AQ22">
        <v>692.37599999999998</v>
      </c>
      <c r="AR22">
        <v>2300</v>
      </c>
      <c r="AS22">
        <v>75</v>
      </c>
      <c r="AT22">
        <v>5100</v>
      </c>
      <c r="AU22">
        <v>670</v>
      </c>
      <c r="AV22">
        <v>500</v>
      </c>
      <c r="AW22">
        <v>2100</v>
      </c>
      <c r="AX22">
        <v>9.4999999999999998E-3</v>
      </c>
      <c r="AY22">
        <v>-12.7935936384611</v>
      </c>
      <c r="AZ22">
        <v>-92.611551745381306</v>
      </c>
      <c r="BA22">
        <v>2.4822712022715399</v>
      </c>
      <c r="BB22" t="s">
        <v>36</v>
      </c>
      <c r="BC22">
        <v>2.0776641933850399</v>
      </c>
      <c r="BD22" t="s">
        <v>36</v>
      </c>
      <c r="BE22">
        <v>4.7300000000000004</v>
      </c>
      <c r="BF22">
        <v>9.4808630595554408</v>
      </c>
      <c r="BG22">
        <v>2.4822470068845202</v>
      </c>
      <c r="BH22">
        <v>2.4376140833791</v>
      </c>
      <c r="BI22">
        <v>2.0776641933850399</v>
      </c>
      <c r="BJ22" s="1">
        <v>44777</v>
      </c>
      <c r="BK22">
        <v>191</v>
      </c>
    </row>
    <row r="23" spans="1:63">
      <c r="A23">
        <v>69</v>
      </c>
      <c r="B23" s="185" t="s">
        <v>206</v>
      </c>
      <c r="C23" s="157">
        <v>44858</v>
      </c>
      <c r="D23" s="4" t="s">
        <v>239</v>
      </c>
      <c r="E23" s="148" t="s">
        <v>240</v>
      </c>
      <c r="F23">
        <v>297</v>
      </c>
      <c r="G23">
        <v>2022</v>
      </c>
      <c r="H23" t="s">
        <v>206</v>
      </c>
      <c r="I23" t="s">
        <v>630</v>
      </c>
      <c r="J23" t="s">
        <v>34</v>
      </c>
      <c r="K23">
        <v>106.9016</v>
      </c>
      <c r="L23">
        <v>0.46579999999999999</v>
      </c>
      <c r="O23">
        <v>36.28</v>
      </c>
      <c r="P23">
        <v>-28.161000000000001</v>
      </c>
      <c r="Q23" s="157">
        <v>44858</v>
      </c>
      <c r="R23" s="172">
        <f t="shared" si="0"/>
        <v>0</v>
      </c>
      <c r="S23" t="s">
        <v>241</v>
      </c>
      <c r="T23" t="s">
        <v>242</v>
      </c>
      <c r="U23" t="s">
        <v>60</v>
      </c>
      <c r="V23">
        <v>102.7119</v>
      </c>
      <c r="W23">
        <v>0.48089999999999999</v>
      </c>
      <c r="Z23">
        <v>1.94</v>
      </c>
      <c r="AA23">
        <v>-23.225000000000001</v>
      </c>
      <c r="AB23">
        <v>297</v>
      </c>
      <c r="AC23">
        <v>2022</v>
      </c>
      <c r="AD23">
        <f>C23-AE23</f>
        <v>0</v>
      </c>
      <c r="AE23" s="157">
        <v>44858</v>
      </c>
      <c r="AF23" s="191" t="s">
        <v>206</v>
      </c>
      <c r="AG23">
        <v>4.82</v>
      </c>
      <c r="AH23">
        <v>34.54</v>
      </c>
      <c r="AI23">
        <v>40.6</v>
      </c>
      <c r="AJ23">
        <v>144.08000000000001</v>
      </c>
      <c r="AK23">
        <v>1.08</v>
      </c>
      <c r="AL23">
        <v>184.7</v>
      </c>
      <c r="AM23">
        <v>12.86</v>
      </c>
      <c r="AN23">
        <v>971.52599999999995</v>
      </c>
      <c r="AO23">
        <v>29</v>
      </c>
      <c r="AP23">
        <v>2400</v>
      </c>
      <c r="AQ23">
        <v>1250.75</v>
      </c>
      <c r="AR23">
        <v>2100</v>
      </c>
      <c r="AS23">
        <v>39</v>
      </c>
      <c r="AT23">
        <v>8200</v>
      </c>
      <c r="AU23">
        <v>670</v>
      </c>
      <c r="AV23">
        <v>1700</v>
      </c>
      <c r="AW23">
        <v>1400</v>
      </c>
      <c r="AX23">
        <v>7.3000000000000001E-3</v>
      </c>
      <c r="AY23">
        <v>-12.3760086682958</v>
      </c>
      <c r="AZ23">
        <v>-89.269848380867799</v>
      </c>
      <c r="BA23" t="s">
        <v>36</v>
      </c>
      <c r="BB23" t="s">
        <v>36</v>
      </c>
      <c r="BC23" t="s">
        <v>36</v>
      </c>
      <c r="BD23" t="s">
        <v>36</v>
      </c>
      <c r="BE23" t="s">
        <v>36</v>
      </c>
      <c r="BF23" t="s">
        <v>36</v>
      </c>
      <c r="BG23" t="s">
        <v>36</v>
      </c>
      <c r="BH23" t="s">
        <v>36</v>
      </c>
      <c r="BI23" t="s">
        <v>36</v>
      </c>
      <c r="BJ23" t="s">
        <v>36</v>
      </c>
      <c r="BK23">
        <v>194</v>
      </c>
    </row>
    <row r="24" spans="1:63" s="175" customFormat="1">
      <c r="A24" s="175">
        <v>70</v>
      </c>
      <c r="B24" s="175" t="s">
        <v>245</v>
      </c>
      <c r="C24" s="176">
        <v>43902</v>
      </c>
      <c r="D24" s="177" t="s">
        <v>243</v>
      </c>
      <c r="E24" s="178" t="s">
        <v>244</v>
      </c>
      <c r="F24" s="175">
        <v>72</v>
      </c>
      <c r="G24" s="175">
        <v>2020</v>
      </c>
      <c r="H24" s="175" t="s">
        <v>245</v>
      </c>
      <c r="I24" s="175" t="s">
        <v>627</v>
      </c>
      <c r="J24" s="175" t="s">
        <v>34</v>
      </c>
      <c r="K24" s="175">
        <v>98.003600000000006</v>
      </c>
      <c r="L24" s="175">
        <v>0.44690000000000002</v>
      </c>
      <c r="M24" s="175">
        <v>162</v>
      </c>
      <c r="N24" s="175">
        <v>37</v>
      </c>
      <c r="O24" s="175">
        <v>7.79</v>
      </c>
      <c r="P24" s="175">
        <v>-29.209</v>
      </c>
      <c r="Q24" s="176">
        <v>43903</v>
      </c>
      <c r="R24" s="179">
        <f t="shared" si="0"/>
        <v>1</v>
      </c>
      <c r="S24" s="175" t="s">
        <v>248</v>
      </c>
      <c r="T24" s="175" t="s">
        <v>249</v>
      </c>
      <c r="U24" s="175" t="s">
        <v>60</v>
      </c>
      <c r="V24" s="175">
        <v>101.0574</v>
      </c>
      <c r="W24" s="175">
        <v>0.46310000000000001</v>
      </c>
      <c r="Z24" s="175">
        <v>5.87</v>
      </c>
      <c r="AA24" s="175">
        <v>-21.167999999999999</v>
      </c>
      <c r="AB24" s="175">
        <v>73</v>
      </c>
      <c r="AC24" s="175">
        <v>2020</v>
      </c>
      <c r="AD24" s="180">
        <f>C24-AE24</f>
        <v>-5</v>
      </c>
      <c r="AE24" s="157">
        <v>43907</v>
      </c>
      <c r="AF24" s="192" t="s">
        <v>245</v>
      </c>
      <c r="AG24">
        <v>5.38</v>
      </c>
      <c r="AH24">
        <v>30</v>
      </c>
      <c r="AI24">
        <v>10.303333333333301</v>
      </c>
      <c r="AJ24">
        <v>42.12</v>
      </c>
      <c r="AK24">
        <v>0.25286666666666702</v>
      </c>
      <c r="AL24">
        <v>5.29</v>
      </c>
      <c r="AM24">
        <v>1.1200000000000001</v>
      </c>
      <c r="AN24">
        <v>2656.31</v>
      </c>
      <c r="AO24">
        <v>10.084923257444901</v>
      </c>
      <c r="AP24">
        <v>2043.9291101670101</v>
      </c>
      <c r="AQ24">
        <v>802.70699999999999</v>
      </c>
      <c r="AR24">
        <v>2038.4797405330801</v>
      </c>
      <c r="AS24">
        <v>22.3944070233382</v>
      </c>
      <c r="AT24">
        <v>5848.1173065662897</v>
      </c>
      <c r="AU24">
        <v>709.95112751847398</v>
      </c>
      <c r="AV24">
        <v>397.82444510568803</v>
      </c>
      <c r="AW24">
        <v>356.784041732704</v>
      </c>
      <c r="AX24">
        <v>2.3431404548890701E-3</v>
      </c>
      <c r="AY24">
        <v>-13.096346054453001</v>
      </c>
      <c r="AZ24">
        <v>-95.258997835459596</v>
      </c>
      <c r="BA24">
        <v>1.37954570878623</v>
      </c>
      <c r="BB24">
        <v>1411.87015585312</v>
      </c>
      <c r="BC24" t="s">
        <v>36</v>
      </c>
      <c r="BD24">
        <v>1.2960965190439799</v>
      </c>
      <c r="BE24">
        <v>5.38</v>
      </c>
      <c r="BF24">
        <v>0.39519017265668799</v>
      </c>
      <c r="BG24">
        <v>1.37953226197095</v>
      </c>
      <c r="BH24">
        <v>1.29603801325634</v>
      </c>
      <c r="BI24" t="s">
        <v>36</v>
      </c>
      <c r="BJ24" s="1">
        <v>43907</v>
      </c>
      <c r="BK24">
        <v>228</v>
      </c>
    </row>
    <row r="25" spans="1:63">
      <c r="A25">
        <v>71</v>
      </c>
      <c r="B25" s="185" t="s">
        <v>245</v>
      </c>
      <c r="C25" s="174">
        <v>43948</v>
      </c>
      <c r="D25" s="4" t="s">
        <v>246</v>
      </c>
      <c r="E25" s="149" t="s">
        <v>247</v>
      </c>
      <c r="F25">
        <v>118</v>
      </c>
      <c r="G25">
        <v>2020</v>
      </c>
      <c r="H25" t="s">
        <v>245</v>
      </c>
      <c r="I25" t="s">
        <v>627</v>
      </c>
      <c r="J25" t="s">
        <v>34</v>
      </c>
      <c r="K25">
        <v>105.75579999999999</v>
      </c>
      <c r="L25">
        <v>0.48449999999999999</v>
      </c>
      <c r="O25">
        <v>13.3</v>
      </c>
      <c r="P25">
        <v>-28.356999999999999</v>
      </c>
      <c r="Q25" s="166"/>
      <c r="R25" s="173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>
        <f>C25-AE25</f>
        <v>-1</v>
      </c>
      <c r="AE25" s="157">
        <v>43949</v>
      </c>
      <c r="AF25" s="192" t="s">
        <v>245</v>
      </c>
      <c r="AG25">
        <v>4.9400000000000004</v>
      </c>
      <c r="AH25">
        <v>30</v>
      </c>
      <c r="AI25">
        <v>16.636666666666699</v>
      </c>
      <c r="AJ25">
        <v>28.29</v>
      </c>
      <c r="AK25">
        <v>0.371</v>
      </c>
      <c r="AL25">
        <v>9.2200000000000006</v>
      </c>
      <c r="AM25">
        <v>1.41</v>
      </c>
      <c r="AN25">
        <v>1544.05</v>
      </c>
      <c r="AO25">
        <v>15.915702731916699</v>
      </c>
      <c r="AP25">
        <v>1341.9374739022101</v>
      </c>
      <c r="AQ25">
        <v>606.99699999999996</v>
      </c>
      <c r="AR25">
        <v>1536.2214780875099</v>
      </c>
      <c r="AS25">
        <v>22.717545121623001</v>
      </c>
      <c r="AT25">
        <v>4193.62675545819</v>
      </c>
      <c r="AU25">
        <v>589.45495312437299</v>
      </c>
      <c r="AV25">
        <v>399.39375927314501</v>
      </c>
      <c r="AW25">
        <v>427.51554713088501</v>
      </c>
      <c r="AX25">
        <v>4.2984360975521297E-3</v>
      </c>
      <c r="AY25">
        <v>-13.807851576672601</v>
      </c>
      <c r="AZ25">
        <v>-101.25120730269001</v>
      </c>
      <c r="BA25">
        <v>1.29320817600204</v>
      </c>
      <c r="BB25">
        <v>1378.6356599235701</v>
      </c>
      <c r="BC25" t="s">
        <v>36</v>
      </c>
      <c r="BD25">
        <v>1.26356814032681</v>
      </c>
      <c r="BE25">
        <v>4.9400000000000004</v>
      </c>
      <c r="BF25">
        <v>0.43565888481473197</v>
      </c>
      <c r="BG25">
        <v>1.2931955707426801</v>
      </c>
      <c r="BH25">
        <v>1.2635389350470101</v>
      </c>
      <c r="BI25" t="s">
        <v>36</v>
      </c>
      <c r="BJ25" s="1">
        <v>43949</v>
      </c>
      <c r="BK25">
        <v>234</v>
      </c>
    </row>
    <row r="26" spans="1:63">
      <c r="A26">
        <v>72</v>
      </c>
      <c r="B26" s="185" t="s">
        <v>245</v>
      </c>
      <c r="C26" s="157">
        <v>44070</v>
      </c>
      <c r="D26" s="4" t="s">
        <v>250</v>
      </c>
      <c r="E26" s="149" t="s">
        <v>251</v>
      </c>
      <c r="F26">
        <v>240</v>
      </c>
      <c r="G26">
        <v>2020</v>
      </c>
      <c r="H26" t="s">
        <v>245</v>
      </c>
      <c r="I26" t="s">
        <v>627</v>
      </c>
      <c r="J26" t="s">
        <v>34</v>
      </c>
      <c r="K26">
        <v>104.6028</v>
      </c>
      <c r="L26">
        <v>0.45579999999999998</v>
      </c>
      <c r="O26">
        <v>23.8</v>
      </c>
      <c r="P26">
        <v>-27.765999999999998</v>
      </c>
      <c r="Q26" s="157">
        <v>44070</v>
      </c>
      <c r="R26" s="172">
        <f t="shared" si="0"/>
        <v>0</v>
      </c>
      <c r="S26" t="s">
        <v>252</v>
      </c>
      <c r="T26" t="s">
        <v>253</v>
      </c>
      <c r="U26" t="s">
        <v>60</v>
      </c>
      <c r="V26">
        <v>105.31659999999999</v>
      </c>
      <c r="W26">
        <v>0.48370000000000002</v>
      </c>
      <c r="Z26">
        <v>6.09</v>
      </c>
      <c r="AA26">
        <v>-22.38</v>
      </c>
      <c r="AB26">
        <v>240</v>
      </c>
      <c r="AC26">
        <v>2020</v>
      </c>
      <c r="AD26">
        <f>C26-AE26</f>
        <v>3</v>
      </c>
      <c r="AE26" s="157">
        <v>44067</v>
      </c>
      <c r="AF26" s="192" t="s">
        <v>245</v>
      </c>
      <c r="AG26">
        <v>5.18</v>
      </c>
      <c r="AH26">
        <v>30</v>
      </c>
      <c r="AI26">
        <v>40.31</v>
      </c>
      <c r="AJ26">
        <v>7.02</v>
      </c>
      <c r="AK26">
        <v>0.74299999999999999</v>
      </c>
      <c r="AL26">
        <v>9.0299999999999994</v>
      </c>
      <c r="AM26">
        <v>4.18</v>
      </c>
      <c r="AN26" t="s">
        <v>36</v>
      </c>
      <c r="AO26">
        <v>76.447839684070502</v>
      </c>
      <c r="AP26">
        <v>2223.0248388302198</v>
      </c>
      <c r="AQ26" t="s">
        <v>36</v>
      </c>
      <c r="AR26">
        <v>2124.0806615899501</v>
      </c>
      <c r="AS26">
        <v>51.584498072988801</v>
      </c>
      <c r="AT26">
        <v>6227.3370206725103</v>
      </c>
      <c r="AU26">
        <v>701.00454562909101</v>
      </c>
      <c r="AV26">
        <v>882.76812523279898</v>
      </c>
      <c r="AW26">
        <v>1710.0567787202301</v>
      </c>
      <c r="AX26">
        <v>5.4783341528813704E-3</v>
      </c>
      <c r="AY26">
        <v>-12.8362678787623</v>
      </c>
      <c r="AZ26">
        <v>-93.493991409387803</v>
      </c>
      <c r="BA26">
        <v>2.7644819673163301</v>
      </c>
      <c r="BB26" t="s">
        <v>36</v>
      </c>
      <c r="BC26">
        <v>7.7313428980478003</v>
      </c>
      <c r="BD26" t="s">
        <v>36</v>
      </c>
      <c r="BE26">
        <v>5.18</v>
      </c>
      <c r="BF26">
        <v>9.3526303154383008</v>
      </c>
      <c r="BG26">
        <v>2.76445502114258</v>
      </c>
      <c r="BH26">
        <v>2.6295478840979101</v>
      </c>
      <c r="BI26">
        <v>7.7313428980478101</v>
      </c>
      <c r="BJ26" s="1">
        <v>44067</v>
      </c>
      <c r="BK26">
        <v>249</v>
      </c>
    </row>
    <row r="27" spans="1:63">
      <c r="A27">
        <v>73</v>
      </c>
      <c r="B27" s="185" t="s">
        <v>245</v>
      </c>
      <c r="C27" s="157">
        <v>44124</v>
      </c>
      <c r="D27" s="4" t="s">
        <v>254</v>
      </c>
      <c r="E27" s="149" t="s">
        <v>255</v>
      </c>
      <c r="F27">
        <v>294</v>
      </c>
      <c r="G27">
        <v>2020</v>
      </c>
      <c r="H27" t="s">
        <v>245</v>
      </c>
      <c r="I27" t="s">
        <v>627</v>
      </c>
      <c r="J27" t="s">
        <v>34</v>
      </c>
      <c r="K27">
        <v>104.65689999999999</v>
      </c>
      <c r="L27">
        <v>0.4914</v>
      </c>
      <c r="O27">
        <v>17.66</v>
      </c>
      <c r="P27">
        <v>-28.738</v>
      </c>
      <c r="Q27" s="157">
        <v>44124</v>
      </c>
      <c r="R27" s="172">
        <f t="shared" si="0"/>
        <v>0</v>
      </c>
      <c r="S27" t="s">
        <v>256</v>
      </c>
      <c r="T27" t="s">
        <v>257</v>
      </c>
      <c r="U27" t="s">
        <v>60</v>
      </c>
      <c r="V27">
        <v>102.9896</v>
      </c>
      <c r="W27">
        <v>0.4864</v>
      </c>
      <c r="Z27">
        <v>3.67</v>
      </c>
      <c r="AA27">
        <v>-21.222999999999999</v>
      </c>
      <c r="AB27">
        <v>294</v>
      </c>
      <c r="AC27">
        <v>2020</v>
      </c>
      <c r="AD27" s="168">
        <f>C27-AE27</f>
        <v>-1</v>
      </c>
      <c r="AE27" s="157">
        <v>44125</v>
      </c>
      <c r="AF27" s="192" t="s">
        <v>245</v>
      </c>
      <c r="AG27">
        <v>4.8600000000000003</v>
      </c>
      <c r="AH27">
        <v>36</v>
      </c>
      <c r="AI27">
        <v>27</v>
      </c>
      <c r="AJ27">
        <v>28.72</v>
      </c>
      <c r="AK27">
        <v>0.54</v>
      </c>
      <c r="AL27">
        <v>16.399999999999999</v>
      </c>
      <c r="AM27">
        <v>4</v>
      </c>
      <c r="AN27" t="s">
        <v>36</v>
      </c>
      <c r="AO27">
        <v>24.4940859686251</v>
      </c>
      <c r="AP27">
        <v>1866.0406469765301</v>
      </c>
      <c r="AQ27" t="s">
        <v>36</v>
      </c>
      <c r="AR27">
        <v>1979.63265876421</v>
      </c>
      <c r="AS27">
        <v>34.802873904283402</v>
      </c>
      <c r="AT27">
        <v>5753.3433676103296</v>
      </c>
      <c r="AU27">
        <v>704.19486281248601</v>
      </c>
      <c r="AV27">
        <v>980.74192957005198</v>
      </c>
      <c r="AW27">
        <v>1007.78906409175</v>
      </c>
      <c r="AX27">
        <v>5.9691822990757502E-3</v>
      </c>
      <c r="AY27">
        <v>-12.985613727827101</v>
      </c>
      <c r="AZ27">
        <v>-94.513579525259303</v>
      </c>
      <c r="BA27">
        <v>1.52395726966627</v>
      </c>
      <c r="BB27" t="s">
        <v>36</v>
      </c>
      <c r="BC27" t="s">
        <v>36</v>
      </c>
      <c r="BD27" t="s">
        <v>36</v>
      </c>
      <c r="BE27">
        <v>4.8600000000000003</v>
      </c>
      <c r="BF27">
        <v>4.2666666666666604</v>
      </c>
      <c r="BG27">
        <v>1.5239424152313901</v>
      </c>
      <c r="BH27">
        <v>1.49154227836401</v>
      </c>
      <c r="BI27" t="s">
        <v>36</v>
      </c>
      <c r="BJ27" s="1">
        <v>44125</v>
      </c>
      <c r="BK27">
        <v>253</v>
      </c>
    </row>
    <row r="28" spans="1:63">
      <c r="A28">
        <v>74</v>
      </c>
      <c r="B28" s="185" t="s">
        <v>245</v>
      </c>
      <c r="C28" s="157">
        <v>44316</v>
      </c>
      <c r="D28" s="4" t="s">
        <v>258</v>
      </c>
      <c r="E28" s="149" t="s">
        <v>259</v>
      </c>
      <c r="F28">
        <v>120</v>
      </c>
      <c r="G28">
        <v>2021</v>
      </c>
      <c r="H28" t="s">
        <v>245</v>
      </c>
      <c r="I28" t="s">
        <v>627</v>
      </c>
      <c r="J28" t="s">
        <v>34</v>
      </c>
      <c r="K28">
        <v>107.9605</v>
      </c>
      <c r="L28">
        <v>0.49490000000000001</v>
      </c>
      <c r="O28">
        <v>19</v>
      </c>
      <c r="P28">
        <v>-28.297999999999998</v>
      </c>
      <c r="Q28" s="157">
        <v>44316</v>
      </c>
      <c r="R28" s="172">
        <f t="shared" si="0"/>
        <v>0</v>
      </c>
      <c r="S28" t="s">
        <v>260</v>
      </c>
      <c r="T28" t="s">
        <v>261</v>
      </c>
      <c r="U28" t="s">
        <v>60</v>
      </c>
      <c r="V28">
        <v>103.5562</v>
      </c>
      <c r="W28">
        <v>0.48799999999999999</v>
      </c>
      <c r="Z28">
        <v>4.45</v>
      </c>
      <c r="AA28">
        <v>-21.780999999999999</v>
      </c>
      <c r="AB28">
        <v>120</v>
      </c>
      <c r="AC28">
        <v>2021</v>
      </c>
      <c r="AD28">
        <f>C28-AE28</f>
        <v>3</v>
      </c>
      <c r="AE28" s="157">
        <v>44313</v>
      </c>
      <c r="AF28" s="192" t="s">
        <v>245</v>
      </c>
      <c r="AG28">
        <v>4.88</v>
      </c>
      <c r="AH28">
        <v>28.07</v>
      </c>
      <c r="AI28">
        <v>22.3</v>
      </c>
      <c r="AJ28">
        <v>136.26</v>
      </c>
      <c r="AK28">
        <v>0.67</v>
      </c>
      <c r="AL28">
        <v>125.7</v>
      </c>
      <c r="AM28">
        <v>2.91</v>
      </c>
      <c r="AN28">
        <v>999.303</v>
      </c>
      <c r="AO28">
        <v>14.1808444436583</v>
      </c>
      <c r="AP28">
        <v>1021.66102729535</v>
      </c>
      <c r="AQ28">
        <v>796.73799999999903</v>
      </c>
      <c r="AR28">
        <v>1168.68293445467</v>
      </c>
      <c r="AS28">
        <v>20.987583954581101</v>
      </c>
      <c r="AT28">
        <v>2405.58981594841</v>
      </c>
      <c r="AU28">
        <v>290.57756144428203</v>
      </c>
      <c r="AV28">
        <v>759.17408530581099</v>
      </c>
      <c r="AW28">
        <v>524.05916893188999</v>
      </c>
      <c r="AX28">
        <v>5.90222725730059E-3</v>
      </c>
      <c r="AY28">
        <v>-14.5682977890645</v>
      </c>
      <c r="AZ28">
        <v>-106.245902671499</v>
      </c>
      <c r="BA28">
        <v>1.5319229976334501</v>
      </c>
      <c r="BB28" t="s">
        <v>36</v>
      </c>
      <c r="BC28" t="s">
        <v>36</v>
      </c>
      <c r="BD28" t="s">
        <v>36</v>
      </c>
      <c r="BE28">
        <v>4.88</v>
      </c>
      <c r="BF28">
        <v>4.37329196395787</v>
      </c>
      <c r="BG28">
        <v>1.5319080655544099</v>
      </c>
      <c r="BH28">
        <v>1.4977501948782901</v>
      </c>
      <c r="BI28" t="s">
        <v>36</v>
      </c>
      <c r="BJ28" s="1">
        <v>44313</v>
      </c>
      <c r="BK28">
        <v>266</v>
      </c>
    </row>
    <row r="29" spans="1:63">
      <c r="A29">
        <v>75</v>
      </c>
      <c r="B29" s="185" t="s">
        <v>245</v>
      </c>
      <c r="C29" s="157">
        <v>44428</v>
      </c>
      <c r="D29" s="4" t="s">
        <v>262</v>
      </c>
      <c r="E29" s="149" t="s">
        <v>263</v>
      </c>
      <c r="F29">
        <v>232</v>
      </c>
      <c r="G29">
        <v>2021</v>
      </c>
      <c r="H29" t="s">
        <v>245</v>
      </c>
      <c r="I29" t="s">
        <v>627</v>
      </c>
      <c r="J29" t="s">
        <v>34</v>
      </c>
      <c r="K29">
        <v>107.2373</v>
      </c>
      <c r="L29">
        <v>0.49170000000000003</v>
      </c>
      <c r="O29">
        <v>34.590000000000003</v>
      </c>
      <c r="P29">
        <v>-28.486000000000001</v>
      </c>
      <c r="Q29" s="157">
        <v>44428</v>
      </c>
      <c r="R29" s="172">
        <f t="shared" si="0"/>
        <v>0</v>
      </c>
      <c r="S29" t="s">
        <v>264</v>
      </c>
      <c r="T29" t="s">
        <v>265</v>
      </c>
      <c r="U29" t="s">
        <v>60</v>
      </c>
      <c r="V29">
        <v>103.49160000000001</v>
      </c>
      <c r="W29">
        <v>0.4758</v>
      </c>
      <c r="Z29">
        <v>4.32</v>
      </c>
      <c r="AA29">
        <v>-21.178000000000001</v>
      </c>
      <c r="AB29">
        <v>232</v>
      </c>
      <c r="AC29">
        <v>2021</v>
      </c>
      <c r="AD29">
        <f>C29-AE29</f>
        <v>2</v>
      </c>
      <c r="AE29" s="157">
        <v>44426</v>
      </c>
      <c r="AF29" s="192" t="s">
        <v>245</v>
      </c>
      <c r="AG29">
        <v>4.3899999999999997</v>
      </c>
      <c r="AH29">
        <v>56.01</v>
      </c>
      <c r="AI29">
        <v>79.599999999999994</v>
      </c>
      <c r="AJ29">
        <v>471.44</v>
      </c>
      <c r="AK29">
        <v>2.42</v>
      </c>
      <c r="AL29">
        <v>404.96</v>
      </c>
      <c r="AM29">
        <v>9.9</v>
      </c>
      <c r="AN29">
        <v>706.16199999999901</v>
      </c>
      <c r="AO29">
        <v>61.375975288492903</v>
      </c>
      <c r="AP29">
        <v>1218.51837844282</v>
      </c>
      <c r="AQ29">
        <v>1288.8699999999999</v>
      </c>
      <c r="AR29">
        <v>2670.5857379036502</v>
      </c>
      <c r="AS29">
        <v>47.3728196374351</v>
      </c>
      <c r="AT29">
        <v>2286.1389175374002</v>
      </c>
      <c r="AU29">
        <v>399.68307719317301</v>
      </c>
      <c r="AV29">
        <v>1917.4588276290699</v>
      </c>
      <c r="AW29">
        <v>2224.1043110358701</v>
      </c>
      <c r="AX29">
        <v>2.2356233701328498E-2</v>
      </c>
      <c r="AY29">
        <v>-11.7379593188451</v>
      </c>
      <c r="AZ29">
        <v>-84.444300859175897</v>
      </c>
      <c r="BA29">
        <v>2.4723836974157498</v>
      </c>
      <c r="BB29" t="s">
        <v>36</v>
      </c>
      <c r="BC29">
        <v>3.5786689627780599</v>
      </c>
      <c r="BD29" t="s">
        <v>36</v>
      </c>
      <c r="BE29">
        <v>4.3899999999999997</v>
      </c>
      <c r="BF29">
        <v>13.7463115430934</v>
      </c>
      <c r="BG29">
        <v>2.47235959840499</v>
      </c>
      <c r="BH29">
        <v>2.4498148136570399</v>
      </c>
      <c r="BI29">
        <v>3.5786689627780701</v>
      </c>
      <c r="BJ29" s="1">
        <v>44426</v>
      </c>
      <c r="BK29">
        <v>279</v>
      </c>
    </row>
    <row r="30" spans="1:63">
      <c r="A30">
        <v>76</v>
      </c>
      <c r="B30" s="185" t="s">
        <v>245</v>
      </c>
      <c r="C30" s="157">
        <v>44463</v>
      </c>
      <c r="D30" s="4" t="s">
        <v>266</v>
      </c>
      <c r="E30" s="149" t="s">
        <v>267</v>
      </c>
      <c r="F30">
        <v>267</v>
      </c>
      <c r="G30">
        <v>2021</v>
      </c>
      <c r="H30" t="s">
        <v>245</v>
      </c>
      <c r="I30" t="s">
        <v>628</v>
      </c>
      <c r="J30" t="s">
        <v>34</v>
      </c>
      <c r="K30">
        <v>107.705</v>
      </c>
      <c r="L30">
        <v>0.52139999999999997</v>
      </c>
      <c r="O30">
        <v>53.26</v>
      </c>
      <c r="P30">
        <v>-28.413</v>
      </c>
      <c r="Q30" s="157">
        <v>44463</v>
      </c>
      <c r="R30" s="172">
        <f t="shared" si="0"/>
        <v>0</v>
      </c>
      <c r="S30" t="s">
        <v>268</v>
      </c>
      <c r="T30" t="s">
        <v>269</v>
      </c>
      <c r="U30" t="s">
        <v>60</v>
      </c>
      <c r="V30">
        <v>102.7906</v>
      </c>
      <c r="W30">
        <v>0.44800000000000001</v>
      </c>
      <c r="Z30">
        <v>5.0599999999999996</v>
      </c>
      <c r="AA30">
        <v>-23.155999999999999</v>
      </c>
      <c r="AB30">
        <v>267</v>
      </c>
      <c r="AC30">
        <v>2021</v>
      </c>
      <c r="AD30">
        <f>C30-AE30</f>
        <v>11</v>
      </c>
      <c r="AE30" s="157">
        <v>44452</v>
      </c>
      <c r="AF30" s="192" t="s">
        <v>245</v>
      </c>
      <c r="AG30">
        <v>4.8600000000000003</v>
      </c>
      <c r="AH30">
        <v>34.44</v>
      </c>
      <c r="AI30">
        <v>41.9</v>
      </c>
      <c r="AJ30">
        <v>95.93</v>
      </c>
      <c r="AK30">
        <v>1.1200000000000001</v>
      </c>
      <c r="AL30">
        <v>135.22</v>
      </c>
      <c r="AM30">
        <v>5.25</v>
      </c>
      <c r="AN30">
        <v>751.02700000000004</v>
      </c>
      <c r="AO30">
        <v>28.5864024447114</v>
      </c>
      <c r="AP30">
        <v>1398.5067719477099</v>
      </c>
      <c r="AQ30">
        <v>1399.76</v>
      </c>
      <c r="AR30">
        <v>1761.6521195412099</v>
      </c>
      <c r="AS30">
        <v>26.7423692182564</v>
      </c>
      <c r="AT30">
        <v>3003.0253138642001</v>
      </c>
      <c r="AU30">
        <v>306.69457279324598</v>
      </c>
      <c r="AV30">
        <v>1172.9674672277199</v>
      </c>
      <c r="AW30">
        <v>1789.65172845546</v>
      </c>
      <c r="AX30">
        <v>8.8367607537125602E-3</v>
      </c>
      <c r="AY30">
        <v>-12.661796121922199</v>
      </c>
      <c r="AZ30">
        <v>-91.529873217962503</v>
      </c>
      <c r="BA30">
        <v>1.99089182588207</v>
      </c>
      <c r="BB30" t="s">
        <v>36</v>
      </c>
      <c r="BC30">
        <v>5.2079877235386398</v>
      </c>
      <c r="BD30" t="s">
        <v>36</v>
      </c>
      <c r="BE30">
        <v>4.8600000000000003</v>
      </c>
      <c r="BF30">
        <v>9.2389346292801697</v>
      </c>
      <c r="BG30">
        <v>1.9908724201063499</v>
      </c>
      <c r="BH30">
        <v>1.9431947265337</v>
      </c>
      <c r="BI30">
        <v>5.2079877235386496</v>
      </c>
      <c r="BJ30" s="1">
        <v>44452</v>
      </c>
      <c r="BK30">
        <v>281</v>
      </c>
    </row>
    <row r="31" spans="1:63">
      <c r="A31">
        <v>78</v>
      </c>
      <c r="B31" s="185" t="s">
        <v>245</v>
      </c>
      <c r="C31" s="157">
        <v>44467</v>
      </c>
      <c r="D31" s="4" t="s">
        <v>270</v>
      </c>
      <c r="E31" s="149" t="s">
        <v>271</v>
      </c>
      <c r="F31">
        <v>271</v>
      </c>
      <c r="G31">
        <v>2021</v>
      </c>
      <c r="H31" t="s">
        <v>245</v>
      </c>
      <c r="I31" t="s">
        <v>628</v>
      </c>
      <c r="J31" t="s">
        <v>34</v>
      </c>
      <c r="K31">
        <v>106.30289999999999</v>
      </c>
      <c r="L31">
        <v>0.5363</v>
      </c>
      <c r="O31">
        <v>34.630000000000003</v>
      </c>
      <c r="P31">
        <v>-28.306000000000001</v>
      </c>
      <c r="Q31" s="157">
        <v>44467</v>
      </c>
      <c r="R31" s="172">
        <f t="shared" si="0"/>
        <v>0</v>
      </c>
      <c r="S31" t="s">
        <v>272</v>
      </c>
      <c r="T31" t="s">
        <v>273</v>
      </c>
      <c r="U31" t="s">
        <v>60</v>
      </c>
      <c r="V31">
        <v>102.4341</v>
      </c>
      <c r="W31">
        <v>0.47020000000000001</v>
      </c>
      <c r="Z31">
        <v>5.34</v>
      </c>
      <c r="AA31">
        <v>-22.135000000000002</v>
      </c>
      <c r="AB31">
        <v>271</v>
      </c>
      <c r="AC31">
        <v>2021</v>
      </c>
      <c r="AD31">
        <f>C31-AE31</f>
        <v>-14</v>
      </c>
      <c r="AE31" s="157">
        <v>44481</v>
      </c>
      <c r="AF31" s="192" t="s">
        <v>245</v>
      </c>
      <c r="AG31">
        <v>4.9400000000000004</v>
      </c>
      <c r="AH31">
        <v>33.770000000000003</v>
      </c>
      <c r="AI31">
        <v>37.299999999999997</v>
      </c>
      <c r="AJ31">
        <v>110.84</v>
      </c>
      <c r="AK31">
        <v>1.1100000000000001</v>
      </c>
      <c r="AL31">
        <v>240.84</v>
      </c>
      <c r="AM31">
        <v>6.19</v>
      </c>
      <c r="AN31">
        <v>991.26700000000005</v>
      </c>
      <c r="AO31">
        <v>23.963241334053698</v>
      </c>
      <c r="AP31">
        <v>1297.9855997740401</v>
      </c>
      <c r="AQ31">
        <v>1200.19</v>
      </c>
      <c r="AR31">
        <v>1595.5390606756</v>
      </c>
      <c r="AS31">
        <v>26.706831024192201</v>
      </c>
      <c r="AT31">
        <v>2798.1532667739398</v>
      </c>
      <c r="AU31">
        <v>314.08759359437499</v>
      </c>
      <c r="AV31">
        <v>986.64841271161094</v>
      </c>
      <c r="AW31">
        <v>1150.5394399755801</v>
      </c>
      <c r="AX31">
        <v>6.5998460016010304E-3</v>
      </c>
      <c r="AY31">
        <v>-12.3588568047451</v>
      </c>
      <c r="AZ31">
        <v>-88.2063139928254</v>
      </c>
      <c r="BA31">
        <v>1.3037727738165701</v>
      </c>
      <c r="BB31" t="s">
        <v>36</v>
      </c>
      <c r="BC31">
        <v>4.0249884906756703</v>
      </c>
      <c r="BD31" t="s">
        <v>36</v>
      </c>
      <c r="BE31">
        <v>4.9400000000000004</v>
      </c>
      <c r="BF31">
        <v>6.9852461723735599</v>
      </c>
      <c r="BG31">
        <v>1.3037600655811401</v>
      </c>
      <c r="BH31">
        <v>1.2683005663201801</v>
      </c>
      <c r="BI31">
        <v>4.0249884906756801</v>
      </c>
      <c r="BJ31" s="1">
        <v>44481</v>
      </c>
      <c r="BK31">
        <v>282</v>
      </c>
    </row>
    <row r="32" spans="1:63">
      <c r="A32">
        <v>80</v>
      </c>
      <c r="B32" s="185" t="s">
        <v>245</v>
      </c>
      <c r="C32" s="157">
        <v>44494</v>
      </c>
      <c r="D32" s="4" t="s">
        <v>274</v>
      </c>
      <c r="E32" s="149" t="s">
        <v>275</v>
      </c>
      <c r="F32">
        <v>298</v>
      </c>
      <c r="G32">
        <v>2021</v>
      </c>
      <c r="H32" t="s">
        <v>245</v>
      </c>
      <c r="I32" t="s">
        <v>628</v>
      </c>
      <c r="J32" t="s">
        <v>34</v>
      </c>
      <c r="K32">
        <v>106.9909</v>
      </c>
      <c r="L32">
        <v>0.49259999999999998</v>
      </c>
      <c r="O32">
        <v>27.44</v>
      </c>
      <c r="P32">
        <v>-28.51</v>
      </c>
      <c r="Q32" s="157">
        <v>44494</v>
      </c>
      <c r="R32" s="172">
        <f t="shared" si="0"/>
        <v>0</v>
      </c>
      <c r="S32" t="s">
        <v>276</v>
      </c>
      <c r="T32" t="s">
        <v>277</v>
      </c>
      <c r="U32" t="s">
        <v>60</v>
      </c>
      <c r="V32">
        <v>109.57680000000001</v>
      </c>
      <c r="W32">
        <v>0.50509999999999999</v>
      </c>
      <c r="Z32">
        <v>3.49</v>
      </c>
      <c r="AA32">
        <v>-20.619</v>
      </c>
      <c r="AB32">
        <v>298</v>
      </c>
      <c r="AC32">
        <v>2021</v>
      </c>
      <c r="AD32">
        <f>C32-AE32</f>
        <v>0</v>
      </c>
      <c r="AE32" s="157">
        <v>44494</v>
      </c>
      <c r="AF32" s="192" t="s">
        <v>245</v>
      </c>
      <c r="AG32">
        <v>4.92</v>
      </c>
      <c r="AH32">
        <v>32.049999999999997</v>
      </c>
      <c r="AI32">
        <v>36.6</v>
      </c>
      <c r="AJ32">
        <v>136.57</v>
      </c>
      <c r="AK32">
        <v>1.23</v>
      </c>
      <c r="AL32">
        <v>353.28</v>
      </c>
      <c r="AM32">
        <v>8.14</v>
      </c>
      <c r="AN32">
        <v>899.66499999999996</v>
      </c>
      <c r="AO32">
        <v>23.704835522801201</v>
      </c>
      <c r="AP32">
        <v>1045.0569117702701</v>
      </c>
      <c r="AQ32">
        <v>1085.8900000000001</v>
      </c>
      <c r="AR32">
        <v>1475.7622874994199</v>
      </c>
      <c r="AS32">
        <v>23.2535297373324</v>
      </c>
      <c r="AT32">
        <v>2639.8330536864501</v>
      </c>
      <c r="AU32">
        <v>271.78739272330699</v>
      </c>
      <c r="AV32">
        <v>958.03610510763895</v>
      </c>
      <c r="AW32">
        <v>1031.0992828711201</v>
      </c>
      <c r="AX32">
        <v>7.9683053013710307E-3</v>
      </c>
      <c r="AY32">
        <v>-12.938346412048499</v>
      </c>
      <c r="AZ32">
        <v>-92.330879332072101</v>
      </c>
      <c r="BA32">
        <v>1.1666990304783</v>
      </c>
      <c r="BB32" t="s">
        <v>36</v>
      </c>
      <c r="BC32">
        <v>1.7776296179986399</v>
      </c>
      <c r="BD32" t="s">
        <v>36</v>
      </c>
      <c r="BE32">
        <v>4.92</v>
      </c>
      <c r="BF32">
        <v>4.7315577154669501</v>
      </c>
      <c r="BG32">
        <v>1.16668765833873</v>
      </c>
      <c r="BH32">
        <v>1.13797314498156</v>
      </c>
      <c r="BI32">
        <v>1.7776296179986399</v>
      </c>
      <c r="BJ32" s="1">
        <v>44494</v>
      </c>
      <c r="BK32">
        <v>283</v>
      </c>
    </row>
    <row r="33" spans="1:63">
      <c r="A33">
        <v>81</v>
      </c>
      <c r="B33" s="185" t="s">
        <v>245</v>
      </c>
      <c r="C33" s="157">
        <v>44684</v>
      </c>
      <c r="D33" s="4" t="s">
        <v>278</v>
      </c>
      <c r="E33" s="149" t="s">
        <v>279</v>
      </c>
      <c r="F33">
        <v>123</v>
      </c>
      <c r="G33">
        <v>2022</v>
      </c>
      <c r="H33" t="s">
        <v>245</v>
      </c>
      <c r="I33" t="s">
        <v>628</v>
      </c>
      <c r="J33" t="s">
        <v>34</v>
      </c>
      <c r="K33">
        <v>105.9709</v>
      </c>
      <c r="L33">
        <v>0.50390000000000001</v>
      </c>
      <c r="O33">
        <v>14.17</v>
      </c>
      <c r="P33">
        <v>-28.175999999999998</v>
      </c>
      <c r="Q33" s="157">
        <v>44684</v>
      </c>
      <c r="R33" s="172">
        <f t="shared" si="0"/>
        <v>0</v>
      </c>
      <c r="S33" t="s">
        <v>280</v>
      </c>
      <c r="T33" t="s">
        <v>281</v>
      </c>
      <c r="U33" t="s">
        <v>60</v>
      </c>
      <c r="V33">
        <v>105.3772</v>
      </c>
      <c r="W33">
        <v>0.47870000000000001</v>
      </c>
      <c r="Z33">
        <v>2.58</v>
      </c>
      <c r="AA33">
        <v>-19.882999999999999</v>
      </c>
      <c r="AB33">
        <v>123</v>
      </c>
      <c r="AC33">
        <v>2022</v>
      </c>
      <c r="AD33">
        <f>C33-AE33</f>
        <v>0</v>
      </c>
      <c r="AE33" s="157">
        <v>44684</v>
      </c>
      <c r="AF33" s="192" t="s">
        <v>245</v>
      </c>
      <c r="AG33">
        <v>5.2</v>
      </c>
      <c r="AH33">
        <v>27.17</v>
      </c>
      <c r="AI33">
        <v>17.899999999999999</v>
      </c>
      <c r="AJ33">
        <v>347.51</v>
      </c>
      <c r="AK33">
        <v>1.1000000000000001</v>
      </c>
      <c r="AL33">
        <v>393.16</v>
      </c>
      <c r="AM33">
        <v>5.54</v>
      </c>
      <c r="AN33">
        <v>1102.78</v>
      </c>
      <c r="AO33">
        <v>22</v>
      </c>
      <c r="AP33">
        <v>1400</v>
      </c>
      <c r="AQ33">
        <v>796.43100000000004</v>
      </c>
      <c r="AR33">
        <v>1400</v>
      </c>
      <c r="AS33">
        <v>20</v>
      </c>
      <c r="AT33">
        <v>4600</v>
      </c>
      <c r="AU33">
        <v>510</v>
      </c>
      <c r="AV33">
        <v>1600</v>
      </c>
      <c r="AW33">
        <v>670</v>
      </c>
      <c r="AX33">
        <v>4.0000000000000001E-3</v>
      </c>
      <c r="AY33" t="s">
        <v>36</v>
      </c>
      <c r="AZ33" t="s">
        <v>36</v>
      </c>
      <c r="BA33">
        <v>1.21173475779245</v>
      </c>
      <c r="BB33">
        <v>1432.3804912405201</v>
      </c>
      <c r="BC33" t="s">
        <v>36</v>
      </c>
      <c r="BD33">
        <v>1.2115993892617301</v>
      </c>
      <c r="BE33">
        <v>5.2</v>
      </c>
      <c r="BF33">
        <v>2.5014842341669601</v>
      </c>
      <c r="BG33">
        <v>1.21172294667713</v>
      </c>
      <c r="BH33">
        <v>1.1592999213833799</v>
      </c>
      <c r="BI33" t="s">
        <v>36</v>
      </c>
      <c r="BJ33" s="1">
        <v>44684</v>
      </c>
      <c r="BK33">
        <v>295</v>
      </c>
    </row>
    <row r="34" spans="1:63">
      <c r="A34">
        <v>82</v>
      </c>
      <c r="B34" s="185" t="s">
        <v>245</v>
      </c>
      <c r="C34" s="157">
        <v>44796</v>
      </c>
      <c r="D34" s="4" t="s">
        <v>282</v>
      </c>
      <c r="E34" s="149" t="s">
        <v>283</v>
      </c>
      <c r="F34">
        <v>235</v>
      </c>
      <c r="G34">
        <v>2022</v>
      </c>
      <c r="H34" t="s">
        <v>245</v>
      </c>
      <c r="I34" t="s">
        <v>628</v>
      </c>
      <c r="J34" t="s">
        <v>34</v>
      </c>
      <c r="K34">
        <v>105.32989999999999</v>
      </c>
      <c r="L34">
        <v>0.48170000000000002</v>
      </c>
      <c r="O34">
        <v>21.4</v>
      </c>
      <c r="P34">
        <v>-26.513000000000002</v>
      </c>
      <c r="Q34" s="157">
        <v>44796</v>
      </c>
      <c r="R34" s="172">
        <f t="shared" si="0"/>
        <v>0</v>
      </c>
      <c r="S34" t="s">
        <v>284</v>
      </c>
      <c r="T34" t="s">
        <v>285</v>
      </c>
      <c r="U34" t="s">
        <v>60</v>
      </c>
      <c r="V34">
        <v>102.8038</v>
      </c>
      <c r="W34">
        <v>0.47260000000000002</v>
      </c>
      <c r="Z34">
        <v>3.18</v>
      </c>
      <c r="AA34">
        <v>-23</v>
      </c>
      <c r="AB34">
        <v>235</v>
      </c>
      <c r="AC34">
        <v>2022</v>
      </c>
      <c r="AD34" s="168">
        <f>C34-AE34</f>
        <v>-9</v>
      </c>
      <c r="AE34" s="157">
        <v>44805</v>
      </c>
      <c r="AF34" s="192" t="s">
        <v>245</v>
      </c>
      <c r="AG34">
        <v>5.49</v>
      </c>
      <c r="AH34">
        <v>26.01</v>
      </c>
      <c r="AI34">
        <v>22.9</v>
      </c>
      <c r="AJ34">
        <v>15.68</v>
      </c>
      <c r="AK34">
        <v>0.5</v>
      </c>
      <c r="AL34">
        <v>19.149999999999999</v>
      </c>
      <c r="AM34">
        <v>2.64</v>
      </c>
      <c r="AN34">
        <v>962.96600000000001</v>
      </c>
      <c r="AO34">
        <v>18</v>
      </c>
      <c r="AP34">
        <v>2300</v>
      </c>
      <c r="AQ34">
        <v>898.85899999999901</v>
      </c>
      <c r="AR34">
        <v>2000</v>
      </c>
      <c r="AS34">
        <v>18</v>
      </c>
      <c r="AT34">
        <v>5200</v>
      </c>
      <c r="AU34">
        <v>660</v>
      </c>
      <c r="AV34">
        <v>1200</v>
      </c>
      <c r="AW34">
        <v>1100</v>
      </c>
      <c r="AX34">
        <v>5.1999999999999998E-3</v>
      </c>
      <c r="AY34">
        <v>-12.568320868996899</v>
      </c>
      <c r="AZ34">
        <v>-91.855941195576804</v>
      </c>
      <c r="BA34">
        <v>1.7934514439423801</v>
      </c>
      <c r="BB34" t="s">
        <v>36</v>
      </c>
      <c r="BC34">
        <v>15.7520866906641</v>
      </c>
      <c r="BD34" t="s">
        <v>36</v>
      </c>
      <c r="BE34">
        <v>5.49</v>
      </c>
      <c r="BF34">
        <v>12.612062519513</v>
      </c>
      <c r="BG34">
        <v>1.7934339626729101</v>
      </c>
      <c r="BH34">
        <v>1.6123669989118901</v>
      </c>
      <c r="BI34">
        <v>15.7520866906642</v>
      </c>
      <c r="BJ34" s="1">
        <v>44805</v>
      </c>
      <c r="BK34">
        <v>305</v>
      </c>
    </row>
    <row r="35" spans="1:63">
      <c r="A35">
        <v>83</v>
      </c>
      <c r="B35" s="185" t="s">
        <v>245</v>
      </c>
      <c r="C35" s="157">
        <v>44859</v>
      </c>
      <c r="D35" s="4" t="s">
        <v>286</v>
      </c>
      <c r="E35" s="149" t="s">
        <v>287</v>
      </c>
      <c r="F35">
        <v>298</v>
      </c>
      <c r="G35">
        <v>2022</v>
      </c>
      <c r="H35" t="s">
        <v>245</v>
      </c>
      <c r="I35" t="s">
        <v>628</v>
      </c>
      <c r="J35" t="s">
        <v>34</v>
      </c>
      <c r="K35">
        <v>104.72709999999999</v>
      </c>
      <c r="L35">
        <v>0.4788</v>
      </c>
      <c r="O35">
        <v>17.23</v>
      </c>
      <c r="P35">
        <v>-27.495999999999999</v>
      </c>
      <c r="Q35" s="157">
        <v>44859</v>
      </c>
      <c r="R35" s="172">
        <f t="shared" si="0"/>
        <v>0</v>
      </c>
      <c r="S35" t="s">
        <v>288</v>
      </c>
      <c r="T35" t="s">
        <v>289</v>
      </c>
      <c r="U35" t="s">
        <v>60</v>
      </c>
      <c r="V35">
        <v>99.154600000000002</v>
      </c>
      <c r="W35">
        <v>0.4627</v>
      </c>
      <c r="X35">
        <v>68</v>
      </c>
      <c r="Y35">
        <v>37</v>
      </c>
      <c r="Z35">
        <v>1.93</v>
      </c>
      <c r="AA35">
        <v>-18.231000000000002</v>
      </c>
      <c r="AB35">
        <v>298</v>
      </c>
      <c r="AC35">
        <v>2022</v>
      </c>
      <c r="AD35">
        <f>C35-AE35</f>
        <v>1</v>
      </c>
      <c r="AE35" s="157">
        <v>44858</v>
      </c>
      <c r="AF35" s="192" t="s">
        <v>245</v>
      </c>
      <c r="AG35">
        <v>5.51</v>
      </c>
      <c r="AH35">
        <v>30.47</v>
      </c>
      <c r="AI35">
        <v>19.100000000000001</v>
      </c>
      <c r="AJ35">
        <v>249.86</v>
      </c>
      <c r="AK35">
        <v>0.69</v>
      </c>
      <c r="AL35">
        <v>35.01</v>
      </c>
      <c r="AM35">
        <v>2.14</v>
      </c>
      <c r="AN35">
        <v>1386.37</v>
      </c>
      <c r="AO35">
        <v>22</v>
      </c>
      <c r="AP35">
        <v>2300</v>
      </c>
      <c r="AQ35">
        <v>1054.9299999999901</v>
      </c>
      <c r="AR35">
        <v>2300</v>
      </c>
      <c r="AS35">
        <v>15</v>
      </c>
      <c r="AT35">
        <v>7200</v>
      </c>
      <c r="AU35">
        <v>770</v>
      </c>
      <c r="AV35">
        <v>1400</v>
      </c>
      <c r="AW35">
        <v>830</v>
      </c>
      <c r="AX35">
        <v>2.7000000000000001E-3</v>
      </c>
      <c r="AY35">
        <v>-12.732885113036399</v>
      </c>
      <c r="AZ35">
        <v>-92.152506042057198</v>
      </c>
      <c r="BA35" t="s">
        <v>36</v>
      </c>
      <c r="BB35" t="s">
        <v>36</v>
      </c>
      <c r="BC35" t="s">
        <v>36</v>
      </c>
      <c r="BD35" t="s">
        <v>36</v>
      </c>
      <c r="BE35" t="s">
        <v>36</v>
      </c>
      <c r="BF35" t="s">
        <v>36</v>
      </c>
      <c r="BG35" t="s">
        <v>36</v>
      </c>
      <c r="BH35" t="s">
        <v>36</v>
      </c>
      <c r="BI35" t="s">
        <v>36</v>
      </c>
      <c r="BJ35" t="s">
        <v>36</v>
      </c>
      <c r="BK35">
        <v>309</v>
      </c>
    </row>
    <row r="36" spans="1:63" s="175" customFormat="1">
      <c r="A36" s="175">
        <v>84</v>
      </c>
      <c r="B36" s="175" t="s">
        <v>292</v>
      </c>
      <c r="C36" s="176">
        <v>43902</v>
      </c>
      <c r="D36" s="177" t="s">
        <v>290</v>
      </c>
      <c r="E36" s="184" t="s">
        <v>291</v>
      </c>
      <c r="F36" s="175">
        <v>72</v>
      </c>
      <c r="G36" s="175">
        <v>2020</v>
      </c>
      <c r="H36" s="175" t="s">
        <v>292</v>
      </c>
      <c r="I36" s="175" t="s">
        <v>629</v>
      </c>
      <c r="J36" s="175" t="s">
        <v>34</v>
      </c>
      <c r="K36" s="175">
        <v>104.3573</v>
      </c>
      <c r="L36" s="175">
        <v>0.4768</v>
      </c>
      <c r="O36" s="175">
        <v>24.83</v>
      </c>
      <c r="P36" s="175">
        <v>-28.501999999999999</v>
      </c>
      <c r="Q36" s="176">
        <v>43902</v>
      </c>
      <c r="R36" s="179">
        <f t="shared" si="0"/>
        <v>0</v>
      </c>
      <c r="S36" s="175" t="s">
        <v>293</v>
      </c>
      <c r="T36" s="175" t="s">
        <v>294</v>
      </c>
      <c r="U36" s="175" t="s">
        <v>60</v>
      </c>
      <c r="V36" s="175">
        <v>99.268699999999995</v>
      </c>
      <c r="W36" s="175">
        <v>0.45639999999999997</v>
      </c>
      <c r="X36" s="175">
        <v>59</v>
      </c>
      <c r="Y36" s="175">
        <v>37</v>
      </c>
      <c r="Z36" s="175">
        <v>7.94</v>
      </c>
      <c r="AA36" s="175">
        <v>-23.135000000000002</v>
      </c>
      <c r="AB36" s="175">
        <v>72</v>
      </c>
      <c r="AC36" s="175">
        <v>2020</v>
      </c>
      <c r="AD36" s="180">
        <f>C36-AE36</f>
        <v>30</v>
      </c>
      <c r="AE36" s="157">
        <v>43872</v>
      </c>
      <c r="AF36" s="193" t="s">
        <v>292</v>
      </c>
      <c r="AG36">
        <v>4.1100000000000003</v>
      </c>
      <c r="AH36">
        <v>54.76</v>
      </c>
      <c r="AI36">
        <v>34.64</v>
      </c>
      <c r="AJ36">
        <v>45.25</v>
      </c>
      <c r="AK36">
        <v>0.73099999999999998</v>
      </c>
      <c r="AL36">
        <v>20.440000000000001</v>
      </c>
      <c r="AM36">
        <v>0.85</v>
      </c>
      <c r="AN36">
        <v>2256.67</v>
      </c>
      <c r="AO36">
        <v>16.720221887375899</v>
      </c>
      <c r="AP36">
        <v>1783.37894981622</v>
      </c>
      <c r="AQ36">
        <v>870.37900000000002</v>
      </c>
      <c r="AR36">
        <v>1814.2299316108499</v>
      </c>
      <c r="AS36">
        <v>31.700180099203902</v>
      </c>
      <c r="AT36">
        <v>5043.5036331555202</v>
      </c>
      <c r="AU36">
        <v>524.63639598357099</v>
      </c>
      <c r="AV36">
        <v>211.81593466087099</v>
      </c>
      <c r="AW36">
        <v>1991.0901234826999</v>
      </c>
      <c r="AX36">
        <v>4.8470189244416697E-3</v>
      </c>
      <c r="AY36">
        <v>-13.0233226048625</v>
      </c>
      <c r="AZ36">
        <v>-94.316179495119997</v>
      </c>
      <c r="BA36">
        <v>5.6822351607092099</v>
      </c>
      <c r="BB36">
        <v>6302.1196471179901</v>
      </c>
      <c r="BC36">
        <v>2.3658787183466798</v>
      </c>
      <c r="BD36">
        <v>5.6618975924475796</v>
      </c>
      <c r="BE36">
        <v>4.1100000000000003</v>
      </c>
      <c r="BF36">
        <v>0.94393357678093304</v>
      </c>
      <c r="BG36">
        <v>5.6821797743845002</v>
      </c>
      <c r="BH36">
        <v>5.6618309730641201</v>
      </c>
      <c r="BI36">
        <v>2.3658787183466798</v>
      </c>
      <c r="BJ36" s="1">
        <v>43872</v>
      </c>
      <c r="BK36">
        <v>348</v>
      </c>
    </row>
    <row r="37" spans="1:63">
      <c r="A37">
        <v>85</v>
      </c>
      <c r="B37" s="185" t="s">
        <v>292</v>
      </c>
      <c r="C37" s="157">
        <v>43948</v>
      </c>
      <c r="D37" s="4" t="s">
        <v>295</v>
      </c>
      <c r="E37" s="147" t="s">
        <v>296</v>
      </c>
      <c r="F37">
        <v>118</v>
      </c>
      <c r="G37">
        <v>2020</v>
      </c>
      <c r="H37" t="s">
        <v>292</v>
      </c>
      <c r="I37" t="s">
        <v>629</v>
      </c>
      <c r="J37" t="s">
        <v>34</v>
      </c>
      <c r="K37">
        <v>105.5294</v>
      </c>
      <c r="L37">
        <v>0.48259999999999997</v>
      </c>
      <c r="O37">
        <v>27.6</v>
      </c>
      <c r="P37">
        <v>-28.385000000000002</v>
      </c>
      <c r="Q37" s="166"/>
      <c r="R37" s="172">
        <f t="shared" si="0"/>
        <v>-43948</v>
      </c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>
        <f>C37-AE37</f>
        <v>0</v>
      </c>
      <c r="AE37" s="157">
        <v>43948</v>
      </c>
      <c r="AF37" s="193" t="s">
        <v>292</v>
      </c>
      <c r="AG37">
        <v>3.96</v>
      </c>
      <c r="AH37">
        <v>60</v>
      </c>
      <c r="AI37">
        <v>34.393333333333302</v>
      </c>
      <c r="AJ37">
        <v>23.39</v>
      </c>
      <c r="AK37">
        <v>0.67303333333333404</v>
      </c>
      <c r="AL37">
        <v>22.22</v>
      </c>
      <c r="AM37">
        <v>2.31</v>
      </c>
      <c r="AN37">
        <v>1718.15</v>
      </c>
      <c r="AO37">
        <v>8.6090739881570908</v>
      </c>
      <c r="AP37">
        <v>1353.2128094698501</v>
      </c>
      <c r="AQ37">
        <v>641.56700000000001</v>
      </c>
      <c r="AR37">
        <v>1170.0778746288499</v>
      </c>
      <c r="AS37">
        <v>25.641218836421199</v>
      </c>
      <c r="AT37">
        <v>3874.9937777565401</v>
      </c>
      <c r="AU37">
        <v>365.30891963120598</v>
      </c>
      <c r="AV37">
        <v>184.75137522550801</v>
      </c>
      <c r="AW37">
        <v>1496.80266617335</v>
      </c>
      <c r="AX37">
        <v>5.8443745584155502E-3</v>
      </c>
      <c r="AY37" t="s">
        <v>36</v>
      </c>
      <c r="AZ37" t="s">
        <v>36</v>
      </c>
      <c r="BA37">
        <v>3.8683692670870999</v>
      </c>
      <c r="BB37">
        <v>4290.3982167364702</v>
      </c>
      <c r="BC37">
        <v>2.1492343382054302</v>
      </c>
      <c r="BD37">
        <v>3.85847075653643</v>
      </c>
      <c r="BE37">
        <v>3.96</v>
      </c>
      <c r="BF37">
        <v>0.91792540875885198</v>
      </c>
      <c r="BG37">
        <v>3.8683315610171598</v>
      </c>
      <c r="BH37">
        <v>3.85842762662018</v>
      </c>
      <c r="BI37">
        <v>2.14923433820544</v>
      </c>
      <c r="BJ37" s="1">
        <v>43948</v>
      </c>
      <c r="BK37">
        <v>355</v>
      </c>
    </row>
    <row r="38" spans="1:63">
      <c r="A38">
        <v>86</v>
      </c>
      <c r="B38" s="185" t="s">
        <v>292</v>
      </c>
      <c r="C38" s="157">
        <v>44071</v>
      </c>
      <c r="D38" s="4" t="s">
        <v>297</v>
      </c>
      <c r="E38" s="147" t="s">
        <v>298</v>
      </c>
      <c r="F38">
        <v>241</v>
      </c>
      <c r="G38">
        <v>2020</v>
      </c>
      <c r="H38" t="s">
        <v>292</v>
      </c>
      <c r="I38" t="s">
        <v>630</v>
      </c>
      <c r="J38" t="s">
        <v>34</v>
      </c>
      <c r="K38">
        <v>105.4042</v>
      </c>
      <c r="L38">
        <v>0.4829</v>
      </c>
      <c r="O38">
        <v>193.1</v>
      </c>
      <c r="P38">
        <v>-28.21</v>
      </c>
      <c r="Q38" s="157">
        <v>44071</v>
      </c>
      <c r="R38" s="172">
        <f t="shared" si="0"/>
        <v>0</v>
      </c>
      <c r="S38" t="s">
        <v>299</v>
      </c>
      <c r="T38" t="s">
        <v>300</v>
      </c>
      <c r="U38" t="s">
        <v>60</v>
      </c>
      <c r="V38">
        <v>102.25839999999999</v>
      </c>
      <c r="W38">
        <v>0.46910000000000002</v>
      </c>
      <c r="Z38">
        <v>4.34</v>
      </c>
      <c r="AA38">
        <v>-22.538</v>
      </c>
      <c r="AB38">
        <v>241</v>
      </c>
      <c r="AC38">
        <v>2020</v>
      </c>
      <c r="AD38">
        <f>C38-AE38</f>
        <v>4</v>
      </c>
      <c r="AE38" s="157">
        <v>44067</v>
      </c>
      <c r="AF38" s="193" t="s">
        <v>292</v>
      </c>
      <c r="AG38">
        <v>3.94</v>
      </c>
      <c r="AH38">
        <v>70</v>
      </c>
      <c r="AI38">
        <v>293.26666666666699</v>
      </c>
      <c r="AJ38">
        <v>13.71</v>
      </c>
      <c r="AK38">
        <v>4.9589999999999996</v>
      </c>
      <c r="AL38">
        <v>114.55</v>
      </c>
      <c r="AM38">
        <v>2.02</v>
      </c>
      <c r="AN38" t="s">
        <v>36</v>
      </c>
      <c r="AO38">
        <v>22.720093503095899</v>
      </c>
      <c r="AP38">
        <v>2009.0755885231199</v>
      </c>
      <c r="AQ38" t="s">
        <v>36</v>
      </c>
      <c r="AR38">
        <v>4081.0427125641299</v>
      </c>
      <c r="AS38">
        <v>82.677777542944497</v>
      </c>
      <c r="AT38">
        <v>7707.0968871344003</v>
      </c>
      <c r="AU38">
        <v>805.39009578122898</v>
      </c>
      <c r="AV38">
        <v>96.710956528026102</v>
      </c>
      <c r="AW38">
        <v>49206.835639227698</v>
      </c>
      <c r="AX38">
        <v>2.4740360116375499E-2</v>
      </c>
      <c r="AY38">
        <v>-12.958375768896101</v>
      </c>
      <c r="AZ38">
        <v>-93.464927627396705</v>
      </c>
      <c r="BA38">
        <v>21.470429636881999</v>
      </c>
      <c r="BB38" t="s">
        <v>36</v>
      </c>
      <c r="BC38">
        <v>1314.8344795753101</v>
      </c>
      <c r="BD38" t="s">
        <v>36</v>
      </c>
      <c r="BE38">
        <v>3.94</v>
      </c>
      <c r="BF38">
        <v>9.5123008330036303</v>
      </c>
      <c r="BG38">
        <v>21.470220358639601</v>
      </c>
      <c r="BH38">
        <v>21.405118644320599</v>
      </c>
      <c r="BI38">
        <v>1314.8344795753201</v>
      </c>
      <c r="BJ38" s="1">
        <v>44067</v>
      </c>
      <c r="BK38">
        <v>367</v>
      </c>
    </row>
    <row r="39" spans="1:63">
      <c r="A39">
        <v>87</v>
      </c>
      <c r="B39" s="185" t="s">
        <v>292</v>
      </c>
      <c r="C39" s="157">
        <v>44124</v>
      </c>
      <c r="D39" s="4" t="s">
        <v>301</v>
      </c>
      <c r="E39" s="147" t="s">
        <v>302</v>
      </c>
      <c r="F39">
        <v>294</v>
      </c>
      <c r="G39">
        <v>2020</v>
      </c>
      <c r="H39" t="s">
        <v>292</v>
      </c>
      <c r="I39" t="s">
        <v>630</v>
      </c>
      <c r="J39" t="s">
        <v>34</v>
      </c>
      <c r="K39">
        <v>105.8008</v>
      </c>
      <c r="L39">
        <v>0.49840000000000001</v>
      </c>
      <c r="O39">
        <v>37.04</v>
      </c>
      <c r="P39">
        <v>-28.581</v>
      </c>
      <c r="Q39" s="157">
        <v>44124</v>
      </c>
      <c r="R39" s="172">
        <f t="shared" si="0"/>
        <v>0</v>
      </c>
      <c r="S39" t="s">
        <v>303</v>
      </c>
      <c r="T39" t="s">
        <v>304</v>
      </c>
      <c r="U39" t="s">
        <v>60</v>
      </c>
      <c r="V39">
        <v>100.0343</v>
      </c>
      <c r="W39">
        <v>0.47239999999999999</v>
      </c>
      <c r="Z39">
        <v>4</v>
      </c>
      <c r="AA39">
        <v>-23.710999999999999</v>
      </c>
      <c r="AB39">
        <v>294</v>
      </c>
      <c r="AC39">
        <v>2020</v>
      </c>
      <c r="AD39" s="168">
        <f>C39-AE39</f>
        <v>13</v>
      </c>
      <c r="AE39" s="157">
        <v>44111</v>
      </c>
      <c r="AF39" s="193" t="s">
        <v>292</v>
      </c>
      <c r="AG39">
        <v>3.91</v>
      </c>
      <c r="AH39">
        <v>65</v>
      </c>
      <c r="AI39">
        <v>64.7</v>
      </c>
      <c r="AJ39">
        <v>11.05</v>
      </c>
      <c r="AK39">
        <v>1.25</v>
      </c>
      <c r="AL39">
        <v>14.78</v>
      </c>
      <c r="AM39">
        <v>0.52</v>
      </c>
      <c r="AN39" t="s">
        <v>36</v>
      </c>
      <c r="AO39">
        <v>16.526377698894098</v>
      </c>
      <c r="AP39">
        <v>1388.5789983746099</v>
      </c>
      <c r="AQ39" t="s">
        <v>36</v>
      </c>
      <c r="AR39">
        <v>1771.4580478115699</v>
      </c>
      <c r="AS39">
        <v>48.785236838332601</v>
      </c>
      <c r="AT39">
        <v>3325.93048143445</v>
      </c>
      <c r="AU39">
        <v>507.32466626228302</v>
      </c>
      <c r="AV39">
        <v>574.295249661978</v>
      </c>
      <c r="AW39">
        <v>3155.1918979248599</v>
      </c>
      <c r="AX39">
        <v>1.7299582252741499E-2</v>
      </c>
      <c r="AY39">
        <v>-12.1033689169876</v>
      </c>
      <c r="AZ39">
        <v>-86.571099187094802</v>
      </c>
      <c r="BA39">
        <v>4.8547478482192501</v>
      </c>
      <c r="BB39" t="s">
        <v>36</v>
      </c>
      <c r="BC39">
        <v>6.9872838798005601</v>
      </c>
      <c r="BD39" t="s">
        <v>36</v>
      </c>
      <c r="BE39">
        <v>3.91</v>
      </c>
      <c r="BF39">
        <v>4</v>
      </c>
      <c r="BG39">
        <v>4.85470052764326</v>
      </c>
      <c r="BH39">
        <v>4.8426222957474296</v>
      </c>
      <c r="BI39">
        <v>6.9872838798005601</v>
      </c>
      <c r="BJ39" s="1">
        <v>44111</v>
      </c>
      <c r="BK39">
        <v>370</v>
      </c>
    </row>
    <row r="40" spans="1:63">
      <c r="A40">
        <v>88</v>
      </c>
      <c r="B40" s="185" t="s">
        <v>292</v>
      </c>
      <c r="C40" s="157">
        <v>44316</v>
      </c>
      <c r="D40" s="4" t="s">
        <v>305</v>
      </c>
      <c r="E40" s="147" t="s">
        <v>306</v>
      </c>
      <c r="F40">
        <v>120</v>
      </c>
      <c r="G40">
        <v>2021</v>
      </c>
      <c r="H40" t="s">
        <v>292</v>
      </c>
      <c r="I40" t="s">
        <v>630</v>
      </c>
      <c r="J40" t="s">
        <v>34</v>
      </c>
      <c r="K40">
        <v>106.8456</v>
      </c>
      <c r="L40">
        <v>0.46550000000000002</v>
      </c>
      <c r="O40">
        <v>31</v>
      </c>
      <c r="P40">
        <v>-28.283999999999999</v>
      </c>
      <c r="Q40" s="157">
        <v>44316</v>
      </c>
      <c r="R40" s="172">
        <f t="shared" si="0"/>
        <v>0</v>
      </c>
      <c r="S40" t="s">
        <v>307</v>
      </c>
      <c r="T40" t="s">
        <v>308</v>
      </c>
      <c r="U40" t="s">
        <v>60</v>
      </c>
      <c r="V40">
        <v>102.01900000000001</v>
      </c>
      <c r="W40">
        <v>0.45810000000000001</v>
      </c>
      <c r="Z40">
        <v>4.75</v>
      </c>
      <c r="AA40">
        <v>-21.628</v>
      </c>
      <c r="AB40">
        <v>120</v>
      </c>
      <c r="AC40">
        <v>2021</v>
      </c>
      <c r="AD40">
        <f>C40-AE40</f>
        <v>1</v>
      </c>
      <c r="AE40" s="157">
        <v>44315</v>
      </c>
      <c r="AF40" s="193" t="s">
        <v>292</v>
      </c>
      <c r="AG40">
        <v>4.17</v>
      </c>
      <c r="AH40">
        <v>40.76</v>
      </c>
      <c r="AI40">
        <v>38.4</v>
      </c>
      <c r="AJ40">
        <v>16.809999999999999</v>
      </c>
      <c r="AK40">
        <v>0.69</v>
      </c>
      <c r="AL40">
        <v>36.380000000000003</v>
      </c>
      <c r="AM40">
        <v>1.63</v>
      </c>
      <c r="AN40">
        <v>825.15200000000004</v>
      </c>
      <c r="AO40">
        <v>9.4280105044428293</v>
      </c>
      <c r="AP40">
        <v>997.81144679533998</v>
      </c>
      <c r="AQ40">
        <v>722.34100000000001</v>
      </c>
      <c r="AR40">
        <v>930.42535644647296</v>
      </c>
      <c r="AS40">
        <v>25.523336082614101</v>
      </c>
      <c r="AT40">
        <v>2098.2621105189601</v>
      </c>
      <c r="AU40">
        <v>187.669311275475</v>
      </c>
      <c r="AV40">
        <v>544.43707567927197</v>
      </c>
      <c r="AW40">
        <v>1542.3454113866501</v>
      </c>
      <c r="AX40">
        <v>8.9344660703040406E-3</v>
      </c>
      <c r="AY40">
        <v>-14.488151411500599</v>
      </c>
      <c r="AZ40">
        <v>-105.61128968768899</v>
      </c>
      <c r="BA40">
        <v>2.73826027472523</v>
      </c>
      <c r="BB40" t="s">
        <v>36</v>
      </c>
      <c r="BC40" t="s">
        <v>36</v>
      </c>
      <c r="BD40" t="s">
        <v>36</v>
      </c>
      <c r="BE40">
        <v>4.17</v>
      </c>
      <c r="BF40">
        <v>3.3950593133011799</v>
      </c>
      <c r="BG40">
        <v>2.7382335841416001</v>
      </c>
      <c r="BH40">
        <v>2.7262386137703301</v>
      </c>
      <c r="BI40" t="s">
        <v>36</v>
      </c>
      <c r="BJ40" s="1">
        <v>44315</v>
      </c>
      <c r="BK40">
        <v>385</v>
      </c>
    </row>
    <row r="41" spans="1:63">
      <c r="A41">
        <v>89</v>
      </c>
      <c r="B41" s="185" t="s">
        <v>292</v>
      </c>
      <c r="C41" s="157">
        <v>44428</v>
      </c>
      <c r="D41" s="4" t="s">
        <v>309</v>
      </c>
      <c r="E41" s="147" t="s">
        <v>310</v>
      </c>
      <c r="F41">
        <v>232</v>
      </c>
      <c r="G41">
        <v>2021</v>
      </c>
      <c r="H41" t="s">
        <v>292</v>
      </c>
      <c r="I41" t="s">
        <v>630</v>
      </c>
      <c r="J41" t="s">
        <v>34</v>
      </c>
      <c r="K41">
        <v>108.42829999999999</v>
      </c>
      <c r="L41">
        <v>0.4955</v>
      </c>
      <c r="O41">
        <v>47.4</v>
      </c>
      <c r="P41">
        <v>-28.361999999999998</v>
      </c>
      <c r="Q41" s="157">
        <v>44428</v>
      </c>
      <c r="R41" s="172">
        <f t="shared" si="0"/>
        <v>0</v>
      </c>
      <c r="S41" t="s">
        <v>311</v>
      </c>
      <c r="T41" t="s">
        <v>312</v>
      </c>
      <c r="U41" t="s">
        <v>60</v>
      </c>
      <c r="V41">
        <v>103.65219999999999</v>
      </c>
      <c r="W41">
        <v>0.47560000000000002</v>
      </c>
      <c r="Z41">
        <v>5.43</v>
      </c>
      <c r="AA41">
        <v>-23.407</v>
      </c>
      <c r="AB41">
        <v>232</v>
      </c>
      <c r="AC41">
        <v>2021</v>
      </c>
      <c r="AD41">
        <f>C41-AE41</f>
        <v>2</v>
      </c>
      <c r="AE41" s="157">
        <v>44426</v>
      </c>
      <c r="AF41" s="193" t="s">
        <v>292</v>
      </c>
      <c r="AG41">
        <v>3.93</v>
      </c>
      <c r="AH41">
        <v>70.819999999999993</v>
      </c>
      <c r="AI41">
        <v>102.3</v>
      </c>
      <c r="AJ41">
        <v>65.77</v>
      </c>
      <c r="AK41">
        <v>2.48</v>
      </c>
      <c r="AL41">
        <v>487.33</v>
      </c>
      <c r="AM41">
        <v>2.91</v>
      </c>
      <c r="AN41">
        <v>411.70299999999997</v>
      </c>
      <c r="AO41">
        <v>29.804729804715301</v>
      </c>
      <c r="AP41">
        <v>1090.43589067278</v>
      </c>
      <c r="AQ41">
        <v>1308.95999999999</v>
      </c>
      <c r="AR41">
        <v>1884.30256690751</v>
      </c>
      <c r="AS41">
        <v>41.891670117028397</v>
      </c>
      <c r="AT41">
        <v>1808.7409400612601</v>
      </c>
      <c r="AU41">
        <v>308.01357030370298</v>
      </c>
      <c r="AV41">
        <v>1230.4541019641899</v>
      </c>
      <c r="AW41">
        <v>4355.0873066285803</v>
      </c>
      <c r="AX41">
        <v>2.3535662424017601E-2</v>
      </c>
      <c r="AY41">
        <v>-11.6969424619168</v>
      </c>
      <c r="AZ41">
        <v>-83.772095845050103</v>
      </c>
      <c r="BA41">
        <v>3.56694889470376</v>
      </c>
      <c r="BB41" t="s">
        <v>36</v>
      </c>
      <c r="BC41">
        <v>12.430882301904299</v>
      </c>
      <c r="BD41" t="s">
        <v>36</v>
      </c>
      <c r="BE41">
        <v>3.93</v>
      </c>
      <c r="BF41">
        <v>12.25</v>
      </c>
      <c r="BG41">
        <v>3.5669141266619402</v>
      </c>
      <c r="BH41">
        <v>3.5557104264791102</v>
      </c>
      <c r="BI41">
        <v>12.430882301904401</v>
      </c>
      <c r="BJ41" s="1">
        <v>44426</v>
      </c>
      <c r="BK41">
        <v>396</v>
      </c>
    </row>
    <row r="42" spans="1:63">
      <c r="A42">
        <v>90</v>
      </c>
      <c r="B42" s="185" t="s">
        <v>292</v>
      </c>
      <c r="C42" s="157">
        <v>44463</v>
      </c>
      <c r="D42" s="4" t="s">
        <v>313</v>
      </c>
      <c r="E42" s="147" t="s">
        <v>314</v>
      </c>
      <c r="F42">
        <v>267</v>
      </c>
      <c r="G42">
        <v>2021</v>
      </c>
      <c r="H42" t="s">
        <v>292</v>
      </c>
      <c r="I42" t="s">
        <v>630</v>
      </c>
      <c r="J42" t="s">
        <v>34</v>
      </c>
      <c r="K42">
        <v>108.4774</v>
      </c>
      <c r="L42">
        <v>0.54810000000000003</v>
      </c>
      <c r="O42">
        <v>82.99</v>
      </c>
      <c r="P42">
        <v>-28.478999999999999</v>
      </c>
      <c r="Q42" s="157">
        <v>44463</v>
      </c>
      <c r="R42" s="172">
        <f t="shared" si="0"/>
        <v>0</v>
      </c>
      <c r="S42" t="s">
        <v>315</v>
      </c>
      <c r="T42" t="s">
        <v>316</v>
      </c>
      <c r="U42" t="s">
        <v>60</v>
      </c>
      <c r="V42">
        <v>100.06059999999999</v>
      </c>
      <c r="W42">
        <v>0.45979999999999999</v>
      </c>
      <c r="Z42">
        <v>3.99</v>
      </c>
      <c r="AA42">
        <v>-24.460999999999999</v>
      </c>
      <c r="AB42">
        <v>267</v>
      </c>
      <c r="AC42">
        <v>2021</v>
      </c>
      <c r="AD42" s="168">
        <f>C42-AE42</f>
        <v>11</v>
      </c>
      <c r="AE42" s="157">
        <v>44452</v>
      </c>
      <c r="AF42" s="193" t="s">
        <v>292</v>
      </c>
      <c r="AG42">
        <v>4</v>
      </c>
      <c r="AH42">
        <v>64.66</v>
      </c>
      <c r="AI42">
        <v>116</v>
      </c>
      <c r="AJ42">
        <v>19.829999999999998</v>
      </c>
      <c r="AK42">
        <v>2.98</v>
      </c>
      <c r="AL42">
        <v>569.57000000000005</v>
      </c>
      <c r="AM42">
        <v>2.89</v>
      </c>
      <c r="AN42">
        <v>274.66199999999998</v>
      </c>
      <c r="AO42">
        <v>20.912481687886</v>
      </c>
      <c r="AP42">
        <v>1193.63493407745</v>
      </c>
      <c r="AQ42">
        <v>1878.73</v>
      </c>
      <c r="AR42">
        <v>1899.3596577606399</v>
      </c>
      <c r="AS42">
        <v>35.410174725467201</v>
      </c>
      <c r="AT42">
        <v>2666.7368489611099</v>
      </c>
      <c r="AU42">
        <v>346.97890172166001</v>
      </c>
      <c r="AV42">
        <v>1046.7941523631</v>
      </c>
      <c r="AW42">
        <v>7257.5263215003797</v>
      </c>
      <c r="AX42">
        <v>1.5649900658954798E-2</v>
      </c>
      <c r="AY42">
        <v>-12.380332807491</v>
      </c>
      <c r="AZ42">
        <v>-89.095673789328202</v>
      </c>
      <c r="BA42">
        <v>4.6873669737337602</v>
      </c>
      <c r="BB42" t="s">
        <v>36</v>
      </c>
      <c r="BC42">
        <v>47.796870559765601</v>
      </c>
      <c r="BD42" t="s">
        <v>36</v>
      </c>
      <c r="BE42">
        <v>4</v>
      </c>
      <c r="BF42">
        <v>8.75</v>
      </c>
      <c r="BG42">
        <v>4.68732128466565</v>
      </c>
      <c r="BH42">
        <v>4.6713410466595704</v>
      </c>
      <c r="BI42">
        <v>47.796870559765701</v>
      </c>
      <c r="BJ42" s="1">
        <v>44452</v>
      </c>
      <c r="BK42">
        <v>398</v>
      </c>
    </row>
    <row r="43" spans="1:63">
      <c r="A43">
        <v>91</v>
      </c>
      <c r="B43" s="185" t="s">
        <v>292</v>
      </c>
      <c r="C43" s="157">
        <v>44466</v>
      </c>
      <c r="D43" s="4" t="s">
        <v>317</v>
      </c>
      <c r="E43" s="147" t="s">
        <v>318</v>
      </c>
      <c r="F43">
        <v>270</v>
      </c>
      <c r="G43">
        <v>2021</v>
      </c>
      <c r="H43" t="s">
        <v>292</v>
      </c>
      <c r="I43" t="s">
        <v>630</v>
      </c>
      <c r="J43" t="s">
        <v>34</v>
      </c>
      <c r="K43">
        <v>106.4011</v>
      </c>
      <c r="L43">
        <v>0.51529999999999998</v>
      </c>
      <c r="O43">
        <v>88.65</v>
      </c>
      <c r="P43">
        <v>-28.216000000000001</v>
      </c>
      <c r="Q43" s="157">
        <v>44466</v>
      </c>
      <c r="R43" s="172">
        <f t="shared" si="0"/>
        <v>0</v>
      </c>
      <c r="S43" t="s">
        <v>319</v>
      </c>
      <c r="T43" t="s">
        <v>320</v>
      </c>
      <c r="U43" t="s">
        <v>60</v>
      </c>
      <c r="V43">
        <v>100.29689999999999</v>
      </c>
      <c r="W43">
        <v>0.46110000000000001</v>
      </c>
      <c r="Z43">
        <v>4.66</v>
      </c>
      <c r="AA43">
        <v>-24.311</v>
      </c>
      <c r="AB43">
        <v>270</v>
      </c>
      <c r="AC43">
        <v>2021</v>
      </c>
      <c r="AD43">
        <f>C43-AE43</f>
        <v>-15</v>
      </c>
      <c r="AE43" s="157">
        <v>44481</v>
      </c>
      <c r="AF43" s="193" t="s">
        <v>292</v>
      </c>
      <c r="AG43">
        <v>4.04</v>
      </c>
      <c r="AH43">
        <v>62.75</v>
      </c>
      <c r="AI43">
        <v>105.9</v>
      </c>
      <c r="AJ43">
        <v>21.95</v>
      </c>
      <c r="AK43">
        <v>2.86</v>
      </c>
      <c r="AL43">
        <v>860.04</v>
      </c>
      <c r="AM43">
        <v>4.12</v>
      </c>
      <c r="AN43">
        <v>427.06</v>
      </c>
      <c r="AO43">
        <v>16.823736466609301</v>
      </c>
      <c r="AP43">
        <v>912.64229962252</v>
      </c>
      <c r="AQ43">
        <v>1540.27</v>
      </c>
      <c r="AR43">
        <v>1436.1598780829599</v>
      </c>
      <c r="AS43">
        <v>36.9075095163791</v>
      </c>
      <c r="AT43">
        <v>1936.3201353505799</v>
      </c>
      <c r="AU43">
        <v>233.62051997747301</v>
      </c>
      <c r="AV43">
        <v>1456.10102668424</v>
      </c>
      <c r="AW43">
        <v>4980.2701262778801</v>
      </c>
      <c r="AX43">
        <v>1.14468486776267E-2</v>
      </c>
      <c r="AY43">
        <v>-11.908493248831901</v>
      </c>
      <c r="AZ43">
        <v>-84.4957768127272</v>
      </c>
      <c r="BA43">
        <v>3.1145682784888802</v>
      </c>
      <c r="BB43" t="s">
        <v>36</v>
      </c>
      <c r="BC43">
        <v>11.261478043044701</v>
      </c>
      <c r="BD43" t="s">
        <v>36</v>
      </c>
      <c r="BE43">
        <v>4.04</v>
      </c>
      <c r="BF43">
        <v>7</v>
      </c>
      <c r="BG43">
        <v>3.1145379199266001</v>
      </c>
      <c r="BH43">
        <v>3.1033850495466599</v>
      </c>
      <c r="BI43">
        <v>11.261478043044701</v>
      </c>
      <c r="BJ43" s="1">
        <v>44481</v>
      </c>
      <c r="BK43">
        <v>399</v>
      </c>
    </row>
    <row r="44" spans="1:63">
      <c r="A44">
        <v>92</v>
      </c>
      <c r="B44" s="185" t="s">
        <v>292</v>
      </c>
      <c r="C44" s="157">
        <v>44495</v>
      </c>
      <c r="D44" s="4" t="s">
        <v>321</v>
      </c>
      <c r="E44" s="147" t="s">
        <v>322</v>
      </c>
      <c r="F44">
        <v>299</v>
      </c>
      <c r="G44">
        <v>2021</v>
      </c>
      <c r="H44" t="s">
        <v>292</v>
      </c>
      <c r="I44" t="s">
        <v>630</v>
      </c>
      <c r="J44" t="s">
        <v>34</v>
      </c>
      <c r="K44">
        <v>107.4162</v>
      </c>
      <c r="L44">
        <v>0.49509999999999998</v>
      </c>
      <c r="O44">
        <v>87.72</v>
      </c>
      <c r="P44">
        <v>-28.45</v>
      </c>
      <c r="Q44" s="157">
        <v>44495</v>
      </c>
      <c r="R44" s="172">
        <f t="shared" si="0"/>
        <v>0</v>
      </c>
      <c r="S44" t="s">
        <v>323</v>
      </c>
      <c r="T44" t="s">
        <v>324</v>
      </c>
      <c r="U44" t="s">
        <v>60</v>
      </c>
      <c r="V44">
        <v>114.5804</v>
      </c>
      <c r="W44">
        <v>0.50480000000000003</v>
      </c>
      <c r="Z44">
        <v>3.75</v>
      </c>
      <c r="AA44">
        <v>-22.576000000000001</v>
      </c>
      <c r="AB44">
        <v>299</v>
      </c>
      <c r="AC44">
        <v>2021</v>
      </c>
      <c r="AD44">
        <f>C44-AE44</f>
        <v>1</v>
      </c>
      <c r="AE44" s="157">
        <v>44494</v>
      </c>
      <c r="AF44" s="193" t="s">
        <v>292</v>
      </c>
      <c r="AG44">
        <v>4.1100000000000003</v>
      </c>
      <c r="AH44">
        <v>51.43</v>
      </c>
      <c r="AI44">
        <v>83.7</v>
      </c>
      <c r="AJ44">
        <v>32.43</v>
      </c>
      <c r="AK44">
        <v>2.5499999999999998</v>
      </c>
      <c r="AL44">
        <v>989.04</v>
      </c>
      <c r="AM44">
        <v>4.5999999999999996</v>
      </c>
      <c r="AN44">
        <v>528.85899999999901</v>
      </c>
      <c r="AO44">
        <v>15.3827374762923</v>
      </c>
      <c r="AP44">
        <v>839.31143479888703</v>
      </c>
      <c r="AQ44">
        <v>1423.45</v>
      </c>
      <c r="AR44">
        <v>1141.1990988530499</v>
      </c>
      <c r="AS44">
        <v>30.936258701965599</v>
      </c>
      <c r="AT44">
        <v>1950.10375904548</v>
      </c>
      <c r="AU44">
        <v>195.105650098317</v>
      </c>
      <c r="AV44">
        <v>1217.6581637931199</v>
      </c>
      <c r="AW44">
        <v>3709.0214246282999</v>
      </c>
      <c r="AX44">
        <v>1.2998587848969401E-2</v>
      </c>
      <c r="AY44">
        <v>-12.638766138041801</v>
      </c>
      <c r="AZ44">
        <v>-90.005769789535904</v>
      </c>
      <c r="BA44">
        <v>2.9165724512884799</v>
      </c>
      <c r="BB44" t="s">
        <v>36</v>
      </c>
      <c r="BC44">
        <v>4.3306272674535098</v>
      </c>
      <c r="BD44" t="s">
        <v>36</v>
      </c>
      <c r="BE44">
        <v>4.1100000000000003</v>
      </c>
      <c r="BF44">
        <v>5.25</v>
      </c>
      <c r="BG44">
        <v>2.9165440226465398</v>
      </c>
      <c r="BH44">
        <v>2.9048345283144101</v>
      </c>
      <c r="BI44">
        <v>4.3306272674535196</v>
      </c>
      <c r="BJ44" s="1">
        <v>44494</v>
      </c>
      <c r="BK44">
        <v>400</v>
      </c>
    </row>
    <row r="45" spans="1:63">
      <c r="A45">
        <v>93</v>
      </c>
      <c r="B45" s="185" t="s">
        <v>292</v>
      </c>
      <c r="C45" s="157">
        <v>44684</v>
      </c>
      <c r="D45" s="4" t="s">
        <v>325</v>
      </c>
      <c r="E45" s="147" t="s">
        <v>326</v>
      </c>
      <c r="F45">
        <v>123</v>
      </c>
      <c r="G45">
        <v>2022</v>
      </c>
      <c r="H45" t="s">
        <v>292</v>
      </c>
      <c r="I45" t="s">
        <v>630</v>
      </c>
      <c r="J45" t="s">
        <v>34</v>
      </c>
      <c r="K45">
        <v>106.92870000000001</v>
      </c>
      <c r="L45">
        <v>0.5071</v>
      </c>
      <c r="O45">
        <v>43.6</v>
      </c>
      <c r="P45">
        <v>-28.172999999999998</v>
      </c>
      <c r="Q45" s="157">
        <v>44684</v>
      </c>
      <c r="R45" s="172">
        <f t="shared" si="0"/>
        <v>0</v>
      </c>
      <c r="S45" t="s">
        <v>327</v>
      </c>
      <c r="T45" t="s">
        <v>328</v>
      </c>
      <c r="U45" t="s">
        <v>60</v>
      </c>
      <c r="V45">
        <v>101.5382</v>
      </c>
      <c r="W45">
        <v>0.48380000000000001</v>
      </c>
      <c r="Z45">
        <v>3.17</v>
      </c>
      <c r="AA45">
        <v>-22.673999999999999</v>
      </c>
      <c r="AB45">
        <v>123</v>
      </c>
      <c r="AC45">
        <v>2022</v>
      </c>
      <c r="AD45">
        <f>C45-AE45</f>
        <v>0</v>
      </c>
      <c r="AE45" s="157">
        <v>44684</v>
      </c>
      <c r="AF45" s="193" t="s">
        <v>292</v>
      </c>
      <c r="AG45">
        <v>4.38</v>
      </c>
      <c r="AH45">
        <v>42.6</v>
      </c>
      <c r="AI45">
        <v>50.1</v>
      </c>
      <c r="AJ45">
        <v>163.16999999999999</v>
      </c>
      <c r="AK45">
        <v>2.76</v>
      </c>
      <c r="AL45">
        <v>1617.5</v>
      </c>
      <c r="AM45">
        <v>7.75</v>
      </c>
      <c r="AN45">
        <v>808.69399999999996</v>
      </c>
      <c r="AO45">
        <v>17</v>
      </c>
      <c r="AP45">
        <v>900</v>
      </c>
      <c r="AQ45">
        <v>965.58699999999999</v>
      </c>
      <c r="AR45">
        <v>900</v>
      </c>
      <c r="AS45">
        <v>42</v>
      </c>
      <c r="AT45">
        <v>3300</v>
      </c>
      <c r="AU45">
        <v>310</v>
      </c>
      <c r="AV45">
        <v>2200</v>
      </c>
      <c r="AW45">
        <v>3100</v>
      </c>
      <c r="AX45">
        <v>1.2E-2</v>
      </c>
      <c r="AY45">
        <v>-14.9531910803413</v>
      </c>
      <c r="AZ45">
        <v>-108.138498817731</v>
      </c>
      <c r="BA45">
        <v>3.7318070443625402</v>
      </c>
      <c r="BB45">
        <v>4094.0946082125201</v>
      </c>
      <c r="BC45">
        <v>3.43450611559568</v>
      </c>
      <c r="BD45">
        <v>3.73139579675638</v>
      </c>
      <c r="BE45">
        <v>4.38</v>
      </c>
      <c r="BF45">
        <v>0.57800163235806001</v>
      </c>
      <c r="BG45">
        <v>3.7317706694025299</v>
      </c>
      <c r="BH45">
        <v>3.7074806706933199</v>
      </c>
      <c r="BI45">
        <v>3.4345061155956902</v>
      </c>
      <c r="BJ45" s="1">
        <v>44684</v>
      </c>
      <c r="BK45">
        <v>404</v>
      </c>
    </row>
    <row r="46" spans="1:63">
      <c r="A46">
        <v>94</v>
      </c>
      <c r="B46" s="185" t="s">
        <v>292</v>
      </c>
      <c r="C46" s="157">
        <v>44796</v>
      </c>
      <c r="D46" s="4" t="s">
        <v>329</v>
      </c>
      <c r="E46" s="147" t="s">
        <v>330</v>
      </c>
      <c r="F46">
        <v>235</v>
      </c>
      <c r="G46">
        <v>2022</v>
      </c>
      <c r="H46" t="s">
        <v>292</v>
      </c>
      <c r="I46" t="s">
        <v>630</v>
      </c>
      <c r="J46" t="s">
        <v>34</v>
      </c>
      <c r="K46">
        <v>107.2076</v>
      </c>
      <c r="L46">
        <v>0.49</v>
      </c>
      <c r="O46">
        <v>70.2</v>
      </c>
      <c r="P46">
        <v>-28.103000000000002</v>
      </c>
      <c r="Q46" s="157">
        <v>44796</v>
      </c>
      <c r="R46" s="172">
        <f t="shared" si="0"/>
        <v>0</v>
      </c>
      <c r="S46" t="s">
        <v>331</v>
      </c>
      <c r="T46" t="s">
        <v>332</v>
      </c>
      <c r="U46" t="s">
        <v>60</v>
      </c>
      <c r="V46">
        <v>101.6998</v>
      </c>
      <c r="W46">
        <v>0.44309999999999999</v>
      </c>
      <c r="Z46">
        <v>4.32</v>
      </c>
      <c r="AA46">
        <v>-23.893999999999998</v>
      </c>
      <c r="AB46">
        <v>235</v>
      </c>
      <c r="AC46">
        <v>2022</v>
      </c>
      <c r="AD46" s="168">
        <f>C46-AE46</f>
        <v>-34</v>
      </c>
      <c r="AE46" s="157">
        <v>44830</v>
      </c>
      <c r="AF46" s="193" t="s">
        <v>292</v>
      </c>
      <c r="AG46">
        <v>4.08</v>
      </c>
      <c r="AH46">
        <v>60.67</v>
      </c>
      <c r="AI46">
        <v>97</v>
      </c>
      <c r="AJ46">
        <v>15.76</v>
      </c>
      <c r="AK46">
        <v>2.76</v>
      </c>
      <c r="AL46">
        <v>952.25</v>
      </c>
      <c r="AM46">
        <v>4.4000000000000004</v>
      </c>
      <c r="AN46">
        <v>350.03699999999998</v>
      </c>
      <c r="AO46">
        <v>23</v>
      </c>
      <c r="AP46">
        <v>1700</v>
      </c>
      <c r="AQ46">
        <v>1528.82</v>
      </c>
      <c r="AR46">
        <v>2100</v>
      </c>
      <c r="AS46">
        <v>48</v>
      </c>
      <c r="AT46">
        <v>6100</v>
      </c>
      <c r="AU46">
        <v>650</v>
      </c>
      <c r="AV46">
        <v>2000</v>
      </c>
      <c r="AW46">
        <v>7400</v>
      </c>
      <c r="AX46">
        <v>1.4E-2</v>
      </c>
      <c r="AY46">
        <v>-12.4341837164108</v>
      </c>
      <c r="AZ46">
        <v>-89.304564611270095</v>
      </c>
      <c r="BA46">
        <v>4.4689281881843002</v>
      </c>
      <c r="BB46">
        <v>6545.3061918105104</v>
      </c>
      <c r="BC46">
        <v>9.0314790447145796</v>
      </c>
      <c r="BD46">
        <v>4.46840842853784</v>
      </c>
      <c r="BE46">
        <v>4.08</v>
      </c>
      <c r="BF46">
        <v>8.3544686020476799</v>
      </c>
      <c r="BG46">
        <v>4.4688846282997101</v>
      </c>
      <c r="BH46">
        <v>4.45081791426992</v>
      </c>
      <c r="BI46">
        <v>9.0314790447145796</v>
      </c>
      <c r="BJ46" s="1">
        <v>44830</v>
      </c>
      <c r="BK46">
        <v>410</v>
      </c>
    </row>
    <row r="47" spans="1:63">
      <c r="A47">
        <v>95</v>
      </c>
      <c r="B47" s="185" t="s">
        <v>292</v>
      </c>
      <c r="C47" s="157">
        <v>44859</v>
      </c>
      <c r="D47" s="4" t="s">
        <v>333</v>
      </c>
      <c r="E47" s="147" t="s">
        <v>334</v>
      </c>
      <c r="F47">
        <v>298</v>
      </c>
      <c r="G47">
        <v>2022</v>
      </c>
      <c r="H47" t="s">
        <v>292</v>
      </c>
      <c r="I47" t="s">
        <v>630</v>
      </c>
      <c r="J47" t="s">
        <v>34</v>
      </c>
      <c r="K47">
        <v>106.5556</v>
      </c>
      <c r="L47">
        <v>0.4869</v>
      </c>
      <c r="O47">
        <v>72.599999999999994</v>
      </c>
      <c r="P47">
        <v>-28.119</v>
      </c>
      <c r="Q47" s="157">
        <v>44859</v>
      </c>
      <c r="R47" s="172">
        <f t="shared" si="0"/>
        <v>0</v>
      </c>
      <c r="S47" t="s">
        <v>335</v>
      </c>
      <c r="T47" t="s">
        <v>336</v>
      </c>
      <c r="U47" t="s">
        <v>60</v>
      </c>
      <c r="V47">
        <v>99.835400000000007</v>
      </c>
      <c r="W47">
        <v>0.4451</v>
      </c>
      <c r="X47">
        <v>13</v>
      </c>
      <c r="Y47">
        <v>36</v>
      </c>
      <c r="Z47">
        <v>3.53</v>
      </c>
      <c r="AA47">
        <v>-23.927</v>
      </c>
      <c r="AB47">
        <v>298</v>
      </c>
      <c r="AC47">
        <v>2022</v>
      </c>
      <c r="AD47" s="168">
        <f>C47-AE47</f>
        <v>1</v>
      </c>
      <c r="AE47" s="157">
        <v>44858</v>
      </c>
      <c r="AF47" s="193" t="s">
        <v>292</v>
      </c>
      <c r="AG47">
        <v>4.13</v>
      </c>
      <c r="AH47">
        <v>56.3</v>
      </c>
      <c r="AI47">
        <v>81.099999999999994</v>
      </c>
      <c r="AJ47">
        <v>16.940000000000001</v>
      </c>
      <c r="AK47">
        <v>2.69</v>
      </c>
      <c r="AL47">
        <v>1140.47</v>
      </c>
      <c r="AM47">
        <v>4.54</v>
      </c>
      <c r="AN47">
        <v>456.224999999999</v>
      </c>
      <c r="AO47">
        <v>15</v>
      </c>
      <c r="AP47">
        <v>1600</v>
      </c>
      <c r="AQ47">
        <v>1552.64</v>
      </c>
      <c r="AR47">
        <v>1600</v>
      </c>
      <c r="AS47">
        <v>35</v>
      </c>
      <c r="AT47">
        <v>5700</v>
      </c>
      <c r="AU47">
        <v>500</v>
      </c>
      <c r="AV47">
        <v>2000</v>
      </c>
      <c r="AW47">
        <v>5100</v>
      </c>
      <c r="AX47">
        <v>1.0999999999999999E-2</v>
      </c>
      <c r="AY47">
        <v>-12.2134033130849</v>
      </c>
      <c r="AZ47">
        <v>-88.157832317485401</v>
      </c>
      <c r="BA47" t="s">
        <v>36</v>
      </c>
      <c r="BB47" t="s">
        <v>36</v>
      </c>
      <c r="BC47" t="s">
        <v>36</v>
      </c>
      <c r="BD47" t="s">
        <v>36</v>
      </c>
      <c r="BE47" t="s">
        <v>36</v>
      </c>
      <c r="BF47" t="s">
        <v>36</v>
      </c>
      <c r="BG47" t="s">
        <v>36</v>
      </c>
      <c r="BH47" t="s">
        <v>36</v>
      </c>
      <c r="BI47" t="s">
        <v>36</v>
      </c>
      <c r="BJ47" t="s">
        <v>36</v>
      </c>
      <c r="BK47">
        <v>412</v>
      </c>
    </row>
  </sheetData>
  <conditionalFormatting sqref="D1:D1048576">
    <cfRule type="duplicateValues" dxfId="13" priority="1"/>
  </conditionalFormatting>
  <conditionalFormatting sqref="S26:S1048576 S1:S24">
    <cfRule type="duplicateValues" dxfId="12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2931-81D8-7645-8DFE-0FA0519EF097}">
  <dimension ref="D1:E48"/>
  <sheetViews>
    <sheetView topLeftCell="D1" workbookViewId="0">
      <selection activeCell="D47" sqref="D47:E47"/>
    </sheetView>
  </sheetViews>
  <sheetFormatPr baseColWidth="10" defaultRowHeight="16"/>
  <cols>
    <col min="4" max="5" width="18" style="159" bestFit="1" customWidth="1"/>
  </cols>
  <sheetData>
    <row r="1" spans="4:5">
      <c r="D1" s="156" t="s">
        <v>381</v>
      </c>
      <c r="E1" s="160" t="s">
        <v>9</v>
      </c>
    </row>
    <row r="2" spans="4:5">
      <c r="D2" s="163">
        <v>43902</v>
      </c>
      <c r="E2" s="163">
        <v>43902</v>
      </c>
    </row>
    <row r="3" spans="4:5">
      <c r="D3" s="157">
        <v>43902</v>
      </c>
      <c r="E3" s="157">
        <v>43902</v>
      </c>
    </row>
    <row r="4" spans="4:5">
      <c r="D4" s="157">
        <v>43902</v>
      </c>
      <c r="E4" s="157">
        <v>43903</v>
      </c>
    </row>
    <row r="5" spans="4:5">
      <c r="D5" s="157">
        <v>43948</v>
      </c>
      <c r="E5" s="157">
        <v>44070</v>
      </c>
    </row>
    <row r="6" spans="4:5">
      <c r="D6" s="157">
        <v>43948</v>
      </c>
      <c r="E6" s="157">
        <v>44071</v>
      </c>
    </row>
    <row r="7" spans="4:5">
      <c r="D7" s="157">
        <v>43948</v>
      </c>
      <c r="E7" s="157">
        <v>44071</v>
      </c>
    </row>
    <row r="8" spans="4:5">
      <c r="D8" s="157">
        <v>43948</v>
      </c>
      <c r="E8" s="157">
        <v>44124</v>
      </c>
    </row>
    <row r="9" spans="4:5">
      <c r="D9" s="157">
        <v>44070</v>
      </c>
      <c r="E9" s="157">
        <v>44124</v>
      </c>
    </row>
    <row r="10" spans="4:5">
      <c r="D10" s="157">
        <v>44071</v>
      </c>
      <c r="E10" s="157">
        <v>44124</v>
      </c>
    </row>
    <row r="11" spans="4:5">
      <c r="D11" s="157">
        <v>44071</v>
      </c>
      <c r="E11" s="157">
        <v>44124</v>
      </c>
    </row>
    <row r="12" spans="4:5">
      <c r="D12" s="157">
        <v>44124</v>
      </c>
      <c r="E12" s="157">
        <v>44316</v>
      </c>
    </row>
    <row r="13" spans="4:5">
      <c r="D13" s="157">
        <v>44124</v>
      </c>
      <c r="E13" s="157">
        <v>44316</v>
      </c>
    </row>
    <row r="14" spans="4:5">
      <c r="D14" s="157">
        <v>44124</v>
      </c>
      <c r="E14" s="157">
        <v>44316</v>
      </c>
    </row>
    <row r="15" spans="4:5">
      <c r="D15" s="157">
        <v>44124</v>
      </c>
      <c r="E15" s="157">
        <v>44316</v>
      </c>
    </row>
    <row r="16" spans="4:5">
      <c r="D16" s="157">
        <v>44316</v>
      </c>
      <c r="E16" s="157">
        <v>44428</v>
      </c>
    </row>
    <row r="17" spans="4:5">
      <c r="D17" s="157">
        <v>44316</v>
      </c>
      <c r="E17" s="157">
        <v>44428</v>
      </c>
    </row>
    <row r="18" spans="4:5">
      <c r="D18" s="157">
        <v>44316</v>
      </c>
      <c r="E18" s="157">
        <v>44428</v>
      </c>
    </row>
    <row r="19" spans="4:5">
      <c r="D19" s="157">
        <v>44316</v>
      </c>
      <c r="E19" s="157">
        <v>44428</v>
      </c>
    </row>
    <row r="20" spans="4:5">
      <c r="D20" s="157">
        <v>44428</v>
      </c>
      <c r="E20" s="157">
        <v>44463</v>
      </c>
    </row>
    <row r="21" spans="4:5">
      <c r="D21" s="157">
        <v>44428</v>
      </c>
      <c r="E21" s="157">
        <v>44463</v>
      </c>
    </row>
    <row r="22" spans="4:5">
      <c r="D22" s="157">
        <v>44428</v>
      </c>
      <c r="E22" s="157">
        <v>44463</v>
      </c>
    </row>
    <row r="23" spans="4:5">
      <c r="D23" s="157">
        <v>44428</v>
      </c>
      <c r="E23" s="157">
        <v>44463</v>
      </c>
    </row>
    <row r="24" spans="4:5">
      <c r="D24" s="157">
        <v>44463</v>
      </c>
      <c r="E24" s="157">
        <v>44466</v>
      </c>
    </row>
    <row r="25" spans="4:5">
      <c r="D25" s="157">
        <v>44463</v>
      </c>
      <c r="E25" s="157">
        <v>44466</v>
      </c>
    </row>
    <row r="26" spans="4:5">
      <c r="D26" s="157">
        <v>44463</v>
      </c>
      <c r="E26" s="157">
        <v>44466</v>
      </c>
    </row>
    <row r="27" spans="4:5">
      <c r="D27" s="157">
        <v>44463</v>
      </c>
      <c r="E27" s="157">
        <v>44467</v>
      </c>
    </row>
    <row r="28" spans="4:5">
      <c r="D28" s="157">
        <v>44466</v>
      </c>
      <c r="E28" s="157">
        <v>44494</v>
      </c>
    </row>
    <row r="29" spans="4:5">
      <c r="D29" s="157">
        <v>44466</v>
      </c>
      <c r="E29" s="157">
        <v>44494</v>
      </c>
    </row>
    <row r="30" spans="4:5">
      <c r="D30" s="157">
        <v>44466</v>
      </c>
      <c r="E30" s="157">
        <v>44495</v>
      </c>
    </row>
    <row r="31" spans="4:5">
      <c r="D31" s="157">
        <v>44467</v>
      </c>
      <c r="E31" s="157">
        <v>44495</v>
      </c>
    </row>
    <row r="32" spans="4:5">
      <c r="D32" s="157">
        <v>44494</v>
      </c>
      <c r="E32" s="157">
        <v>44684</v>
      </c>
    </row>
    <row r="33" spans="4:5">
      <c r="D33" s="157">
        <v>44494</v>
      </c>
      <c r="E33" s="157">
        <v>44684</v>
      </c>
    </row>
    <row r="34" spans="4:5">
      <c r="D34" s="157">
        <v>44495</v>
      </c>
      <c r="E34" s="157">
        <v>44684</v>
      </c>
    </row>
    <row r="35" spans="4:5">
      <c r="D35" s="157">
        <v>44495</v>
      </c>
      <c r="E35" s="157">
        <v>44684</v>
      </c>
    </row>
    <row r="36" spans="4:5">
      <c r="D36" s="157">
        <v>44684</v>
      </c>
      <c r="E36" s="157">
        <v>44796</v>
      </c>
    </row>
    <row r="37" spans="4:5">
      <c r="D37" s="157">
        <v>44684</v>
      </c>
      <c r="E37" s="157">
        <v>44796</v>
      </c>
    </row>
    <row r="38" spans="4:5">
      <c r="D38" s="157">
        <v>44684</v>
      </c>
      <c r="E38" s="157">
        <v>44796</v>
      </c>
    </row>
    <row r="39" spans="4:5">
      <c r="D39" s="157">
        <v>44684</v>
      </c>
      <c r="E39" s="157">
        <v>44796</v>
      </c>
    </row>
    <row r="40" spans="4:5">
      <c r="D40" s="157">
        <v>44796</v>
      </c>
      <c r="E40" s="157">
        <v>44858</v>
      </c>
    </row>
    <row r="41" spans="4:5">
      <c r="D41" s="157">
        <v>44796</v>
      </c>
      <c r="E41" s="157">
        <v>44858</v>
      </c>
    </row>
    <row r="42" spans="4:5">
      <c r="D42" s="157">
        <v>44796</v>
      </c>
      <c r="E42" s="157">
        <v>44859</v>
      </c>
    </row>
    <row r="43" spans="4:5">
      <c r="D43" s="157">
        <v>44796</v>
      </c>
      <c r="E43" s="157">
        <v>44859</v>
      </c>
    </row>
    <row r="44" spans="4:5">
      <c r="D44" s="157">
        <v>44858</v>
      </c>
      <c r="E44" s="157"/>
    </row>
    <row r="45" spans="4:5">
      <c r="D45" s="157">
        <v>44858</v>
      </c>
      <c r="E45" s="157"/>
    </row>
    <row r="46" spans="4:5">
      <c r="D46" s="157">
        <v>44859</v>
      </c>
    </row>
    <row r="47" spans="4:5">
      <c r="D47" s="163">
        <v>45224</v>
      </c>
      <c r="E47" s="164"/>
    </row>
    <row r="48" spans="4:5">
      <c r="D48" s="157"/>
      <c r="E48" s="157"/>
    </row>
  </sheetData>
  <sortState xmlns:xlrd2="http://schemas.microsoft.com/office/spreadsheetml/2017/richdata2" ref="E2:E49">
    <sortCondition ref="E1:E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RowHeight="16"/>
  <cols>
    <col min="1" max="1" width="4.1640625" bestFit="1" customWidth="1"/>
    <col min="2" max="2" width="20" style="4" bestFit="1" customWidth="1"/>
    <col min="3" max="3" width="16.5" bestFit="1" customWidth="1"/>
    <col min="4" max="4" width="18" style="159" bestFit="1" customWidth="1"/>
    <col min="5" max="5" width="4.83203125" bestFit="1" customWidth="1"/>
    <col min="6" max="6" width="5.1640625" bestFit="1" customWidth="1"/>
    <col min="7" max="7" width="6.6640625" bestFit="1" customWidth="1"/>
    <col min="8" max="8" width="6.6640625" customWidth="1"/>
    <col min="9" max="9" width="17.5" bestFit="1" customWidth="1"/>
    <col min="10" max="10" width="16.5" bestFit="1" customWidth="1"/>
    <col min="11" max="11" width="21.5" bestFit="1" customWidth="1"/>
    <col min="12" max="12" width="14.33203125" bestFit="1" customWidth="1"/>
    <col min="13" max="13" width="24.83203125" bestFit="1" customWidth="1"/>
    <col min="14" max="14" width="17.5" bestFit="1" customWidth="1"/>
    <col min="15" max="15" width="10.33203125" bestFit="1" customWidth="1"/>
    <col min="16" max="16" width="19.6640625" bestFit="1" customWidth="1"/>
    <col min="17" max="17" width="16.33203125" bestFit="1" customWidth="1"/>
    <col min="18" max="18" width="18" style="159" bestFit="1" customWidth="1"/>
    <col min="19" max="19" width="17.1640625" bestFit="1" customWidth="1"/>
    <col min="20" max="20" width="16" bestFit="1" customWidth="1"/>
    <col min="21" max="21" width="21" bestFit="1" customWidth="1"/>
    <col min="22" max="22" width="14" bestFit="1" customWidth="1"/>
    <col min="23" max="23" width="24.5" bestFit="1" customWidth="1"/>
    <col min="24" max="24" width="26.1640625" bestFit="1" customWidth="1"/>
    <col min="25" max="25" width="10" bestFit="1" customWidth="1"/>
    <col min="26" max="27" width="9.33203125" bestFit="1" customWidth="1"/>
    <col min="28" max="28" width="10.5" style="159" bestFit="1" customWidth="1"/>
    <col min="29" max="29" width="5.1640625" bestFit="1" customWidth="1"/>
    <col min="31" max="31" width="12.1640625" bestFit="1" customWidth="1"/>
    <col min="32" max="32" width="12.83203125" bestFit="1" customWidth="1"/>
    <col min="33" max="33" width="12.1640625" bestFit="1" customWidth="1"/>
    <col min="34" max="34" width="8.33203125" bestFit="1" customWidth="1"/>
    <col min="35" max="35" width="8" bestFit="1" customWidth="1"/>
    <col min="36" max="36" width="8.1640625" bestFit="1" customWidth="1"/>
    <col min="37" max="37" width="12.1640625" bestFit="1" customWidth="1"/>
    <col min="38" max="38" width="12.83203125" bestFit="1" customWidth="1"/>
    <col min="39" max="42" width="12.1640625" bestFit="1" customWidth="1"/>
  </cols>
  <sheetData>
    <row r="1" spans="1:42">
      <c r="A1" s="153" t="s">
        <v>389</v>
      </c>
      <c r="B1" s="154" t="s">
        <v>0</v>
      </c>
      <c r="C1" s="153" t="s">
        <v>1</v>
      </c>
      <c r="D1" s="156" t="s">
        <v>381</v>
      </c>
      <c r="E1" s="153" t="s">
        <v>385</v>
      </c>
      <c r="F1" s="153" t="s">
        <v>386</v>
      </c>
      <c r="G1" s="153" t="s">
        <v>3</v>
      </c>
      <c r="H1" s="153" t="s">
        <v>626</v>
      </c>
      <c r="I1" s="153" t="s">
        <v>2</v>
      </c>
      <c r="J1" s="153" t="s">
        <v>383</v>
      </c>
      <c r="K1" s="153" t="s">
        <v>384</v>
      </c>
      <c r="L1" s="153" t="s">
        <v>4</v>
      </c>
      <c r="M1" s="153" t="s">
        <v>5</v>
      </c>
      <c r="N1" s="153" t="s">
        <v>382</v>
      </c>
      <c r="O1" s="153" t="s">
        <v>6</v>
      </c>
      <c r="P1" s="155" t="s">
        <v>7</v>
      </c>
      <c r="Q1" s="155" t="s">
        <v>8</v>
      </c>
      <c r="R1" s="160" t="s">
        <v>9</v>
      </c>
      <c r="S1" s="155" t="s">
        <v>10</v>
      </c>
      <c r="T1" s="155" t="s">
        <v>387</v>
      </c>
      <c r="U1" s="155" t="s">
        <v>388</v>
      </c>
      <c r="V1" s="155" t="s">
        <v>11</v>
      </c>
      <c r="W1" s="155" t="s">
        <v>12</v>
      </c>
      <c r="X1" s="155" t="s">
        <v>13</v>
      </c>
      <c r="Y1" s="155" t="s">
        <v>14</v>
      </c>
      <c r="Z1" s="155" t="s">
        <v>15</v>
      </c>
      <c r="AA1" s="155" t="s">
        <v>16</v>
      </c>
      <c r="AB1" s="159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>
      <c r="A2">
        <v>1</v>
      </c>
      <c r="B2" s="4" t="s">
        <v>32</v>
      </c>
      <c r="C2" t="s">
        <v>33</v>
      </c>
      <c r="D2" s="157">
        <v>43948</v>
      </c>
      <c r="E2">
        <v>118</v>
      </c>
      <c r="F2">
        <v>2020</v>
      </c>
      <c r="G2" t="s">
        <v>35</v>
      </c>
      <c r="H2" t="s">
        <v>631</v>
      </c>
      <c r="I2" t="s">
        <v>34</v>
      </c>
      <c r="J2">
        <v>107.2974</v>
      </c>
      <c r="K2">
        <v>0.46750000000000003</v>
      </c>
      <c r="N2">
        <v>18.8</v>
      </c>
      <c r="O2">
        <v>-28.824999999999999</v>
      </c>
    </row>
    <row r="3" spans="1:42">
      <c r="A3">
        <v>2</v>
      </c>
      <c r="B3" s="4" t="s">
        <v>37</v>
      </c>
      <c r="C3" t="s">
        <v>38</v>
      </c>
      <c r="D3" s="157">
        <v>44070</v>
      </c>
      <c r="E3">
        <v>240</v>
      </c>
      <c r="F3">
        <v>2020</v>
      </c>
      <c r="G3" t="s">
        <v>35</v>
      </c>
      <c r="H3" t="s">
        <v>631</v>
      </c>
      <c r="I3" t="s">
        <v>34</v>
      </c>
      <c r="J3">
        <v>106.1925</v>
      </c>
      <c r="K3">
        <v>0.4627</v>
      </c>
      <c r="N3">
        <v>45.5</v>
      </c>
      <c r="O3">
        <v>-28.934000000000001</v>
      </c>
    </row>
    <row r="4" spans="1:42">
      <c r="A4">
        <v>3</v>
      </c>
      <c r="B4" s="4" t="s">
        <v>39</v>
      </c>
      <c r="C4" t="s">
        <v>40</v>
      </c>
      <c r="D4" s="157">
        <v>44125</v>
      </c>
      <c r="E4">
        <v>295</v>
      </c>
      <c r="F4">
        <v>2020</v>
      </c>
      <c r="G4" t="s">
        <v>35</v>
      </c>
      <c r="H4" t="s">
        <v>631</v>
      </c>
      <c r="I4" t="s">
        <v>34</v>
      </c>
      <c r="J4">
        <v>107.2884</v>
      </c>
      <c r="K4">
        <v>0.50429999999999997</v>
      </c>
      <c r="N4">
        <v>25.08</v>
      </c>
      <c r="O4">
        <v>-29.294</v>
      </c>
    </row>
    <row r="5" spans="1:42">
      <c r="A5">
        <v>4</v>
      </c>
      <c r="B5" s="4" t="s">
        <v>41</v>
      </c>
      <c r="C5" t="s">
        <v>42</v>
      </c>
      <c r="D5" s="157">
        <v>44315</v>
      </c>
      <c r="E5">
        <v>119</v>
      </c>
      <c r="F5">
        <v>2021</v>
      </c>
      <c r="G5" t="s">
        <v>35</v>
      </c>
      <c r="H5" t="s">
        <v>631</v>
      </c>
      <c r="I5" t="s">
        <v>34</v>
      </c>
      <c r="J5">
        <v>108.57250000000001</v>
      </c>
      <c r="K5">
        <v>0.49719999999999998</v>
      </c>
      <c r="N5">
        <v>19.100000000000001</v>
      </c>
      <c r="O5">
        <v>-28.838000000000001</v>
      </c>
    </row>
    <row r="6" spans="1:42">
      <c r="A6">
        <v>5</v>
      </c>
      <c r="B6" s="4" t="s">
        <v>43</v>
      </c>
      <c r="C6" t="s">
        <v>44</v>
      </c>
      <c r="D6" s="157">
        <v>44427</v>
      </c>
      <c r="E6">
        <v>231</v>
      </c>
      <c r="F6">
        <v>2021</v>
      </c>
      <c r="G6" t="s">
        <v>35</v>
      </c>
      <c r="H6" t="s">
        <v>631</v>
      </c>
      <c r="I6" t="s">
        <v>34</v>
      </c>
      <c r="J6">
        <v>104.9434</v>
      </c>
      <c r="K6">
        <v>0.48039999999999999</v>
      </c>
      <c r="N6">
        <v>23.47</v>
      </c>
      <c r="O6">
        <v>-29.315999999999999</v>
      </c>
    </row>
    <row r="7" spans="1:42">
      <c r="A7">
        <v>6</v>
      </c>
      <c r="B7" s="4" t="s">
        <v>45</v>
      </c>
      <c r="C7" t="s">
        <v>46</v>
      </c>
      <c r="D7" s="157">
        <v>44463</v>
      </c>
      <c r="E7">
        <v>267</v>
      </c>
      <c r="F7">
        <v>2021</v>
      </c>
      <c r="G7" t="s">
        <v>35</v>
      </c>
      <c r="H7" t="s">
        <v>631</v>
      </c>
      <c r="I7" t="s">
        <v>34</v>
      </c>
      <c r="J7">
        <v>106.012</v>
      </c>
      <c r="K7">
        <v>0.53490000000000004</v>
      </c>
      <c r="N7">
        <v>18.86</v>
      </c>
      <c r="O7">
        <v>-29.016999999999999</v>
      </c>
    </row>
    <row r="8" spans="1:42">
      <c r="A8">
        <v>7</v>
      </c>
      <c r="B8" s="4" t="s">
        <v>47</v>
      </c>
      <c r="C8" t="s">
        <v>48</v>
      </c>
      <c r="D8" s="157">
        <v>44494</v>
      </c>
      <c r="E8">
        <v>298</v>
      </c>
      <c r="F8">
        <v>2021</v>
      </c>
      <c r="G8" t="s">
        <v>35</v>
      </c>
      <c r="H8" t="s">
        <v>631</v>
      </c>
      <c r="I8" t="s">
        <v>34</v>
      </c>
      <c r="J8">
        <v>107.9628</v>
      </c>
      <c r="K8">
        <v>0.47039999999999998</v>
      </c>
      <c r="N8">
        <v>20.190000000000001</v>
      </c>
      <c r="O8">
        <v>-28.849</v>
      </c>
    </row>
    <row r="9" spans="1:42">
      <c r="A9">
        <v>8</v>
      </c>
      <c r="B9" s="4" t="s">
        <v>49</v>
      </c>
      <c r="C9" t="s">
        <v>50</v>
      </c>
      <c r="D9" s="157">
        <v>44683</v>
      </c>
      <c r="E9">
        <v>122</v>
      </c>
      <c r="F9">
        <v>2022</v>
      </c>
      <c r="G9" t="s">
        <v>35</v>
      </c>
      <c r="H9" t="s">
        <v>631</v>
      </c>
      <c r="I9" t="s">
        <v>34</v>
      </c>
      <c r="J9">
        <v>106.9568</v>
      </c>
      <c r="K9">
        <v>0.5071</v>
      </c>
      <c r="N9">
        <v>20.59</v>
      </c>
      <c r="O9">
        <v>-28.888000000000002</v>
      </c>
    </row>
    <row r="10" spans="1:42">
      <c r="A10">
        <v>9</v>
      </c>
      <c r="B10" s="4" t="s">
        <v>51</v>
      </c>
      <c r="C10" t="s">
        <v>52</v>
      </c>
      <c r="D10" s="157">
        <v>44795</v>
      </c>
      <c r="E10">
        <v>234</v>
      </c>
      <c r="F10">
        <v>2022</v>
      </c>
      <c r="G10" t="s">
        <v>35</v>
      </c>
      <c r="H10" t="s">
        <v>631</v>
      </c>
      <c r="I10" t="s">
        <v>34</v>
      </c>
      <c r="J10">
        <v>105.7372</v>
      </c>
      <c r="K10">
        <v>0.4607</v>
      </c>
      <c r="O10">
        <v>-28.792000000000002</v>
      </c>
    </row>
    <row r="11" spans="1:42">
      <c r="A11">
        <v>10</v>
      </c>
      <c r="B11" s="4" t="s">
        <v>53</v>
      </c>
      <c r="C11" t="s">
        <v>54</v>
      </c>
      <c r="D11" s="157">
        <v>44857</v>
      </c>
      <c r="E11">
        <v>296</v>
      </c>
      <c r="F11">
        <v>2022</v>
      </c>
      <c r="G11" t="s">
        <v>35</v>
      </c>
      <c r="H11" t="s">
        <v>631</v>
      </c>
      <c r="I11" t="s">
        <v>34</v>
      </c>
      <c r="J11">
        <v>106.75320000000001</v>
      </c>
      <c r="K11">
        <v>0.46510000000000001</v>
      </c>
      <c r="N11">
        <v>25.32</v>
      </c>
      <c r="O11">
        <v>-28.888999999999999</v>
      </c>
    </row>
    <row r="12" spans="1:42">
      <c r="A12">
        <v>11</v>
      </c>
      <c r="B12" s="4" t="s">
        <v>55</v>
      </c>
      <c r="C12" t="s">
        <v>56</v>
      </c>
      <c r="D12" s="157">
        <v>43901</v>
      </c>
      <c r="E12">
        <v>71</v>
      </c>
      <c r="F12">
        <v>2020</v>
      </c>
      <c r="G12" t="s">
        <v>57</v>
      </c>
      <c r="H12" t="s">
        <v>631</v>
      </c>
      <c r="I12" t="s">
        <v>34</v>
      </c>
      <c r="J12">
        <v>101.0497</v>
      </c>
      <c r="K12">
        <v>0.46279999999999999</v>
      </c>
      <c r="N12">
        <v>8.84</v>
      </c>
      <c r="O12">
        <v>-28.68</v>
      </c>
      <c r="P12" t="s">
        <v>58</v>
      </c>
      <c r="Q12" t="s">
        <v>59</v>
      </c>
      <c r="R12" s="157">
        <v>43901</v>
      </c>
      <c r="S12" t="s">
        <v>60</v>
      </c>
      <c r="T12">
        <v>96.564899999999994</v>
      </c>
      <c r="U12">
        <v>0.44290000000000002</v>
      </c>
      <c r="V12">
        <v>281</v>
      </c>
      <c r="W12">
        <v>37</v>
      </c>
      <c r="X12">
        <v>3.52</v>
      </c>
      <c r="Y12">
        <v>-18.423999999999999</v>
      </c>
      <c r="Z12">
        <v>71</v>
      </c>
      <c r="AA12">
        <v>2020</v>
      </c>
      <c r="AB12" s="157">
        <v>43901</v>
      </c>
      <c r="AC12">
        <v>5.83</v>
      </c>
      <c r="AD12">
        <v>30</v>
      </c>
      <c r="AE12">
        <v>13.09</v>
      </c>
      <c r="AF12">
        <v>41.3</v>
      </c>
      <c r="AG12">
        <v>0.30570000000000003</v>
      </c>
      <c r="AH12">
        <v>14.38</v>
      </c>
      <c r="AI12">
        <v>1.72</v>
      </c>
      <c r="AJ12">
        <v>1724.06</v>
      </c>
      <c r="AK12">
        <v>911.19330000000002</v>
      </c>
      <c r="AL12">
        <v>-12.980596999999999</v>
      </c>
      <c r="AM12">
        <v>1.0370098728674</v>
      </c>
      <c r="AN12">
        <v>968.93639867929005</v>
      </c>
      <c r="AP12">
        <v>0.87635720039961695</v>
      </c>
    </row>
    <row r="13" spans="1:42">
      <c r="A13">
        <v>12</v>
      </c>
      <c r="B13" s="4" t="s">
        <v>61</v>
      </c>
      <c r="C13" t="s">
        <v>62</v>
      </c>
      <c r="D13" s="157">
        <v>43948</v>
      </c>
      <c r="E13">
        <v>118</v>
      </c>
      <c r="F13">
        <v>2020</v>
      </c>
      <c r="G13" t="s">
        <v>57</v>
      </c>
      <c r="H13" t="s">
        <v>631</v>
      </c>
      <c r="I13" t="s">
        <v>34</v>
      </c>
      <c r="J13">
        <v>104.86020000000001</v>
      </c>
      <c r="K13">
        <v>0.48080000000000001</v>
      </c>
      <c r="N13">
        <v>14.7</v>
      </c>
      <c r="O13">
        <v>-28.754999999999999</v>
      </c>
      <c r="R13" s="157"/>
      <c r="AB13" s="157">
        <v>43948</v>
      </c>
      <c r="AC13">
        <v>4.91</v>
      </c>
      <c r="AD13">
        <v>30</v>
      </c>
      <c r="AE13">
        <v>22.903300000000002</v>
      </c>
      <c r="AF13">
        <v>96.99</v>
      </c>
      <c r="AG13">
        <v>0.46860000000000002</v>
      </c>
      <c r="AH13">
        <v>8.58</v>
      </c>
      <c r="AI13">
        <v>2.72</v>
      </c>
      <c r="AJ13">
        <v>1205.71</v>
      </c>
      <c r="AK13">
        <v>1095.5672999999999</v>
      </c>
      <c r="AL13">
        <v>-13.3948</v>
      </c>
      <c r="AM13">
        <v>0.77274029767522401</v>
      </c>
    </row>
    <row r="14" spans="1:42">
      <c r="A14">
        <v>13</v>
      </c>
      <c r="B14" s="4" t="s">
        <v>63</v>
      </c>
      <c r="C14" t="s">
        <v>64</v>
      </c>
      <c r="D14" s="157">
        <v>44071</v>
      </c>
      <c r="E14">
        <v>241</v>
      </c>
      <c r="F14">
        <v>2020</v>
      </c>
      <c r="G14" t="s">
        <v>57</v>
      </c>
      <c r="H14" t="s">
        <v>631</v>
      </c>
      <c r="I14" t="s">
        <v>34</v>
      </c>
      <c r="J14">
        <v>101.8592</v>
      </c>
      <c r="K14">
        <v>0.46820000000000001</v>
      </c>
      <c r="N14">
        <v>13.2</v>
      </c>
      <c r="O14">
        <v>-28.8</v>
      </c>
      <c r="P14" t="s">
        <v>65</v>
      </c>
      <c r="Q14" t="s">
        <v>66</v>
      </c>
      <c r="R14" s="157">
        <v>44071</v>
      </c>
      <c r="S14" t="s">
        <v>60</v>
      </c>
      <c r="T14">
        <v>97.249799999999993</v>
      </c>
      <c r="U14">
        <v>0.42370000000000002</v>
      </c>
      <c r="V14">
        <v>224</v>
      </c>
      <c r="W14">
        <v>35</v>
      </c>
      <c r="X14">
        <v>3.04</v>
      </c>
      <c r="Y14">
        <v>-18.231999999999999</v>
      </c>
      <c r="Z14">
        <v>241</v>
      </c>
      <c r="AA14">
        <v>2020</v>
      </c>
      <c r="AB14" s="157">
        <v>44068</v>
      </c>
      <c r="AC14">
        <v>5.86</v>
      </c>
      <c r="AD14">
        <v>30</v>
      </c>
      <c r="AE14">
        <v>22.486699999999999</v>
      </c>
      <c r="AF14">
        <v>14.82</v>
      </c>
      <c r="AG14">
        <v>0.39989999999999998</v>
      </c>
      <c r="AH14">
        <v>5.08</v>
      </c>
      <c r="AI14">
        <v>4.8</v>
      </c>
      <c r="AJ14">
        <v>1416.32</v>
      </c>
      <c r="AK14">
        <v>1550.1451999999999</v>
      </c>
      <c r="AL14">
        <v>-12.764787</v>
      </c>
      <c r="AM14">
        <v>0.99209155055100096</v>
      </c>
      <c r="AN14">
        <v>1169.9999855250701</v>
      </c>
      <c r="AO14">
        <v>9.4814293486727692</v>
      </c>
      <c r="AP14">
        <v>0.80060533553276503</v>
      </c>
    </row>
    <row r="15" spans="1:42">
      <c r="A15">
        <v>14</v>
      </c>
      <c r="B15" s="4" t="s">
        <v>67</v>
      </c>
      <c r="C15" t="s">
        <v>68</v>
      </c>
      <c r="D15" s="157">
        <v>44125</v>
      </c>
      <c r="E15">
        <v>295</v>
      </c>
      <c r="F15">
        <v>2020</v>
      </c>
      <c r="G15" t="s">
        <v>57</v>
      </c>
      <c r="H15" t="s">
        <v>631</v>
      </c>
      <c r="I15" t="s">
        <v>34</v>
      </c>
      <c r="J15">
        <v>103.7383</v>
      </c>
      <c r="K15">
        <v>0.48770000000000002</v>
      </c>
      <c r="N15">
        <v>11.45</v>
      </c>
      <c r="O15">
        <v>-28.152000000000001</v>
      </c>
      <c r="R15" s="157"/>
      <c r="AB15" s="157">
        <v>44124</v>
      </c>
      <c r="AC15">
        <v>5.2</v>
      </c>
      <c r="AD15">
        <v>32</v>
      </c>
      <c r="AE15">
        <v>24</v>
      </c>
      <c r="AF15">
        <v>43.99</v>
      </c>
      <c r="AG15">
        <v>0.46</v>
      </c>
      <c r="AH15">
        <v>12.92</v>
      </c>
      <c r="AI15">
        <v>3.9</v>
      </c>
      <c r="AJ15">
        <v>1647.34</v>
      </c>
      <c r="AK15">
        <v>1523.7797</v>
      </c>
      <c r="AL15">
        <v>-13.025029</v>
      </c>
      <c r="AM15">
        <v>0.69974502940305305</v>
      </c>
      <c r="AN15">
        <v>782.97814842027606</v>
      </c>
      <c r="AO15">
        <v>3.4419002692160698</v>
      </c>
      <c r="AP15">
        <v>0.66972073663818499</v>
      </c>
    </row>
    <row r="16" spans="1:42">
      <c r="A16">
        <v>15</v>
      </c>
      <c r="B16" s="4" t="s">
        <v>69</v>
      </c>
      <c r="C16" t="s">
        <v>70</v>
      </c>
      <c r="D16" s="157">
        <v>44315</v>
      </c>
      <c r="E16">
        <v>119</v>
      </c>
      <c r="F16">
        <v>2021</v>
      </c>
      <c r="G16" t="s">
        <v>57</v>
      </c>
      <c r="H16" t="s">
        <v>631</v>
      </c>
      <c r="I16" t="s">
        <v>34</v>
      </c>
      <c r="J16">
        <v>104.694</v>
      </c>
      <c r="K16">
        <v>0.47899999999999998</v>
      </c>
      <c r="N16">
        <v>14.8</v>
      </c>
      <c r="O16">
        <v>-28.32</v>
      </c>
      <c r="P16" t="s">
        <v>71</v>
      </c>
      <c r="Q16" t="s">
        <v>72</v>
      </c>
      <c r="R16" s="157">
        <v>44315</v>
      </c>
      <c r="S16" t="s">
        <v>60</v>
      </c>
      <c r="T16">
        <v>98.632499999999993</v>
      </c>
      <c r="U16">
        <v>0.46610000000000001</v>
      </c>
      <c r="V16">
        <v>111</v>
      </c>
      <c r="W16">
        <v>38</v>
      </c>
      <c r="X16">
        <v>2.95</v>
      </c>
      <c r="Y16">
        <v>-16.097000000000001</v>
      </c>
      <c r="Z16">
        <v>119</v>
      </c>
      <c r="AA16">
        <v>2021</v>
      </c>
      <c r="AB16" s="157">
        <v>44314</v>
      </c>
      <c r="AC16">
        <v>5.1100000000000003</v>
      </c>
      <c r="AD16">
        <v>24.17</v>
      </c>
      <c r="AE16">
        <v>20.6</v>
      </c>
      <c r="AF16">
        <v>46.62</v>
      </c>
      <c r="AG16">
        <v>0.38</v>
      </c>
      <c r="AH16">
        <v>9.85</v>
      </c>
      <c r="AI16">
        <v>1.74</v>
      </c>
      <c r="AJ16">
        <v>1122.74</v>
      </c>
      <c r="AK16">
        <v>1011.6326</v>
      </c>
      <c r="AL16">
        <v>-13.714539</v>
      </c>
      <c r="AM16">
        <v>0.647175152321673</v>
      </c>
    </row>
    <row r="17" spans="1:42">
      <c r="A17">
        <v>16</v>
      </c>
      <c r="B17" s="4" t="s">
        <v>73</v>
      </c>
      <c r="C17" t="s">
        <v>74</v>
      </c>
      <c r="D17" s="157">
        <v>44427</v>
      </c>
      <c r="E17">
        <v>231</v>
      </c>
      <c r="F17">
        <v>2021</v>
      </c>
      <c r="G17" t="s">
        <v>57</v>
      </c>
      <c r="H17" t="s">
        <v>631</v>
      </c>
      <c r="I17" t="s">
        <v>34</v>
      </c>
      <c r="J17">
        <v>104.6589</v>
      </c>
      <c r="K17">
        <v>0.47889999999999999</v>
      </c>
      <c r="N17">
        <v>36.04</v>
      </c>
      <c r="O17">
        <v>-28.779</v>
      </c>
      <c r="P17" t="s">
        <v>75</v>
      </c>
      <c r="Q17" t="s">
        <v>76</v>
      </c>
      <c r="R17" s="157">
        <v>44427</v>
      </c>
      <c r="S17" t="s">
        <v>60</v>
      </c>
      <c r="T17">
        <v>99.498000000000005</v>
      </c>
      <c r="U17">
        <v>0.4577</v>
      </c>
      <c r="V17">
        <v>40</v>
      </c>
      <c r="W17">
        <v>37</v>
      </c>
      <c r="X17">
        <v>2.52</v>
      </c>
      <c r="Y17">
        <v>-17.045000000000002</v>
      </c>
      <c r="Z17">
        <v>231</v>
      </c>
      <c r="AA17">
        <v>2021</v>
      </c>
      <c r="AB17" s="157">
        <v>44410</v>
      </c>
      <c r="AC17">
        <v>5.68</v>
      </c>
      <c r="AD17">
        <v>28.86</v>
      </c>
      <c r="AE17">
        <v>23.4</v>
      </c>
      <c r="AF17">
        <v>20.36</v>
      </c>
      <c r="AG17">
        <v>0.42</v>
      </c>
      <c r="AH17">
        <v>12.21</v>
      </c>
      <c r="AI17">
        <v>4.99</v>
      </c>
      <c r="AJ17">
        <v>1237.3499999999999</v>
      </c>
      <c r="AK17">
        <v>1298.105</v>
      </c>
      <c r="AL17">
        <v>-13.117620000000001</v>
      </c>
      <c r="AM17">
        <v>0.81731960171343998</v>
      </c>
      <c r="AO17">
        <v>21.2443595761243</v>
      </c>
    </row>
    <row r="18" spans="1:42">
      <c r="A18">
        <v>17</v>
      </c>
      <c r="B18" s="4" t="s">
        <v>77</v>
      </c>
      <c r="C18" t="s">
        <v>78</v>
      </c>
      <c r="D18" s="157">
        <v>44464</v>
      </c>
      <c r="E18">
        <v>268</v>
      </c>
      <c r="F18">
        <v>2021</v>
      </c>
      <c r="G18" t="s">
        <v>57</v>
      </c>
      <c r="H18" t="s">
        <v>631</v>
      </c>
      <c r="I18" t="s">
        <v>34</v>
      </c>
      <c r="J18">
        <v>106.10429999999999</v>
      </c>
      <c r="K18">
        <v>0.53580000000000005</v>
      </c>
      <c r="N18">
        <v>33.21</v>
      </c>
      <c r="O18">
        <v>-28.42</v>
      </c>
      <c r="R18" s="157"/>
      <c r="AB18" s="157">
        <v>44452</v>
      </c>
      <c r="AC18">
        <v>5.65</v>
      </c>
      <c r="AD18">
        <v>28.88</v>
      </c>
      <c r="AE18">
        <v>26.7</v>
      </c>
      <c r="AF18">
        <v>26.16</v>
      </c>
      <c r="AG18">
        <v>0.5</v>
      </c>
      <c r="AH18">
        <v>20.66</v>
      </c>
      <c r="AI18">
        <v>5.67</v>
      </c>
      <c r="AJ18">
        <v>1064.67</v>
      </c>
      <c r="AK18">
        <v>1647.2262000000001</v>
      </c>
      <c r="AL18">
        <v>-12.994178</v>
      </c>
      <c r="AM18">
        <v>0.73512429629715303</v>
      </c>
      <c r="AO18">
        <v>6.5326931498098197</v>
      </c>
    </row>
    <row r="19" spans="1:42">
      <c r="A19">
        <v>18</v>
      </c>
      <c r="B19" s="4" t="s">
        <v>79</v>
      </c>
      <c r="C19" t="s">
        <v>80</v>
      </c>
      <c r="D19" s="157">
        <v>44493</v>
      </c>
      <c r="E19">
        <v>297</v>
      </c>
      <c r="F19">
        <v>2021</v>
      </c>
      <c r="G19" t="s">
        <v>57</v>
      </c>
      <c r="H19" t="s">
        <v>631</v>
      </c>
      <c r="I19" t="s">
        <v>34</v>
      </c>
      <c r="J19">
        <v>104.49039999999999</v>
      </c>
      <c r="K19">
        <v>0.48139999999999999</v>
      </c>
      <c r="N19">
        <v>22.15</v>
      </c>
      <c r="O19">
        <v>-27.984999999999999</v>
      </c>
      <c r="P19" t="s">
        <v>81</v>
      </c>
      <c r="Q19" t="s">
        <v>82</v>
      </c>
      <c r="R19" s="157">
        <v>44493</v>
      </c>
      <c r="S19" t="s">
        <v>60</v>
      </c>
      <c r="T19">
        <v>109.7132</v>
      </c>
      <c r="U19">
        <v>0.50549999999999995</v>
      </c>
      <c r="X19">
        <v>2.2999999999999998</v>
      </c>
      <c r="Y19">
        <v>-16.55</v>
      </c>
      <c r="Z19">
        <v>297</v>
      </c>
      <c r="AA19">
        <v>2021</v>
      </c>
      <c r="AB19" s="157">
        <v>44481</v>
      </c>
      <c r="AC19">
        <v>4.01</v>
      </c>
      <c r="AD19">
        <v>2.74</v>
      </c>
      <c r="AE19">
        <v>31</v>
      </c>
      <c r="AF19">
        <v>32.520000000000003</v>
      </c>
      <c r="AG19">
        <v>0.54</v>
      </c>
      <c r="AH19">
        <v>13.34</v>
      </c>
      <c r="AI19">
        <v>4.59</v>
      </c>
      <c r="AJ19">
        <v>1075.9000000000001</v>
      </c>
      <c r="AK19">
        <v>1699.2380000000001</v>
      </c>
      <c r="AL19">
        <v>-12.677216</v>
      </c>
      <c r="AM19">
        <v>0.57601170226299203</v>
      </c>
      <c r="AO19">
        <v>2.3107485565636599</v>
      </c>
    </row>
    <row r="20" spans="1:42">
      <c r="A20">
        <v>19</v>
      </c>
      <c r="B20" s="4" t="s">
        <v>83</v>
      </c>
      <c r="C20" t="s">
        <v>84</v>
      </c>
      <c r="D20" s="157">
        <v>44684</v>
      </c>
      <c r="E20">
        <v>123</v>
      </c>
      <c r="F20">
        <v>2022</v>
      </c>
      <c r="G20" t="s">
        <v>57</v>
      </c>
      <c r="H20" t="s">
        <v>631</v>
      </c>
      <c r="I20" t="s">
        <v>34</v>
      </c>
      <c r="J20">
        <v>106.0802</v>
      </c>
      <c r="K20">
        <v>0.50419999999999998</v>
      </c>
      <c r="N20">
        <v>17.38</v>
      </c>
      <c r="O20">
        <v>-28.428000000000001</v>
      </c>
      <c r="P20" t="s">
        <v>85</v>
      </c>
      <c r="Q20" t="s">
        <v>86</v>
      </c>
      <c r="R20" s="157">
        <v>44684</v>
      </c>
      <c r="S20" t="s">
        <v>60</v>
      </c>
      <c r="T20">
        <v>101.2383</v>
      </c>
      <c r="U20">
        <v>0.48170000000000002</v>
      </c>
      <c r="X20">
        <v>1.55</v>
      </c>
      <c r="Y20">
        <v>-17.321999999999999</v>
      </c>
      <c r="Z20">
        <v>123</v>
      </c>
      <c r="AA20">
        <v>2022</v>
      </c>
      <c r="AB20" s="157">
        <v>44683</v>
      </c>
      <c r="AC20">
        <v>5.07</v>
      </c>
      <c r="AD20">
        <v>21.68</v>
      </c>
      <c r="AE20">
        <v>22.1</v>
      </c>
      <c r="AF20">
        <v>58.83</v>
      </c>
      <c r="AG20">
        <v>0.43</v>
      </c>
      <c r="AH20">
        <v>12.85</v>
      </c>
      <c r="AI20">
        <v>3.22</v>
      </c>
      <c r="AJ20">
        <v>898.61300000000006</v>
      </c>
      <c r="AK20">
        <v>1700</v>
      </c>
      <c r="AL20">
        <v>-13.745710000000001</v>
      </c>
      <c r="AM20">
        <v>0.62791801140371495</v>
      </c>
      <c r="AN20">
        <v>711.16017255870395</v>
      </c>
      <c r="AP20">
        <v>0.62784841264659697</v>
      </c>
    </row>
    <row r="21" spans="1:42">
      <c r="A21">
        <v>20</v>
      </c>
      <c r="B21" s="4" t="s">
        <v>87</v>
      </c>
      <c r="C21" t="s">
        <v>88</v>
      </c>
      <c r="D21" s="157">
        <v>44796</v>
      </c>
      <c r="E21">
        <v>235</v>
      </c>
      <c r="F21">
        <v>2022</v>
      </c>
      <c r="G21" t="s">
        <v>57</v>
      </c>
      <c r="H21" t="s">
        <v>631</v>
      </c>
      <c r="I21" t="s">
        <v>34</v>
      </c>
      <c r="J21">
        <v>104.2628</v>
      </c>
      <c r="K21">
        <v>0.45450000000000002</v>
      </c>
      <c r="N21">
        <v>24.1</v>
      </c>
      <c r="O21">
        <v>-28.119</v>
      </c>
      <c r="P21" t="s">
        <v>89</v>
      </c>
      <c r="Q21" t="s">
        <v>90</v>
      </c>
      <c r="R21" s="157">
        <v>44796</v>
      </c>
      <c r="S21" t="s">
        <v>60</v>
      </c>
      <c r="T21">
        <v>99.284899999999993</v>
      </c>
      <c r="U21">
        <v>0.45579999999999998</v>
      </c>
      <c r="V21">
        <v>58</v>
      </c>
      <c r="W21">
        <v>37</v>
      </c>
      <c r="X21">
        <v>3.82</v>
      </c>
      <c r="Y21">
        <v>-18.472999999999999</v>
      </c>
      <c r="Z21">
        <v>235</v>
      </c>
      <c r="AA21">
        <v>2022</v>
      </c>
      <c r="AB21" s="157">
        <v>44777</v>
      </c>
      <c r="AC21">
        <v>5.64</v>
      </c>
      <c r="AD21">
        <v>25.66</v>
      </c>
      <c r="AE21">
        <v>21.8</v>
      </c>
      <c r="AF21">
        <v>26.67</v>
      </c>
      <c r="AG21">
        <v>0.44</v>
      </c>
      <c r="AH21">
        <v>14.35</v>
      </c>
      <c r="AI21">
        <v>3.08</v>
      </c>
      <c r="AJ21">
        <v>1099.78</v>
      </c>
      <c r="AK21">
        <v>1300</v>
      </c>
      <c r="AL21">
        <v>-13.150153</v>
      </c>
      <c r="AM21">
        <v>0.71192042095605201</v>
      </c>
      <c r="AO21">
        <v>10.1763144165798</v>
      </c>
    </row>
    <row r="22" spans="1:42">
      <c r="A22">
        <v>21</v>
      </c>
      <c r="B22" s="4" t="s">
        <v>91</v>
      </c>
      <c r="C22" t="s">
        <v>92</v>
      </c>
      <c r="D22" s="157">
        <v>44858</v>
      </c>
      <c r="E22">
        <v>297</v>
      </c>
      <c r="F22">
        <v>2022</v>
      </c>
      <c r="G22" t="s">
        <v>57</v>
      </c>
      <c r="H22" t="s">
        <v>631</v>
      </c>
      <c r="I22" t="s">
        <v>34</v>
      </c>
      <c r="J22">
        <v>103.57470000000001</v>
      </c>
      <c r="K22">
        <v>0.47439999999999999</v>
      </c>
      <c r="N22">
        <v>17.489999999999998</v>
      </c>
      <c r="O22">
        <v>-27.276</v>
      </c>
      <c r="P22" t="s">
        <v>93</v>
      </c>
      <c r="Q22" t="s">
        <v>94</v>
      </c>
      <c r="R22" s="157">
        <v>44858</v>
      </c>
      <c r="S22" t="s">
        <v>60</v>
      </c>
      <c r="T22">
        <v>96.9084</v>
      </c>
      <c r="U22">
        <v>0.45369999999999999</v>
      </c>
      <c r="V22">
        <v>252</v>
      </c>
      <c r="W22">
        <v>38</v>
      </c>
      <c r="X22">
        <v>1.33</v>
      </c>
      <c r="Y22">
        <v>-15.984</v>
      </c>
      <c r="Z22">
        <v>297</v>
      </c>
      <c r="AA22">
        <v>2022</v>
      </c>
      <c r="AB22" s="157">
        <v>44845</v>
      </c>
      <c r="AC22">
        <v>5.26</v>
      </c>
      <c r="AD22">
        <v>27.68</v>
      </c>
      <c r="AE22">
        <v>27.5</v>
      </c>
      <c r="AF22">
        <v>19.71</v>
      </c>
      <c r="AG22">
        <v>0.46</v>
      </c>
      <c r="AH22">
        <v>17.62</v>
      </c>
      <c r="AI22">
        <v>2.99</v>
      </c>
      <c r="AJ22">
        <v>824.32299999999998</v>
      </c>
      <c r="AK22">
        <v>2400</v>
      </c>
      <c r="AL22">
        <v>-12.833055999999999</v>
      </c>
      <c r="AM22">
        <v>0.59851716806039701</v>
      </c>
      <c r="AN22">
        <v>820.73960868971403</v>
      </c>
      <c r="AO22">
        <v>2.7772858095249102</v>
      </c>
      <c r="AP22">
        <v>0.59844842185339198</v>
      </c>
    </row>
    <row r="23" spans="1:42">
      <c r="A23">
        <v>22</v>
      </c>
      <c r="B23" s="4" t="s">
        <v>95</v>
      </c>
      <c r="C23" t="s">
        <v>96</v>
      </c>
      <c r="D23" s="157">
        <v>43901</v>
      </c>
      <c r="E23">
        <v>71</v>
      </c>
      <c r="F23">
        <v>2020</v>
      </c>
      <c r="G23" t="s">
        <v>97</v>
      </c>
      <c r="H23" t="s">
        <v>631</v>
      </c>
      <c r="I23" t="s">
        <v>34</v>
      </c>
      <c r="J23">
        <v>100</v>
      </c>
      <c r="K23">
        <v>0.45739999999999997</v>
      </c>
      <c r="N23">
        <v>7.63</v>
      </c>
      <c r="O23">
        <v>-28.693999999999999</v>
      </c>
      <c r="P23" t="s">
        <v>98</v>
      </c>
      <c r="Q23" t="s">
        <v>99</v>
      </c>
      <c r="R23" s="157">
        <v>43901</v>
      </c>
      <c r="S23" t="s">
        <v>60</v>
      </c>
      <c r="T23">
        <v>103.1794</v>
      </c>
      <c r="U23">
        <v>0.47489999999999999</v>
      </c>
      <c r="X23">
        <v>5.24</v>
      </c>
      <c r="Y23">
        <v>-22.867000000000001</v>
      </c>
      <c r="Z23">
        <v>71</v>
      </c>
      <c r="AA23">
        <v>2020</v>
      </c>
      <c r="AB23" s="157">
        <v>43901</v>
      </c>
      <c r="AC23">
        <v>5.3</v>
      </c>
      <c r="AD23">
        <v>30</v>
      </c>
      <c r="AE23">
        <v>10.8833</v>
      </c>
      <c r="AF23">
        <v>4.76</v>
      </c>
      <c r="AG23">
        <v>0.1991</v>
      </c>
      <c r="AH23">
        <v>3.44</v>
      </c>
      <c r="AI23">
        <v>2.19</v>
      </c>
      <c r="AJ23">
        <v>1630.79</v>
      </c>
      <c r="AK23">
        <v>530.6164</v>
      </c>
      <c r="AL23">
        <v>-13.01881</v>
      </c>
      <c r="AM23">
        <v>2.4126384278196702</v>
      </c>
      <c r="AN23">
        <v>2542.34614259822</v>
      </c>
      <c r="AP23">
        <v>2.2882620626181902</v>
      </c>
    </row>
    <row r="24" spans="1:42">
      <c r="A24">
        <v>23</v>
      </c>
      <c r="B24" s="4" t="s">
        <v>100</v>
      </c>
      <c r="C24" t="s">
        <v>101</v>
      </c>
      <c r="D24" s="157">
        <v>43948</v>
      </c>
      <c r="E24">
        <v>118</v>
      </c>
      <c r="F24">
        <v>2020</v>
      </c>
      <c r="G24" t="s">
        <v>97</v>
      </c>
      <c r="H24" t="s">
        <v>631</v>
      </c>
      <c r="I24" t="s">
        <v>34</v>
      </c>
      <c r="J24">
        <v>105.7137</v>
      </c>
      <c r="K24">
        <v>0.48570000000000002</v>
      </c>
      <c r="N24">
        <v>18.3</v>
      </c>
      <c r="O24">
        <v>-28.968</v>
      </c>
      <c r="R24" s="157"/>
      <c r="AB24" s="157">
        <v>43948</v>
      </c>
      <c r="AC24">
        <v>4.72</v>
      </c>
      <c r="AD24">
        <v>30</v>
      </c>
      <c r="AE24">
        <v>23.146699999999999</v>
      </c>
      <c r="AF24">
        <v>7.32</v>
      </c>
      <c r="AG24">
        <v>0.37609999999999999</v>
      </c>
      <c r="AH24">
        <v>5.68</v>
      </c>
      <c r="AI24">
        <v>1.72</v>
      </c>
      <c r="AJ24">
        <v>1147.3699999999999</v>
      </c>
      <c r="AK24">
        <v>864.38670000000002</v>
      </c>
      <c r="AL24">
        <v>-13.47376</v>
      </c>
      <c r="AM24">
        <v>1.53228854349357</v>
      </c>
      <c r="AN24">
        <v>1695.3964687151099</v>
      </c>
      <c r="AP24">
        <v>1.5104388139343099</v>
      </c>
    </row>
    <row r="25" spans="1:42">
      <c r="A25">
        <v>24</v>
      </c>
      <c r="B25" s="4" t="s">
        <v>102</v>
      </c>
      <c r="C25" t="s">
        <v>103</v>
      </c>
      <c r="D25" s="157">
        <v>44071</v>
      </c>
      <c r="E25">
        <v>241</v>
      </c>
      <c r="F25">
        <v>2020</v>
      </c>
      <c r="G25" t="s">
        <v>97</v>
      </c>
      <c r="H25" t="s">
        <v>631</v>
      </c>
      <c r="I25" t="s">
        <v>34</v>
      </c>
      <c r="J25">
        <v>104.4345</v>
      </c>
      <c r="K25">
        <v>0.47960000000000003</v>
      </c>
      <c r="N25">
        <v>43</v>
      </c>
      <c r="O25">
        <v>-28.7</v>
      </c>
      <c r="P25" t="s">
        <v>104</v>
      </c>
      <c r="Q25" t="s">
        <v>105</v>
      </c>
      <c r="R25" s="157">
        <v>44071</v>
      </c>
      <c r="S25" t="s">
        <v>60</v>
      </c>
      <c r="T25">
        <v>104.1057</v>
      </c>
      <c r="U25">
        <v>0.4536</v>
      </c>
      <c r="X25">
        <v>7.28</v>
      </c>
      <c r="Y25">
        <v>-24.890999999999998</v>
      </c>
      <c r="Z25">
        <v>241</v>
      </c>
      <c r="AA25">
        <v>2020</v>
      </c>
      <c r="AB25" s="157">
        <v>44068</v>
      </c>
    </row>
    <row r="26" spans="1:42">
      <c r="A26">
        <v>25</v>
      </c>
      <c r="B26" s="4" t="s">
        <v>106</v>
      </c>
      <c r="C26" t="s">
        <v>107</v>
      </c>
      <c r="D26" s="157">
        <v>44125</v>
      </c>
      <c r="E26">
        <v>295</v>
      </c>
      <c r="F26">
        <v>2020</v>
      </c>
      <c r="G26" t="s">
        <v>97</v>
      </c>
      <c r="H26" t="s">
        <v>631</v>
      </c>
      <c r="I26" t="s">
        <v>34</v>
      </c>
      <c r="J26">
        <v>108.0196</v>
      </c>
      <c r="K26">
        <v>0.48430000000000001</v>
      </c>
      <c r="N26">
        <v>23.91</v>
      </c>
      <c r="O26">
        <v>-29.324999999999999</v>
      </c>
      <c r="P26" t="s">
        <v>108</v>
      </c>
      <c r="Q26" t="s">
        <v>109</v>
      </c>
      <c r="R26" s="157">
        <v>44125</v>
      </c>
      <c r="S26" t="s">
        <v>60</v>
      </c>
      <c r="T26">
        <v>103.3997</v>
      </c>
      <c r="U26">
        <v>0.49020000000000002</v>
      </c>
      <c r="X26">
        <v>4.28</v>
      </c>
      <c r="Y26">
        <v>-22.738</v>
      </c>
      <c r="Z26">
        <v>295</v>
      </c>
      <c r="AA26">
        <v>2020</v>
      </c>
      <c r="AB26" s="157">
        <v>44124</v>
      </c>
      <c r="AC26">
        <v>4.6900000000000004</v>
      </c>
      <c r="AD26">
        <v>33</v>
      </c>
      <c r="AE26">
        <v>23.5</v>
      </c>
      <c r="AF26">
        <v>6.7</v>
      </c>
      <c r="AG26">
        <v>0.38</v>
      </c>
      <c r="AH26">
        <v>5.27</v>
      </c>
      <c r="AI26">
        <v>5.84</v>
      </c>
      <c r="AJ26">
        <v>1489.79</v>
      </c>
      <c r="AK26">
        <v>1021.1128</v>
      </c>
      <c r="AL26">
        <v>-13.019297</v>
      </c>
      <c r="AM26">
        <v>2.3439550277055399</v>
      </c>
      <c r="AN26">
        <v>2808.3906590654401</v>
      </c>
      <c r="AP26">
        <v>2.3109001218860699</v>
      </c>
    </row>
    <row r="27" spans="1:42">
      <c r="A27">
        <v>26</v>
      </c>
      <c r="B27" s="4" t="s">
        <v>110</v>
      </c>
      <c r="C27" t="s">
        <v>111</v>
      </c>
      <c r="D27" s="157">
        <v>44315</v>
      </c>
      <c r="E27">
        <v>119</v>
      </c>
      <c r="F27">
        <v>2021</v>
      </c>
      <c r="G27" t="s">
        <v>97</v>
      </c>
      <c r="H27" t="s">
        <v>631</v>
      </c>
      <c r="I27" t="s">
        <v>34</v>
      </c>
      <c r="J27">
        <v>106.7024</v>
      </c>
      <c r="K27">
        <v>0.48770000000000002</v>
      </c>
      <c r="N27">
        <v>14.5</v>
      </c>
      <c r="O27">
        <v>-28.53</v>
      </c>
      <c r="P27" t="s">
        <v>112</v>
      </c>
      <c r="Q27" t="s">
        <v>113</v>
      </c>
      <c r="R27" s="157">
        <v>44315</v>
      </c>
      <c r="S27" t="s">
        <v>60</v>
      </c>
      <c r="T27">
        <v>102.29170000000001</v>
      </c>
      <c r="U27">
        <v>0.48380000000000001</v>
      </c>
      <c r="X27">
        <v>2.73</v>
      </c>
      <c r="Y27">
        <v>-19.221</v>
      </c>
      <c r="Z27">
        <v>119</v>
      </c>
      <c r="AA27">
        <v>2021</v>
      </c>
      <c r="AB27" s="157">
        <v>44314</v>
      </c>
      <c r="AC27">
        <v>4.7300000000000004</v>
      </c>
      <c r="AD27">
        <v>23.46</v>
      </c>
      <c r="AE27">
        <v>18.2</v>
      </c>
      <c r="AF27">
        <v>6.54</v>
      </c>
      <c r="AG27">
        <v>0.28000000000000003</v>
      </c>
      <c r="AH27">
        <v>4.21</v>
      </c>
      <c r="AI27">
        <v>2.95</v>
      </c>
      <c r="AJ27">
        <v>1111.73</v>
      </c>
      <c r="AK27">
        <v>641.4384</v>
      </c>
      <c r="AL27">
        <v>-13.654695</v>
      </c>
      <c r="AM27">
        <v>1.2142766025215199</v>
      </c>
    </row>
    <row r="28" spans="1:42">
      <c r="A28">
        <v>27</v>
      </c>
      <c r="B28" s="4" t="s">
        <v>114</v>
      </c>
      <c r="C28" t="s">
        <v>115</v>
      </c>
      <c r="D28" s="157">
        <v>44427</v>
      </c>
      <c r="E28">
        <v>231</v>
      </c>
      <c r="F28">
        <v>2021</v>
      </c>
      <c r="G28" t="s">
        <v>97</v>
      </c>
      <c r="H28" t="s">
        <v>631</v>
      </c>
      <c r="I28" t="s">
        <v>34</v>
      </c>
      <c r="J28">
        <v>106.13639999999999</v>
      </c>
      <c r="K28">
        <v>0.46239999999999998</v>
      </c>
      <c r="N28">
        <v>39.36</v>
      </c>
      <c r="O28">
        <v>-29.097999999999999</v>
      </c>
      <c r="P28" t="s">
        <v>116</v>
      </c>
      <c r="Q28" t="s">
        <v>117</v>
      </c>
      <c r="R28" s="157">
        <v>44427</v>
      </c>
      <c r="S28" t="s">
        <v>60</v>
      </c>
      <c r="T28">
        <v>104.8813</v>
      </c>
      <c r="U28">
        <v>0.48110000000000003</v>
      </c>
      <c r="X28">
        <v>3.26</v>
      </c>
      <c r="Y28">
        <v>-22.181999999999999</v>
      </c>
      <c r="Z28">
        <v>231</v>
      </c>
      <c r="AA28">
        <v>2021</v>
      </c>
      <c r="AB28" s="157">
        <v>44410</v>
      </c>
      <c r="AC28">
        <v>4.97</v>
      </c>
      <c r="AD28">
        <v>27.02</v>
      </c>
      <c r="AE28">
        <v>27.3</v>
      </c>
      <c r="AF28">
        <v>7.62</v>
      </c>
      <c r="AG28">
        <v>0.45</v>
      </c>
      <c r="AH28">
        <v>7.31</v>
      </c>
      <c r="AI28">
        <v>5.65</v>
      </c>
      <c r="AJ28">
        <v>924.93299999999999</v>
      </c>
      <c r="AK28">
        <v>1495.646</v>
      </c>
      <c r="AL28">
        <v>-12.798838999999999</v>
      </c>
      <c r="AM28">
        <v>3.1724926166632401</v>
      </c>
      <c r="AO28">
        <v>3.0809475288227799</v>
      </c>
    </row>
    <row r="29" spans="1:42">
      <c r="A29">
        <v>28</v>
      </c>
      <c r="B29" s="4" t="s">
        <v>118</v>
      </c>
      <c r="C29" t="s">
        <v>119</v>
      </c>
      <c r="D29" s="157">
        <v>44464</v>
      </c>
      <c r="E29">
        <v>268</v>
      </c>
      <c r="F29">
        <v>2021</v>
      </c>
      <c r="G29" t="s">
        <v>97</v>
      </c>
      <c r="H29" t="s">
        <v>631</v>
      </c>
      <c r="I29" t="s">
        <v>34</v>
      </c>
      <c r="J29">
        <v>107.0742</v>
      </c>
      <c r="K29">
        <v>0.51770000000000005</v>
      </c>
      <c r="N29">
        <v>38.04</v>
      </c>
      <c r="O29">
        <v>-28.648</v>
      </c>
      <c r="R29" s="157"/>
      <c r="AB29" s="157">
        <v>44452</v>
      </c>
      <c r="AC29">
        <v>4.78</v>
      </c>
      <c r="AD29">
        <v>24.97</v>
      </c>
      <c r="AE29">
        <v>29.6</v>
      </c>
      <c r="AF29">
        <v>10.039999999999999</v>
      </c>
      <c r="AG29">
        <v>0.48</v>
      </c>
      <c r="AH29">
        <v>7.94</v>
      </c>
      <c r="AI29">
        <v>9.26</v>
      </c>
      <c r="AJ29">
        <v>749.63</v>
      </c>
      <c r="AK29">
        <v>1706.5530000000001</v>
      </c>
      <c r="AL29">
        <v>-13.002794</v>
      </c>
      <c r="AM29">
        <v>2.2174019692373301</v>
      </c>
      <c r="AO29">
        <v>3.3081856301736998</v>
      </c>
    </row>
    <row r="30" spans="1:42">
      <c r="A30">
        <v>29</v>
      </c>
      <c r="B30" s="4" t="s">
        <v>120</v>
      </c>
      <c r="C30" t="s">
        <v>121</v>
      </c>
      <c r="D30" s="157">
        <v>44493</v>
      </c>
      <c r="E30">
        <v>297</v>
      </c>
      <c r="F30">
        <v>2021</v>
      </c>
      <c r="G30" t="s">
        <v>97</v>
      </c>
      <c r="H30" t="s">
        <v>631</v>
      </c>
      <c r="I30" t="s">
        <v>34</v>
      </c>
      <c r="J30">
        <v>105.9919</v>
      </c>
      <c r="K30">
        <v>0.46899999999999997</v>
      </c>
      <c r="N30">
        <v>17.95</v>
      </c>
      <c r="O30">
        <v>-28.568000000000001</v>
      </c>
      <c r="P30" t="s">
        <v>122</v>
      </c>
      <c r="Q30" t="s">
        <v>123</v>
      </c>
      <c r="R30" s="157">
        <v>44493</v>
      </c>
      <c r="S30" t="s">
        <v>60</v>
      </c>
      <c r="T30">
        <v>156.6499</v>
      </c>
      <c r="U30">
        <v>0.70120000000000005</v>
      </c>
      <c r="X30">
        <v>4.28</v>
      </c>
      <c r="Y30">
        <v>-22.381</v>
      </c>
      <c r="Z30">
        <v>297</v>
      </c>
      <c r="AA30">
        <v>2021</v>
      </c>
      <c r="AB30" s="157">
        <v>44481</v>
      </c>
      <c r="AC30">
        <v>3.83</v>
      </c>
      <c r="AE30">
        <v>30.9</v>
      </c>
      <c r="AF30">
        <v>8.33</v>
      </c>
      <c r="AG30">
        <v>0.49</v>
      </c>
      <c r="AH30">
        <v>8.4600000000000009</v>
      </c>
      <c r="AI30">
        <v>5</v>
      </c>
      <c r="AJ30">
        <v>897.23199999999997</v>
      </c>
      <c r="AK30">
        <v>1390.279</v>
      </c>
      <c r="AL30">
        <v>-12.644570999999999</v>
      </c>
      <c r="AM30">
        <v>1.6192991845507201</v>
      </c>
    </row>
    <row r="31" spans="1:42">
      <c r="A31">
        <v>30</v>
      </c>
      <c r="B31" s="4" t="s">
        <v>124</v>
      </c>
      <c r="C31" t="s">
        <v>125</v>
      </c>
      <c r="D31" s="157">
        <v>44684</v>
      </c>
      <c r="E31">
        <v>123</v>
      </c>
      <c r="F31">
        <v>2022</v>
      </c>
      <c r="G31" t="s">
        <v>97</v>
      </c>
      <c r="H31" t="s">
        <v>631</v>
      </c>
      <c r="I31" t="s">
        <v>34</v>
      </c>
      <c r="J31">
        <v>106.0802</v>
      </c>
      <c r="K31">
        <v>0.46560000000000001</v>
      </c>
      <c r="N31">
        <v>14.29</v>
      </c>
      <c r="O31">
        <v>-28.599</v>
      </c>
      <c r="P31" t="s">
        <v>126</v>
      </c>
      <c r="Q31" t="s">
        <v>127</v>
      </c>
      <c r="R31" s="157">
        <v>44684</v>
      </c>
      <c r="S31" t="s">
        <v>60</v>
      </c>
      <c r="T31">
        <v>102.68049999999999</v>
      </c>
      <c r="U31">
        <v>0.46639999999999998</v>
      </c>
      <c r="X31">
        <v>2.5099999999999998</v>
      </c>
      <c r="Y31">
        <v>-19.686</v>
      </c>
      <c r="Z31">
        <v>123</v>
      </c>
      <c r="AA31">
        <v>2022</v>
      </c>
      <c r="AB31" s="157">
        <v>44683</v>
      </c>
      <c r="AC31">
        <v>4.76</v>
      </c>
      <c r="AD31">
        <v>21.62</v>
      </c>
      <c r="AE31">
        <v>18.100000000000001</v>
      </c>
      <c r="AF31">
        <v>4.59</v>
      </c>
      <c r="AG31">
        <v>0.28999999999999998</v>
      </c>
      <c r="AH31">
        <v>7.01</v>
      </c>
      <c r="AI31">
        <v>3.31</v>
      </c>
      <c r="AJ31">
        <v>804.30600000000004</v>
      </c>
      <c r="AK31">
        <v>760</v>
      </c>
      <c r="AL31">
        <v>-13.816157</v>
      </c>
      <c r="AM31">
        <v>1.1802338542103299</v>
      </c>
      <c r="AN31">
        <v>1339.4732612269499</v>
      </c>
      <c r="AP31">
        <v>1.1801029868711099</v>
      </c>
    </row>
    <row r="32" spans="1:42">
      <c r="A32">
        <v>31</v>
      </c>
      <c r="B32" s="4" t="s">
        <v>128</v>
      </c>
      <c r="C32" t="s">
        <v>129</v>
      </c>
      <c r="D32" s="157">
        <v>44796</v>
      </c>
      <c r="E32">
        <v>235</v>
      </c>
      <c r="F32">
        <v>2022</v>
      </c>
      <c r="G32" t="s">
        <v>97</v>
      </c>
      <c r="H32" t="s">
        <v>631</v>
      </c>
      <c r="I32" t="s">
        <v>34</v>
      </c>
      <c r="J32">
        <v>106.7341</v>
      </c>
      <c r="K32">
        <v>0.48870000000000002</v>
      </c>
      <c r="N32">
        <v>29.1</v>
      </c>
      <c r="O32">
        <v>-28.565999999999999</v>
      </c>
      <c r="P32" t="s">
        <v>130</v>
      </c>
      <c r="Q32" t="s">
        <v>131</v>
      </c>
      <c r="R32" s="157">
        <v>44796</v>
      </c>
      <c r="S32" t="s">
        <v>60</v>
      </c>
      <c r="T32">
        <v>103.3593</v>
      </c>
      <c r="U32">
        <v>0.47410000000000002</v>
      </c>
      <c r="X32">
        <v>5.0199999999999996</v>
      </c>
      <c r="Y32">
        <v>-23.456</v>
      </c>
      <c r="Z32">
        <v>235</v>
      </c>
      <c r="AA32">
        <v>2022</v>
      </c>
      <c r="AB32" s="157">
        <v>44777</v>
      </c>
      <c r="AC32">
        <v>4.9400000000000004</v>
      </c>
      <c r="AD32">
        <v>24.71</v>
      </c>
      <c r="AE32">
        <v>31.6</v>
      </c>
      <c r="AF32">
        <v>5.17</v>
      </c>
      <c r="AG32">
        <v>0.52</v>
      </c>
      <c r="AH32">
        <v>7.4</v>
      </c>
      <c r="AI32">
        <v>6.59</v>
      </c>
      <c r="AJ32">
        <v>637.92999999999995</v>
      </c>
      <c r="AK32">
        <v>2600</v>
      </c>
      <c r="AL32">
        <v>-13.217278</v>
      </c>
      <c r="AM32">
        <v>2.41506927462967</v>
      </c>
      <c r="AO32">
        <v>7.1446207466404097</v>
      </c>
    </row>
    <row r="33" spans="1:42">
      <c r="A33">
        <v>32</v>
      </c>
      <c r="B33" s="4" t="s">
        <v>132</v>
      </c>
      <c r="C33" t="s">
        <v>133</v>
      </c>
      <c r="D33" s="157">
        <v>44858</v>
      </c>
      <c r="E33">
        <v>297</v>
      </c>
      <c r="F33">
        <v>2022</v>
      </c>
      <c r="G33" t="s">
        <v>97</v>
      </c>
      <c r="H33" t="s">
        <v>631</v>
      </c>
      <c r="I33" t="s">
        <v>34</v>
      </c>
      <c r="J33">
        <v>105.0912</v>
      </c>
      <c r="K33">
        <v>0.48170000000000002</v>
      </c>
      <c r="N33">
        <v>18.899999999999999</v>
      </c>
      <c r="O33">
        <v>-28.283999999999999</v>
      </c>
      <c r="P33" t="s">
        <v>134</v>
      </c>
      <c r="Q33" t="s">
        <v>135</v>
      </c>
      <c r="R33" s="157">
        <v>44858</v>
      </c>
      <c r="S33" t="s">
        <v>60</v>
      </c>
      <c r="T33">
        <v>101.8574</v>
      </c>
      <c r="U33">
        <v>0.45329999999999998</v>
      </c>
      <c r="X33">
        <v>2.78</v>
      </c>
      <c r="Y33">
        <v>-22.506</v>
      </c>
      <c r="Z33">
        <v>297</v>
      </c>
      <c r="AA33">
        <v>2022</v>
      </c>
      <c r="AB33" s="157">
        <v>44845</v>
      </c>
      <c r="AC33">
        <v>4.82</v>
      </c>
      <c r="AD33">
        <v>28.75</v>
      </c>
      <c r="AE33">
        <v>27.4</v>
      </c>
      <c r="AF33">
        <v>4.08</v>
      </c>
      <c r="AG33">
        <v>0.43</v>
      </c>
      <c r="AH33">
        <v>7.45</v>
      </c>
      <c r="AI33">
        <v>4.54</v>
      </c>
      <c r="AJ33">
        <v>903.2</v>
      </c>
      <c r="AK33">
        <v>2000</v>
      </c>
      <c r="AL33">
        <v>-12.807432</v>
      </c>
      <c r="AM33">
        <v>1.83755270895736</v>
      </c>
      <c r="AN33">
        <v>2533.8873398314299</v>
      </c>
      <c r="AO33">
        <v>1.9716609182123399</v>
      </c>
      <c r="AP33">
        <v>1.8373414234751499</v>
      </c>
    </row>
    <row r="34" spans="1:42">
      <c r="A34">
        <v>33</v>
      </c>
      <c r="B34" s="4" t="s">
        <v>136</v>
      </c>
      <c r="C34" t="s">
        <v>137</v>
      </c>
      <c r="D34" s="157">
        <v>43948</v>
      </c>
      <c r="E34">
        <v>118</v>
      </c>
      <c r="F34">
        <v>2020</v>
      </c>
      <c r="G34" t="s">
        <v>138</v>
      </c>
      <c r="H34" t="s">
        <v>631</v>
      </c>
      <c r="I34" t="s">
        <v>34</v>
      </c>
      <c r="J34">
        <v>107.9054</v>
      </c>
      <c r="K34">
        <v>0.49480000000000002</v>
      </c>
      <c r="N34">
        <v>21.1</v>
      </c>
      <c r="O34">
        <v>-29.26</v>
      </c>
    </row>
    <row r="35" spans="1:42">
      <c r="A35">
        <v>34</v>
      </c>
      <c r="B35" s="4" t="s">
        <v>139</v>
      </c>
      <c r="C35" t="s">
        <v>140</v>
      </c>
      <c r="D35" s="157">
        <v>44070</v>
      </c>
      <c r="E35">
        <v>240</v>
      </c>
      <c r="F35">
        <v>2020</v>
      </c>
      <c r="G35" t="s">
        <v>138</v>
      </c>
      <c r="H35" t="s">
        <v>631</v>
      </c>
      <c r="I35" t="s">
        <v>34</v>
      </c>
      <c r="J35">
        <v>103.9778</v>
      </c>
      <c r="K35">
        <v>0.47649999999999998</v>
      </c>
      <c r="N35">
        <v>22.7</v>
      </c>
      <c r="O35">
        <v>-29.314</v>
      </c>
    </row>
    <row r="36" spans="1:42">
      <c r="A36">
        <v>35</v>
      </c>
      <c r="B36" s="4" t="s">
        <v>141</v>
      </c>
      <c r="C36" t="s">
        <v>142</v>
      </c>
      <c r="D36" s="157">
        <v>44125</v>
      </c>
      <c r="E36">
        <v>295</v>
      </c>
      <c r="F36">
        <v>2020</v>
      </c>
      <c r="G36" t="s">
        <v>138</v>
      </c>
      <c r="H36" t="s">
        <v>631</v>
      </c>
      <c r="I36" t="s">
        <v>34</v>
      </c>
      <c r="J36">
        <v>104.02979999999999</v>
      </c>
      <c r="K36">
        <v>0.48909999999999998</v>
      </c>
      <c r="N36">
        <v>17.11</v>
      </c>
      <c r="O36">
        <v>-28.04</v>
      </c>
    </row>
    <row r="37" spans="1:42">
      <c r="A37">
        <v>36</v>
      </c>
      <c r="B37" s="4" t="s">
        <v>143</v>
      </c>
      <c r="C37" t="s">
        <v>144</v>
      </c>
      <c r="D37" s="157">
        <v>44315</v>
      </c>
      <c r="E37">
        <v>119</v>
      </c>
      <c r="F37">
        <v>2021</v>
      </c>
      <c r="G37" t="s">
        <v>138</v>
      </c>
      <c r="H37" t="s">
        <v>631</v>
      </c>
      <c r="I37" t="s">
        <v>34</v>
      </c>
      <c r="J37">
        <v>107.8343</v>
      </c>
      <c r="K37">
        <v>0.4698</v>
      </c>
      <c r="N37">
        <v>18.399999999999999</v>
      </c>
      <c r="O37">
        <v>-29.376999999999999</v>
      </c>
    </row>
    <row r="38" spans="1:42">
      <c r="A38">
        <v>37</v>
      </c>
      <c r="B38" s="4" t="s">
        <v>145</v>
      </c>
      <c r="C38" t="s">
        <v>146</v>
      </c>
      <c r="D38" s="157">
        <v>44427</v>
      </c>
      <c r="E38">
        <v>231</v>
      </c>
      <c r="F38">
        <v>2021</v>
      </c>
      <c r="G38" t="s">
        <v>138</v>
      </c>
      <c r="H38" t="s">
        <v>631</v>
      </c>
      <c r="I38" t="s">
        <v>34</v>
      </c>
      <c r="J38">
        <v>107.2864</v>
      </c>
      <c r="K38">
        <v>0.49180000000000001</v>
      </c>
      <c r="N38">
        <v>42.68</v>
      </c>
      <c r="O38">
        <v>-29.29</v>
      </c>
    </row>
    <row r="39" spans="1:42">
      <c r="A39">
        <v>38</v>
      </c>
      <c r="B39" s="4" t="s">
        <v>147</v>
      </c>
      <c r="C39" t="s">
        <v>148</v>
      </c>
      <c r="D39" s="157">
        <v>44464</v>
      </c>
      <c r="E39">
        <v>268</v>
      </c>
      <c r="F39">
        <v>2021</v>
      </c>
      <c r="G39" t="s">
        <v>138</v>
      </c>
      <c r="H39" t="s">
        <v>631</v>
      </c>
      <c r="I39" t="s">
        <v>34</v>
      </c>
      <c r="J39">
        <v>107.23560000000001</v>
      </c>
      <c r="K39">
        <v>0.51949999999999996</v>
      </c>
      <c r="N39">
        <v>39.299999999999997</v>
      </c>
      <c r="O39">
        <v>-29.195</v>
      </c>
    </row>
    <row r="40" spans="1:42">
      <c r="A40">
        <v>39</v>
      </c>
      <c r="B40" s="4" t="s">
        <v>149</v>
      </c>
      <c r="C40" t="s">
        <v>150</v>
      </c>
      <c r="D40" s="157">
        <v>44494</v>
      </c>
      <c r="E40">
        <v>298</v>
      </c>
      <c r="F40">
        <v>2021</v>
      </c>
      <c r="G40" t="s">
        <v>138</v>
      </c>
      <c r="H40" t="s">
        <v>631</v>
      </c>
      <c r="I40" t="s">
        <v>34</v>
      </c>
      <c r="J40">
        <v>108.4222</v>
      </c>
      <c r="K40">
        <v>0.49969999999999998</v>
      </c>
      <c r="N40">
        <v>25.55</v>
      </c>
      <c r="O40">
        <v>-29.41</v>
      </c>
    </row>
    <row r="41" spans="1:42">
      <c r="A41">
        <v>40</v>
      </c>
      <c r="B41" s="4" t="s">
        <v>151</v>
      </c>
      <c r="C41" t="s">
        <v>152</v>
      </c>
      <c r="D41" s="157">
        <v>44683</v>
      </c>
      <c r="E41">
        <v>122</v>
      </c>
      <c r="F41">
        <v>2022</v>
      </c>
      <c r="G41" t="s">
        <v>138</v>
      </c>
      <c r="H41" t="s">
        <v>631</v>
      </c>
      <c r="I41" t="s">
        <v>34</v>
      </c>
      <c r="J41">
        <v>106.8736</v>
      </c>
      <c r="K41">
        <v>0.50760000000000005</v>
      </c>
      <c r="N41">
        <v>12.36</v>
      </c>
      <c r="O41">
        <v>-29.170999999999999</v>
      </c>
    </row>
    <row r="42" spans="1:42">
      <c r="A42">
        <v>41</v>
      </c>
      <c r="B42" s="4" t="s">
        <v>153</v>
      </c>
      <c r="C42" t="s">
        <v>154</v>
      </c>
      <c r="D42" s="157">
        <v>44795</v>
      </c>
      <c r="E42">
        <v>234</v>
      </c>
      <c r="F42">
        <v>2022</v>
      </c>
      <c r="G42" t="s">
        <v>138</v>
      </c>
      <c r="H42" t="s">
        <v>631</v>
      </c>
      <c r="I42" t="s">
        <v>34</v>
      </c>
      <c r="J42">
        <v>107.75020000000001</v>
      </c>
      <c r="K42">
        <v>0.46949999999999997</v>
      </c>
      <c r="N42">
        <v>40.700000000000003</v>
      </c>
      <c r="O42">
        <v>-28.75</v>
      </c>
    </row>
    <row r="43" spans="1:42">
      <c r="A43">
        <v>42</v>
      </c>
      <c r="B43" s="4" t="s">
        <v>155</v>
      </c>
      <c r="C43" t="s">
        <v>156</v>
      </c>
      <c r="D43" s="157">
        <v>44857</v>
      </c>
      <c r="E43">
        <v>296</v>
      </c>
      <c r="F43">
        <v>2022</v>
      </c>
      <c r="G43" t="s">
        <v>138</v>
      </c>
      <c r="H43" t="s">
        <v>631</v>
      </c>
      <c r="I43" t="s">
        <v>34</v>
      </c>
      <c r="J43">
        <v>107.01600000000001</v>
      </c>
      <c r="K43">
        <v>0.46629999999999999</v>
      </c>
      <c r="N43">
        <v>38.36</v>
      </c>
      <c r="O43">
        <v>-29.210999999999999</v>
      </c>
    </row>
    <row r="44" spans="1:42">
      <c r="A44">
        <v>43</v>
      </c>
      <c r="B44" s="4" t="s">
        <v>157</v>
      </c>
      <c r="C44" s="147" t="s">
        <v>158</v>
      </c>
      <c r="D44" s="157">
        <v>43902</v>
      </c>
      <c r="E44">
        <v>72</v>
      </c>
      <c r="F44">
        <v>2020</v>
      </c>
      <c r="G44" t="s">
        <v>159</v>
      </c>
      <c r="H44" t="s">
        <v>627</v>
      </c>
      <c r="I44" t="s">
        <v>34</v>
      </c>
      <c r="J44">
        <v>103.4819</v>
      </c>
      <c r="K44">
        <v>0.45079999999999998</v>
      </c>
      <c r="N44">
        <v>9.6300000000000008</v>
      </c>
      <c r="O44">
        <v>-29.277000000000001</v>
      </c>
      <c r="P44" t="s">
        <v>160</v>
      </c>
      <c r="Q44" t="s">
        <v>161</v>
      </c>
      <c r="R44" s="157">
        <v>43902</v>
      </c>
      <c r="S44" t="s">
        <v>60</v>
      </c>
      <c r="T44">
        <v>104.13590000000001</v>
      </c>
      <c r="U44">
        <v>0.47960000000000003</v>
      </c>
      <c r="X44">
        <v>5.6</v>
      </c>
      <c r="Y44">
        <v>-22.620999999999999</v>
      </c>
      <c r="Z44">
        <v>72</v>
      </c>
      <c r="AA44">
        <v>2020</v>
      </c>
      <c r="AB44" s="157">
        <v>43872</v>
      </c>
      <c r="AC44">
        <v>4.96</v>
      </c>
      <c r="AD44">
        <v>30.75</v>
      </c>
      <c r="AE44">
        <v>15.983333333333301</v>
      </c>
      <c r="AF44">
        <v>4.29</v>
      </c>
      <c r="AG44">
        <v>0.29220000000000002</v>
      </c>
      <c r="AH44">
        <v>3.2</v>
      </c>
      <c r="AI44">
        <v>0.52</v>
      </c>
      <c r="AJ44">
        <v>1822.34</v>
      </c>
      <c r="AK44">
        <v>342.40487181505898</v>
      </c>
      <c r="AL44">
        <v>-12.943192046709999</v>
      </c>
      <c r="AM44">
        <v>1.88316492675655</v>
      </c>
      <c r="AN44">
        <v>1997.56711568837</v>
      </c>
      <c r="AP44">
        <v>1.8381546375008599</v>
      </c>
    </row>
    <row r="45" spans="1:42">
      <c r="A45">
        <v>44</v>
      </c>
      <c r="B45" s="4" t="s">
        <v>162</v>
      </c>
      <c r="C45" s="147" t="s">
        <v>163</v>
      </c>
      <c r="D45" s="157">
        <v>43948</v>
      </c>
      <c r="E45">
        <v>118</v>
      </c>
      <c r="F45">
        <v>2020</v>
      </c>
      <c r="G45" t="s">
        <v>159</v>
      </c>
      <c r="H45" t="s">
        <v>627</v>
      </c>
      <c r="I45" t="s">
        <v>34</v>
      </c>
      <c r="J45">
        <v>106.79349999999999</v>
      </c>
      <c r="K45">
        <v>0.49049999999999999</v>
      </c>
      <c r="N45">
        <v>16.3</v>
      </c>
      <c r="O45">
        <v>-28.992000000000001</v>
      </c>
      <c r="R45" s="157"/>
      <c r="AB45" s="157">
        <v>43948</v>
      </c>
      <c r="AC45">
        <v>5.01</v>
      </c>
      <c r="AD45">
        <v>30</v>
      </c>
      <c r="AE45">
        <v>21.086666666666702</v>
      </c>
      <c r="AF45">
        <v>8.83</v>
      </c>
      <c r="AG45">
        <v>0.35763333333333303</v>
      </c>
      <c r="AH45">
        <v>4.7300000000000004</v>
      </c>
      <c r="AI45">
        <v>2.33</v>
      </c>
      <c r="AJ45">
        <v>1297.3</v>
      </c>
      <c r="AK45">
        <v>420.24280359150998</v>
      </c>
      <c r="AL45">
        <v>-13.426467487956799</v>
      </c>
      <c r="AM45">
        <v>1.41801424886612</v>
      </c>
      <c r="AN45">
        <v>1524.7785624042899</v>
      </c>
      <c r="AP45">
        <v>1.3796484467811501</v>
      </c>
    </row>
    <row r="46" spans="1:42">
      <c r="A46">
        <v>45</v>
      </c>
      <c r="B46" s="4" t="s">
        <v>164</v>
      </c>
      <c r="C46" s="147" t="s">
        <v>165</v>
      </c>
      <c r="D46" s="157">
        <v>44071</v>
      </c>
      <c r="E46">
        <v>241</v>
      </c>
      <c r="F46">
        <v>2020</v>
      </c>
      <c r="G46" t="s">
        <v>159</v>
      </c>
      <c r="H46" t="s">
        <v>627</v>
      </c>
      <c r="I46" t="s">
        <v>34</v>
      </c>
      <c r="J46">
        <v>106.26260000000001</v>
      </c>
      <c r="K46">
        <v>0.4884</v>
      </c>
      <c r="N46">
        <v>13.6</v>
      </c>
      <c r="O46">
        <v>-28.931999999999999</v>
      </c>
      <c r="P46" t="s">
        <v>166</v>
      </c>
      <c r="Q46" t="s">
        <v>167</v>
      </c>
      <c r="R46" s="157">
        <v>44071</v>
      </c>
      <c r="S46" t="s">
        <v>60</v>
      </c>
      <c r="T46">
        <v>102.8331</v>
      </c>
      <c r="U46">
        <v>0.4713</v>
      </c>
      <c r="X46">
        <v>4.8600000000000003</v>
      </c>
      <c r="Y46">
        <v>-22.962</v>
      </c>
      <c r="Z46">
        <v>241</v>
      </c>
      <c r="AA46">
        <v>2020</v>
      </c>
      <c r="AB46" s="157">
        <v>44067</v>
      </c>
      <c r="AC46">
        <v>5.14</v>
      </c>
      <c r="AD46">
        <v>30</v>
      </c>
      <c r="AE46">
        <v>29.99</v>
      </c>
      <c r="AF46">
        <v>6.11</v>
      </c>
      <c r="AG46">
        <v>0.499</v>
      </c>
      <c r="AH46">
        <v>7.21</v>
      </c>
      <c r="AI46">
        <v>2.0299999999999998</v>
      </c>
      <c r="AK46">
        <v>1038.3076510291301</v>
      </c>
      <c r="AL46">
        <v>-12.8932032245919</v>
      </c>
      <c r="AM46">
        <v>2.8105733089852398</v>
      </c>
    </row>
    <row r="47" spans="1:42">
      <c r="A47">
        <v>46</v>
      </c>
      <c r="B47" s="4" t="s">
        <v>168</v>
      </c>
      <c r="C47" s="147" t="s">
        <v>169</v>
      </c>
      <c r="D47" s="157">
        <v>44124</v>
      </c>
      <c r="E47">
        <v>294</v>
      </c>
      <c r="F47">
        <v>2020</v>
      </c>
      <c r="G47" t="s">
        <v>159</v>
      </c>
      <c r="H47" t="s">
        <v>627</v>
      </c>
      <c r="I47" t="s">
        <v>34</v>
      </c>
      <c r="J47">
        <v>104.0419</v>
      </c>
      <c r="K47">
        <v>0.49590000000000001</v>
      </c>
      <c r="N47">
        <v>21.91</v>
      </c>
      <c r="O47">
        <v>-28.776</v>
      </c>
      <c r="P47" t="s">
        <v>170</v>
      </c>
      <c r="Q47" t="s">
        <v>171</v>
      </c>
      <c r="R47" s="157">
        <v>44124</v>
      </c>
      <c r="S47" t="s">
        <v>60</v>
      </c>
      <c r="T47">
        <v>103.53700000000001</v>
      </c>
      <c r="U47">
        <v>0.46629999999999999</v>
      </c>
      <c r="X47">
        <v>3.16</v>
      </c>
      <c r="Y47">
        <v>-20.93</v>
      </c>
      <c r="Z47">
        <v>294</v>
      </c>
      <c r="AA47">
        <v>2020</v>
      </c>
      <c r="AB47" s="157">
        <v>44111</v>
      </c>
      <c r="AC47">
        <v>4.54</v>
      </c>
      <c r="AD47">
        <v>52</v>
      </c>
      <c r="AE47">
        <v>74.7</v>
      </c>
      <c r="AF47">
        <v>11.28</v>
      </c>
      <c r="AG47">
        <v>1.58</v>
      </c>
      <c r="AH47">
        <v>15.86</v>
      </c>
      <c r="AI47">
        <v>13.81</v>
      </c>
      <c r="AK47">
        <v>1334.5609687471199</v>
      </c>
      <c r="AL47">
        <v>-11.761423517745</v>
      </c>
      <c r="AM47">
        <v>2.4233218589834</v>
      </c>
    </row>
    <row r="48" spans="1:42">
      <c r="A48">
        <v>47</v>
      </c>
      <c r="B48" s="4" t="s">
        <v>172</v>
      </c>
      <c r="C48" s="147" t="s">
        <v>173</v>
      </c>
      <c r="D48" s="157">
        <v>44316</v>
      </c>
      <c r="E48">
        <v>120</v>
      </c>
      <c r="F48">
        <v>2021</v>
      </c>
      <c r="G48" t="s">
        <v>159</v>
      </c>
      <c r="H48" t="s">
        <v>627</v>
      </c>
      <c r="I48" t="s">
        <v>34</v>
      </c>
      <c r="J48">
        <v>109.6935</v>
      </c>
      <c r="K48">
        <v>0.50219999999999998</v>
      </c>
      <c r="N48">
        <v>20.6</v>
      </c>
      <c r="O48">
        <v>-28.2</v>
      </c>
      <c r="P48" t="s">
        <v>174</v>
      </c>
      <c r="Q48" t="s">
        <v>175</v>
      </c>
      <c r="R48" s="157">
        <v>44316</v>
      </c>
      <c r="S48" t="s">
        <v>60</v>
      </c>
      <c r="T48">
        <v>105.7166</v>
      </c>
      <c r="U48">
        <v>0.4753</v>
      </c>
      <c r="X48">
        <v>3.64</v>
      </c>
      <c r="Y48">
        <v>-21.863</v>
      </c>
      <c r="Z48">
        <v>120</v>
      </c>
      <c r="AA48">
        <v>2021</v>
      </c>
      <c r="AB48" s="157">
        <v>44315</v>
      </c>
      <c r="AC48">
        <v>4.96</v>
      </c>
      <c r="AD48">
        <v>24.27</v>
      </c>
      <c r="AE48">
        <v>21.7</v>
      </c>
      <c r="AF48">
        <v>54.01</v>
      </c>
      <c r="AG48">
        <v>0.53</v>
      </c>
      <c r="AH48">
        <v>243.56</v>
      </c>
      <c r="AI48">
        <v>22.14</v>
      </c>
      <c r="AJ48">
        <v>435.00099999999998</v>
      </c>
      <c r="AK48">
        <v>372.76360041360601</v>
      </c>
      <c r="AL48">
        <v>-14.8722089935819</v>
      </c>
      <c r="AM48">
        <v>1.61114043524757</v>
      </c>
    </row>
    <row r="49" spans="1:42">
      <c r="C49" s="147"/>
      <c r="D49" s="157"/>
      <c r="R49" s="157"/>
      <c r="AB49" s="157">
        <v>44315</v>
      </c>
      <c r="AC49">
        <v>5</v>
      </c>
      <c r="AD49">
        <v>25.75</v>
      </c>
      <c r="AE49">
        <v>23</v>
      </c>
      <c r="AF49">
        <v>89.26</v>
      </c>
      <c r="AG49">
        <v>0.64</v>
      </c>
      <c r="AH49">
        <v>106.4</v>
      </c>
      <c r="AI49">
        <v>8.18</v>
      </c>
      <c r="AJ49">
        <v>822.91300000000001</v>
      </c>
      <c r="AK49">
        <v>444.56348994633902</v>
      </c>
      <c r="AL49">
        <v>-14.7058022905762</v>
      </c>
      <c r="AM49">
        <v>1.53145911096662</v>
      </c>
    </row>
    <row r="50" spans="1:42">
      <c r="A50">
        <v>49</v>
      </c>
      <c r="B50" s="4" t="s">
        <v>176</v>
      </c>
      <c r="C50" s="147" t="s">
        <v>177</v>
      </c>
      <c r="D50" s="157">
        <v>44428</v>
      </c>
      <c r="E50">
        <v>232</v>
      </c>
      <c r="F50">
        <v>2021</v>
      </c>
      <c r="G50" t="s">
        <v>159</v>
      </c>
      <c r="H50" t="s">
        <v>627</v>
      </c>
      <c r="I50" t="s">
        <v>34</v>
      </c>
      <c r="J50">
        <v>107.89239999999999</v>
      </c>
      <c r="K50">
        <v>0.47010000000000002</v>
      </c>
      <c r="N50">
        <v>31.89</v>
      </c>
      <c r="O50">
        <v>-28.834</v>
      </c>
      <c r="P50" t="s">
        <v>178</v>
      </c>
      <c r="Q50" t="s">
        <v>179</v>
      </c>
      <c r="R50" s="157">
        <v>44428</v>
      </c>
      <c r="S50" t="s">
        <v>60</v>
      </c>
      <c r="T50">
        <v>107.9113</v>
      </c>
      <c r="U50">
        <v>0.496</v>
      </c>
      <c r="X50">
        <v>4.43</v>
      </c>
      <c r="Y50">
        <v>-20.626999999999999</v>
      </c>
      <c r="Z50">
        <v>232</v>
      </c>
      <c r="AA50">
        <v>2021</v>
      </c>
      <c r="AB50" s="157">
        <v>44426</v>
      </c>
      <c r="AC50">
        <v>4.53</v>
      </c>
      <c r="AD50">
        <v>44.01</v>
      </c>
      <c r="AE50">
        <v>68.900000000000006</v>
      </c>
      <c r="AF50">
        <v>74.61</v>
      </c>
      <c r="AG50">
        <v>1.35</v>
      </c>
      <c r="AH50">
        <v>26.98</v>
      </c>
      <c r="AI50">
        <v>14.68</v>
      </c>
      <c r="AJ50">
        <v>352.27300000000002</v>
      </c>
      <c r="AK50">
        <v>2220.2868684464402</v>
      </c>
      <c r="AL50">
        <v>-11.5942975876753</v>
      </c>
      <c r="AM50">
        <v>1.8953315852952399</v>
      </c>
      <c r="AO50">
        <v>4.96284016333927</v>
      </c>
    </row>
    <row r="51" spans="1:42">
      <c r="A51">
        <v>50</v>
      </c>
      <c r="B51" s="4" t="s">
        <v>180</v>
      </c>
      <c r="C51" s="147" t="s">
        <v>181</v>
      </c>
      <c r="D51" s="157">
        <v>44463</v>
      </c>
      <c r="E51">
        <v>267</v>
      </c>
      <c r="F51">
        <v>2021</v>
      </c>
      <c r="G51" t="s">
        <v>159</v>
      </c>
      <c r="H51" t="s">
        <v>628</v>
      </c>
      <c r="I51" t="s">
        <v>34</v>
      </c>
      <c r="J51">
        <v>109.0089</v>
      </c>
      <c r="K51">
        <v>0.55010000000000003</v>
      </c>
      <c r="N51">
        <v>41.58</v>
      </c>
      <c r="O51">
        <v>-28.741</v>
      </c>
      <c r="P51" t="s">
        <v>182</v>
      </c>
      <c r="Q51" t="s">
        <v>183</v>
      </c>
      <c r="R51" s="157">
        <v>44463</v>
      </c>
      <c r="S51" t="s">
        <v>60</v>
      </c>
      <c r="T51">
        <v>104.1309</v>
      </c>
      <c r="U51">
        <v>0.4783</v>
      </c>
      <c r="X51">
        <v>4.49</v>
      </c>
      <c r="Y51">
        <v>-22.777999999999999</v>
      </c>
      <c r="Z51">
        <v>267</v>
      </c>
      <c r="AA51">
        <v>2021</v>
      </c>
      <c r="AB51" s="157">
        <v>44463</v>
      </c>
      <c r="AE51">
        <v>103.5</v>
      </c>
      <c r="AM51">
        <v>2.0161871433410798</v>
      </c>
      <c r="AO51">
        <v>3.34811757402165</v>
      </c>
    </row>
    <row r="52" spans="1:42">
      <c r="A52">
        <v>52</v>
      </c>
      <c r="B52" s="4" t="s">
        <v>184</v>
      </c>
      <c r="C52" s="147" t="s">
        <v>185</v>
      </c>
      <c r="D52" s="157">
        <v>44466</v>
      </c>
      <c r="E52">
        <v>270</v>
      </c>
      <c r="F52">
        <v>2021</v>
      </c>
      <c r="G52" t="s">
        <v>159</v>
      </c>
      <c r="H52" t="s">
        <v>628</v>
      </c>
      <c r="I52" t="s">
        <v>34</v>
      </c>
      <c r="J52">
        <v>105.3721</v>
      </c>
      <c r="K52">
        <v>0.53180000000000005</v>
      </c>
      <c r="N52">
        <v>31.11</v>
      </c>
      <c r="O52">
        <v>-28.53</v>
      </c>
      <c r="P52" t="s">
        <v>186</v>
      </c>
      <c r="Q52" t="s">
        <v>187</v>
      </c>
      <c r="R52" s="157">
        <v>44466</v>
      </c>
      <c r="S52" t="s">
        <v>60</v>
      </c>
      <c r="T52">
        <v>105.2227</v>
      </c>
      <c r="U52">
        <v>0.4834</v>
      </c>
      <c r="X52">
        <v>5.84</v>
      </c>
      <c r="Y52">
        <v>-20.556000000000001</v>
      </c>
      <c r="Z52">
        <v>270</v>
      </c>
      <c r="AA52">
        <v>2021</v>
      </c>
      <c r="AB52" s="157">
        <v>44466</v>
      </c>
      <c r="AE52">
        <v>35.9</v>
      </c>
      <c r="AM52">
        <v>2.0476458382958298</v>
      </c>
      <c r="AO52">
        <v>2.63945971379025</v>
      </c>
    </row>
    <row r="53" spans="1:42">
      <c r="A53">
        <v>54</v>
      </c>
      <c r="B53" s="4" t="s">
        <v>188</v>
      </c>
      <c r="C53" s="147" t="s">
        <v>189</v>
      </c>
      <c r="D53" s="157">
        <v>44495</v>
      </c>
      <c r="E53">
        <v>299</v>
      </c>
      <c r="F53">
        <v>2021</v>
      </c>
      <c r="G53" t="s">
        <v>159</v>
      </c>
      <c r="H53" t="s">
        <v>628</v>
      </c>
      <c r="I53" t="s">
        <v>34</v>
      </c>
      <c r="J53">
        <v>106.9207</v>
      </c>
      <c r="K53">
        <v>0.4924</v>
      </c>
      <c r="N53">
        <v>20.22</v>
      </c>
      <c r="O53">
        <v>-28.638999999999999</v>
      </c>
      <c r="P53" t="s">
        <v>190</v>
      </c>
      <c r="Q53" t="s">
        <v>191</v>
      </c>
      <c r="R53" s="157">
        <v>44495</v>
      </c>
      <c r="S53" t="s">
        <v>60</v>
      </c>
      <c r="T53">
        <v>105.49039999999999</v>
      </c>
      <c r="U53">
        <v>0.48359999999999997</v>
      </c>
      <c r="X53">
        <v>4.24</v>
      </c>
      <c r="Y53">
        <v>-21.565999999999999</v>
      </c>
      <c r="Z53">
        <v>299</v>
      </c>
      <c r="AA53">
        <v>2021</v>
      </c>
      <c r="AB53" s="157">
        <v>44494</v>
      </c>
      <c r="AC53">
        <v>5.0599999999999996</v>
      </c>
      <c r="AD53">
        <v>29.67</v>
      </c>
      <c r="AE53">
        <v>29</v>
      </c>
      <c r="AF53">
        <v>256.29000000000002</v>
      </c>
      <c r="AG53">
        <v>1.06</v>
      </c>
      <c r="AH53">
        <v>241.64</v>
      </c>
      <c r="AI53">
        <v>18.62</v>
      </c>
      <c r="AJ53">
        <v>695.82500000000005</v>
      </c>
      <c r="AK53">
        <v>755.77623503829602</v>
      </c>
      <c r="AL53">
        <v>-12.935824108570801</v>
      </c>
      <c r="AM53">
        <v>1.1883609481713999</v>
      </c>
      <c r="AO53">
        <v>1.55659086047007</v>
      </c>
    </row>
    <row r="54" spans="1:42">
      <c r="A54">
        <v>55</v>
      </c>
      <c r="B54" s="4" t="s">
        <v>192</v>
      </c>
      <c r="C54" s="147" t="s">
        <v>193</v>
      </c>
      <c r="D54" s="157">
        <v>44684</v>
      </c>
      <c r="E54">
        <v>123</v>
      </c>
      <c r="F54">
        <v>2022</v>
      </c>
      <c r="G54" t="s">
        <v>159</v>
      </c>
      <c r="H54" t="s">
        <v>628</v>
      </c>
      <c r="I54" t="s">
        <v>34</v>
      </c>
      <c r="J54">
        <v>106.685</v>
      </c>
      <c r="K54">
        <v>0.50580000000000003</v>
      </c>
      <c r="N54">
        <v>11.72</v>
      </c>
      <c r="O54">
        <v>-28.347000000000001</v>
      </c>
      <c r="P54" t="s">
        <v>194</v>
      </c>
      <c r="Q54" t="s">
        <v>195</v>
      </c>
      <c r="R54" s="157">
        <v>44684</v>
      </c>
      <c r="S54" t="s">
        <v>60</v>
      </c>
      <c r="T54">
        <v>105.4631</v>
      </c>
      <c r="U54">
        <v>0.50209999999999999</v>
      </c>
      <c r="X54">
        <v>3.42</v>
      </c>
      <c r="Y54">
        <v>-20.619</v>
      </c>
      <c r="Z54">
        <v>123</v>
      </c>
      <c r="AA54">
        <v>2022</v>
      </c>
      <c r="AB54" s="157">
        <v>44684</v>
      </c>
      <c r="AC54">
        <v>5.27</v>
      </c>
      <c r="AD54">
        <v>31.12</v>
      </c>
      <c r="AE54">
        <v>16.2</v>
      </c>
      <c r="AF54">
        <v>895.59</v>
      </c>
      <c r="AG54">
        <v>1.73</v>
      </c>
      <c r="AH54">
        <v>517.07000000000005</v>
      </c>
      <c r="AI54">
        <v>19.2</v>
      </c>
      <c r="AJ54">
        <v>831.58</v>
      </c>
      <c r="AK54">
        <v>480</v>
      </c>
      <c r="AM54">
        <v>1.32723807092691</v>
      </c>
      <c r="AN54">
        <v>1525.97171635515</v>
      </c>
      <c r="AP54">
        <v>1.3270905537487501</v>
      </c>
    </row>
    <row r="55" spans="1:42">
      <c r="A55">
        <v>56</v>
      </c>
      <c r="B55" s="4" t="s">
        <v>196</v>
      </c>
      <c r="C55" s="147" t="s">
        <v>197</v>
      </c>
      <c r="D55" s="157">
        <v>44796</v>
      </c>
      <c r="E55">
        <v>235</v>
      </c>
      <c r="F55">
        <v>2022</v>
      </c>
      <c r="G55" t="s">
        <v>159</v>
      </c>
      <c r="H55" t="s">
        <v>628</v>
      </c>
      <c r="I55" t="s">
        <v>34</v>
      </c>
      <c r="J55">
        <v>107.4021</v>
      </c>
      <c r="K55">
        <v>0.46800000000000003</v>
      </c>
      <c r="N55">
        <v>20.3</v>
      </c>
      <c r="O55">
        <v>-28.428999999999998</v>
      </c>
      <c r="P55" t="s">
        <v>198</v>
      </c>
      <c r="Q55" t="s">
        <v>199</v>
      </c>
      <c r="R55" s="157">
        <v>44796</v>
      </c>
      <c r="S55" t="s">
        <v>60</v>
      </c>
      <c r="T55">
        <v>104.4743</v>
      </c>
      <c r="U55">
        <v>0.4819</v>
      </c>
      <c r="X55">
        <v>6.56</v>
      </c>
      <c r="Y55">
        <v>-21.344999999999999</v>
      </c>
      <c r="Z55">
        <v>235</v>
      </c>
      <c r="AA55">
        <v>2022</v>
      </c>
      <c r="AB55" s="157">
        <v>44777</v>
      </c>
      <c r="AC55">
        <v>5.54</v>
      </c>
      <c r="AD55">
        <v>24.75</v>
      </c>
      <c r="AE55">
        <v>28.2</v>
      </c>
      <c r="AF55">
        <v>11.32</v>
      </c>
      <c r="AG55">
        <v>0.59</v>
      </c>
      <c r="AH55">
        <v>18.95</v>
      </c>
      <c r="AI55">
        <v>7.58</v>
      </c>
      <c r="AJ55">
        <v>482.589</v>
      </c>
      <c r="AK55">
        <v>1200</v>
      </c>
      <c r="AL55">
        <v>-12.786210375123099</v>
      </c>
      <c r="AM55">
        <v>1.35663891427023</v>
      </c>
      <c r="AN55">
        <v>2497.8292163028</v>
      </c>
      <c r="AO55">
        <v>24.741164425309599</v>
      </c>
      <c r="AP55">
        <v>1.35647412819075</v>
      </c>
    </row>
    <row r="56" spans="1:42">
      <c r="A56">
        <v>57</v>
      </c>
      <c r="B56" s="4" t="s">
        <v>200</v>
      </c>
      <c r="C56" s="147" t="s">
        <v>201</v>
      </c>
      <c r="D56" s="157">
        <v>44858</v>
      </c>
      <c r="E56">
        <v>297</v>
      </c>
      <c r="F56">
        <v>2022</v>
      </c>
      <c r="G56" t="s">
        <v>159</v>
      </c>
      <c r="H56" t="s">
        <v>628</v>
      </c>
      <c r="I56" t="s">
        <v>34</v>
      </c>
      <c r="J56">
        <v>105.5646</v>
      </c>
      <c r="K56">
        <v>0.45989999999999998</v>
      </c>
      <c r="N56">
        <v>14.28</v>
      </c>
      <c r="O56">
        <v>-28.451000000000001</v>
      </c>
      <c r="P56" t="s">
        <v>202</v>
      </c>
      <c r="Q56" t="s">
        <v>203</v>
      </c>
      <c r="R56" s="157">
        <v>44858</v>
      </c>
      <c r="S56" t="s">
        <v>60</v>
      </c>
      <c r="T56">
        <v>102.6694</v>
      </c>
      <c r="U56">
        <v>0.48010000000000003</v>
      </c>
      <c r="X56">
        <v>2.5</v>
      </c>
      <c r="Y56">
        <v>-19.805</v>
      </c>
      <c r="Z56">
        <v>297</v>
      </c>
      <c r="AA56">
        <v>2022</v>
      </c>
      <c r="AB56" s="157">
        <v>44858</v>
      </c>
      <c r="AC56">
        <v>5.74</v>
      </c>
      <c r="AD56">
        <v>26.65</v>
      </c>
      <c r="AE56">
        <v>16.8</v>
      </c>
      <c r="AF56">
        <v>198.02</v>
      </c>
      <c r="AG56">
        <v>0.56999999999999995</v>
      </c>
      <c r="AH56">
        <v>45.37</v>
      </c>
      <c r="AI56">
        <v>2.37</v>
      </c>
      <c r="AJ56">
        <v>905.421999999999</v>
      </c>
      <c r="AK56">
        <v>670</v>
      </c>
      <c r="AL56">
        <v>-12.5877552470866</v>
      </c>
    </row>
    <row r="57" spans="1:42">
      <c r="A57">
        <v>58</v>
      </c>
      <c r="B57" s="4" t="s">
        <v>204</v>
      </c>
      <c r="C57" s="148" t="s">
        <v>205</v>
      </c>
      <c r="D57" s="157">
        <v>43948</v>
      </c>
      <c r="E57">
        <v>118</v>
      </c>
      <c r="F57">
        <v>2020</v>
      </c>
      <c r="G57" t="s">
        <v>206</v>
      </c>
      <c r="H57" t="s">
        <v>629</v>
      </c>
      <c r="I57" t="s">
        <v>34</v>
      </c>
      <c r="J57">
        <v>105.7458</v>
      </c>
      <c r="K57">
        <v>0.48380000000000001</v>
      </c>
      <c r="N57">
        <v>19.2</v>
      </c>
      <c r="O57">
        <v>-28.547999999999998</v>
      </c>
      <c r="AB57" s="157">
        <v>43948</v>
      </c>
      <c r="AC57">
        <v>4.62</v>
      </c>
      <c r="AD57">
        <v>40</v>
      </c>
      <c r="AE57">
        <v>32.953333333333298</v>
      </c>
      <c r="AF57">
        <v>9.48</v>
      </c>
      <c r="AG57">
        <v>0.58496666666666697</v>
      </c>
      <c r="AH57">
        <v>7.6</v>
      </c>
      <c r="AI57">
        <v>3.5</v>
      </c>
      <c r="AJ57">
        <v>1735.4099999999901</v>
      </c>
      <c r="AK57">
        <v>589.23981535966402</v>
      </c>
      <c r="AL57">
        <v>-13.6465857885656</v>
      </c>
      <c r="AM57">
        <v>2.0519462850329599</v>
      </c>
      <c r="AN57">
        <v>2240.4870279776101</v>
      </c>
      <c r="AP57">
        <v>2.0288756064096298</v>
      </c>
    </row>
    <row r="58" spans="1:42">
      <c r="A58">
        <v>59</v>
      </c>
      <c r="B58" s="4" t="s">
        <v>207</v>
      </c>
      <c r="C58" s="148" t="s">
        <v>208</v>
      </c>
      <c r="D58" s="157">
        <v>44124</v>
      </c>
      <c r="E58">
        <v>294</v>
      </c>
      <c r="F58">
        <v>2020</v>
      </c>
      <c r="G58" t="s">
        <v>206</v>
      </c>
      <c r="H58" t="s">
        <v>630</v>
      </c>
      <c r="I58" t="s">
        <v>34</v>
      </c>
      <c r="J58">
        <v>103.7323</v>
      </c>
      <c r="K58">
        <v>0.48830000000000001</v>
      </c>
      <c r="N58">
        <v>25</v>
      </c>
      <c r="O58">
        <v>-29.248999999999999</v>
      </c>
      <c r="P58" t="s">
        <v>209</v>
      </c>
      <c r="Q58" t="s">
        <v>210</v>
      </c>
      <c r="R58" s="157">
        <v>44124</v>
      </c>
      <c r="S58" t="s">
        <v>60</v>
      </c>
      <c r="T58">
        <v>97.564899999999994</v>
      </c>
      <c r="U58">
        <v>0.4607</v>
      </c>
      <c r="V58">
        <v>198</v>
      </c>
      <c r="W58">
        <v>38</v>
      </c>
      <c r="X58">
        <v>4.8899999999999997</v>
      </c>
      <c r="Y58">
        <v>-22.881</v>
      </c>
      <c r="Z58">
        <v>294</v>
      </c>
      <c r="AA58">
        <v>2020</v>
      </c>
      <c r="AB58" s="157">
        <v>44111</v>
      </c>
      <c r="AC58">
        <v>4.26</v>
      </c>
      <c r="AD58">
        <v>65</v>
      </c>
      <c r="AE58">
        <v>96.8</v>
      </c>
      <c r="AF58">
        <v>20.56</v>
      </c>
      <c r="AG58">
        <v>2.0099999999999998</v>
      </c>
      <c r="AH58">
        <v>24.5</v>
      </c>
      <c r="AI58">
        <v>64.819999999999993</v>
      </c>
      <c r="AK58">
        <v>1444.9078818852399</v>
      </c>
      <c r="AL58">
        <v>-11.913797199132</v>
      </c>
      <c r="AM58">
        <v>2.9920749284878498</v>
      </c>
    </row>
    <row r="59" spans="1:42">
      <c r="A59">
        <v>60</v>
      </c>
      <c r="B59" s="4" t="s">
        <v>211</v>
      </c>
      <c r="C59" s="148" t="s">
        <v>212</v>
      </c>
      <c r="D59" s="157">
        <v>44316</v>
      </c>
      <c r="E59">
        <v>120</v>
      </c>
      <c r="F59">
        <v>2021</v>
      </c>
      <c r="G59" t="s">
        <v>206</v>
      </c>
      <c r="H59" t="s">
        <v>630</v>
      </c>
      <c r="I59" t="s">
        <v>34</v>
      </c>
      <c r="J59">
        <v>108.3271</v>
      </c>
      <c r="K59">
        <v>0.47199999999999998</v>
      </c>
      <c r="N59">
        <v>34.5</v>
      </c>
      <c r="O59">
        <v>-28.423999999999999</v>
      </c>
      <c r="P59" t="s">
        <v>213</v>
      </c>
      <c r="Q59" t="s">
        <v>214</v>
      </c>
      <c r="R59" s="157">
        <v>44316</v>
      </c>
      <c r="S59" t="s">
        <v>60</v>
      </c>
      <c r="T59">
        <v>102.828</v>
      </c>
      <c r="U59">
        <v>0.46229999999999999</v>
      </c>
      <c r="X59">
        <v>6.08</v>
      </c>
      <c r="Y59">
        <v>-23.428000000000001</v>
      </c>
      <c r="Z59">
        <v>120</v>
      </c>
      <c r="AA59">
        <v>2021</v>
      </c>
      <c r="AB59" s="157">
        <v>44315</v>
      </c>
      <c r="AC59">
        <v>4.6399999999999997</v>
      </c>
      <c r="AD59">
        <v>32.53</v>
      </c>
      <c r="AE59">
        <v>44.7</v>
      </c>
      <c r="AF59">
        <v>114.01</v>
      </c>
      <c r="AG59">
        <v>1.1000000000000001</v>
      </c>
      <c r="AH59">
        <v>125.85</v>
      </c>
      <c r="AI59">
        <v>5.83</v>
      </c>
      <c r="AJ59">
        <v>669.15099999999995</v>
      </c>
      <c r="AK59">
        <v>886.57527495782404</v>
      </c>
      <c r="AL59">
        <v>-14.7547526598646</v>
      </c>
      <c r="AM59">
        <v>2.3997389796059299</v>
      </c>
    </row>
    <row r="60" spans="1:42">
      <c r="A60">
        <v>61</v>
      </c>
      <c r="B60" s="4" t="s">
        <v>215</v>
      </c>
      <c r="C60" s="148" t="s">
        <v>216</v>
      </c>
      <c r="D60" s="157">
        <v>44428</v>
      </c>
      <c r="E60">
        <v>232</v>
      </c>
      <c r="F60">
        <v>2021</v>
      </c>
      <c r="G60" t="s">
        <v>206</v>
      </c>
      <c r="H60" t="s">
        <v>630</v>
      </c>
      <c r="I60" t="s">
        <v>34</v>
      </c>
      <c r="J60">
        <v>106.7334</v>
      </c>
      <c r="K60">
        <v>0.4884</v>
      </c>
      <c r="N60">
        <v>46.22</v>
      </c>
      <c r="O60">
        <v>-28.609000000000002</v>
      </c>
      <c r="P60" t="s">
        <v>217</v>
      </c>
      <c r="Q60" t="s">
        <v>218</v>
      </c>
      <c r="R60" s="157">
        <v>44428</v>
      </c>
      <c r="S60" t="s">
        <v>60</v>
      </c>
      <c r="T60">
        <v>104.4894</v>
      </c>
      <c r="U60">
        <v>0.45550000000000002</v>
      </c>
      <c r="X60">
        <v>5.52</v>
      </c>
      <c r="Y60">
        <v>-21.329000000000001</v>
      </c>
      <c r="Z60">
        <v>232</v>
      </c>
      <c r="AA60">
        <v>2021</v>
      </c>
      <c r="AB60" s="157">
        <v>44426</v>
      </c>
      <c r="AC60">
        <v>4.24</v>
      </c>
      <c r="AD60">
        <v>63.96</v>
      </c>
      <c r="AE60">
        <v>106.6</v>
      </c>
      <c r="AF60">
        <v>388.26</v>
      </c>
      <c r="AG60">
        <v>3.02</v>
      </c>
      <c r="AH60">
        <v>495.97</v>
      </c>
      <c r="AI60">
        <v>43.26</v>
      </c>
      <c r="AJ60">
        <v>424.78899999999999</v>
      </c>
      <c r="AK60">
        <v>2096.9489693007499</v>
      </c>
      <c r="AL60">
        <v>-11.578142829466801</v>
      </c>
      <c r="AM60">
        <v>2.5451536192471398</v>
      </c>
    </row>
    <row r="61" spans="1:42">
      <c r="A61">
        <v>62</v>
      </c>
      <c r="B61" s="4" t="s">
        <v>219</v>
      </c>
      <c r="C61" s="148" t="s">
        <v>220</v>
      </c>
      <c r="D61" s="157">
        <v>44463</v>
      </c>
      <c r="E61">
        <v>267</v>
      </c>
      <c r="F61">
        <v>2021</v>
      </c>
      <c r="G61" t="s">
        <v>206</v>
      </c>
      <c r="H61" t="s">
        <v>630</v>
      </c>
      <c r="I61" t="s">
        <v>34</v>
      </c>
      <c r="J61">
        <v>108.63679999999999</v>
      </c>
      <c r="K61">
        <v>0.54849999999999999</v>
      </c>
      <c r="N61">
        <v>78.16</v>
      </c>
      <c r="O61">
        <v>-28.422999999999998</v>
      </c>
      <c r="P61" t="s">
        <v>221</v>
      </c>
      <c r="Q61" t="s">
        <v>222</v>
      </c>
      <c r="R61" s="157">
        <v>44463</v>
      </c>
      <c r="S61" t="s">
        <v>60</v>
      </c>
      <c r="T61">
        <v>103.9158</v>
      </c>
      <c r="U61">
        <v>0.47699999999999998</v>
      </c>
      <c r="X61">
        <v>4.09</v>
      </c>
      <c r="Y61">
        <v>-23.135000000000002</v>
      </c>
      <c r="Z61">
        <v>267</v>
      </c>
      <c r="AA61">
        <v>2021</v>
      </c>
      <c r="AB61" s="157">
        <v>44463</v>
      </c>
      <c r="AE61">
        <v>60.2</v>
      </c>
      <c r="AM61">
        <v>2.48944409540317</v>
      </c>
      <c r="AO61">
        <v>1.5087723586319699</v>
      </c>
    </row>
    <row r="62" spans="1:42">
      <c r="A62">
        <v>63</v>
      </c>
      <c r="B62" s="4" t="s">
        <v>219</v>
      </c>
      <c r="C62" s="148" t="s">
        <v>220</v>
      </c>
      <c r="D62" s="157">
        <v>44463</v>
      </c>
      <c r="E62">
        <v>267</v>
      </c>
      <c r="F62">
        <v>2021</v>
      </c>
      <c r="G62" t="s">
        <v>206</v>
      </c>
      <c r="H62" t="s">
        <v>630</v>
      </c>
      <c r="I62" t="s">
        <v>34</v>
      </c>
      <c r="J62">
        <v>108.63679999999999</v>
      </c>
      <c r="K62">
        <v>0.54849999999999999</v>
      </c>
      <c r="N62">
        <v>78.16</v>
      </c>
      <c r="O62">
        <v>-28.422999999999998</v>
      </c>
      <c r="R62" s="157"/>
      <c r="AB62" s="157">
        <v>44463</v>
      </c>
      <c r="AE62">
        <v>98.3</v>
      </c>
    </row>
    <row r="63" spans="1:42">
      <c r="A63">
        <v>64</v>
      </c>
      <c r="B63" s="4" t="s">
        <v>223</v>
      </c>
      <c r="C63" s="148" t="s">
        <v>224</v>
      </c>
      <c r="D63" s="157">
        <v>44466</v>
      </c>
      <c r="E63">
        <v>270</v>
      </c>
      <c r="F63">
        <v>2021</v>
      </c>
      <c r="G63" t="s">
        <v>206</v>
      </c>
      <c r="H63" t="s">
        <v>630</v>
      </c>
      <c r="I63" t="s">
        <v>34</v>
      </c>
      <c r="J63">
        <v>103.56270000000001</v>
      </c>
      <c r="K63">
        <v>0.52310000000000001</v>
      </c>
      <c r="N63">
        <v>53.61</v>
      </c>
      <c r="O63">
        <v>-28.407</v>
      </c>
      <c r="P63" t="s">
        <v>225</v>
      </c>
      <c r="Q63" t="s">
        <v>226</v>
      </c>
      <c r="R63" s="157">
        <v>44466</v>
      </c>
      <c r="S63" t="s">
        <v>60</v>
      </c>
      <c r="T63">
        <v>104.5501</v>
      </c>
      <c r="U63">
        <v>0.47889999999999999</v>
      </c>
      <c r="X63">
        <v>4.96</v>
      </c>
      <c r="Y63">
        <v>-22.062999999999999</v>
      </c>
      <c r="Z63">
        <v>270</v>
      </c>
      <c r="AA63">
        <v>2021</v>
      </c>
      <c r="AB63" s="157">
        <v>44466</v>
      </c>
      <c r="AE63">
        <v>71.900000000000006</v>
      </c>
      <c r="AM63">
        <v>2.7898628813744799</v>
      </c>
    </row>
    <row r="64" spans="1:42">
      <c r="A64">
        <v>65</v>
      </c>
      <c r="B64" s="4" t="s">
        <v>223</v>
      </c>
      <c r="C64" s="148" t="s">
        <v>224</v>
      </c>
      <c r="D64" s="157">
        <v>44466</v>
      </c>
      <c r="E64">
        <v>270</v>
      </c>
      <c r="F64">
        <v>2021</v>
      </c>
      <c r="G64" t="s">
        <v>206</v>
      </c>
      <c r="H64" t="s">
        <v>630</v>
      </c>
      <c r="I64" t="s">
        <v>34</v>
      </c>
      <c r="J64">
        <v>103.56270000000001</v>
      </c>
      <c r="K64">
        <v>0.52310000000000001</v>
      </c>
      <c r="N64">
        <v>53.61</v>
      </c>
      <c r="O64">
        <v>-28.407</v>
      </c>
      <c r="R64" s="157"/>
      <c r="AB64" s="157">
        <v>44466</v>
      </c>
      <c r="AE64">
        <v>70.2</v>
      </c>
    </row>
    <row r="65" spans="1:42">
      <c r="A65">
        <v>66</v>
      </c>
      <c r="B65" s="4" t="s">
        <v>227</v>
      </c>
      <c r="C65" s="148" t="s">
        <v>228</v>
      </c>
      <c r="D65" s="157">
        <v>44494</v>
      </c>
      <c r="E65">
        <v>298</v>
      </c>
      <c r="F65">
        <v>2021</v>
      </c>
      <c r="G65" t="s">
        <v>206</v>
      </c>
      <c r="H65" t="s">
        <v>630</v>
      </c>
      <c r="I65" t="s">
        <v>34</v>
      </c>
      <c r="J65">
        <v>108.51349999999999</v>
      </c>
      <c r="K65">
        <v>0.5</v>
      </c>
      <c r="N65">
        <v>48.16</v>
      </c>
      <c r="O65">
        <v>-28.654</v>
      </c>
      <c r="P65" t="s">
        <v>229</v>
      </c>
      <c r="Q65" t="s">
        <v>230</v>
      </c>
      <c r="R65" s="157">
        <v>44494</v>
      </c>
      <c r="S65" t="s">
        <v>60</v>
      </c>
      <c r="T65">
        <v>105.8883</v>
      </c>
      <c r="U65">
        <v>0.46339999999999998</v>
      </c>
      <c r="X65">
        <v>4.24</v>
      </c>
      <c r="Y65">
        <v>-20.997</v>
      </c>
      <c r="Z65">
        <v>298</v>
      </c>
      <c r="AA65">
        <v>2021</v>
      </c>
      <c r="AB65" s="157">
        <v>44494</v>
      </c>
      <c r="AC65">
        <v>4.57</v>
      </c>
      <c r="AD65">
        <v>39.57</v>
      </c>
      <c r="AE65">
        <v>63</v>
      </c>
      <c r="AF65">
        <v>84.97</v>
      </c>
      <c r="AG65">
        <v>1.9</v>
      </c>
      <c r="AH65">
        <v>645.67999999999995</v>
      </c>
      <c r="AI65">
        <v>34.17</v>
      </c>
      <c r="AJ65">
        <v>595.49</v>
      </c>
      <c r="AK65">
        <v>1604.08350520624</v>
      </c>
      <c r="AL65">
        <v>-12.7681450418289</v>
      </c>
      <c r="AM65">
        <v>1.9328052605330699</v>
      </c>
    </row>
    <row r="66" spans="1:42">
      <c r="A66">
        <v>67</v>
      </c>
      <c r="B66" s="4" t="s">
        <v>231</v>
      </c>
      <c r="C66" s="148" t="s">
        <v>232</v>
      </c>
      <c r="D66" s="157">
        <v>44684</v>
      </c>
      <c r="E66">
        <v>123</v>
      </c>
      <c r="F66">
        <v>2022</v>
      </c>
      <c r="G66" t="s">
        <v>206</v>
      </c>
      <c r="H66" t="s">
        <v>630</v>
      </c>
      <c r="I66" t="s">
        <v>34</v>
      </c>
      <c r="J66">
        <v>106.2808</v>
      </c>
      <c r="K66">
        <v>0.50470000000000004</v>
      </c>
      <c r="N66">
        <v>23.36</v>
      </c>
      <c r="O66">
        <v>-28.215</v>
      </c>
      <c r="P66" t="s">
        <v>233</v>
      </c>
      <c r="Q66" t="s">
        <v>234</v>
      </c>
      <c r="R66" s="157">
        <v>44684</v>
      </c>
      <c r="S66" t="s">
        <v>60</v>
      </c>
      <c r="T66">
        <v>110.5919</v>
      </c>
      <c r="U66">
        <v>0.52890000000000004</v>
      </c>
      <c r="X66">
        <v>3.09</v>
      </c>
      <c r="Y66">
        <v>-21.3</v>
      </c>
      <c r="Z66">
        <v>123</v>
      </c>
      <c r="AA66">
        <v>2022</v>
      </c>
      <c r="AB66" s="157">
        <v>44684</v>
      </c>
      <c r="AC66">
        <v>4.82</v>
      </c>
      <c r="AD66">
        <v>31.45</v>
      </c>
      <c r="AE66">
        <v>32.1</v>
      </c>
      <c r="AF66">
        <v>206.54</v>
      </c>
      <c r="AG66">
        <v>1.39</v>
      </c>
      <c r="AH66">
        <v>568.22</v>
      </c>
      <c r="AI66">
        <v>40.58</v>
      </c>
      <c r="AJ66">
        <v>699.27</v>
      </c>
      <c r="AK66">
        <v>1000</v>
      </c>
      <c r="AL66">
        <v>-14.589187322894301</v>
      </c>
      <c r="AM66">
        <v>2.12736102191292</v>
      </c>
      <c r="AN66">
        <v>2389.5623986301098</v>
      </c>
      <c r="AP66">
        <v>2.12712557914154</v>
      </c>
    </row>
    <row r="67" spans="1:42">
      <c r="A67">
        <v>68</v>
      </c>
      <c r="B67" s="4" t="s">
        <v>235</v>
      </c>
      <c r="C67" s="148" t="s">
        <v>236</v>
      </c>
      <c r="D67" s="157">
        <v>44796</v>
      </c>
      <c r="E67">
        <v>235</v>
      </c>
      <c r="F67">
        <v>2022</v>
      </c>
      <c r="G67" t="s">
        <v>206</v>
      </c>
      <c r="H67" t="s">
        <v>630</v>
      </c>
      <c r="I67" t="s">
        <v>34</v>
      </c>
      <c r="J67">
        <v>107.5095</v>
      </c>
      <c r="K67">
        <v>0.46839999999999998</v>
      </c>
      <c r="N67">
        <v>37.9</v>
      </c>
      <c r="O67">
        <v>-28.129000000000001</v>
      </c>
      <c r="P67" t="s">
        <v>237</v>
      </c>
      <c r="Q67" t="s">
        <v>238</v>
      </c>
      <c r="R67" s="157">
        <v>44796</v>
      </c>
      <c r="S67" t="s">
        <v>60</v>
      </c>
      <c r="T67">
        <v>104.0137</v>
      </c>
      <c r="U67">
        <v>0.47860000000000003</v>
      </c>
      <c r="X67">
        <v>3.79</v>
      </c>
      <c r="Y67">
        <v>-22.593</v>
      </c>
      <c r="Z67">
        <v>235</v>
      </c>
      <c r="AA67">
        <v>2022</v>
      </c>
      <c r="AB67" s="157">
        <v>44777</v>
      </c>
      <c r="AC67">
        <v>4.7300000000000004</v>
      </c>
      <c r="AD67">
        <v>28.18</v>
      </c>
      <c r="AE67">
        <v>45.5</v>
      </c>
      <c r="AF67">
        <v>13.83</v>
      </c>
      <c r="AG67">
        <v>0.85</v>
      </c>
      <c r="AH67">
        <v>24.99</v>
      </c>
      <c r="AI67">
        <v>24.12</v>
      </c>
      <c r="AJ67">
        <v>406.447</v>
      </c>
      <c r="AK67">
        <v>2100</v>
      </c>
      <c r="AL67">
        <v>-12.7935936384611</v>
      </c>
      <c r="AM67">
        <v>2.4822712022715399</v>
      </c>
      <c r="AO67">
        <v>2.0776641933850399</v>
      </c>
    </row>
    <row r="68" spans="1:42">
      <c r="A68">
        <v>69</v>
      </c>
      <c r="B68" s="4" t="s">
        <v>239</v>
      </c>
      <c r="C68" s="148" t="s">
        <v>240</v>
      </c>
      <c r="D68" s="157">
        <v>44858</v>
      </c>
      <c r="E68">
        <v>297</v>
      </c>
      <c r="F68">
        <v>2022</v>
      </c>
      <c r="G68" t="s">
        <v>206</v>
      </c>
      <c r="H68" t="s">
        <v>630</v>
      </c>
      <c r="I68" t="s">
        <v>34</v>
      </c>
      <c r="J68">
        <v>106.9016</v>
      </c>
      <c r="K68">
        <v>0.46579999999999999</v>
      </c>
      <c r="N68">
        <v>36.28</v>
      </c>
      <c r="O68">
        <v>-28.161000000000001</v>
      </c>
      <c r="P68" t="s">
        <v>241</v>
      </c>
      <c r="Q68" t="s">
        <v>242</v>
      </c>
      <c r="R68" s="157">
        <v>44858</v>
      </c>
      <c r="S68" t="s">
        <v>60</v>
      </c>
      <c r="T68">
        <v>102.7119</v>
      </c>
      <c r="U68">
        <v>0.48089999999999999</v>
      </c>
      <c r="X68">
        <v>1.94</v>
      </c>
      <c r="Y68">
        <v>-23.225000000000001</v>
      </c>
      <c r="Z68">
        <v>297</v>
      </c>
      <c r="AA68">
        <v>2022</v>
      </c>
      <c r="AB68" s="157">
        <v>44858</v>
      </c>
      <c r="AC68">
        <v>4.82</v>
      </c>
      <c r="AD68">
        <v>34.54</v>
      </c>
      <c r="AE68">
        <v>40.6</v>
      </c>
      <c r="AF68">
        <v>144.08000000000001</v>
      </c>
      <c r="AG68">
        <v>1.08</v>
      </c>
      <c r="AH68">
        <v>184.7</v>
      </c>
      <c r="AI68">
        <v>12.86</v>
      </c>
      <c r="AJ68">
        <v>971.52599999999995</v>
      </c>
      <c r="AK68">
        <v>1400</v>
      </c>
      <c r="AL68">
        <v>-12.3760086682958</v>
      </c>
    </row>
    <row r="69" spans="1:42">
      <c r="A69">
        <v>70</v>
      </c>
      <c r="B69" s="4" t="s">
        <v>243</v>
      </c>
      <c r="C69" s="149" t="s">
        <v>244</v>
      </c>
      <c r="D69" s="157">
        <v>43902</v>
      </c>
      <c r="E69">
        <v>72</v>
      </c>
      <c r="F69">
        <v>2020</v>
      </c>
      <c r="G69" t="s">
        <v>245</v>
      </c>
      <c r="H69" t="s">
        <v>627</v>
      </c>
      <c r="I69" t="s">
        <v>34</v>
      </c>
      <c r="J69">
        <v>98.003600000000006</v>
      </c>
      <c r="K69">
        <v>0.44690000000000002</v>
      </c>
      <c r="L69">
        <v>162</v>
      </c>
      <c r="M69">
        <v>37</v>
      </c>
      <c r="N69">
        <v>7.79</v>
      </c>
      <c r="O69">
        <v>-29.209</v>
      </c>
      <c r="AB69" s="157">
        <v>43872</v>
      </c>
      <c r="AC69">
        <v>5.08</v>
      </c>
      <c r="AD69">
        <v>41.26</v>
      </c>
      <c r="AE69">
        <v>17.3</v>
      </c>
      <c r="AF69">
        <v>70.33</v>
      </c>
      <c r="AG69">
        <v>0.46076666666666699</v>
      </c>
      <c r="AH69">
        <v>13.89</v>
      </c>
      <c r="AI69">
        <v>6.53</v>
      </c>
      <c r="AJ69">
        <v>3022.37</v>
      </c>
      <c r="AK69">
        <v>568.19644341943103</v>
      </c>
      <c r="AL69">
        <v>-13.1743010319516</v>
      </c>
      <c r="AM69">
        <v>1.7467385258579999</v>
      </c>
      <c r="AN69">
        <v>1833.2117426244799</v>
      </c>
      <c r="AP69">
        <v>1.69228525540285</v>
      </c>
    </row>
    <row r="70" spans="1:42">
      <c r="A70">
        <v>71</v>
      </c>
      <c r="B70" s="4" t="s">
        <v>246</v>
      </c>
      <c r="C70" s="149" t="s">
        <v>247</v>
      </c>
      <c r="D70" s="157">
        <v>43948</v>
      </c>
      <c r="E70">
        <v>118</v>
      </c>
      <c r="F70">
        <v>2020</v>
      </c>
      <c r="G70" t="s">
        <v>245</v>
      </c>
      <c r="H70" t="s">
        <v>627</v>
      </c>
      <c r="I70" t="s">
        <v>34</v>
      </c>
      <c r="J70">
        <v>105.75579999999999</v>
      </c>
      <c r="K70">
        <v>0.48449999999999999</v>
      </c>
      <c r="N70">
        <v>13.3</v>
      </c>
      <c r="O70">
        <v>-28.356999999999999</v>
      </c>
      <c r="P70" t="s">
        <v>248</v>
      </c>
      <c r="Q70" t="s">
        <v>249</v>
      </c>
      <c r="R70" s="157">
        <v>43903</v>
      </c>
      <c r="S70" t="s">
        <v>60</v>
      </c>
      <c r="T70">
        <v>101.0574</v>
      </c>
      <c r="U70">
        <v>0.46310000000000001</v>
      </c>
      <c r="X70">
        <v>5.87</v>
      </c>
      <c r="Y70">
        <v>-21.167999999999999</v>
      </c>
      <c r="Z70">
        <v>73</v>
      </c>
      <c r="AA70">
        <v>2020</v>
      </c>
      <c r="AB70" s="157">
        <v>43945</v>
      </c>
      <c r="AC70">
        <v>4.8600000000000003</v>
      </c>
      <c r="AD70">
        <v>30</v>
      </c>
      <c r="AE70">
        <v>20.183333333333302</v>
      </c>
      <c r="AF70">
        <v>37.67</v>
      </c>
      <c r="AG70">
        <v>0.43669999999999998</v>
      </c>
      <c r="AH70">
        <v>9.94</v>
      </c>
      <c r="AI70">
        <v>1.92</v>
      </c>
      <c r="AJ70">
        <v>1471.4</v>
      </c>
      <c r="AK70">
        <v>493.37595471029999</v>
      </c>
      <c r="AL70">
        <v>-13.968138806339001</v>
      </c>
      <c r="AM70">
        <v>1.67311732170912</v>
      </c>
      <c r="AN70">
        <v>1789.8158086769899</v>
      </c>
      <c r="AP70">
        <v>1.6410845582242899</v>
      </c>
    </row>
    <row r="71" spans="1:42">
      <c r="A71">
        <v>72</v>
      </c>
      <c r="B71" s="4" t="s">
        <v>250</v>
      </c>
      <c r="C71" s="149" t="s">
        <v>251</v>
      </c>
      <c r="D71" s="157">
        <v>44070</v>
      </c>
      <c r="E71">
        <v>240</v>
      </c>
      <c r="F71">
        <v>2020</v>
      </c>
      <c r="G71" t="s">
        <v>245</v>
      </c>
      <c r="H71" t="s">
        <v>627</v>
      </c>
      <c r="I71" t="s">
        <v>34</v>
      </c>
      <c r="J71">
        <v>104.6028</v>
      </c>
      <c r="K71">
        <v>0.45579999999999998</v>
      </c>
      <c r="N71">
        <v>23.8</v>
      </c>
      <c r="O71">
        <v>-27.765999999999998</v>
      </c>
      <c r="P71" t="s">
        <v>252</v>
      </c>
      <c r="Q71" t="s">
        <v>253</v>
      </c>
      <c r="R71" s="157">
        <v>44070</v>
      </c>
      <c r="S71" t="s">
        <v>60</v>
      </c>
      <c r="T71">
        <v>105.31659999999999</v>
      </c>
      <c r="U71">
        <v>0.48370000000000002</v>
      </c>
      <c r="X71">
        <v>6.09</v>
      </c>
      <c r="Y71">
        <v>-22.38</v>
      </c>
      <c r="Z71">
        <v>240</v>
      </c>
      <c r="AA71">
        <v>2020</v>
      </c>
      <c r="AB71" s="157">
        <v>44067</v>
      </c>
      <c r="AC71">
        <v>5.18</v>
      </c>
      <c r="AD71">
        <v>30</v>
      </c>
      <c r="AE71">
        <v>40.31</v>
      </c>
      <c r="AF71">
        <v>7.02</v>
      </c>
      <c r="AG71">
        <v>0.74299999999999999</v>
      </c>
      <c r="AH71">
        <v>9.0299999999999994</v>
      </c>
      <c r="AI71">
        <v>4.18</v>
      </c>
      <c r="AK71">
        <v>1710.0567787202301</v>
      </c>
      <c r="AL71">
        <v>-12.8362678787623</v>
      </c>
      <c r="AM71">
        <v>2.7644819673163301</v>
      </c>
      <c r="AO71">
        <v>7.7313428980478003</v>
      </c>
    </row>
    <row r="72" spans="1:42">
      <c r="A72">
        <v>73</v>
      </c>
      <c r="B72" s="4" t="s">
        <v>254</v>
      </c>
      <c r="C72" s="149" t="s">
        <v>255</v>
      </c>
      <c r="D72" s="157">
        <v>44124</v>
      </c>
      <c r="E72">
        <v>294</v>
      </c>
      <c r="F72">
        <v>2020</v>
      </c>
      <c r="G72" t="s">
        <v>245</v>
      </c>
      <c r="H72" t="s">
        <v>627</v>
      </c>
      <c r="I72" t="s">
        <v>34</v>
      </c>
      <c r="J72">
        <v>104.65689999999999</v>
      </c>
      <c r="K72">
        <v>0.4914</v>
      </c>
      <c r="N72">
        <v>17.66</v>
      </c>
      <c r="O72">
        <v>-28.738</v>
      </c>
      <c r="P72" t="s">
        <v>256</v>
      </c>
      <c r="Q72" t="s">
        <v>257</v>
      </c>
      <c r="R72" s="157">
        <v>44124</v>
      </c>
      <c r="S72" t="s">
        <v>60</v>
      </c>
      <c r="T72">
        <v>102.9896</v>
      </c>
      <c r="U72">
        <v>0.4864</v>
      </c>
      <c r="X72">
        <v>3.67</v>
      </c>
      <c r="Y72">
        <v>-21.222999999999999</v>
      </c>
      <c r="Z72">
        <v>294</v>
      </c>
      <c r="AA72">
        <v>2020</v>
      </c>
      <c r="AB72" s="157">
        <v>44111</v>
      </c>
      <c r="AC72">
        <v>4.5999999999999996</v>
      </c>
      <c r="AD72">
        <v>49</v>
      </c>
      <c r="AE72">
        <v>53.2</v>
      </c>
      <c r="AF72">
        <v>93.76</v>
      </c>
      <c r="AG72">
        <v>1.1000000000000001</v>
      </c>
      <c r="AH72">
        <v>17.7</v>
      </c>
      <c r="AI72">
        <v>5.55</v>
      </c>
      <c r="AK72">
        <v>1386.59133776258</v>
      </c>
      <c r="AL72">
        <v>-12.450895154708901</v>
      </c>
      <c r="AM72">
        <v>3.1282361845305302</v>
      </c>
    </row>
    <row r="73" spans="1:42">
      <c r="A73">
        <v>74</v>
      </c>
      <c r="B73" s="4" t="s">
        <v>258</v>
      </c>
      <c r="C73" s="149" t="s">
        <v>259</v>
      </c>
      <c r="D73" s="157">
        <v>44316</v>
      </c>
      <c r="E73">
        <v>120</v>
      </c>
      <c r="F73">
        <v>2021</v>
      </c>
      <c r="G73" t="s">
        <v>245</v>
      </c>
      <c r="H73" t="s">
        <v>627</v>
      </c>
      <c r="I73" t="s">
        <v>34</v>
      </c>
      <c r="J73">
        <v>107.9605</v>
      </c>
      <c r="K73">
        <v>0.49490000000000001</v>
      </c>
      <c r="N73">
        <v>19</v>
      </c>
      <c r="O73">
        <v>-28.297999999999998</v>
      </c>
      <c r="P73" t="s">
        <v>260</v>
      </c>
      <c r="Q73" t="s">
        <v>261</v>
      </c>
      <c r="R73" s="157">
        <v>44316</v>
      </c>
      <c r="S73" t="s">
        <v>60</v>
      </c>
      <c r="T73">
        <v>103.5562</v>
      </c>
      <c r="U73">
        <v>0.48799999999999999</v>
      </c>
      <c r="X73">
        <v>4.45</v>
      </c>
      <c r="Y73">
        <v>-21.780999999999999</v>
      </c>
      <c r="Z73">
        <v>120</v>
      </c>
      <c r="AA73">
        <v>2021</v>
      </c>
      <c r="AB73" s="157">
        <v>44315</v>
      </c>
      <c r="AC73">
        <v>4.8600000000000003</v>
      </c>
      <c r="AD73">
        <v>29.52</v>
      </c>
      <c r="AE73">
        <v>24.7</v>
      </c>
      <c r="AF73">
        <v>46.21</v>
      </c>
      <c r="AG73">
        <v>0.75</v>
      </c>
      <c r="AH73">
        <v>17.559999999999999</v>
      </c>
      <c r="AI73">
        <v>2.63</v>
      </c>
      <c r="AJ73">
        <v>866.37599999999998</v>
      </c>
      <c r="AK73">
        <v>558.43164044047205</v>
      </c>
      <c r="AL73">
        <v>-14.6060663182346</v>
      </c>
      <c r="AM73">
        <v>1.5219494342966</v>
      </c>
    </row>
    <row r="74" spans="1:42">
      <c r="A74">
        <v>75</v>
      </c>
      <c r="B74" s="4" t="s">
        <v>262</v>
      </c>
      <c r="C74" s="149" t="s">
        <v>263</v>
      </c>
      <c r="D74" s="157">
        <v>44428</v>
      </c>
      <c r="E74">
        <v>232</v>
      </c>
      <c r="F74">
        <v>2021</v>
      </c>
      <c r="G74" t="s">
        <v>245</v>
      </c>
      <c r="H74" t="s">
        <v>627</v>
      </c>
      <c r="I74" t="s">
        <v>34</v>
      </c>
      <c r="J74">
        <v>107.2373</v>
      </c>
      <c r="K74">
        <v>0.49170000000000003</v>
      </c>
      <c r="N74">
        <v>34.590000000000003</v>
      </c>
      <c r="O74">
        <v>-28.486000000000001</v>
      </c>
      <c r="P74" t="s">
        <v>264</v>
      </c>
      <c r="Q74" t="s">
        <v>265</v>
      </c>
      <c r="R74" s="157">
        <v>44428</v>
      </c>
      <c r="S74" t="s">
        <v>60</v>
      </c>
      <c r="T74">
        <v>103.49160000000001</v>
      </c>
      <c r="U74">
        <v>0.4758</v>
      </c>
      <c r="X74">
        <v>4.32</v>
      </c>
      <c r="Y74">
        <v>-21.178000000000001</v>
      </c>
      <c r="Z74">
        <v>232</v>
      </c>
      <c r="AA74">
        <v>2021</v>
      </c>
      <c r="AB74" s="157">
        <v>44426</v>
      </c>
      <c r="AC74">
        <v>4.3899999999999997</v>
      </c>
      <c r="AD74">
        <v>56.01</v>
      </c>
      <c r="AE74">
        <v>79.599999999999994</v>
      </c>
      <c r="AF74">
        <v>471.44</v>
      </c>
      <c r="AG74">
        <v>2.42</v>
      </c>
      <c r="AH74">
        <v>404.96</v>
      </c>
      <c r="AI74">
        <v>9.9</v>
      </c>
      <c r="AJ74">
        <v>706.16199999999901</v>
      </c>
      <c r="AK74">
        <v>2224.1043110358701</v>
      </c>
      <c r="AL74">
        <v>-11.7379593188451</v>
      </c>
      <c r="AM74">
        <v>2.4723836974157498</v>
      </c>
      <c r="AO74">
        <v>3.5786689627780599</v>
      </c>
    </row>
    <row r="75" spans="1:42">
      <c r="A75">
        <v>76</v>
      </c>
      <c r="B75" s="4" t="s">
        <v>266</v>
      </c>
      <c r="C75" s="149" t="s">
        <v>267</v>
      </c>
      <c r="D75" s="157">
        <v>44463</v>
      </c>
      <c r="E75">
        <v>267</v>
      </c>
      <c r="F75">
        <v>2021</v>
      </c>
      <c r="G75" t="s">
        <v>245</v>
      </c>
      <c r="H75" t="s">
        <v>628</v>
      </c>
      <c r="I75" t="s">
        <v>34</v>
      </c>
      <c r="J75">
        <v>107.705</v>
      </c>
      <c r="K75">
        <v>0.52139999999999997</v>
      </c>
      <c r="N75">
        <v>53.26</v>
      </c>
      <c r="O75">
        <v>-28.413</v>
      </c>
      <c r="P75" t="s">
        <v>268</v>
      </c>
      <c r="Q75" t="s">
        <v>269</v>
      </c>
      <c r="R75" s="157">
        <v>44463</v>
      </c>
      <c r="S75" t="s">
        <v>60</v>
      </c>
      <c r="T75">
        <v>102.7906</v>
      </c>
      <c r="U75">
        <v>0.44800000000000001</v>
      </c>
      <c r="X75">
        <v>5.0599999999999996</v>
      </c>
      <c r="Y75">
        <v>-23.155999999999999</v>
      </c>
      <c r="Z75">
        <v>267</v>
      </c>
      <c r="AA75">
        <v>2021</v>
      </c>
      <c r="AB75" s="157">
        <v>44463</v>
      </c>
      <c r="AE75">
        <v>76.2</v>
      </c>
      <c r="AM75">
        <v>1.9487372840410799</v>
      </c>
      <c r="AO75">
        <v>4.4207758736274902</v>
      </c>
    </row>
    <row r="76" spans="1:42">
      <c r="A76">
        <v>78</v>
      </c>
      <c r="B76" s="4" t="s">
        <v>270</v>
      </c>
      <c r="C76" s="149" t="s">
        <v>271</v>
      </c>
      <c r="D76" s="157">
        <v>44467</v>
      </c>
      <c r="E76">
        <v>271</v>
      </c>
      <c r="F76">
        <v>2021</v>
      </c>
      <c r="G76" t="s">
        <v>245</v>
      </c>
      <c r="H76" t="s">
        <v>628</v>
      </c>
      <c r="I76" t="s">
        <v>34</v>
      </c>
      <c r="J76">
        <v>106.30289999999999</v>
      </c>
      <c r="K76">
        <v>0.5363</v>
      </c>
      <c r="N76">
        <v>34.630000000000003</v>
      </c>
      <c r="O76">
        <v>-28.306000000000001</v>
      </c>
      <c r="P76" t="s">
        <v>272</v>
      </c>
      <c r="Q76" t="s">
        <v>273</v>
      </c>
      <c r="R76" s="157">
        <v>44467</v>
      </c>
      <c r="S76" t="s">
        <v>60</v>
      </c>
      <c r="T76">
        <v>102.4341</v>
      </c>
      <c r="U76">
        <v>0.47020000000000001</v>
      </c>
      <c r="X76">
        <v>5.34</v>
      </c>
      <c r="Y76">
        <v>-22.135000000000002</v>
      </c>
      <c r="Z76">
        <v>271</v>
      </c>
      <c r="AA76">
        <v>2021</v>
      </c>
      <c r="AB76" s="157">
        <v>44467</v>
      </c>
      <c r="AE76">
        <v>42.7</v>
      </c>
      <c r="AM76">
        <v>1.49726975890069</v>
      </c>
      <c r="AO76">
        <v>3.8000408248392001</v>
      </c>
    </row>
    <row r="77" spans="1:42">
      <c r="A77">
        <v>80</v>
      </c>
      <c r="B77" s="4" t="s">
        <v>274</v>
      </c>
      <c r="C77" s="149" t="s">
        <v>275</v>
      </c>
      <c r="D77" s="157">
        <v>44494</v>
      </c>
      <c r="E77">
        <v>298</v>
      </c>
      <c r="F77">
        <v>2021</v>
      </c>
      <c r="G77" t="s">
        <v>245</v>
      </c>
      <c r="H77" t="s">
        <v>628</v>
      </c>
      <c r="I77" t="s">
        <v>34</v>
      </c>
      <c r="J77">
        <v>106.9909</v>
      </c>
      <c r="K77">
        <v>0.49259999999999998</v>
      </c>
      <c r="N77">
        <v>27.44</v>
      </c>
      <c r="O77">
        <v>-28.51</v>
      </c>
      <c r="P77" t="s">
        <v>276</v>
      </c>
      <c r="Q77" t="s">
        <v>277</v>
      </c>
      <c r="R77" s="157">
        <v>44494</v>
      </c>
      <c r="S77" t="s">
        <v>60</v>
      </c>
      <c r="T77">
        <v>109.57680000000001</v>
      </c>
      <c r="U77">
        <v>0.50509999999999999</v>
      </c>
      <c r="X77">
        <v>3.49</v>
      </c>
      <c r="Y77">
        <v>-20.619</v>
      </c>
      <c r="Z77">
        <v>298</v>
      </c>
      <c r="AA77">
        <v>2021</v>
      </c>
      <c r="AB77" s="157">
        <v>44494</v>
      </c>
      <c r="AC77">
        <v>4.92</v>
      </c>
      <c r="AD77">
        <v>32.049999999999997</v>
      </c>
      <c r="AE77">
        <v>36.6</v>
      </c>
      <c r="AF77">
        <v>136.57</v>
      </c>
      <c r="AG77">
        <v>1.23</v>
      </c>
      <c r="AH77">
        <v>353.28</v>
      </c>
      <c r="AI77">
        <v>8.14</v>
      </c>
      <c r="AJ77">
        <v>899.66499999999996</v>
      </c>
      <c r="AK77">
        <v>1031.0992828711201</v>
      </c>
      <c r="AL77">
        <v>-12.938346412048499</v>
      </c>
      <c r="AM77">
        <v>1.1666990304783</v>
      </c>
      <c r="AO77">
        <v>1.7776296179986399</v>
      </c>
    </row>
    <row r="78" spans="1:42">
      <c r="A78">
        <v>81</v>
      </c>
      <c r="B78" s="4" t="s">
        <v>278</v>
      </c>
      <c r="C78" s="149" t="s">
        <v>279</v>
      </c>
      <c r="D78" s="157">
        <v>44684</v>
      </c>
      <c r="E78">
        <v>123</v>
      </c>
      <c r="F78">
        <v>2022</v>
      </c>
      <c r="G78" t="s">
        <v>245</v>
      </c>
      <c r="H78" t="s">
        <v>628</v>
      </c>
      <c r="I78" t="s">
        <v>34</v>
      </c>
      <c r="J78">
        <v>105.9709</v>
      </c>
      <c r="K78">
        <v>0.50390000000000001</v>
      </c>
      <c r="N78">
        <v>14.17</v>
      </c>
      <c r="O78">
        <v>-28.175999999999998</v>
      </c>
      <c r="P78" t="s">
        <v>280</v>
      </c>
      <c r="Q78" t="s">
        <v>281</v>
      </c>
      <c r="R78" s="157">
        <v>44684</v>
      </c>
      <c r="S78" t="s">
        <v>60</v>
      </c>
      <c r="T78">
        <v>105.3772</v>
      </c>
      <c r="U78">
        <v>0.47870000000000001</v>
      </c>
      <c r="X78">
        <v>2.58</v>
      </c>
      <c r="Y78">
        <v>-19.882999999999999</v>
      </c>
      <c r="Z78">
        <v>123</v>
      </c>
      <c r="AA78">
        <v>2022</v>
      </c>
      <c r="AB78" s="157">
        <v>44684</v>
      </c>
      <c r="AC78">
        <v>5.2</v>
      </c>
      <c r="AD78">
        <v>27.17</v>
      </c>
      <c r="AE78">
        <v>17.899999999999999</v>
      </c>
      <c r="AF78">
        <v>347.51</v>
      </c>
      <c r="AG78">
        <v>1.1000000000000001</v>
      </c>
      <c r="AH78">
        <v>393.16</v>
      </c>
      <c r="AI78">
        <v>5.54</v>
      </c>
      <c r="AJ78">
        <v>1102.78</v>
      </c>
      <c r="AK78">
        <v>670</v>
      </c>
      <c r="AM78">
        <v>1.21173475779245</v>
      </c>
      <c r="AN78">
        <v>1432.3804912405201</v>
      </c>
      <c r="AP78">
        <v>1.2115993892617301</v>
      </c>
    </row>
    <row r="79" spans="1:42">
      <c r="A79">
        <v>82</v>
      </c>
      <c r="B79" s="4" t="s">
        <v>282</v>
      </c>
      <c r="C79" s="149" t="s">
        <v>283</v>
      </c>
      <c r="D79" s="157">
        <v>44796</v>
      </c>
      <c r="E79">
        <v>235</v>
      </c>
      <c r="F79">
        <v>2022</v>
      </c>
      <c r="G79" t="s">
        <v>245</v>
      </c>
      <c r="H79" t="s">
        <v>628</v>
      </c>
      <c r="I79" t="s">
        <v>34</v>
      </c>
      <c r="J79">
        <v>105.32989999999999</v>
      </c>
      <c r="K79">
        <v>0.48170000000000002</v>
      </c>
      <c r="N79">
        <v>21.4</v>
      </c>
      <c r="O79">
        <v>-26.513000000000002</v>
      </c>
      <c r="P79" t="s">
        <v>284</v>
      </c>
      <c r="Q79" t="s">
        <v>285</v>
      </c>
      <c r="R79" s="157">
        <v>44796</v>
      </c>
      <c r="S79" t="s">
        <v>60</v>
      </c>
      <c r="T79">
        <v>102.8038</v>
      </c>
      <c r="U79">
        <v>0.47260000000000002</v>
      </c>
      <c r="X79">
        <v>3.18</v>
      </c>
      <c r="Y79">
        <v>-23</v>
      </c>
      <c r="Z79">
        <v>235</v>
      </c>
      <c r="AA79">
        <v>2022</v>
      </c>
      <c r="AB79" s="157">
        <v>44777</v>
      </c>
      <c r="AC79">
        <v>5.33</v>
      </c>
      <c r="AD79">
        <v>26.8</v>
      </c>
      <c r="AE79">
        <v>27.1</v>
      </c>
      <c r="AF79">
        <v>12.5</v>
      </c>
      <c r="AG79">
        <v>0.56000000000000005</v>
      </c>
      <c r="AH79">
        <v>13.37</v>
      </c>
      <c r="AI79">
        <v>2.94</v>
      </c>
      <c r="AJ79">
        <v>729.18299999999999</v>
      </c>
      <c r="AK79">
        <v>1200</v>
      </c>
      <c r="AL79">
        <v>-12.893832476420499</v>
      </c>
      <c r="AM79">
        <v>1.3923399383299699</v>
      </c>
      <c r="AO79">
        <v>10.875936032719601</v>
      </c>
    </row>
    <row r="80" spans="1:42">
      <c r="A80">
        <v>83</v>
      </c>
      <c r="B80" s="4" t="s">
        <v>286</v>
      </c>
      <c r="C80" s="149" t="s">
        <v>287</v>
      </c>
      <c r="D80" s="157">
        <v>44859</v>
      </c>
      <c r="E80">
        <v>298</v>
      </c>
      <c r="F80">
        <v>2022</v>
      </c>
      <c r="G80" t="s">
        <v>245</v>
      </c>
      <c r="H80" t="s">
        <v>628</v>
      </c>
      <c r="I80" t="s">
        <v>34</v>
      </c>
      <c r="J80">
        <v>104.72709999999999</v>
      </c>
      <c r="K80">
        <v>0.4788</v>
      </c>
      <c r="N80">
        <v>17.23</v>
      </c>
      <c r="O80">
        <v>-27.495999999999999</v>
      </c>
      <c r="P80" t="s">
        <v>288</v>
      </c>
      <c r="Q80" t="s">
        <v>289</v>
      </c>
      <c r="R80" s="157">
        <v>44859</v>
      </c>
      <c r="S80" t="s">
        <v>60</v>
      </c>
      <c r="T80">
        <v>99.154600000000002</v>
      </c>
      <c r="U80">
        <v>0.4627</v>
      </c>
      <c r="V80">
        <v>68</v>
      </c>
      <c r="W80">
        <v>37</v>
      </c>
      <c r="X80">
        <v>1.93</v>
      </c>
      <c r="Y80">
        <v>-18.231000000000002</v>
      </c>
      <c r="Z80">
        <v>298</v>
      </c>
      <c r="AA80">
        <v>2022</v>
      </c>
      <c r="AB80" s="157">
        <v>44858</v>
      </c>
      <c r="AC80">
        <v>5.51</v>
      </c>
      <c r="AD80">
        <v>30.47</v>
      </c>
      <c r="AE80">
        <v>19.100000000000001</v>
      </c>
      <c r="AF80">
        <v>249.86</v>
      </c>
      <c r="AG80">
        <v>0.69</v>
      </c>
      <c r="AH80">
        <v>35.01</v>
      </c>
      <c r="AI80">
        <v>2.14</v>
      </c>
      <c r="AJ80">
        <v>1386.37</v>
      </c>
      <c r="AK80">
        <v>830</v>
      </c>
      <c r="AL80">
        <v>-12.732885113036399</v>
      </c>
    </row>
    <row r="81" spans="1:42">
      <c r="A81">
        <v>84</v>
      </c>
      <c r="B81" s="4" t="s">
        <v>290</v>
      </c>
      <c r="C81" s="147" t="s">
        <v>291</v>
      </c>
      <c r="D81" s="157">
        <v>43902</v>
      </c>
      <c r="E81">
        <v>72</v>
      </c>
      <c r="F81">
        <v>2020</v>
      </c>
      <c r="G81" t="s">
        <v>292</v>
      </c>
      <c r="H81" t="s">
        <v>629</v>
      </c>
      <c r="I81" t="s">
        <v>34</v>
      </c>
      <c r="J81">
        <v>104.3573</v>
      </c>
      <c r="K81">
        <v>0.4768</v>
      </c>
      <c r="N81">
        <v>24.83</v>
      </c>
      <c r="O81">
        <v>-28.501999999999999</v>
      </c>
      <c r="P81" t="s">
        <v>293</v>
      </c>
      <c r="Q81" t="s">
        <v>294</v>
      </c>
      <c r="R81" s="157">
        <v>43902</v>
      </c>
      <c r="S81" t="s">
        <v>60</v>
      </c>
      <c r="T81">
        <v>99.268699999999995</v>
      </c>
      <c r="U81">
        <v>0.45639999999999997</v>
      </c>
      <c r="V81">
        <v>59</v>
      </c>
      <c r="W81">
        <v>37</v>
      </c>
      <c r="X81">
        <v>7.94</v>
      </c>
      <c r="Y81">
        <v>-23.135000000000002</v>
      </c>
      <c r="Z81">
        <v>72</v>
      </c>
      <c r="AA81">
        <v>2020</v>
      </c>
      <c r="AB81" s="157">
        <v>43872</v>
      </c>
      <c r="AC81">
        <v>4.1100000000000003</v>
      </c>
      <c r="AD81">
        <v>54.76</v>
      </c>
      <c r="AE81">
        <v>34.64</v>
      </c>
      <c r="AF81">
        <v>45.25</v>
      </c>
      <c r="AG81">
        <v>0.73099999999999998</v>
      </c>
      <c r="AH81">
        <v>20.440000000000001</v>
      </c>
      <c r="AI81">
        <v>0.85</v>
      </c>
      <c r="AJ81">
        <v>2256.67</v>
      </c>
      <c r="AK81">
        <v>1991.0901234826999</v>
      </c>
      <c r="AL81">
        <v>-13.0233226048625</v>
      </c>
      <c r="AM81">
        <v>5.6822351607092099</v>
      </c>
      <c r="AN81">
        <v>6302.1196471179901</v>
      </c>
      <c r="AO81">
        <v>2.3658787183466798</v>
      </c>
      <c r="AP81">
        <v>5.6618975924475796</v>
      </c>
    </row>
    <row r="82" spans="1:42">
      <c r="A82">
        <v>85</v>
      </c>
      <c r="B82" s="4" t="s">
        <v>295</v>
      </c>
      <c r="C82" s="147" t="s">
        <v>296</v>
      </c>
      <c r="D82" s="157">
        <v>43948</v>
      </c>
      <c r="E82">
        <v>118</v>
      </c>
      <c r="F82">
        <v>2020</v>
      </c>
      <c r="G82" t="s">
        <v>292</v>
      </c>
      <c r="H82" t="s">
        <v>629</v>
      </c>
      <c r="I82" t="s">
        <v>34</v>
      </c>
      <c r="J82">
        <v>105.5294</v>
      </c>
      <c r="K82">
        <v>0.48259999999999997</v>
      </c>
      <c r="N82">
        <v>27.6</v>
      </c>
      <c r="O82">
        <v>-28.385000000000002</v>
      </c>
      <c r="R82" s="157"/>
      <c r="AB82" s="157">
        <v>43948</v>
      </c>
      <c r="AC82">
        <v>3.96</v>
      </c>
      <c r="AD82">
        <v>60</v>
      </c>
      <c r="AE82">
        <v>34.393333333333302</v>
      </c>
      <c r="AF82">
        <v>23.39</v>
      </c>
      <c r="AG82">
        <v>0.67303333333333404</v>
      </c>
      <c r="AH82">
        <v>22.22</v>
      </c>
      <c r="AI82">
        <v>2.31</v>
      </c>
      <c r="AJ82">
        <v>1718.15</v>
      </c>
      <c r="AK82">
        <v>1496.80266617335</v>
      </c>
      <c r="AM82">
        <v>3.8683692670870999</v>
      </c>
      <c r="AN82">
        <v>4290.3982167364702</v>
      </c>
      <c r="AO82">
        <v>2.1492343382054302</v>
      </c>
      <c r="AP82">
        <v>3.85847075653643</v>
      </c>
    </row>
    <row r="83" spans="1:42">
      <c r="A83">
        <v>86</v>
      </c>
      <c r="B83" s="4" t="s">
        <v>297</v>
      </c>
      <c r="C83" s="147" t="s">
        <v>298</v>
      </c>
      <c r="D83" s="157">
        <v>44071</v>
      </c>
      <c r="E83">
        <v>241</v>
      </c>
      <c r="F83">
        <v>2020</v>
      </c>
      <c r="G83" t="s">
        <v>292</v>
      </c>
      <c r="H83" t="s">
        <v>630</v>
      </c>
      <c r="I83" t="s">
        <v>34</v>
      </c>
      <c r="J83">
        <v>105.4042</v>
      </c>
      <c r="K83">
        <v>0.4829</v>
      </c>
      <c r="N83">
        <v>193.1</v>
      </c>
      <c r="O83">
        <v>-28.21</v>
      </c>
      <c r="P83" t="s">
        <v>299</v>
      </c>
      <c r="Q83" t="s">
        <v>300</v>
      </c>
      <c r="R83" s="157">
        <v>44071</v>
      </c>
      <c r="S83" t="s">
        <v>60</v>
      </c>
      <c r="T83">
        <v>102.25839999999999</v>
      </c>
      <c r="U83">
        <v>0.46910000000000002</v>
      </c>
      <c r="X83">
        <v>4.34</v>
      </c>
      <c r="Y83">
        <v>-22.538</v>
      </c>
      <c r="Z83">
        <v>241</v>
      </c>
      <c r="AA83">
        <v>2020</v>
      </c>
      <c r="AB83" s="157">
        <v>44067</v>
      </c>
      <c r="AC83">
        <v>3.94</v>
      </c>
      <c r="AD83">
        <v>70</v>
      </c>
      <c r="AE83">
        <v>293.26666666666699</v>
      </c>
      <c r="AF83">
        <v>13.71</v>
      </c>
      <c r="AG83">
        <v>4.9589999999999996</v>
      </c>
      <c r="AH83">
        <v>114.55</v>
      </c>
      <c r="AI83">
        <v>2.02</v>
      </c>
      <c r="AK83">
        <v>49206.835639227698</v>
      </c>
      <c r="AL83">
        <v>-12.958375768896101</v>
      </c>
      <c r="AM83">
        <v>21.470429636881999</v>
      </c>
      <c r="AO83">
        <v>1314.8344795753101</v>
      </c>
    </row>
    <row r="84" spans="1:42">
      <c r="A84">
        <v>87</v>
      </c>
      <c r="B84" s="4" t="s">
        <v>301</v>
      </c>
      <c r="C84" s="147" t="s">
        <v>302</v>
      </c>
      <c r="D84" s="157">
        <v>44124</v>
      </c>
      <c r="E84">
        <v>294</v>
      </c>
      <c r="F84">
        <v>2020</v>
      </c>
      <c r="G84" t="s">
        <v>292</v>
      </c>
      <c r="H84" t="s">
        <v>630</v>
      </c>
      <c r="I84" t="s">
        <v>34</v>
      </c>
      <c r="J84">
        <v>105.8008</v>
      </c>
      <c r="K84">
        <v>0.49840000000000001</v>
      </c>
      <c r="N84">
        <v>37.04</v>
      </c>
      <c r="O84">
        <v>-28.581</v>
      </c>
      <c r="P84" t="s">
        <v>303</v>
      </c>
      <c r="Q84" t="s">
        <v>304</v>
      </c>
      <c r="R84" s="157">
        <v>44124</v>
      </c>
      <c r="S84" t="s">
        <v>60</v>
      </c>
      <c r="T84">
        <v>100.0343</v>
      </c>
      <c r="U84">
        <v>0.47239999999999999</v>
      </c>
      <c r="X84">
        <v>4</v>
      </c>
      <c r="Y84">
        <v>-23.710999999999999</v>
      </c>
      <c r="Z84">
        <v>294</v>
      </c>
      <c r="AA84">
        <v>2020</v>
      </c>
      <c r="AB84" s="157">
        <v>44111</v>
      </c>
      <c r="AC84">
        <v>3.91</v>
      </c>
      <c r="AD84">
        <v>65</v>
      </c>
      <c r="AE84">
        <v>64.7</v>
      </c>
      <c r="AF84">
        <v>11.05</v>
      </c>
      <c r="AG84">
        <v>1.25</v>
      </c>
      <c r="AH84">
        <v>14.78</v>
      </c>
      <c r="AI84">
        <v>0.52</v>
      </c>
      <c r="AK84">
        <v>3155.1918979248599</v>
      </c>
      <c r="AL84">
        <v>-12.1033689169876</v>
      </c>
      <c r="AM84">
        <v>4.8547478482192501</v>
      </c>
      <c r="AO84">
        <v>6.9872838798005601</v>
      </c>
    </row>
    <row r="85" spans="1:42">
      <c r="A85">
        <v>88</v>
      </c>
      <c r="B85" s="4" t="s">
        <v>305</v>
      </c>
      <c r="C85" s="147" t="s">
        <v>306</v>
      </c>
      <c r="D85" s="157">
        <v>44316</v>
      </c>
      <c r="E85">
        <v>120</v>
      </c>
      <c r="F85">
        <v>2021</v>
      </c>
      <c r="G85" t="s">
        <v>292</v>
      </c>
      <c r="H85" t="s">
        <v>630</v>
      </c>
      <c r="I85" t="s">
        <v>34</v>
      </c>
      <c r="J85">
        <v>106.8456</v>
      </c>
      <c r="K85">
        <v>0.46550000000000002</v>
      </c>
      <c r="N85">
        <v>31</v>
      </c>
      <c r="O85">
        <v>-28.283999999999999</v>
      </c>
      <c r="P85" t="s">
        <v>307</v>
      </c>
      <c r="Q85" t="s">
        <v>308</v>
      </c>
      <c r="R85" s="157">
        <v>44316</v>
      </c>
      <c r="S85" t="s">
        <v>60</v>
      </c>
      <c r="T85">
        <v>102.01900000000001</v>
      </c>
      <c r="U85">
        <v>0.45810000000000001</v>
      </c>
      <c r="X85">
        <v>4.75</v>
      </c>
      <c r="Y85">
        <v>-21.628</v>
      </c>
      <c r="Z85">
        <v>120</v>
      </c>
      <c r="AA85">
        <v>2021</v>
      </c>
      <c r="AB85" s="157">
        <v>44315</v>
      </c>
      <c r="AC85">
        <v>4.17</v>
      </c>
      <c r="AD85">
        <v>40.76</v>
      </c>
      <c r="AE85">
        <v>38.4</v>
      </c>
      <c r="AF85">
        <v>16.809999999999999</v>
      </c>
      <c r="AG85">
        <v>0.69</v>
      </c>
      <c r="AH85">
        <v>36.380000000000003</v>
      </c>
      <c r="AI85">
        <v>1.63</v>
      </c>
      <c r="AJ85">
        <v>825.15200000000004</v>
      </c>
      <c r="AK85">
        <v>1542.3454113866501</v>
      </c>
      <c r="AL85">
        <v>-14.488151411500599</v>
      </c>
      <c r="AM85">
        <v>2.73826027472523</v>
      </c>
    </row>
    <row r="86" spans="1:42">
      <c r="A86">
        <v>89</v>
      </c>
      <c r="B86" s="4" t="s">
        <v>309</v>
      </c>
      <c r="C86" s="147" t="s">
        <v>310</v>
      </c>
      <c r="D86" s="157">
        <v>44428</v>
      </c>
      <c r="E86">
        <v>232</v>
      </c>
      <c r="F86">
        <v>2021</v>
      </c>
      <c r="G86" t="s">
        <v>292</v>
      </c>
      <c r="H86" t="s">
        <v>630</v>
      </c>
      <c r="I86" t="s">
        <v>34</v>
      </c>
      <c r="J86">
        <v>108.42829999999999</v>
      </c>
      <c r="K86">
        <v>0.4955</v>
      </c>
      <c r="N86">
        <v>47.4</v>
      </c>
      <c r="O86">
        <v>-28.361999999999998</v>
      </c>
      <c r="P86" t="s">
        <v>311</v>
      </c>
      <c r="Q86" t="s">
        <v>312</v>
      </c>
      <c r="R86" s="157">
        <v>44428</v>
      </c>
      <c r="S86" t="s">
        <v>60</v>
      </c>
      <c r="T86">
        <v>103.65219999999999</v>
      </c>
      <c r="U86">
        <v>0.47560000000000002</v>
      </c>
      <c r="X86">
        <v>5.43</v>
      </c>
      <c r="Y86">
        <v>-23.407</v>
      </c>
      <c r="Z86">
        <v>232</v>
      </c>
      <c r="AA86">
        <v>2021</v>
      </c>
      <c r="AB86" s="157">
        <v>44426</v>
      </c>
      <c r="AC86">
        <v>3.93</v>
      </c>
      <c r="AD86">
        <v>70.819999999999993</v>
      </c>
      <c r="AE86">
        <v>102.3</v>
      </c>
      <c r="AF86">
        <v>65.77</v>
      </c>
      <c r="AG86">
        <v>2.48</v>
      </c>
      <c r="AH86">
        <v>487.33</v>
      </c>
      <c r="AI86">
        <v>2.91</v>
      </c>
      <c r="AJ86">
        <v>411.70299999999997</v>
      </c>
      <c r="AK86">
        <v>4355.0873066285803</v>
      </c>
      <c r="AL86">
        <v>-11.6969424619168</v>
      </c>
      <c r="AM86">
        <v>3.56694889470376</v>
      </c>
      <c r="AO86">
        <v>12.430882301904299</v>
      </c>
    </row>
    <row r="87" spans="1:42">
      <c r="A87">
        <v>90</v>
      </c>
      <c r="B87" s="4" t="s">
        <v>313</v>
      </c>
      <c r="C87" s="147" t="s">
        <v>314</v>
      </c>
      <c r="D87" s="157">
        <v>44463</v>
      </c>
      <c r="E87">
        <v>267</v>
      </c>
      <c r="F87">
        <v>2021</v>
      </c>
      <c r="G87" t="s">
        <v>292</v>
      </c>
      <c r="H87" t="s">
        <v>630</v>
      </c>
      <c r="I87" t="s">
        <v>34</v>
      </c>
      <c r="J87">
        <v>108.4774</v>
      </c>
      <c r="K87">
        <v>0.54810000000000003</v>
      </c>
      <c r="N87">
        <v>82.99</v>
      </c>
      <c r="O87">
        <v>-28.478999999999999</v>
      </c>
      <c r="P87" t="s">
        <v>315</v>
      </c>
      <c r="Q87" t="s">
        <v>316</v>
      </c>
      <c r="R87" s="157">
        <v>44463</v>
      </c>
      <c r="S87" t="s">
        <v>60</v>
      </c>
      <c r="T87">
        <v>100.06059999999999</v>
      </c>
      <c r="U87">
        <v>0.45979999999999999</v>
      </c>
      <c r="X87">
        <v>3.99</v>
      </c>
      <c r="Y87">
        <v>-24.460999999999999</v>
      </c>
      <c r="Z87">
        <v>267</v>
      </c>
      <c r="AA87">
        <v>2021</v>
      </c>
      <c r="AB87" s="157">
        <v>44452</v>
      </c>
      <c r="AC87">
        <v>4</v>
      </c>
      <c r="AD87">
        <v>64.66</v>
      </c>
      <c r="AE87">
        <v>116</v>
      </c>
      <c r="AF87">
        <v>19.829999999999998</v>
      </c>
      <c r="AG87">
        <v>2.98</v>
      </c>
      <c r="AH87">
        <v>569.57000000000005</v>
      </c>
      <c r="AI87">
        <v>2.89</v>
      </c>
      <c r="AJ87">
        <v>274.66199999999998</v>
      </c>
      <c r="AK87">
        <v>7257.5263215003797</v>
      </c>
      <c r="AL87">
        <v>-12.380332807491</v>
      </c>
      <c r="AM87">
        <v>4.6873669737337602</v>
      </c>
      <c r="AO87">
        <v>47.796870559765601</v>
      </c>
    </row>
    <row r="88" spans="1:42">
      <c r="A88">
        <v>91</v>
      </c>
      <c r="B88" s="4" t="s">
        <v>317</v>
      </c>
      <c r="C88" s="147" t="s">
        <v>318</v>
      </c>
      <c r="D88" s="157">
        <v>44466</v>
      </c>
      <c r="E88">
        <v>270</v>
      </c>
      <c r="F88">
        <v>2021</v>
      </c>
      <c r="G88" t="s">
        <v>292</v>
      </c>
      <c r="H88" t="s">
        <v>630</v>
      </c>
      <c r="I88" t="s">
        <v>34</v>
      </c>
      <c r="J88">
        <v>106.4011</v>
      </c>
      <c r="K88">
        <v>0.51529999999999998</v>
      </c>
      <c r="N88">
        <v>88.65</v>
      </c>
      <c r="O88">
        <v>-28.216000000000001</v>
      </c>
      <c r="P88" t="s">
        <v>319</v>
      </c>
      <c r="Q88" t="s">
        <v>320</v>
      </c>
      <c r="R88" s="157">
        <v>44466</v>
      </c>
      <c r="S88" t="s">
        <v>60</v>
      </c>
      <c r="T88">
        <v>100.29689999999999</v>
      </c>
      <c r="U88">
        <v>0.46110000000000001</v>
      </c>
      <c r="X88">
        <v>4.66</v>
      </c>
      <c r="Y88">
        <v>-24.311</v>
      </c>
      <c r="Z88">
        <v>270</v>
      </c>
      <c r="AA88">
        <v>2021</v>
      </c>
      <c r="AB88" s="157">
        <v>44466</v>
      </c>
      <c r="AE88">
        <v>99.4</v>
      </c>
    </row>
    <row r="89" spans="1:42">
      <c r="A89">
        <v>92</v>
      </c>
      <c r="B89" s="4" t="s">
        <v>321</v>
      </c>
      <c r="C89" s="147" t="s">
        <v>322</v>
      </c>
      <c r="D89" s="157">
        <v>44495</v>
      </c>
      <c r="E89">
        <v>299</v>
      </c>
      <c r="F89">
        <v>2021</v>
      </c>
      <c r="G89" t="s">
        <v>292</v>
      </c>
      <c r="H89" t="s">
        <v>630</v>
      </c>
      <c r="I89" t="s">
        <v>34</v>
      </c>
      <c r="J89">
        <v>107.4162</v>
      </c>
      <c r="K89">
        <v>0.49509999999999998</v>
      </c>
      <c r="N89">
        <v>87.72</v>
      </c>
      <c r="O89">
        <v>-28.45</v>
      </c>
      <c r="P89" t="s">
        <v>323</v>
      </c>
      <c r="Q89" t="s">
        <v>324</v>
      </c>
      <c r="R89" s="157">
        <v>44495</v>
      </c>
      <c r="S89" t="s">
        <v>60</v>
      </c>
      <c r="T89">
        <v>114.5804</v>
      </c>
      <c r="U89">
        <v>0.50480000000000003</v>
      </c>
      <c r="X89">
        <v>3.75</v>
      </c>
      <c r="Y89">
        <v>-22.576000000000001</v>
      </c>
      <c r="Z89">
        <v>299</v>
      </c>
      <c r="AA89">
        <v>2021</v>
      </c>
      <c r="AB89" s="157">
        <v>44494</v>
      </c>
      <c r="AC89">
        <v>4.1100000000000003</v>
      </c>
      <c r="AD89">
        <v>51.43</v>
      </c>
      <c r="AE89">
        <v>83.7</v>
      </c>
      <c r="AF89">
        <v>32.43</v>
      </c>
      <c r="AG89">
        <v>2.5499999999999998</v>
      </c>
      <c r="AH89">
        <v>989.04</v>
      </c>
      <c r="AI89">
        <v>4.5999999999999996</v>
      </c>
      <c r="AJ89">
        <v>528.85899999999901</v>
      </c>
      <c r="AK89">
        <v>3709.0214246282999</v>
      </c>
      <c r="AL89">
        <v>-12.638766138041801</v>
      </c>
      <c r="AM89">
        <v>2.9165724512884799</v>
      </c>
      <c r="AO89">
        <v>4.3306272674535098</v>
      </c>
    </row>
    <row r="90" spans="1:42">
      <c r="A90">
        <v>93</v>
      </c>
      <c r="B90" s="4" t="s">
        <v>325</v>
      </c>
      <c r="C90" s="147" t="s">
        <v>326</v>
      </c>
      <c r="D90" s="157">
        <v>44684</v>
      </c>
      <c r="E90">
        <v>123</v>
      </c>
      <c r="F90">
        <v>2022</v>
      </c>
      <c r="G90" t="s">
        <v>292</v>
      </c>
      <c r="H90" t="s">
        <v>630</v>
      </c>
      <c r="I90" t="s">
        <v>34</v>
      </c>
      <c r="J90">
        <v>106.92870000000001</v>
      </c>
      <c r="K90">
        <v>0.5071</v>
      </c>
      <c r="N90">
        <v>43.6</v>
      </c>
      <c r="O90">
        <v>-28.172999999999998</v>
      </c>
      <c r="P90" t="s">
        <v>327</v>
      </c>
      <c r="Q90" t="s">
        <v>328</v>
      </c>
      <c r="R90" s="157">
        <v>44684</v>
      </c>
      <c r="S90" t="s">
        <v>60</v>
      </c>
      <c r="T90">
        <v>101.5382</v>
      </c>
      <c r="U90">
        <v>0.48380000000000001</v>
      </c>
      <c r="X90">
        <v>3.17</v>
      </c>
      <c r="Y90">
        <v>-22.673999999999999</v>
      </c>
      <c r="Z90">
        <v>123</v>
      </c>
      <c r="AA90">
        <v>2022</v>
      </c>
      <c r="AB90" s="157">
        <v>44684</v>
      </c>
      <c r="AC90">
        <v>4.38</v>
      </c>
      <c r="AD90">
        <v>42.6</v>
      </c>
      <c r="AE90">
        <v>50.1</v>
      </c>
      <c r="AF90">
        <v>163.16999999999999</v>
      </c>
      <c r="AG90">
        <v>2.76</v>
      </c>
      <c r="AH90">
        <v>1617.5</v>
      </c>
      <c r="AI90">
        <v>7.75</v>
      </c>
      <c r="AJ90">
        <v>808.69399999999996</v>
      </c>
      <c r="AK90">
        <v>3100</v>
      </c>
      <c r="AL90">
        <v>-14.9531910803413</v>
      </c>
      <c r="AM90">
        <v>3.7318070443625402</v>
      </c>
      <c r="AN90">
        <v>4094.0946082125201</v>
      </c>
      <c r="AO90">
        <v>3.43450611559568</v>
      </c>
      <c r="AP90">
        <v>3.73139579675638</v>
      </c>
    </row>
    <row r="91" spans="1:42">
      <c r="A91">
        <v>94</v>
      </c>
      <c r="B91" s="4" t="s">
        <v>329</v>
      </c>
      <c r="C91" s="147" t="s">
        <v>330</v>
      </c>
      <c r="D91" s="157">
        <v>44796</v>
      </c>
      <c r="E91">
        <v>235</v>
      </c>
      <c r="F91">
        <v>2022</v>
      </c>
      <c r="G91" t="s">
        <v>292</v>
      </c>
      <c r="H91" t="s">
        <v>630</v>
      </c>
      <c r="I91" t="s">
        <v>34</v>
      </c>
      <c r="J91">
        <v>107.2076</v>
      </c>
      <c r="K91">
        <v>0.49</v>
      </c>
      <c r="N91">
        <v>70.2</v>
      </c>
      <c r="O91">
        <v>-28.103000000000002</v>
      </c>
      <c r="P91" t="s">
        <v>331</v>
      </c>
      <c r="Q91" t="s">
        <v>332</v>
      </c>
      <c r="R91" s="157">
        <v>44796</v>
      </c>
      <c r="S91" t="s">
        <v>60</v>
      </c>
      <c r="T91">
        <v>101.6998</v>
      </c>
      <c r="U91">
        <v>0.44309999999999999</v>
      </c>
      <c r="X91">
        <v>4.32</v>
      </c>
      <c r="Y91">
        <v>-23.893999999999998</v>
      </c>
      <c r="Z91">
        <v>235</v>
      </c>
      <c r="AA91">
        <v>2022</v>
      </c>
      <c r="AB91" s="157">
        <v>44777</v>
      </c>
    </row>
    <row r="92" spans="1:42">
      <c r="A92">
        <v>95</v>
      </c>
      <c r="B92" s="4" t="s">
        <v>333</v>
      </c>
      <c r="C92" s="147" t="s">
        <v>334</v>
      </c>
      <c r="D92" s="157">
        <v>45224</v>
      </c>
      <c r="E92">
        <v>298</v>
      </c>
      <c r="F92">
        <v>2023</v>
      </c>
      <c r="G92" t="s">
        <v>292</v>
      </c>
      <c r="H92" t="s">
        <v>630</v>
      </c>
      <c r="I92" t="s">
        <v>34</v>
      </c>
      <c r="J92">
        <v>106.5556</v>
      </c>
      <c r="K92">
        <v>0.4869</v>
      </c>
      <c r="N92">
        <v>72.599999999999994</v>
      </c>
      <c r="O92">
        <v>-28.119</v>
      </c>
      <c r="P92" t="s">
        <v>335</v>
      </c>
      <c r="Q92" t="s">
        <v>336</v>
      </c>
      <c r="R92" s="157">
        <v>44859</v>
      </c>
      <c r="S92" t="s">
        <v>60</v>
      </c>
      <c r="T92">
        <v>99.835400000000007</v>
      </c>
      <c r="U92">
        <v>0.4451</v>
      </c>
      <c r="V92">
        <v>13</v>
      </c>
      <c r="W92">
        <v>36</v>
      </c>
      <c r="X92">
        <v>3.53</v>
      </c>
      <c r="Y92">
        <v>-23.927</v>
      </c>
      <c r="Z92">
        <v>298</v>
      </c>
      <c r="AA92">
        <v>2022</v>
      </c>
      <c r="AB92" s="157">
        <v>45224</v>
      </c>
      <c r="AC92">
        <v>4.3099999999999996</v>
      </c>
      <c r="AD92">
        <v>50.27</v>
      </c>
      <c r="AE92">
        <v>63.4</v>
      </c>
      <c r="AF92">
        <v>16.04</v>
      </c>
      <c r="AG92">
        <v>2.2400000000000002</v>
      </c>
      <c r="AH92">
        <v>1311.6</v>
      </c>
      <c r="AI92">
        <v>3.03</v>
      </c>
      <c r="AJ92">
        <v>736.09400000000005</v>
      </c>
      <c r="AL92">
        <v>-12.045096144206401</v>
      </c>
      <c r="AM92">
        <v>6.1300758370817503</v>
      </c>
      <c r="AN92">
        <v>6704.5629355547098</v>
      </c>
      <c r="AO92">
        <v>2.96809170483577</v>
      </c>
      <c r="AP92">
        <v>6.1294006741999301</v>
      </c>
    </row>
    <row r="93" spans="1:42">
      <c r="A93">
        <v>96</v>
      </c>
      <c r="B93" s="4" t="s">
        <v>337</v>
      </c>
      <c r="C93" t="s">
        <v>338</v>
      </c>
      <c r="D93" s="157">
        <v>43948</v>
      </c>
      <c r="E93">
        <v>118</v>
      </c>
      <c r="F93">
        <v>2020</v>
      </c>
      <c r="G93" t="s">
        <v>339</v>
      </c>
      <c r="H93" t="s">
        <v>632</v>
      </c>
      <c r="I93" t="s">
        <v>34</v>
      </c>
      <c r="J93">
        <v>105.5775</v>
      </c>
      <c r="K93">
        <v>0.46029999999999999</v>
      </c>
      <c r="N93">
        <v>23.1</v>
      </c>
      <c r="O93">
        <v>-28.66</v>
      </c>
    </row>
    <row r="94" spans="1:42">
      <c r="A94">
        <v>97</v>
      </c>
      <c r="B94" s="4" t="s">
        <v>340</v>
      </c>
      <c r="C94" t="s">
        <v>341</v>
      </c>
      <c r="D94" s="157">
        <v>44070</v>
      </c>
      <c r="E94">
        <v>240</v>
      </c>
      <c r="F94">
        <v>2020</v>
      </c>
      <c r="G94" t="s">
        <v>339</v>
      </c>
      <c r="H94" t="s">
        <v>632</v>
      </c>
      <c r="I94" t="s">
        <v>34</v>
      </c>
      <c r="J94">
        <v>102.4361</v>
      </c>
      <c r="K94">
        <v>0.44629999999999997</v>
      </c>
      <c r="N94">
        <v>8.4</v>
      </c>
      <c r="O94">
        <v>-28.7</v>
      </c>
    </row>
    <row r="95" spans="1:42">
      <c r="A95">
        <v>98</v>
      </c>
      <c r="B95" s="4" t="s">
        <v>342</v>
      </c>
      <c r="C95" t="s">
        <v>343</v>
      </c>
      <c r="D95" s="157">
        <v>44125</v>
      </c>
      <c r="E95">
        <v>295</v>
      </c>
      <c r="F95">
        <v>2020</v>
      </c>
      <c r="G95" t="s">
        <v>339</v>
      </c>
      <c r="H95" t="s">
        <v>632</v>
      </c>
      <c r="I95" t="s">
        <v>34</v>
      </c>
      <c r="J95">
        <v>104.87730000000001</v>
      </c>
      <c r="K95">
        <v>0.49330000000000002</v>
      </c>
      <c r="N95">
        <v>35.049999999999997</v>
      </c>
      <c r="O95">
        <v>-29.065000000000001</v>
      </c>
    </row>
    <row r="96" spans="1:42">
      <c r="A96">
        <v>99</v>
      </c>
      <c r="B96" s="4" t="s">
        <v>344</v>
      </c>
      <c r="C96" t="s">
        <v>345</v>
      </c>
      <c r="D96" s="157">
        <v>44316</v>
      </c>
      <c r="E96">
        <v>120</v>
      </c>
      <c r="F96">
        <v>2021</v>
      </c>
      <c r="G96" t="s">
        <v>339</v>
      </c>
      <c r="H96" t="s">
        <v>632</v>
      </c>
      <c r="I96" t="s">
        <v>34</v>
      </c>
      <c r="J96">
        <v>103.9277</v>
      </c>
      <c r="K96">
        <v>0.45279999999999998</v>
      </c>
      <c r="N96">
        <v>19.399999999999999</v>
      </c>
      <c r="O96">
        <v>-28.251000000000001</v>
      </c>
    </row>
    <row r="97" spans="1:15">
      <c r="A97">
        <v>100</v>
      </c>
      <c r="B97" s="4" t="s">
        <v>346</v>
      </c>
      <c r="C97" t="s">
        <v>347</v>
      </c>
      <c r="D97" s="157">
        <v>44427</v>
      </c>
      <c r="E97">
        <v>231</v>
      </c>
      <c r="F97">
        <v>2021</v>
      </c>
      <c r="G97" t="s">
        <v>339</v>
      </c>
      <c r="H97" t="s">
        <v>632</v>
      </c>
      <c r="I97" t="s">
        <v>34</v>
      </c>
      <c r="J97">
        <v>102.345</v>
      </c>
      <c r="K97">
        <v>0.46889999999999998</v>
      </c>
      <c r="N97">
        <v>40.76</v>
      </c>
      <c r="O97">
        <v>-28.524999999999999</v>
      </c>
    </row>
    <row r="98" spans="1:15">
      <c r="A98">
        <v>101</v>
      </c>
      <c r="B98" s="4" t="s">
        <v>348</v>
      </c>
      <c r="C98" t="s">
        <v>349</v>
      </c>
      <c r="D98" s="157">
        <v>44463</v>
      </c>
      <c r="E98">
        <v>267</v>
      </c>
      <c r="F98">
        <v>2021</v>
      </c>
      <c r="G98" t="s">
        <v>339</v>
      </c>
      <c r="H98" t="s">
        <v>632</v>
      </c>
      <c r="I98" t="s">
        <v>34</v>
      </c>
      <c r="J98">
        <v>104.0611</v>
      </c>
      <c r="K98">
        <v>0.52580000000000005</v>
      </c>
      <c r="N98">
        <v>27.47</v>
      </c>
      <c r="O98">
        <v>-28.25</v>
      </c>
    </row>
    <row r="99" spans="1:15">
      <c r="A99">
        <v>102</v>
      </c>
      <c r="B99" s="4" t="s">
        <v>350</v>
      </c>
      <c r="C99" t="s">
        <v>351</v>
      </c>
      <c r="D99" s="157">
        <v>44494</v>
      </c>
      <c r="E99">
        <v>298</v>
      </c>
      <c r="F99">
        <v>2021</v>
      </c>
      <c r="G99" t="s">
        <v>339</v>
      </c>
      <c r="H99" t="s">
        <v>632</v>
      </c>
      <c r="I99" t="s">
        <v>34</v>
      </c>
      <c r="J99">
        <v>103.7512</v>
      </c>
      <c r="K99">
        <v>0.47870000000000001</v>
      </c>
      <c r="N99">
        <v>21.48</v>
      </c>
      <c r="O99">
        <v>-28.602</v>
      </c>
    </row>
    <row r="100" spans="1:15">
      <c r="A100">
        <v>103</v>
      </c>
      <c r="B100" s="4" t="s">
        <v>352</v>
      </c>
      <c r="C100" t="s">
        <v>353</v>
      </c>
      <c r="D100" s="157">
        <v>44684</v>
      </c>
      <c r="E100">
        <v>123</v>
      </c>
      <c r="F100">
        <v>2022</v>
      </c>
      <c r="G100" t="s">
        <v>339</v>
      </c>
      <c r="H100" t="s">
        <v>632</v>
      </c>
      <c r="I100" t="s">
        <v>34</v>
      </c>
      <c r="J100">
        <v>102.70010000000001</v>
      </c>
      <c r="K100">
        <v>0.44750000000000001</v>
      </c>
      <c r="N100">
        <v>15.08</v>
      </c>
      <c r="O100">
        <v>-28.015000000000001</v>
      </c>
    </row>
    <row r="101" spans="1:15">
      <c r="A101">
        <v>104</v>
      </c>
      <c r="B101" s="4" t="s">
        <v>354</v>
      </c>
      <c r="C101" t="s">
        <v>355</v>
      </c>
      <c r="D101" s="157">
        <v>44796</v>
      </c>
      <c r="E101">
        <v>235</v>
      </c>
      <c r="F101">
        <v>2022</v>
      </c>
      <c r="G101" t="s">
        <v>339</v>
      </c>
      <c r="H101" t="s">
        <v>632</v>
      </c>
      <c r="I101" t="s">
        <v>34</v>
      </c>
      <c r="J101">
        <v>89.468500000000006</v>
      </c>
      <c r="K101">
        <v>0.38979999999999998</v>
      </c>
      <c r="L101">
        <v>894</v>
      </c>
      <c r="M101">
        <v>35</v>
      </c>
      <c r="N101">
        <v>23.4</v>
      </c>
      <c r="O101">
        <v>-28.481999999999999</v>
      </c>
    </row>
    <row r="102" spans="1:15">
      <c r="A102">
        <v>105</v>
      </c>
      <c r="B102" s="4" t="s">
        <v>356</v>
      </c>
      <c r="C102" t="s">
        <v>357</v>
      </c>
      <c r="D102" s="157">
        <v>44858</v>
      </c>
      <c r="E102">
        <v>297</v>
      </c>
      <c r="F102">
        <v>2022</v>
      </c>
      <c r="G102" t="s">
        <v>339</v>
      </c>
      <c r="H102" t="s">
        <v>632</v>
      </c>
      <c r="I102" t="s">
        <v>34</v>
      </c>
      <c r="J102">
        <v>103.13939999999999</v>
      </c>
      <c r="K102">
        <v>0.47320000000000001</v>
      </c>
      <c r="N102">
        <v>28.61</v>
      </c>
      <c r="O102">
        <v>-27.638999999999999</v>
      </c>
    </row>
    <row r="103" spans="1:15">
      <c r="A103">
        <v>106</v>
      </c>
      <c r="B103" s="4" t="s">
        <v>358</v>
      </c>
      <c r="C103" t="s">
        <v>359</v>
      </c>
      <c r="D103" s="157">
        <v>43902</v>
      </c>
      <c r="E103">
        <v>72</v>
      </c>
      <c r="F103">
        <v>2020</v>
      </c>
      <c r="G103" t="s">
        <v>360</v>
      </c>
      <c r="H103" t="s">
        <v>632</v>
      </c>
      <c r="I103" t="s">
        <v>34</v>
      </c>
      <c r="J103">
        <v>105.919</v>
      </c>
      <c r="K103">
        <v>0.46139999999999998</v>
      </c>
      <c r="N103">
        <v>28.58</v>
      </c>
      <c r="O103">
        <v>-28.66</v>
      </c>
    </row>
    <row r="104" spans="1:15">
      <c r="A104">
        <v>107</v>
      </c>
      <c r="B104" s="4" t="s">
        <v>361</v>
      </c>
      <c r="C104" t="s">
        <v>362</v>
      </c>
      <c r="D104" s="157">
        <v>43948</v>
      </c>
      <c r="E104">
        <v>118</v>
      </c>
      <c r="F104">
        <v>2020</v>
      </c>
      <c r="G104" t="s">
        <v>360</v>
      </c>
      <c r="H104" t="s">
        <v>632</v>
      </c>
      <c r="I104" t="s">
        <v>34</v>
      </c>
      <c r="J104">
        <v>103.2145</v>
      </c>
      <c r="K104">
        <v>0.4738</v>
      </c>
      <c r="N104">
        <v>18.7</v>
      </c>
      <c r="O104">
        <v>-28.384</v>
      </c>
    </row>
    <row r="105" spans="1:15">
      <c r="A105">
        <v>108</v>
      </c>
      <c r="B105" s="4" t="s">
        <v>363</v>
      </c>
      <c r="C105" t="s">
        <v>364</v>
      </c>
      <c r="D105" s="157">
        <v>44070</v>
      </c>
      <c r="E105">
        <v>240</v>
      </c>
      <c r="F105">
        <v>2020</v>
      </c>
      <c r="G105" t="s">
        <v>360</v>
      </c>
      <c r="H105" t="s">
        <v>632</v>
      </c>
      <c r="I105" t="s">
        <v>34</v>
      </c>
      <c r="J105">
        <v>99.495099999999994</v>
      </c>
      <c r="K105">
        <v>0.45610000000000001</v>
      </c>
      <c r="L105">
        <v>41</v>
      </c>
      <c r="M105">
        <v>37</v>
      </c>
      <c r="N105">
        <v>8.4</v>
      </c>
      <c r="O105">
        <v>-27.864999999999998</v>
      </c>
    </row>
    <row r="106" spans="1:15">
      <c r="A106">
        <v>109</v>
      </c>
      <c r="B106" s="4" t="s">
        <v>365</v>
      </c>
      <c r="C106" t="s">
        <v>366</v>
      </c>
      <c r="D106" s="157">
        <v>44125</v>
      </c>
      <c r="E106">
        <v>295</v>
      </c>
      <c r="F106">
        <v>2020</v>
      </c>
      <c r="G106" t="s">
        <v>360</v>
      </c>
      <c r="H106" t="s">
        <v>632</v>
      </c>
      <c r="I106" t="s">
        <v>34</v>
      </c>
      <c r="J106">
        <v>99.799700000000001</v>
      </c>
      <c r="K106">
        <v>0.46939999999999998</v>
      </c>
      <c r="L106">
        <v>16</v>
      </c>
      <c r="M106">
        <v>38</v>
      </c>
      <c r="N106">
        <v>18.600000000000001</v>
      </c>
      <c r="O106">
        <v>-28.85</v>
      </c>
    </row>
    <row r="107" spans="1:15">
      <c r="A107">
        <v>110</v>
      </c>
      <c r="B107" s="4" t="s">
        <v>367</v>
      </c>
      <c r="C107" t="s">
        <v>368</v>
      </c>
      <c r="D107" s="157">
        <v>44316</v>
      </c>
      <c r="E107">
        <v>120</v>
      </c>
      <c r="F107">
        <v>2021</v>
      </c>
      <c r="G107" t="s">
        <v>360</v>
      </c>
      <c r="H107" t="s">
        <v>632</v>
      </c>
      <c r="I107" t="s">
        <v>34</v>
      </c>
      <c r="J107">
        <v>106.0913</v>
      </c>
      <c r="K107">
        <v>0.51419999999999999</v>
      </c>
      <c r="N107">
        <v>19.399999999999999</v>
      </c>
      <c r="O107">
        <v>-28.391999999999999</v>
      </c>
    </row>
    <row r="108" spans="1:15">
      <c r="A108">
        <v>111</v>
      </c>
      <c r="B108" s="4" t="s">
        <v>369</v>
      </c>
      <c r="C108" t="s">
        <v>370</v>
      </c>
      <c r="D108" s="157">
        <v>44427</v>
      </c>
      <c r="E108">
        <v>231</v>
      </c>
      <c r="F108">
        <v>2021</v>
      </c>
      <c r="G108" t="s">
        <v>360</v>
      </c>
      <c r="H108" t="s">
        <v>632</v>
      </c>
      <c r="I108" t="s">
        <v>34</v>
      </c>
      <c r="J108">
        <v>107.4867</v>
      </c>
      <c r="K108">
        <v>0.46829999999999999</v>
      </c>
      <c r="N108">
        <v>47.71</v>
      </c>
      <c r="O108">
        <v>-28.79</v>
      </c>
    </row>
    <row r="109" spans="1:15">
      <c r="A109">
        <v>112</v>
      </c>
      <c r="B109" s="4" t="s">
        <v>371</v>
      </c>
      <c r="C109" t="s">
        <v>372</v>
      </c>
      <c r="D109" s="157">
        <v>44463</v>
      </c>
      <c r="E109">
        <v>267</v>
      </c>
      <c r="F109">
        <v>2021</v>
      </c>
      <c r="G109" t="s">
        <v>360</v>
      </c>
      <c r="H109" t="s">
        <v>632</v>
      </c>
      <c r="I109" t="s">
        <v>34</v>
      </c>
      <c r="J109">
        <v>105.9277</v>
      </c>
      <c r="K109">
        <v>0.53539999999999999</v>
      </c>
      <c r="N109">
        <v>31.24</v>
      </c>
      <c r="O109">
        <v>-28.661999999999999</v>
      </c>
    </row>
    <row r="110" spans="1:15">
      <c r="A110">
        <v>113</v>
      </c>
      <c r="B110" s="4" t="s">
        <v>373</v>
      </c>
      <c r="C110" t="s">
        <v>374</v>
      </c>
      <c r="D110" s="157">
        <v>44494</v>
      </c>
      <c r="E110">
        <v>298</v>
      </c>
      <c r="F110">
        <v>2021</v>
      </c>
      <c r="G110" t="s">
        <v>360</v>
      </c>
      <c r="H110" t="s">
        <v>632</v>
      </c>
      <c r="I110" t="s">
        <v>34</v>
      </c>
      <c r="J110">
        <v>105.3871</v>
      </c>
      <c r="K110">
        <v>0.4592</v>
      </c>
      <c r="N110">
        <v>26.17</v>
      </c>
      <c r="O110">
        <v>-28.64</v>
      </c>
    </row>
    <row r="111" spans="1:15">
      <c r="A111">
        <v>114</v>
      </c>
      <c r="B111" s="4" t="s">
        <v>375</v>
      </c>
      <c r="C111" t="s">
        <v>376</v>
      </c>
      <c r="D111" s="157">
        <v>44684</v>
      </c>
      <c r="E111">
        <v>123</v>
      </c>
      <c r="F111">
        <v>2022</v>
      </c>
      <c r="G111" t="s">
        <v>360</v>
      </c>
      <c r="H111" t="s">
        <v>632</v>
      </c>
      <c r="I111" t="s">
        <v>34</v>
      </c>
      <c r="J111">
        <v>106.1835</v>
      </c>
      <c r="K111">
        <v>0.50439999999999996</v>
      </c>
      <c r="N111">
        <v>22.08</v>
      </c>
      <c r="O111">
        <v>-28.306999999999999</v>
      </c>
    </row>
    <row r="112" spans="1:15">
      <c r="A112">
        <v>115</v>
      </c>
      <c r="B112" s="4" t="s">
        <v>377</v>
      </c>
      <c r="C112" t="s">
        <v>378</v>
      </c>
      <c r="D112" s="157">
        <v>44796</v>
      </c>
      <c r="E112">
        <v>235</v>
      </c>
      <c r="F112">
        <v>2022</v>
      </c>
      <c r="G112" t="s">
        <v>360</v>
      </c>
      <c r="H112" t="s">
        <v>632</v>
      </c>
      <c r="I112" t="s">
        <v>34</v>
      </c>
      <c r="J112">
        <v>106.7512</v>
      </c>
      <c r="K112">
        <v>0.46510000000000001</v>
      </c>
      <c r="N112">
        <v>31.5</v>
      </c>
      <c r="O112">
        <v>-28.312000000000001</v>
      </c>
    </row>
    <row r="113" spans="1:42">
      <c r="A113">
        <v>116</v>
      </c>
      <c r="B113" s="4" t="s">
        <v>379</v>
      </c>
      <c r="C113" t="s">
        <v>380</v>
      </c>
      <c r="D113" s="157">
        <v>44858</v>
      </c>
      <c r="E113">
        <v>297</v>
      </c>
      <c r="F113">
        <v>2022</v>
      </c>
      <c r="G113" t="s">
        <v>360</v>
      </c>
      <c r="H113" t="s">
        <v>632</v>
      </c>
      <c r="I113" t="s">
        <v>34</v>
      </c>
      <c r="J113">
        <v>106.4774</v>
      </c>
      <c r="K113">
        <v>0.48730000000000001</v>
      </c>
      <c r="N113">
        <v>28.45</v>
      </c>
      <c r="O113">
        <v>-28.468</v>
      </c>
    </row>
    <row r="114" spans="1:42">
      <c r="B114" s="150" t="s">
        <v>602</v>
      </c>
      <c r="C114" s="2"/>
      <c r="D114" s="158">
        <v>42129</v>
      </c>
      <c r="E114" s="2"/>
      <c r="F114">
        <v>2015</v>
      </c>
      <c r="G114" t="s">
        <v>97</v>
      </c>
      <c r="H114" t="s">
        <v>631</v>
      </c>
      <c r="I114" t="s">
        <v>34</v>
      </c>
      <c r="J114" s="47">
        <v>112.2145</v>
      </c>
      <c r="K114" s="47"/>
      <c r="M114" s="6"/>
      <c r="N114" s="143">
        <v>13.1</v>
      </c>
      <c r="O114" s="48">
        <v>-28.92</v>
      </c>
      <c r="P114" s="6" t="s">
        <v>618</v>
      </c>
      <c r="Q114" s="6"/>
      <c r="R114" s="158">
        <v>42129</v>
      </c>
      <c r="S114" s="6" t="s">
        <v>60</v>
      </c>
      <c r="T114" s="9">
        <v>105.29</v>
      </c>
      <c r="V114" s="9"/>
      <c r="W114" s="9"/>
      <c r="X114" s="9"/>
      <c r="Y114" s="46">
        <v>-20.422000000000001</v>
      </c>
      <c r="Z114" s="46"/>
      <c r="AA114" s="46"/>
      <c r="AB114" s="161"/>
      <c r="AC114" s="7">
        <v>4.76</v>
      </c>
      <c r="AD114" s="7"/>
      <c r="AE114" s="7">
        <v>15.8533333333333</v>
      </c>
      <c r="AF114" s="7"/>
      <c r="AG114" s="7">
        <v>0.39933333333333332</v>
      </c>
      <c r="AH114" s="7"/>
      <c r="AL114" s="7">
        <v>-13.42429299606628</v>
      </c>
      <c r="AM114" s="10">
        <v>1.2571756887234307</v>
      </c>
      <c r="AN114" s="6">
        <v>1392.3915536645925</v>
      </c>
      <c r="AO114" s="14"/>
      <c r="AP114" s="10">
        <v>1.237522316341469</v>
      </c>
    </row>
    <row r="115" spans="1:42">
      <c r="B115" s="150" t="s">
        <v>603</v>
      </c>
      <c r="C115" s="2"/>
      <c r="D115" s="158">
        <v>42224</v>
      </c>
      <c r="E115" s="2"/>
      <c r="F115">
        <v>2015</v>
      </c>
      <c r="G115" t="s">
        <v>97</v>
      </c>
      <c r="H115" t="s">
        <v>631</v>
      </c>
      <c r="I115" t="s">
        <v>34</v>
      </c>
      <c r="J115" s="7">
        <v>110.23</v>
      </c>
      <c r="K115" s="7"/>
      <c r="M115" s="9"/>
      <c r="N115" s="146">
        <v>22.1</v>
      </c>
      <c r="O115" s="7">
        <v>-28.3</v>
      </c>
      <c r="P115" s="6" t="s">
        <v>619</v>
      </c>
      <c r="Q115" s="6"/>
      <c r="R115" s="158">
        <v>42224</v>
      </c>
      <c r="S115" s="6" t="s">
        <v>60</v>
      </c>
      <c r="T115" s="7">
        <v>102.58</v>
      </c>
      <c r="V115" s="9"/>
      <c r="W115" s="9"/>
      <c r="X115" s="9"/>
      <c r="Y115" s="7">
        <v>-22.8</v>
      </c>
      <c r="Z115" s="7"/>
      <c r="AA115" s="7"/>
      <c r="AB115" s="162"/>
      <c r="AC115" s="7">
        <v>4.7300000000000004</v>
      </c>
      <c r="AD115" s="7"/>
      <c r="AE115" s="7">
        <v>27.783333333333335</v>
      </c>
      <c r="AF115" s="7"/>
      <c r="AG115" s="7">
        <v>0.31506666666666666</v>
      </c>
      <c r="AH115" s="7"/>
      <c r="AL115" s="7">
        <v>-12.681090828017355</v>
      </c>
      <c r="AM115" s="7">
        <v>2.3194873711272241</v>
      </c>
      <c r="AN115" s="6">
        <v>3533.5925257655822</v>
      </c>
      <c r="AO115" s="7">
        <v>6.0032382831133368</v>
      </c>
      <c r="AP115" s="7">
        <v>2.2773027371558392</v>
      </c>
    </row>
    <row r="116" spans="1:42">
      <c r="B116" s="150" t="s">
        <v>604</v>
      </c>
      <c r="C116" s="2"/>
      <c r="D116" s="158">
        <v>42289</v>
      </c>
      <c r="E116" s="2"/>
      <c r="F116">
        <v>2015</v>
      </c>
      <c r="G116" t="s">
        <v>97</v>
      </c>
      <c r="H116" t="s">
        <v>631</v>
      </c>
      <c r="I116" t="s">
        <v>34</v>
      </c>
      <c r="J116" s="9">
        <v>108.16</v>
      </c>
      <c r="K116" s="9"/>
      <c r="M116" s="9"/>
      <c r="N116" s="146">
        <v>16.100000000000001</v>
      </c>
      <c r="O116" s="9">
        <v>-28</v>
      </c>
      <c r="P116" s="6" t="s">
        <v>620</v>
      </c>
      <c r="Q116" s="6"/>
      <c r="R116" s="158">
        <v>42289</v>
      </c>
      <c r="S116" s="6" t="s">
        <v>60</v>
      </c>
      <c r="T116" s="9">
        <v>103.29</v>
      </c>
      <c r="V116" s="9"/>
      <c r="W116" s="9"/>
      <c r="X116" s="9"/>
      <c r="Y116" s="9">
        <v>-23.5</v>
      </c>
      <c r="Z116" s="9"/>
      <c r="AA116" s="9"/>
      <c r="AC116" s="9">
        <v>5</v>
      </c>
      <c r="AD116" s="7"/>
      <c r="AE116" s="7">
        <v>17.613333333333333</v>
      </c>
      <c r="AF116" s="7"/>
      <c r="AG116" s="15"/>
      <c r="AH116" s="7"/>
      <c r="AL116" s="7">
        <v>-12.883514988070583</v>
      </c>
      <c r="AM116" s="7">
        <v>2.7431119313715584</v>
      </c>
      <c r="AN116" s="6">
        <v>3384.1417056215973</v>
      </c>
      <c r="AO116" s="14"/>
      <c r="AP116" s="7">
        <v>2.6630693457338861</v>
      </c>
    </row>
    <row r="117" spans="1:42">
      <c r="B117" s="150" t="s">
        <v>605</v>
      </c>
      <c r="D117" s="158">
        <v>42332</v>
      </c>
      <c r="E117" s="2"/>
      <c r="F117">
        <v>2015</v>
      </c>
      <c r="G117" t="s">
        <v>97</v>
      </c>
      <c r="H117" t="s">
        <v>631</v>
      </c>
      <c r="I117" t="s">
        <v>34</v>
      </c>
      <c r="J117" s="9">
        <v>108.3</v>
      </c>
      <c r="K117" s="9"/>
      <c r="M117" s="9"/>
      <c r="N117" s="146">
        <v>13.4</v>
      </c>
      <c r="O117" s="9">
        <v>-28.2</v>
      </c>
      <c r="P117" s="12"/>
      <c r="Q117" s="12"/>
      <c r="R117" s="158">
        <v>42332</v>
      </c>
      <c r="S117" s="6" t="s">
        <v>60</v>
      </c>
      <c r="T117" s="15"/>
      <c r="U117" s="15"/>
      <c r="V117" s="15"/>
      <c r="W117" s="15"/>
      <c r="X117" s="15"/>
      <c r="Y117" s="15"/>
      <c r="Z117" s="15"/>
      <c r="AA117" s="15"/>
      <c r="AC117" s="15"/>
      <c r="AE117" s="13"/>
      <c r="AG117" s="15"/>
      <c r="AL117" s="13"/>
      <c r="AM117" s="13"/>
      <c r="AN117" s="12"/>
      <c r="AO117" s="13"/>
      <c r="AP117" s="13"/>
    </row>
    <row r="118" spans="1:42">
      <c r="B118" s="150" t="s">
        <v>606</v>
      </c>
      <c r="D118" s="158">
        <v>42389</v>
      </c>
      <c r="E118" s="2"/>
      <c r="F118">
        <v>2016</v>
      </c>
      <c r="G118" t="s">
        <v>97</v>
      </c>
      <c r="H118" t="s">
        <v>631</v>
      </c>
      <c r="I118" t="s">
        <v>34</v>
      </c>
      <c r="J118" s="9">
        <v>106.42</v>
      </c>
      <c r="K118" s="9"/>
      <c r="M118" s="9"/>
      <c r="N118" s="146">
        <v>7.7</v>
      </c>
      <c r="O118" s="9">
        <v>-27.7</v>
      </c>
      <c r="P118" s="12"/>
      <c r="Q118" s="12"/>
      <c r="R118" s="158">
        <v>42389</v>
      </c>
      <c r="S118" s="6" t="s">
        <v>60</v>
      </c>
      <c r="T118" s="15"/>
      <c r="U118" s="15"/>
      <c r="V118" s="15"/>
      <c r="W118" s="15"/>
      <c r="X118" s="15"/>
      <c r="Y118" s="15"/>
      <c r="Z118" s="15"/>
      <c r="AA118" s="15"/>
      <c r="AC118" s="15"/>
      <c r="AE118" s="13"/>
      <c r="AG118" s="15"/>
      <c r="AL118" s="13"/>
      <c r="AM118" s="13"/>
      <c r="AN118" s="12"/>
      <c r="AO118" s="13"/>
      <c r="AP118" s="13"/>
    </row>
    <row r="119" spans="1:42">
      <c r="B119" s="150" t="s">
        <v>625</v>
      </c>
      <c r="D119" s="158">
        <v>42459</v>
      </c>
      <c r="E119" s="2"/>
      <c r="F119">
        <v>2016</v>
      </c>
      <c r="G119" t="s">
        <v>97</v>
      </c>
      <c r="H119" t="s">
        <v>631</v>
      </c>
      <c r="I119" t="s">
        <v>34</v>
      </c>
      <c r="J119" s="9">
        <v>103.53</v>
      </c>
      <c r="K119" s="9"/>
      <c r="M119" s="9"/>
      <c r="N119" s="144">
        <v>14.4</v>
      </c>
      <c r="O119" s="9">
        <v>-28.7</v>
      </c>
      <c r="P119" s="12"/>
      <c r="Q119" s="12"/>
      <c r="R119" s="158">
        <v>42459</v>
      </c>
      <c r="S119" s="6" t="s">
        <v>60</v>
      </c>
      <c r="T119" s="15"/>
      <c r="U119" s="15"/>
      <c r="V119" s="15"/>
      <c r="W119" s="15"/>
      <c r="X119" s="15"/>
      <c r="Y119" s="15"/>
      <c r="Z119" s="15"/>
      <c r="AA119" s="15"/>
      <c r="AC119" s="9">
        <v>5.23</v>
      </c>
      <c r="AE119" s="13"/>
      <c r="AG119" s="7">
        <v>1.2030000000000001</v>
      </c>
      <c r="AL119" s="13"/>
      <c r="AM119" s="13"/>
      <c r="AN119" s="6">
        <v>6322.9848429439999</v>
      </c>
      <c r="AO119" s="13"/>
      <c r="AP119" s="13"/>
    </row>
    <row r="120" spans="1:42">
      <c r="B120" s="150" t="s">
        <v>607</v>
      </c>
      <c r="D120" s="158">
        <v>42501</v>
      </c>
      <c r="E120" s="2"/>
      <c r="F120">
        <v>2016</v>
      </c>
      <c r="G120" t="s">
        <v>97</v>
      </c>
      <c r="H120" t="s">
        <v>631</v>
      </c>
      <c r="I120" t="s">
        <v>34</v>
      </c>
      <c r="J120" s="45">
        <v>111.44</v>
      </c>
      <c r="K120" s="45"/>
      <c r="M120" s="9"/>
      <c r="N120" s="146">
        <v>13.4</v>
      </c>
      <c r="O120">
        <v>-28.3</v>
      </c>
      <c r="P120" s="12"/>
      <c r="Q120" s="12"/>
      <c r="R120" s="158">
        <v>42501</v>
      </c>
      <c r="S120" s="6" t="s">
        <v>60</v>
      </c>
      <c r="T120" s="15"/>
      <c r="U120" s="15"/>
      <c r="V120" s="15"/>
      <c r="W120" s="15"/>
      <c r="X120" s="15"/>
      <c r="Y120" s="15"/>
      <c r="Z120" s="15"/>
      <c r="AA120" s="15"/>
      <c r="AC120" s="9">
        <v>4.63</v>
      </c>
      <c r="AE120" s="7">
        <v>18.510000000000002</v>
      </c>
      <c r="AG120" s="141">
        <v>0.28439999999999999</v>
      </c>
      <c r="AL120" s="13"/>
      <c r="AM120" s="13"/>
      <c r="AN120" s="6">
        <v>2683.8172909240002</v>
      </c>
      <c r="AO120" s="13"/>
      <c r="AP120" s="13"/>
    </row>
    <row r="121" spans="1:42">
      <c r="B121" s="150" t="s">
        <v>608</v>
      </c>
      <c r="D121" s="158">
        <v>42532</v>
      </c>
      <c r="E121" s="2"/>
      <c r="F121">
        <v>2016</v>
      </c>
      <c r="G121" t="s">
        <v>97</v>
      </c>
      <c r="H121" t="s">
        <v>631</v>
      </c>
      <c r="I121" t="s">
        <v>34</v>
      </c>
      <c r="J121">
        <v>108.67</v>
      </c>
      <c r="M121" s="9"/>
      <c r="N121" s="144">
        <v>10.8</v>
      </c>
      <c r="O121" s="72">
        <v>-28.4</v>
      </c>
      <c r="P121" s="12"/>
      <c r="Q121" s="12"/>
      <c r="R121" s="158">
        <v>42532</v>
      </c>
      <c r="S121" s="6" t="s">
        <v>60</v>
      </c>
      <c r="T121" s="15"/>
      <c r="U121" s="15"/>
      <c r="V121" s="15"/>
      <c r="W121" s="15"/>
      <c r="X121" s="15"/>
      <c r="Y121" s="15"/>
      <c r="Z121" s="15"/>
      <c r="AA121" s="15"/>
      <c r="AC121" s="9">
        <v>5.15</v>
      </c>
      <c r="AE121" s="142">
        <v>13.476666666666667</v>
      </c>
      <c r="AG121" s="45">
        <v>0.3004</v>
      </c>
      <c r="AL121" s="13"/>
      <c r="AM121" s="13"/>
      <c r="AN121" s="6">
        <v>4887.7734151015002</v>
      </c>
      <c r="AO121" s="13"/>
      <c r="AP121" s="13"/>
    </row>
    <row r="122" spans="1:42" ht="17">
      <c r="B122" s="151" t="s">
        <v>609</v>
      </c>
      <c r="C122" s="2"/>
      <c r="D122" s="158">
        <v>42131</v>
      </c>
      <c r="E122" s="2"/>
      <c r="F122">
        <v>2015</v>
      </c>
      <c r="G122" t="s">
        <v>35</v>
      </c>
      <c r="H122" t="s">
        <v>631</v>
      </c>
      <c r="I122" t="s">
        <v>34</v>
      </c>
      <c r="J122" s="96">
        <v>111.61069999999999</v>
      </c>
      <c r="K122" s="96"/>
      <c r="M122" s="2"/>
      <c r="N122" s="145">
        <v>17.2</v>
      </c>
      <c r="O122" s="97">
        <v>-28.57</v>
      </c>
      <c r="P122" s="93" t="s">
        <v>621</v>
      </c>
      <c r="Q122" s="93"/>
      <c r="R122" s="158">
        <v>42131.375</v>
      </c>
      <c r="S122" s="6" t="s">
        <v>60</v>
      </c>
      <c r="T122">
        <v>101.76</v>
      </c>
      <c r="U122" t="s">
        <v>459</v>
      </c>
      <c r="Y122" s="94">
        <v>-16.3</v>
      </c>
      <c r="Z122" s="94"/>
      <c r="AA122" s="94"/>
      <c r="AC122" s="45">
        <v>4.55</v>
      </c>
      <c r="AD122" s="7"/>
      <c r="AE122" s="90">
        <v>20.446666666666665</v>
      </c>
      <c r="AF122" s="7"/>
      <c r="AG122" s="45">
        <v>0.33589999999999992</v>
      </c>
      <c r="AH122" s="7"/>
      <c r="AL122" s="7">
        <v>-13.022443638824614</v>
      </c>
      <c r="AM122" s="70">
        <v>5.9192189490009808</v>
      </c>
      <c r="AN122" s="45">
        <v>7533.9392819826808</v>
      </c>
      <c r="AO122" s="91"/>
      <c r="AP122" s="70">
        <v>5.8559095926175848</v>
      </c>
    </row>
    <row r="123" spans="1:42">
      <c r="B123" s="150" t="s">
        <v>610</v>
      </c>
      <c r="C123" s="2"/>
      <c r="D123" s="158">
        <v>42131</v>
      </c>
      <c r="E123" s="2"/>
      <c r="F123">
        <v>2015</v>
      </c>
      <c r="G123" t="s">
        <v>35</v>
      </c>
      <c r="H123" t="s">
        <v>631</v>
      </c>
      <c r="I123" t="s">
        <v>34</v>
      </c>
      <c r="J123" s="96">
        <v>111.0561</v>
      </c>
      <c r="K123" s="96"/>
      <c r="M123" s="2"/>
      <c r="N123" s="72">
        <v>19.5</v>
      </c>
      <c r="O123" s="97">
        <v>-28.555</v>
      </c>
      <c r="P123" s="2" t="s">
        <v>622</v>
      </c>
      <c r="Q123" s="2"/>
      <c r="R123" s="158">
        <v>42131</v>
      </c>
      <c r="S123" s="6" t="s">
        <v>60</v>
      </c>
      <c r="T123">
        <v>101.53</v>
      </c>
      <c r="U123" t="s">
        <v>459</v>
      </c>
      <c r="Y123" s="94">
        <v>-17.8</v>
      </c>
      <c r="Z123" s="94"/>
      <c r="AA123" s="94"/>
      <c r="AC123" s="45">
        <v>4.55</v>
      </c>
      <c r="AD123" s="7"/>
      <c r="AE123" s="90">
        <v>20.573333333333334</v>
      </c>
      <c r="AF123" s="7"/>
      <c r="AG123" s="45">
        <v>0.3612333333333333</v>
      </c>
      <c r="AH123" s="7"/>
      <c r="AL123" s="7">
        <v>-13.169003145033543</v>
      </c>
      <c r="AM123" s="70">
        <v>4.1685433558987519</v>
      </c>
      <c r="AN123" s="45">
        <v>5305.6919854187872</v>
      </c>
      <c r="AO123" s="91"/>
      <c r="AP123" s="70">
        <v>4.1239584538716398</v>
      </c>
    </row>
    <row r="124" spans="1:42">
      <c r="B124" s="152" t="s">
        <v>611</v>
      </c>
      <c r="C124" s="2"/>
      <c r="D124" s="158">
        <v>42224</v>
      </c>
      <c r="E124" s="2"/>
      <c r="F124">
        <v>2015</v>
      </c>
      <c r="G124" t="s">
        <v>35</v>
      </c>
      <c r="H124" t="s">
        <v>631</v>
      </c>
      <c r="I124" t="s">
        <v>34</v>
      </c>
      <c r="J124" s="70">
        <v>111.82</v>
      </c>
      <c r="K124" s="70"/>
      <c r="N124" s="72">
        <v>27.5</v>
      </c>
      <c r="O124">
        <v>-27.1</v>
      </c>
      <c r="P124" s="93" t="s">
        <v>623</v>
      </c>
      <c r="Q124" s="93"/>
      <c r="R124" s="158">
        <v>42224</v>
      </c>
      <c r="S124" s="6" t="s">
        <v>60</v>
      </c>
      <c r="T124" s="70">
        <v>101.85</v>
      </c>
      <c r="U124" t="s">
        <v>459</v>
      </c>
      <c r="Y124" s="70"/>
      <c r="Z124" s="70"/>
      <c r="AA124" s="70"/>
      <c r="AB124" s="162"/>
      <c r="AC124" s="45">
        <v>4.53</v>
      </c>
      <c r="AD124" s="7"/>
      <c r="AE124" s="115">
        <v>31.463333333333335</v>
      </c>
      <c r="AF124" s="7"/>
      <c r="AG124" s="45">
        <v>0.57240000000000002</v>
      </c>
      <c r="AH124" s="7"/>
      <c r="AL124" s="7">
        <v>-11.355849681755121</v>
      </c>
      <c r="AM124" s="70">
        <v>9.6461831178508106</v>
      </c>
      <c r="AN124" s="45">
        <v>14272.832428009595</v>
      </c>
      <c r="AO124" s="45">
        <v>1172.5764083986908</v>
      </c>
      <c r="AP124" s="70">
        <v>9.5370314301401784</v>
      </c>
    </row>
    <row r="125" spans="1:42">
      <c r="B125" s="150" t="s">
        <v>612</v>
      </c>
      <c r="C125" s="2"/>
      <c r="D125" s="158">
        <v>42291</v>
      </c>
      <c r="E125" s="2"/>
      <c r="F125" s="88">
        <v>2015</v>
      </c>
      <c r="G125" t="s">
        <v>35</v>
      </c>
      <c r="H125" t="s">
        <v>631</v>
      </c>
      <c r="I125" t="s">
        <v>34</v>
      </c>
      <c r="J125" s="45">
        <v>110.84</v>
      </c>
      <c r="K125" s="45"/>
      <c r="N125" s="72">
        <v>26.1</v>
      </c>
      <c r="O125" s="45">
        <v>-28.5</v>
      </c>
      <c r="P125" s="2" t="s">
        <v>624</v>
      </c>
      <c r="Q125" s="2"/>
      <c r="R125" s="158">
        <v>42291</v>
      </c>
      <c r="S125" s="6" t="s">
        <v>60</v>
      </c>
      <c r="T125" s="45">
        <v>99.23</v>
      </c>
      <c r="U125" s="45">
        <v>62</v>
      </c>
      <c r="V125" s="45"/>
      <c r="W125" s="45"/>
      <c r="X125" s="45"/>
      <c r="Y125" s="45">
        <v>-7.9</v>
      </c>
      <c r="Z125" s="45"/>
      <c r="AA125" s="45"/>
      <c r="AB125" s="162"/>
      <c r="AC125" s="45">
        <v>4.5999999999999996</v>
      </c>
      <c r="AD125" s="7"/>
      <c r="AE125" s="115">
        <v>32.553333333333335</v>
      </c>
      <c r="AF125" s="7"/>
      <c r="AG125" s="73"/>
      <c r="AH125" s="7"/>
      <c r="AL125" s="7">
        <v>-11.571098082270778</v>
      </c>
      <c r="AM125" s="45">
        <v>16.173875152995798</v>
      </c>
      <c r="AN125" s="45">
        <v>22269.084904553256</v>
      </c>
      <c r="AO125" s="45">
        <v>2425.3394983332842</v>
      </c>
      <c r="AP125" s="70">
        <v>15.969275690042922</v>
      </c>
    </row>
    <row r="126" spans="1:42">
      <c r="B126" s="150" t="s">
        <v>613</v>
      </c>
      <c r="C126" s="2"/>
      <c r="D126" s="158">
        <v>42332</v>
      </c>
      <c r="E126" s="2"/>
      <c r="F126" s="88">
        <v>2015</v>
      </c>
      <c r="G126" t="s">
        <v>35</v>
      </c>
      <c r="H126" t="s">
        <v>631</v>
      </c>
      <c r="I126" t="s">
        <v>34</v>
      </c>
      <c r="J126" s="45">
        <v>109.51</v>
      </c>
      <c r="K126" s="45"/>
      <c r="N126" s="72">
        <v>20.2</v>
      </c>
      <c r="O126">
        <v>-28.6</v>
      </c>
      <c r="P126" s="74"/>
      <c r="Q126" s="74"/>
      <c r="R126" s="158">
        <v>42332</v>
      </c>
      <c r="S126" s="6" t="s">
        <v>60</v>
      </c>
      <c r="T126" s="19"/>
      <c r="U126" s="19"/>
      <c r="V126" s="19"/>
      <c r="W126" s="19"/>
      <c r="X126" s="19"/>
      <c r="Y126" s="19"/>
      <c r="Z126" s="19"/>
      <c r="AA126" s="19"/>
      <c r="AC126" s="70">
        <v>4.38</v>
      </c>
      <c r="AD126" s="7"/>
      <c r="AE126" s="73"/>
      <c r="AF126" s="7"/>
      <c r="AG126" s="19"/>
      <c r="AH126" s="7"/>
      <c r="AL126" s="7"/>
      <c r="AM126" s="70">
        <v>4.4973992586999998</v>
      </c>
      <c r="AN126" s="73"/>
      <c r="AO126" s="45">
        <v>36.088958976299999</v>
      </c>
      <c r="AP126" s="70">
        <v>4.4887631037455424</v>
      </c>
    </row>
    <row r="127" spans="1:42">
      <c r="B127" s="150" t="s">
        <v>614</v>
      </c>
      <c r="C127" s="2"/>
      <c r="D127" s="158">
        <v>42389</v>
      </c>
      <c r="E127" s="2"/>
      <c r="F127" s="88">
        <v>2016</v>
      </c>
      <c r="G127" t="s">
        <v>35</v>
      </c>
      <c r="H127" t="s">
        <v>631</v>
      </c>
      <c r="I127" t="s">
        <v>34</v>
      </c>
      <c r="J127">
        <v>108.02</v>
      </c>
      <c r="N127" s="72">
        <v>22</v>
      </c>
      <c r="O127">
        <v>-28.6</v>
      </c>
      <c r="P127" s="19"/>
      <c r="Q127" s="19"/>
      <c r="R127" s="158">
        <v>42389</v>
      </c>
      <c r="S127" s="6" t="s">
        <v>60</v>
      </c>
      <c r="T127" s="19"/>
      <c r="U127" s="19"/>
      <c r="V127" s="19"/>
      <c r="W127" s="19"/>
      <c r="X127" s="19"/>
      <c r="Y127" s="19"/>
      <c r="Z127" s="19"/>
      <c r="AA127" s="19"/>
      <c r="AC127" s="19"/>
      <c r="AD127" s="7"/>
      <c r="AE127" s="19"/>
      <c r="AF127" s="7"/>
      <c r="AG127" s="73"/>
      <c r="AH127" s="7"/>
      <c r="AL127" s="7"/>
      <c r="AM127" s="19"/>
      <c r="AN127" s="73"/>
      <c r="AO127" s="19"/>
      <c r="AP127" s="19"/>
    </row>
    <row r="128" spans="1:42">
      <c r="B128" s="150" t="s">
        <v>615</v>
      </c>
      <c r="C128" s="2"/>
      <c r="D128" s="158">
        <v>42459</v>
      </c>
      <c r="E128" s="2"/>
      <c r="F128" s="88">
        <v>2016</v>
      </c>
      <c r="G128" t="s">
        <v>35</v>
      </c>
      <c r="H128" t="s">
        <v>631</v>
      </c>
      <c r="I128" t="s">
        <v>34</v>
      </c>
      <c r="J128" s="45">
        <v>107.88</v>
      </c>
      <c r="K128" s="45"/>
      <c r="N128" s="72">
        <v>13.1</v>
      </c>
      <c r="O128">
        <v>-28.9</v>
      </c>
      <c r="P128" s="74"/>
      <c r="Q128" s="74"/>
      <c r="R128" s="158">
        <v>42459</v>
      </c>
      <c r="S128" s="6" t="s">
        <v>60</v>
      </c>
      <c r="T128" s="19"/>
      <c r="U128" s="19"/>
      <c r="V128" s="19"/>
      <c r="W128" s="19"/>
      <c r="X128" s="19"/>
      <c r="Y128" s="19"/>
      <c r="Z128" s="19"/>
      <c r="AA128" s="19"/>
      <c r="AC128" s="45">
        <v>4.26</v>
      </c>
      <c r="AD128" s="7"/>
      <c r="AE128" s="19"/>
      <c r="AF128" s="7"/>
      <c r="AG128" s="45">
        <v>1.1663333333333334</v>
      </c>
      <c r="AH128" s="7"/>
      <c r="AL128" s="7"/>
      <c r="AM128" s="70">
        <v>7.7213411048999996</v>
      </c>
      <c r="AN128" s="73"/>
      <c r="AO128" s="45">
        <v>233.81370035730001</v>
      </c>
      <c r="AP128" s="70">
        <v>7.7065141583841905</v>
      </c>
    </row>
    <row r="129" spans="2:42">
      <c r="B129" s="150" t="s">
        <v>616</v>
      </c>
      <c r="C129" s="2"/>
      <c r="D129" s="158">
        <v>42501</v>
      </c>
      <c r="E129" s="2"/>
      <c r="F129" s="88">
        <v>2016</v>
      </c>
      <c r="G129" t="s">
        <v>35</v>
      </c>
      <c r="H129" t="s">
        <v>631</v>
      </c>
      <c r="I129" t="s">
        <v>34</v>
      </c>
      <c r="J129">
        <v>110.43</v>
      </c>
      <c r="N129" s="72">
        <v>16.2</v>
      </c>
      <c r="O129">
        <v>-28.7</v>
      </c>
      <c r="P129" s="19"/>
      <c r="Q129" s="19"/>
      <c r="R129" s="158">
        <v>42501</v>
      </c>
      <c r="S129" s="6" t="s">
        <v>60</v>
      </c>
      <c r="T129" s="19"/>
      <c r="U129" s="19"/>
      <c r="V129" s="19"/>
      <c r="W129" s="19"/>
      <c r="X129" s="19"/>
      <c r="Y129" s="19"/>
      <c r="Z129" s="19"/>
      <c r="AA129" s="19"/>
      <c r="AC129" s="70">
        <v>4.37</v>
      </c>
      <c r="AD129" s="7"/>
      <c r="AE129">
        <v>22.610000000000003</v>
      </c>
      <c r="AF129" s="7"/>
      <c r="AG129" s="45">
        <v>0.46</v>
      </c>
      <c r="AH129" s="7"/>
      <c r="AL129" s="7"/>
      <c r="AM129" s="45">
        <v>4.5313973714999998</v>
      </c>
      <c r="AN129" s="73"/>
      <c r="AO129" s="45">
        <v>22.670234943099999</v>
      </c>
      <c r="AP129" s="45">
        <v>4.5226959314650479</v>
      </c>
    </row>
    <row r="130" spans="2:42">
      <c r="B130" s="4" t="s">
        <v>617</v>
      </c>
      <c r="C130" s="2"/>
      <c r="D130" s="158">
        <v>42535</v>
      </c>
      <c r="E130" s="2"/>
      <c r="F130" s="88">
        <v>2016</v>
      </c>
      <c r="G130" t="s">
        <v>35</v>
      </c>
      <c r="H130" t="s">
        <v>631</v>
      </c>
      <c r="I130" t="s">
        <v>34</v>
      </c>
      <c r="J130">
        <v>108.27</v>
      </c>
      <c r="N130">
        <v>19.8</v>
      </c>
      <c r="O130">
        <v>-28.6</v>
      </c>
      <c r="P130" s="74"/>
      <c r="Q130" s="74"/>
      <c r="R130" s="158">
        <v>42535</v>
      </c>
      <c r="S130" s="6" t="s">
        <v>60</v>
      </c>
      <c r="T130" s="19"/>
      <c r="U130" s="19"/>
      <c r="V130" s="19"/>
      <c r="W130" s="19"/>
      <c r="X130" s="19"/>
      <c r="Y130" s="19"/>
      <c r="Z130" s="19"/>
      <c r="AA130" s="19"/>
      <c r="AC130" s="70">
        <v>4.74</v>
      </c>
      <c r="AD130" s="7"/>
      <c r="AE130">
        <v>23.7</v>
      </c>
      <c r="AF130" s="7"/>
      <c r="AH130" s="7"/>
      <c r="AL130" s="7"/>
      <c r="AM130" s="70">
        <v>17.725699785700002</v>
      </c>
      <c r="AN130" s="73"/>
      <c r="AO130" s="70">
        <v>3528.8718225191001</v>
      </c>
      <c r="AP130" s="70">
        <v>17.691661916018099</v>
      </c>
    </row>
  </sheetData>
  <conditionalFormatting sqref="B1:B1048576">
    <cfRule type="duplicateValues" dxfId="11" priority="1"/>
  </conditionalFormatting>
  <conditionalFormatting sqref="P1:P1048576">
    <cfRule type="duplicateValues" dxfId="1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8"/>
  <sheetViews>
    <sheetView topLeftCell="A99" workbookViewId="0">
      <selection activeCell="P44" sqref="P44:P96"/>
    </sheetView>
  </sheetViews>
  <sheetFormatPr baseColWidth="10" defaultRowHeight="16"/>
  <cols>
    <col min="1" max="1" width="4.1640625" bestFit="1" customWidth="1"/>
    <col min="2" max="2" width="20" bestFit="1" customWidth="1"/>
    <col min="3" max="3" width="16.5" bestFit="1" customWidth="1"/>
    <col min="4" max="4" width="10.5" bestFit="1" customWidth="1"/>
    <col min="5" max="6" width="9.6640625" bestFit="1" customWidth="1"/>
    <col min="7" max="7" width="6.6640625" bestFit="1" customWidth="1"/>
    <col min="8" max="8" width="17.5" bestFit="1" customWidth="1"/>
    <col min="9" max="9" width="16.83203125" bestFit="1" customWidth="1"/>
    <col min="10" max="10" width="21.83203125" bestFit="1" customWidth="1"/>
    <col min="11" max="11" width="14.33203125" bestFit="1" customWidth="1"/>
    <col min="12" max="12" width="24.83203125" bestFit="1" customWidth="1"/>
    <col min="13" max="13" width="26.6640625" bestFit="1" customWidth="1"/>
    <col min="14" max="14" width="10.33203125" bestFit="1" customWidth="1"/>
    <col min="15" max="15" width="19.6640625" bestFit="1" customWidth="1"/>
    <col min="16" max="16" width="16.33203125" bestFit="1" customWidth="1"/>
    <col min="17" max="17" width="10.5" bestFit="1" customWidth="1"/>
    <col min="18" max="18" width="17.1640625" bestFit="1" customWidth="1"/>
    <col min="19" max="19" width="16.5" bestFit="1" customWidth="1"/>
    <col min="20" max="20" width="21.5" bestFit="1" customWidth="1"/>
    <col min="21" max="21" width="14" bestFit="1" customWidth="1"/>
    <col min="22" max="22" width="24.5" bestFit="1" customWidth="1"/>
    <col min="23" max="23" width="26.1640625" bestFit="1" customWidth="1"/>
    <col min="24" max="24" width="10" bestFit="1" customWidth="1"/>
    <col min="25" max="26" width="9.33203125" bestFit="1" customWidth="1"/>
    <col min="27" max="27" width="10.5" bestFit="1" customWidth="1"/>
    <col min="28" max="28" width="5.1640625" bestFit="1" customWidth="1"/>
    <col min="30" max="30" width="12.1640625" bestFit="1" customWidth="1"/>
    <col min="31" max="31" width="12.83203125" bestFit="1" customWidth="1"/>
    <col min="32" max="32" width="12.1640625" bestFit="1" customWidth="1"/>
    <col min="33" max="33" width="8.33203125" bestFit="1" customWidth="1"/>
    <col min="34" max="34" width="8" bestFit="1" customWidth="1"/>
    <col min="35" max="35" width="8.1640625" bestFit="1" customWidth="1"/>
    <col min="36" max="36" width="12.1640625" bestFit="1" customWidth="1"/>
    <col min="37" max="37" width="12.83203125" bestFit="1" customWidth="1"/>
    <col min="38" max="41" width="12.1640625" bestFit="1" customWidth="1"/>
  </cols>
  <sheetData>
    <row r="1" spans="1:41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>
      <c r="A2">
        <v>1</v>
      </c>
      <c r="B2" t="s">
        <v>32</v>
      </c>
      <c r="C2" t="s">
        <v>33</v>
      </c>
      <c r="D2" s="1">
        <v>43948</v>
      </c>
      <c r="E2">
        <v>118</v>
      </c>
      <c r="F2">
        <v>2020</v>
      </c>
      <c r="G2" t="s">
        <v>35</v>
      </c>
      <c r="H2" t="s">
        <v>34</v>
      </c>
      <c r="I2">
        <v>107.2974</v>
      </c>
      <c r="J2">
        <v>0.46750000000000003</v>
      </c>
      <c r="M2">
        <v>18.8</v>
      </c>
      <c r="N2">
        <v>-28.824999999999999</v>
      </c>
    </row>
    <row r="3" spans="1:41">
      <c r="A3">
        <v>2</v>
      </c>
      <c r="B3" t="s">
        <v>37</v>
      </c>
      <c r="C3" t="s">
        <v>38</v>
      </c>
      <c r="D3" s="1">
        <v>44070</v>
      </c>
      <c r="E3">
        <v>240</v>
      </c>
      <c r="F3">
        <v>2020</v>
      </c>
      <c r="G3" t="s">
        <v>35</v>
      </c>
      <c r="H3" t="s">
        <v>34</v>
      </c>
      <c r="I3">
        <v>106.1925</v>
      </c>
      <c r="J3">
        <v>0.4627</v>
      </c>
      <c r="M3">
        <v>45.5</v>
      </c>
      <c r="N3">
        <v>-28.934000000000001</v>
      </c>
    </row>
    <row r="4" spans="1:41">
      <c r="A4">
        <v>3</v>
      </c>
      <c r="B4" t="s">
        <v>39</v>
      </c>
      <c r="C4" t="s">
        <v>40</v>
      </c>
      <c r="D4" s="1">
        <v>44125</v>
      </c>
      <c r="E4">
        <v>295</v>
      </c>
      <c r="F4">
        <v>2020</v>
      </c>
      <c r="G4" t="s">
        <v>35</v>
      </c>
      <c r="H4" t="s">
        <v>34</v>
      </c>
      <c r="I4">
        <v>107.2884</v>
      </c>
      <c r="J4">
        <v>0.50429999999999997</v>
      </c>
      <c r="M4">
        <v>25.08</v>
      </c>
      <c r="N4">
        <v>-29.294</v>
      </c>
    </row>
    <row r="5" spans="1:41">
      <c r="A5">
        <v>4</v>
      </c>
      <c r="B5" t="s">
        <v>41</v>
      </c>
      <c r="C5" t="s">
        <v>42</v>
      </c>
      <c r="D5" s="1">
        <v>44315</v>
      </c>
      <c r="E5">
        <v>119</v>
      </c>
      <c r="F5">
        <v>2021</v>
      </c>
      <c r="G5" t="s">
        <v>35</v>
      </c>
      <c r="H5" t="s">
        <v>34</v>
      </c>
      <c r="I5">
        <v>108.57250000000001</v>
      </c>
      <c r="J5">
        <v>0.49719999999999998</v>
      </c>
      <c r="M5">
        <v>19.100000000000001</v>
      </c>
      <c r="N5">
        <v>-28.838000000000001</v>
      </c>
    </row>
    <row r="6" spans="1:41">
      <c r="A6">
        <v>5</v>
      </c>
      <c r="B6" t="s">
        <v>43</v>
      </c>
      <c r="C6" t="s">
        <v>44</v>
      </c>
      <c r="D6" s="1">
        <v>44427</v>
      </c>
      <c r="E6">
        <v>231</v>
      </c>
      <c r="F6">
        <v>2021</v>
      </c>
      <c r="G6" t="s">
        <v>35</v>
      </c>
      <c r="H6" t="s">
        <v>34</v>
      </c>
      <c r="I6">
        <v>104.9434</v>
      </c>
      <c r="J6">
        <v>0.48039999999999999</v>
      </c>
      <c r="M6">
        <v>23.47</v>
      </c>
      <c r="N6">
        <v>-29.315999999999999</v>
      </c>
    </row>
    <row r="7" spans="1:41">
      <c r="A7">
        <v>6</v>
      </c>
      <c r="B7" t="s">
        <v>45</v>
      </c>
      <c r="C7" t="s">
        <v>46</v>
      </c>
      <c r="D7" s="1">
        <v>44463</v>
      </c>
      <c r="E7">
        <v>267</v>
      </c>
      <c r="F7">
        <v>2021</v>
      </c>
      <c r="G7" t="s">
        <v>35</v>
      </c>
      <c r="H7" t="s">
        <v>34</v>
      </c>
      <c r="I7">
        <v>106.012</v>
      </c>
      <c r="J7">
        <v>0.53490000000000004</v>
      </c>
      <c r="M7">
        <v>18.86</v>
      </c>
      <c r="N7">
        <v>-29.016999999999999</v>
      </c>
    </row>
    <row r="8" spans="1:41">
      <c r="A8">
        <v>7</v>
      </c>
      <c r="B8" t="s">
        <v>47</v>
      </c>
      <c r="C8" t="s">
        <v>48</v>
      </c>
      <c r="D8" s="1">
        <v>44494</v>
      </c>
      <c r="E8">
        <v>298</v>
      </c>
      <c r="F8">
        <v>2021</v>
      </c>
      <c r="G8" t="s">
        <v>35</v>
      </c>
      <c r="H8" t="s">
        <v>34</v>
      </c>
      <c r="I8">
        <v>107.9628</v>
      </c>
      <c r="J8">
        <v>0.47039999999999998</v>
      </c>
      <c r="M8">
        <v>20.190000000000001</v>
      </c>
      <c r="N8">
        <v>-28.849</v>
      </c>
    </row>
    <row r="9" spans="1:41">
      <c r="A9">
        <v>8</v>
      </c>
      <c r="B9" t="s">
        <v>49</v>
      </c>
      <c r="C9" t="s">
        <v>50</v>
      </c>
      <c r="D9" s="1">
        <v>44683</v>
      </c>
      <c r="E9">
        <v>122</v>
      </c>
      <c r="F9">
        <v>2022</v>
      </c>
      <c r="G9" t="s">
        <v>35</v>
      </c>
      <c r="H9" t="s">
        <v>34</v>
      </c>
      <c r="I9">
        <v>106.9568</v>
      </c>
      <c r="J9">
        <v>0.5071</v>
      </c>
      <c r="M9">
        <v>20.59</v>
      </c>
      <c r="N9">
        <v>-28.888000000000002</v>
      </c>
    </row>
    <row r="10" spans="1:41">
      <c r="A10">
        <v>9</v>
      </c>
      <c r="B10" t="s">
        <v>51</v>
      </c>
      <c r="C10" t="s">
        <v>52</v>
      </c>
      <c r="D10" s="1">
        <v>44795</v>
      </c>
      <c r="E10">
        <v>234</v>
      </c>
      <c r="F10">
        <v>2022</v>
      </c>
      <c r="G10" t="s">
        <v>35</v>
      </c>
      <c r="H10" t="s">
        <v>34</v>
      </c>
      <c r="I10">
        <v>105.7372</v>
      </c>
      <c r="J10">
        <v>0.4607</v>
      </c>
      <c r="N10">
        <v>-28.792000000000002</v>
      </c>
    </row>
    <row r="11" spans="1:41">
      <c r="A11">
        <v>10</v>
      </c>
      <c r="B11" t="s">
        <v>53</v>
      </c>
      <c r="C11" t="s">
        <v>54</v>
      </c>
      <c r="D11" s="1">
        <v>44857</v>
      </c>
      <c r="E11">
        <v>296</v>
      </c>
      <c r="F11">
        <v>2022</v>
      </c>
      <c r="G11" t="s">
        <v>35</v>
      </c>
      <c r="H11" t="s">
        <v>34</v>
      </c>
      <c r="I11">
        <v>106.75320000000001</v>
      </c>
      <c r="J11">
        <v>0.46510000000000001</v>
      </c>
      <c r="M11">
        <v>25.32</v>
      </c>
      <c r="N11">
        <v>-28.888999999999999</v>
      </c>
    </row>
    <row r="12" spans="1:41">
      <c r="A12">
        <v>11</v>
      </c>
      <c r="B12" t="s">
        <v>55</v>
      </c>
      <c r="C12" t="s">
        <v>56</v>
      </c>
      <c r="D12" s="1">
        <v>43901</v>
      </c>
      <c r="E12">
        <v>71</v>
      </c>
      <c r="F12">
        <v>2020</v>
      </c>
      <c r="G12" t="s">
        <v>57</v>
      </c>
      <c r="H12" t="s">
        <v>34</v>
      </c>
      <c r="I12">
        <v>101.0497</v>
      </c>
      <c r="J12">
        <v>0.46279999999999999</v>
      </c>
      <c r="M12">
        <v>8.84</v>
      </c>
      <c r="N12">
        <v>-28.68</v>
      </c>
      <c r="O12" t="s">
        <v>58</v>
      </c>
      <c r="P12" t="s">
        <v>59</v>
      </c>
      <c r="Q12" s="1">
        <v>43901</v>
      </c>
      <c r="R12" t="s">
        <v>60</v>
      </c>
      <c r="S12">
        <v>96.564899999999994</v>
      </c>
      <c r="T12">
        <v>0.44290000000000002</v>
      </c>
      <c r="U12">
        <v>281</v>
      </c>
      <c r="V12">
        <v>37</v>
      </c>
      <c r="W12">
        <v>3.52</v>
      </c>
      <c r="X12">
        <v>-18.423999999999999</v>
      </c>
      <c r="Y12">
        <v>71</v>
      </c>
      <c r="Z12">
        <v>2020</v>
      </c>
      <c r="AA12" s="1">
        <v>43901</v>
      </c>
      <c r="AB12">
        <v>5.83</v>
      </c>
      <c r="AC12">
        <v>30</v>
      </c>
      <c r="AD12">
        <v>13.09</v>
      </c>
      <c r="AE12">
        <v>41.3</v>
      </c>
      <c r="AF12">
        <v>0.30570000000000003</v>
      </c>
      <c r="AG12">
        <v>14.38</v>
      </c>
      <c r="AH12">
        <v>1.72</v>
      </c>
      <c r="AI12">
        <v>1724.06</v>
      </c>
      <c r="AJ12">
        <v>911.19330000000002</v>
      </c>
      <c r="AK12">
        <v>-12.980596999999999</v>
      </c>
      <c r="AL12">
        <v>1.0370098728674</v>
      </c>
      <c r="AM12">
        <v>968.93639867929005</v>
      </c>
      <c r="AO12">
        <v>0.87635720039961695</v>
      </c>
    </row>
    <row r="13" spans="1:41">
      <c r="A13">
        <v>12</v>
      </c>
      <c r="B13" t="s">
        <v>61</v>
      </c>
      <c r="C13" t="s">
        <v>62</v>
      </c>
      <c r="D13" s="1">
        <v>43948</v>
      </c>
      <c r="E13">
        <v>118</v>
      </c>
      <c r="F13">
        <v>2020</v>
      </c>
      <c r="G13" t="s">
        <v>57</v>
      </c>
      <c r="H13" t="s">
        <v>34</v>
      </c>
      <c r="I13">
        <v>104.86020000000001</v>
      </c>
      <c r="J13">
        <v>0.48080000000000001</v>
      </c>
      <c r="M13">
        <v>14.7</v>
      </c>
      <c r="N13">
        <v>-28.754999999999999</v>
      </c>
      <c r="O13" t="s">
        <v>58</v>
      </c>
      <c r="P13" t="s">
        <v>59</v>
      </c>
      <c r="Q13" s="1">
        <v>43901</v>
      </c>
      <c r="R13" t="s">
        <v>60</v>
      </c>
      <c r="S13">
        <v>96.564899999999994</v>
      </c>
      <c r="T13">
        <v>0.44290000000000002</v>
      </c>
      <c r="U13">
        <v>281</v>
      </c>
      <c r="V13">
        <v>37</v>
      </c>
      <c r="W13">
        <v>3.52</v>
      </c>
      <c r="X13">
        <v>-18.423999999999999</v>
      </c>
      <c r="Y13">
        <v>71</v>
      </c>
      <c r="Z13">
        <v>2020</v>
      </c>
      <c r="AA13" s="1">
        <v>43948</v>
      </c>
      <c r="AB13">
        <v>4.91</v>
      </c>
      <c r="AC13">
        <v>30</v>
      </c>
      <c r="AD13">
        <v>22.903300000000002</v>
      </c>
      <c r="AE13">
        <v>96.99</v>
      </c>
      <c r="AF13">
        <v>0.46860000000000002</v>
      </c>
      <c r="AG13">
        <v>8.58</v>
      </c>
      <c r="AH13">
        <v>2.72</v>
      </c>
      <c r="AI13">
        <v>1205.71</v>
      </c>
      <c r="AJ13">
        <v>1095.5672999999999</v>
      </c>
      <c r="AK13">
        <v>-13.3948</v>
      </c>
      <c r="AL13">
        <v>0.77274029767522401</v>
      </c>
    </row>
    <row r="14" spans="1:41">
      <c r="A14">
        <v>13</v>
      </c>
      <c r="B14" t="s">
        <v>63</v>
      </c>
      <c r="C14" t="s">
        <v>64</v>
      </c>
      <c r="D14" s="1">
        <v>44071</v>
      </c>
      <c r="E14">
        <v>241</v>
      </c>
      <c r="F14">
        <v>2020</v>
      </c>
      <c r="G14" t="s">
        <v>57</v>
      </c>
      <c r="H14" t="s">
        <v>34</v>
      </c>
      <c r="I14">
        <v>101.8592</v>
      </c>
      <c r="J14">
        <v>0.46820000000000001</v>
      </c>
      <c r="M14">
        <v>13.2</v>
      </c>
      <c r="N14">
        <v>-28.8</v>
      </c>
      <c r="O14" t="s">
        <v>65</v>
      </c>
      <c r="P14" t="s">
        <v>66</v>
      </c>
      <c r="Q14" s="1">
        <v>44071</v>
      </c>
      <c r="R14" t="s">
        <v>60</v>
      </c>
      <c r="S14">
        <v>97.249799999999993</v>
      </c>
      <c r="T14">
        <v>0.42370000000000002</v>
      </c>
      <c r="U14">
        <v>224</v>
      </c>
      <c r="V14">
        <v>35</v>
      </c>
      <c r="W14">
        <v>3.04</v>
      </c>
      <c r="X14">
        <v>-18.231999999999999</v>
      </c>
      <c r="Y14">
        <v>241</v>
      </c>
      <c r="Z14">
        <v>2020</v>
      </c>
      <c r="AA14" s="1">
        <v>44068</v>
      </c>
      <c r="AB14">
        <v>5.86</v>
      </c>
      <c r="AC14">
        <v>30</v>
      </c>
      <c r="AD14">
        <v>22.486699999999999</v>
      </c>
      <c r="AE14">
        <v>14.82</v>
      </c>
      <c r="AF14">
        <v>0.39989999999999998</v>
      </c>
      <c r="AG14">
        <v>5.08</v>
      </c>
      <c r="AH14">
        <v>4.8</v>
      </c>
      <c r="AI14">
        <v>1416.32</v>
      </c>
      <c r="AJ14">
        <v>1550.1451999999999</v>
      </c>
      <c r="AK14">
        <v>-12.764787</v>
      </c>
      <c r="AL14">
        <v>0.99209155055100096</v>
      </c>
      <c r="AM14">
        <v>1169.9999855250701</v>
      </c>
      <c r="AN14">
        <v>9.4814293486727692</v>
      </c>
      <c r="AO14">
        <v>0.80060533553276503</v>
      </c>
    </row>
    <row r="15" spans="1:41">
      <c r="A15">
        <v>14</v>
      </c>
      <c r="B15" t="s">
        <v>67</v>
      </c>
      <c r="C15" t="s">
        <v>68</v>
      </c>
      <c r="D15" s="1">
        <v>44125</v>
      </c>
      <c r="E15">
        <v>295</v>
      </c>
      <c r="F15">
        <v>2020</v>
      </c>
      <c r="G15" t="s">
        <v>57</v>
      </c>
      <c r="H15" t="s">
        <v>34</v>
      </c>
      <c r="I15">
        <v>103.7383</v>
      </c>
      <c r="J15">
        <v>0.48770000000000002</v>
      </c>
      <c r="M15">
        <v>11.45</v>
      </c>
      <c r="N15">
        <v>-28.152000000000001</v>
      </c>
      <c r="O15" t="s">
        <v>65</v>
      </c>
      <c r="P15" t="s">
        <v>66</v>
      </c>
      <c r="Q15" s="1">
        <v>44071</v>
      </c>
      <c r="R15" t="s">
        <v>60</v>
      </c>
      <c r="S15">
        <v>97.249799999999993</v>
      </c>
      <c r="T15">
        <v>0.42370000000000002</v>
      </c>
      <c r="U15">
        <v>224</v>
      </c>
      <c r="V15">
        <v>35</v>
      </c>
      <c r="W15">
        <v>3.04</v>
      </c>
      <c r="X15">
        <v>-18.231999999999999</v>
      </c>
      <c r="Y15">
        <v>241</v>
      </c>
      <c r="Z15">
        <v>2020</v>
      </c>
      <c r="AA15" s="1">
        <v>44124</v>
      </c>
      <c r="AB15">
        <v>5.2</v>
      </c>
      <c r="AC15">
        <v>32</v>
      </c>
      <c r="AD15">
        <v>24</v>
      </c>
      <c r="AE15">
        <v>43.99</v>
      </c>
      <c r="AF15">
        <v>0.46</v>
      </c>
      <c r="AG15">
        <v>12.92</v>
      </c>
      <c r="AH15">
        <v>3.9</v>
      </c>
      <c r="AI15">
        <v>1647.34</v>
      </c>
      <c r="AJ15">
        <v>1523.7797</v>
      </c>
      <c r="AK15">
        <v>-13.025029</v>
      </c>
      <c r="AL15">
        <v>0.69974502940305305</v>
      </c>
      <c r="AM15">
        <v>782.97814842027606</v>
      </c>
      <c r="AN15">
        <v>3.4419002692160698</v>
      </c>
      <c r="AO15">
        <v>0.66972073663818499</v>
      </c>
    </row>
    <row r="16" spans="1:41">
      <c r="A16">
        <v>15</v>
      </c>
      <c r="B16" t="s">
        <v>69</v>
      </c>
      <c r="C16" t="s">
        <v>70</v>
      </c>
      <c r="D16" s="1">
        <v>44315</v>
      </c>
      <c r="E16">
        <v>119</v>
      </c>
      <c r="F16">
        <v>2021</v>
      </c>
      <c r="G16" t="s">
        <v>57</v>
      </c>
      <c r="H16" t="s">
        <v>34</v>
      </c>
      <c r="I16">
        <v>104.694</v>
      </c>
      <c r="J16">
        <v>0.47899999999999998</v>
      </c>
      <c r="M16">
        <v>14.8</v>
      </c>
      <c r="N16">
        <v>-28.32</v>
      </c>
      <c r="O16" t="s">
        <v>71</v>
      </c>
      <c r="P16" t="s">
        <v>72</v>
      </c>
      <c r="Q16" s="1">
        <v>44315</v>
      </c>
      <c r="R16" t="s">
        <v>60</v>
      </c>
      <c r="S16">
        <v>98.632499999999993</v>
      </c>
      <c r="T16">
        <v>0.46610000000000001</v>
      </c>
      <c r="U16">
        <v>111</v>
      </c>
      <c r="V16">
        <v>38</v>
      </c>
      <c r="W16">
        <v>2.95</v>
      </c>
      <c r="X16">
        <v>-16.097000000000001</v>
      </c>
      <c r="Y16">
        <v>119</v>
      </c>
      <c r="Z16">
        <v>2021</v>
      </c>
      <c r="AA16" s="1">
        <v>44314</v>
      </c>
      <c r="AB16">
        <v>5.1100000000000003</v>
      </c>
      <c r="AC16">
        <v>24.17</v>
      </c>
      <c r="AD16">
        <v>20.6</v>
      </c>
      <c r="AE16">
        <v>46.62</v>
      </c>
      <c r="AF16">
        <v>0.38</v>
      </c>
      <c r="AG16">
        <v>9.85</v>
      </c>
      <c r="AH16">
        <v>1.74</v>
      </c>
      <c r="AI16">
        <v>1122.74</v>
      </c>
      <c r="AJ16">
        <v>1011.6326</v>
      </c>
      <c r="AK16">
        <v>-13.714539</v>
      </c>
      <c r="AL16">
        <v>0.647175152321673</v>
      </c>
    </row>
    <row r="17" spans="1:41">
      <c r="A17">
        <v>16</v>
      </c>
      <c r="B17" t="s">
        <v>73</v>
      </c>
      <c r="C17" t="s">
        <v>74</v>
      </c>
      <c r="D17" s="1">
        <v>44427</v>
      </c>
      <c r="E17">
        <v>231</v>
      </c>
      <c r="F17">
        <v>2021</v>
      </c>
      <c r="G17" t="s">
        <v>57</v>
      </c>
      <c r="H17" t="s">
        <v>34</v>
      </c>
      <c r="I17">
        <v>104.6589</v>
      </c>
      <c r="J17">
        <v>0.47889999999999999</v>
      </c>
      <c r="M17">
        <v>36.04</v>
      </c>
      <c r="N17">
        <v>-28.779</v>
      </c>
      <c r="O17" t="s">
        <v>75</v>
      </c>
      <c r="P17" t="s">
        <v>76</v>
      </c>
      <c r="Q17" s="1">
        <v>44427</v>
      </c>
      <c r="R17" t="s">
        <v>60</v>
      </c>
      <c r="S17">
        <v>99.498000000000005</v>
      </c>
      <c r="T17">
        <v>0.4577</v>
      </c>
      <c r="U17">
        <v>40</v>
      </c>
      <c r="V17">
        <v>37</v>
      </c>
      <c r="W17">
        <v>2.52</v>
      </c>
      <c r="X17">
        <v>-17.045000000000002</v>
      </c>
      <c r="Y17">
        <v>231</v>
      </c>
      <c r="Z17">
        <v>2021</v>
      </c>
      <c r="AA17" s="1">
        <v>44410</v>
      </c>
      <c r="AB17">
        <v>5.68</v>
      </c>
      <c r="AC17">
        <v>28.86</v>
      </c>
      <c r="AD17">
        <v>23.4</v>
      </c>
      <c r="AE17">
        <v>20.36</v>
      </c>
      <c r="AF17">
        <v>0.42</v>
      </c>
      <c r="AG17">
        <v>12.21</v>
      </c>
      <c r="AH17">
        <v>4.99</v>
      </c>
      <c r="AI17">
        <v>1237.3499999999999</v>
      </c>
      <c r="AJ17">
        <v>1298.105</v>
      </c>
      <c r="AK17">
        <v>-13.117620000000001</v>
      </c>
      <c r="AL17">
        <v>0.81731960171343998</v>
      </c>
      <c r="AN17">
        <v>21.2443595761243</v>
      </c>
    </row>
    <row r="18" spans="1:41">
      <c r="A18">
        <v>17</v>
      </c>
      <c r="B18" t="s">
        <v>77</v>
      </c>
      <c r="C18" t="s">
        <v>78</v>
      </c>
      <c r="D18" s="1">
        <v>44464</v>
      </c>
      <c r="E18">
        <v>268</v>
      </c>
      <c r="F18">
        <v>2021</v>
      </c>
      <c r="G18" t="s">
        <v>57</v>
      </c>
      <c r="H18" t="s">
        <v>34</v>
      </c>
      <c r="I18">
        <v>106.10429999999999</v>
      </c>
      <c r="J18">
        <v>0.53580000000000005</v>
      </c>
      <c r="M18">
        <v>33.21</v>
      </c>
      <c r="N18">
        <v>-28.42</v>
      </c>
      <c r="O18" t="s">
        <v>75</v>
      </c>
      <c r="P18" t="s">
        <v>76</v>
      </c>
      <c r="Q18" s="1">
        <v>44427</v>
      </c>
      <c r="R18" t="s">
        <v>60</v>
      </c>
      <c r="S18">
        <v>99.498000000000005</v>
      </c>
      <c r="T18">
        <v>0.4577</v>
      </c>
      <c r="U18">
        <v>40</v>
      </c>
      <c r="V18">
        <v>37</v>
      </c>
      <c r="W18">
        <v>2.52</v>
      </c>
      <c r="X18">
        <v>-17.045000000000002</v>
      </c>
      <c r="Y18">
        <v>231</v>
      </c>
      <c r="Z18">
        <v>2021</v>
      </c>
      <c r="AA18" s="1">
        <v>44452</v>
      </c>
      <c r="AB18">
        <v>5.65</v>
      </c>
      <c r="AC18">
        <v>28.88</v>
      </c>
      <c r="AD18">
        <v>26.7</v>
      </c>
      <c r="AE18">
        <v>26.16</v>
      </c>
      <c r="AF18">
        <v>0.5</v>
      </c>
      <c r="AG18">
        <v>20.66</v>
      </c>
      <c r="AH18">
        <v>5.67</v>
      </c>
      <c r="AI18">
        <v>1064.67</v>
      </c>
      <c r="AJ18">
        <v>1647.2262000000001</v>
      </c>
      <c r="AK18">
        <v>-12.994178</v>
      </c>
      <c r="AL18">
        <v>0.73512429629715303</v>
      </c>
      <c r="AN18">
        <v>6.5326931498098197</v>
      </c>
    </row>
    <row r="19" spans="1:41">
      <c r="A19">
        <v>18</v>
      </c>
      <c r="B19" t="s">
        <v>79</v>
      </c>
      <c r="C19" t="s">
        <v>80</v>
      </c>
      <c r="D19" s="1">
        <v>44493</v>
      </c>
      <c r="E19">
        <v>297</v>
      </c>
      <c r="F19">
        <v>2021</v>
      </c>
      <c r="G19" t="s">
        <v>57</v>
      </c>
      <c r="H19" t="s">
        <v>34</v>
      </c>
      <c r="I19">
        <v>104.49039999999999</v>
      </c>
      <c r="J19">
        <v>0.48139999999999999</v>
      </c>
      <c r="M19">
        <v>22.15</v>
      </c>
      <c r="N19">
        <v>-27.984999999999999</v>
      </c>
      <c r="O19" t="s">
        <v>81</v>
      </c>
      <c r="P19" t="s">
        <v>82</v>
      </c>
      <c r="Q19" s="1">
        <v>44493</v>
      </c>
      <c r="R19" t="s">
        <v>60</v>
      </c>
      <c r="S19">
        <v>109.7132</v>
      </c>
      <c r="T19">
        <v>0.50549999999999995</v>
      </c>
      <c r="W19">
        <v>2.2999999999999998</v>
      </c>
      <c r="X19">
        <v>-16.55</v>
      </c>
      <c r="Y19">
        <v>297</v>
      </c>
      <c r="Z19">
        <v>2021</v>
      </c>
      <c r="AA19" s="1">
        <v>44481</v>
      </c>
      <c r="AB19">
        <v>4.01</v>
      </c>
      <c r="AC19">
        <v>2.74</v>
      </c>
      <c r="AD19">
        <v>31</v>
      </c>
      <c r="AE19">
        <v>32.520000000000003</v>
      </c>
      <c r="AF19">
        <v>0.54</v>
      </c>
      <c r="AG19">
        <v>13.34</v>
      </c>
      <c r="AH19">
        <v>4.59</v>
      </c>
      <c r="AI19">
        <v>1075.9000000000001</v>
      </c>
      <c r="AJ19">
        <v>1699.2380000000001</v>
      </c>
      <c r="AK19">
        <v>-12.677216</v>
      </c>
      <c r="AL19">
        <v>0.57601170226299203</v>
      </c>
      <c r="AN19">
        <v>2.3107485565636599</v>
      </c>
    </row>
    <row r="20" spans="1:41">
      <c r="A20">
        <v>19</v>
      </c>
      <c r="B20" t="s">
        <v>83</v>
      </c>
      <c r="C20" t="s">
        <v>84</v>
      </c>
      <c r="D20" s="1">
        <v>44684</v>
      </c>
      <c r="E20">
        <v>123</v>
      </c>
      <c r="F20">
        <v>2022</v>
      </c>
      <c r="G20" t="s">
        <v>57</v>
      </c>
      <c r="H20" t="s">
        <v>34</v>
      </c>
      <c r="I20">
        <v>106.0802</v>
      </c>
      <c r="J20">
        <v>0.50419999999999998</v>
      </c>
      <c r="M20">
        <v>17.38</v>
      </c>
      <c r="N20">
        <v>-28.428000000000001</v>
      </c>
      <c r="O20" t="s">
        <v>85</v>
      </c>
      <c r="P20" t="s">
        <v>86</v>
      </c>
      <c r="Q20" s="1">
        <v>44684</v>
      </c>
      <c r="R20" t="s">
        <v>60</v>
      </c>
      <c r="S20">
        <v>101.2383</v>
      </c>
      <c r="T20">
        <v>0.48170000000000002</v>
      </c>
      <c r="W20">
        <v>1.55</v>
      </c>
      <c r="X20">
        <v>-17.321999999999999</v>
      </c>
      <c r="Y20">
        <v>123</v>
      </c>
      <c r="Z20">
        <v>2022</v>
      </c>
      <c r="AA20" s="1">
        <v>44683</v>
      </c>
      <c r="AB20">
        <v>5.07</v>
      </c>
      <c r="AC20">
        <v>21.68</v>
      </c>
      <c r="AD20">
        <v>22.1</v>
      </c>
      <c r="AE20">
        <v>58.83</v>
      </c>
      <c r="AF20">
        <v>0.43</v>
      </c>
      <c r="AG20">
        <v>12.85</v>
      </c>
      <c r="AH20">
        <v>3.22</v>
      </c>
      <c r="AI20">
        <v>898.61300000000006</v>
      </c>
      <c r="AJ20">
        <v>1700</v>
      </c>
      <c r="AK20">
        <v>-13.745710000000001</v>
      </c>
      <c r="AL20">
        <v>0.62791801140371495</v>
      </c>
      <c r="AM20">
        <v>711.16017255870395</v>
      </c>
      <c r="AO20">
        <v>0.62784841264659697</v>
      </c>
    </row>
    <row r="21" spans="1:41">
      <c r="A21">
        <v>20</v>
      </c>
      <c r="B21" t="s">
        <v>87</v>
      </c>
      <c r="C21" t="s">
        <v>88</v>
      </c>
      <c r="D21" s="1">
        <v>44796</v>
      </c>
      <c r="E21">
        <v>235</v>
      </c>
      <c r="F21">
        <v>2022</v>
      </c>
      <c r="G21" t="s">
        <v>57</v>
      </c>
      <c r="H21" t="s">
        <v>34</v>
      </c>
      <c r="I21">
        <v>104.2628</v>
      </c>
      <c r="J21">
        <v>0.45450000000000002</v>
      </c>
      <c r="M21">
        <v>24.1</v>
      </c>
      <c r="N21">
        <v>-28.119</v>
      </c>
      <c r="O21" t="s">
        <v>89</v>
      </c>
      <c r="P21" t="s">
        <v>90</v>
      </c>
      <c r="Q21" s="1">
        <v>44796</v>
      </c>
      <c r="R21" t="s">
        <v>60</v>
      </c>
      <c r="S21">
        <v>99.284899999999993</v>
      </c>
      <c r="T21">
        <v>0.45579999999999998</v>
      </c>
      <c r="U21">
        <v>58</v>
      </c>
      <c r="V21">
        <v>37</v>
      </c>
      <c r="W21">
        <v>3.82</v>
      </c>
      <c r="X21">
        <v>-18.472999999999999</v>
      </c>
      <c r="Y21">
        <v>235</v>
      </c>
      <c r="Z21">
        <v>2022</v>
      </c>
      <c r="AA21" s="1">
        <v>44777</v>
      </c>
      <c r="AB21">
        <v>5.64</v>
      </c>
      <c r="AC21">
        <v>25.66</v>
      </c>
      <c r="AD21">
        <v>21.8</v>
      </c>
      <c r="AE21">
        <v>26.67</v>
      </c>
      <c r="AF21">
        <v>0.44</v>
      </c>
      <c r="AG21">
        <v>14.35</v>
      </c>
      <c r="AH21">
        <v>3.08</v>
      </c>
      <c r="AI21">
        <v>1099.78</v>
      </c>
      <c r="AJ21">
        <v>1300</v>
      </c>
      <c r="AK21">
        <v>-13.150153</v>
      </c>
      <c r="AL21">
        <v>0.71192042095605201</v>
      </c>
      <c r="AN21">
        <v>10.1763144165798</v>
      </c>
    </row>
    <row r="22" spans="1:41">
      <c r="A22">
        <v>21</v>
      </c>
      <c r="B22" t="s">
        <v>91</v>
      </c>
      <c r="C22" t="s">
        <v>92</v>
      </c>
      <c r="D22" s="1">
        <v>44858</v>
      </c>
      <c r="E22">
        <v>297</v>
      </c>
      <c r="F22">
        <v>2022</v>
      </c>
      <c r="G22" t="s">
        <v>57</v>
      </c>
      <c r="H22" t="s">
        <v>34</v>
      </c>
      <c r="I22">
        <v>103.57470000000001</v>
      </c>
      <c r="J22">
        <v>0.47439999999999999</v>
      </c>
      <c r="M22">
        <v>17.489999999999998</v>
      </c>
      <c r="N22">
        <v>-27.276</v>
      </c>
      <c r="O22" t="s">
        <v>93</v>
      </c>
      <c r="P22" t="s">
        <v>94</v>
      </c>
      <c r="Q22" s="1">
        <v>44858</v>
      </c>
      <c r="R22" t="s">
        <v>60</v>
      </c>
      <c r="S22">
        <v>96.9084</v>
      </c>
      <c r="T22">
        <v>0.45369999999999999</v>
      </c>
      <c r="U22">
        <v>252</v>
      </c>
      <c r="V22">
        <v>38</v>
      </c>
      <c r="W22">
        <v>1.33</v>
      </c>
      <c r="X22">
        <v>-15.984</v>
      </c>
      <c r="Y22">
        <v>297</v>
      </c>
      <c r="Z22">
        <v>2022</v>
      </c>
      <c r="AA22" s="1">
        <v>44845</v>
      </c>
      <c r="AB22">
        <v>5.26</v>
      </c>
      <c r="AC22">
        <v>27.68</v>
      </c>
      <c r="AD22">
        <v>27.5</v>
      </c>
      <c r="AE22">
        <v>19.71</v>
      </c>
      <c r="AF22">
        <v>0.46</v>
      </c>
      <c r="AG22">
        <v>17.62</v>
      </c>
      <c r="AH22">
        <v>2.99</v>
      </c>
      <c r="AI22">
        <v>824.32299999999998</v>
      </c>
      <c r="AJ22">
        <v>2400</v>
      </c>
      <c r="AK22">
        <v>-12.833055999999999</v>
      </c>
      <c r="AL22">
        <v>0.59851716806039701</v>
      </c>
      <c r="AM22">
        <v>820.73960868971403</v>
      </c>
      <c r="AN22">
        <v>2.7772858095249102</v>
      </c>
      <c r="AO22">
        <v>0.59844842185339198</v>
      </c>
    </row>
    <row r="23" spans="1:41">
      <c r="A23">
        <v>22</v>
      </c>
      <c r="B23" t="s">
        <v>95</v>
      </c>
      <c r="C23" t="s">
        <v>96</v>
      </c>
      <c r="D23" s="1">
        <v>43901</v>
      </c>
      <c r="E23">
        <v>71</v>
      </c>
      <c r="F23">
        <v>2020</v>
      </c>
      <c r="G23" t="s">
        <v>97</v>
      </c>
      <c r="H23" t="s">
        <v>34</v>
      </c>
      <c r="I23">
        <v>100</v>
      </c>
      <c r="J23">
        <v>0.45739999999999997</v>
      </c>
      <c r="M23">
        <v>7.63</v>
      </c>
      <c r="N23">
        <v>-28.693999999999999</v>
      </c>
      <c r="O23" t="s">
        <v>98</v>
      </c>
      <c r="P23" t="s">
        <v>99</v>
      </c>
      <c r="Q23" s="1">
        <v>43901</v>
      </c>
      <c r="R23" t="s">
        <v>60</v>
      </c>
      <c r="S23">
        <v>103.1794</v>
      </c>
      <c r="T23">
        <v>0.47489999999999999</v>
      </c>
      <c r="W23">
        <v>5.24</v>
      </c>
      <c r="X23">
        <v>-22.867000000000001</v>
      </c>
      <c r="Y23">
        <v>71</v>
      </c>
      <c r="Z23">
        <v>2020</v>
      </c>
      <c r="AA23" s="1">
        <v>43901</v>
      </c>
      <c r="AB23">
        <v>5.3</v>
      </c>
      <c r="AC23">
        <v>30</v>
      </c>
      <c r="AD23">
        <v>10.8833</v>
      </c>
      <c r="AE23">
        <v>4.76</v>
      </c>
      <c r="AF23">
        <v>0.1991</v>
      </c>
      <c r="AG23">
        <v>3.44</v>
      </c>
      <c r="AH23">
        <v>2.19</v>
      </c>
      <c r="AI23">
        <v>1630.79</v>
      </c>
      <c r="AJ23">
        <v>530.6164</v>
      </c>
      <c r="AK23">
        <v>-13.01881</v>
      </c>
      <c r="AL23">
        <v>2.4126384278196702</v>
      </c>
      <c r="AM23">
        <v>2542.34614259822</v>
      </c>
      <c r="AO23">
        <v>2.2882620626181902</v>
      </c>
    </row>
    <row r="24" spans="1:41">
      <c r="A24">
        <v>23</v>
      </c>
      <c r="B24" t="s">
        <v>100</v>
      </c>
      <c r="C24" t="s">
        <v>101</v>
      </c>
      <c r="D24" s="1">
        <v>43948</v>
      </c>
      <c r="E24">
        <v>118</v>
      </c>
      <c r="F24">
        <v>2020</v>
      </c>
      <c r="G24" t="s">
        <v>97</v>
      </c>
      <c r="H24" t="s">
        <v>34</v>
      </c>
      <c r="I24">
        <v>105.7137</v>
      </c>
      <c r="J24">
        <v>0.48570000000000002</v>
      </c>
      <c r="M24">
        <v>18.3</v>
      </c>
      <c r="N24">
        <v>-28.968</v>
      </c>
      <c r="O24" t="s">
        <v>98</v>
      </c>
      <c r="P24" t="s">
        <v>99</v>
      </c>
      <c r="Q24" s="1">
        <v>43901</v>
      </c>
      <c r="R24" t="s">
        <v>60</v>
      </c>
      <c r="S24">
        <v>103.1794</v>
      </c>
      <c r="T24">
        <v>0.47489999999999999</v>
      </c>
      <c r="W24">
        <v>5.24</v>
      </c>
      <c r="X24">
        <v>-22.867000000000001</v>
      </c>
      <c r="Y24">
        <v>71</v>
      </c>
      <c r="Z24">
        <v>2020</v>
      </c>
      <c r="AA24" s="1">
        <v>43948</v>
      </c>
      <c r="AB24">
        <v>4.72</v>
      </c>
      <c r="AC24">
        <v>30</v>
      </c>
      <c r="AD24">
        <v>23.146699999999999</v>
      </c>
      <c r="AE24">
        <v>7.32</v>
      </c>
      <c r="AF24">
        <v>0.37609999999999999</v>
      </c>
      <c r="AG24">
        <v>5.68</v>
      </c>
      <c r="AH24">
        <v>1.72</v>
      </c>
      <c r="AI24">
        <v>1147.3699999999999</v>
      </c>
      <c r="AJ24">
        <v>864.38670000000002</v>
      </c>
      <c r="AK24">
        <v>-13.47376</v>
      </c>
      <c r="AL24">
        <v>1.53228854349357</v>
      </c>
      <c r="AM24">
        <v>1695.3964687151099</v>
      </c>
      <c r="AO24">
        <v>1.5104388139343099</v>
      </c>
    </row>
    <row r="25" spans="1:41">
      <c r="A25">
        <v>24</v>
      </c>
      <c r="B25" t="s">
        <v>102</v>
      </c>
      <c r="C25" t="s">
        <v>103</v>
      </c>
      <c r="D25" s="1">
        <v>44071</v>
      </c>
      <c r="E25">
        <v>241</v>
      </c>
      <c r="F25">
        <v>2020</v>
      </c>
      <c r="G25" t="s">
        <v>97</v>
      </c>
      <c r="H25" t="s">
        <v>34</v>
      </c>
      <c r="I25">
        <v>104.4345</v>
      </c>
      <c r="J25">
        <v>0.47960000000000003</v>
      </c>
      <c r="M25">
        <v>43</v>
      </c>
      <c r="N25">
        <v>-28.7</v>
      </c>
      <c r="O25" t="s">
        <v>104</v>
      </c>
      <c r="P25" t="s">
        <v>105</v>
      </c>
      <c r="Q25" s="1">
        <v>44071</v>
      </c>
      <c r="R25" t="s">
        <v>60</v>
      </c>
      <c r="S25">
        <v>104.1057</v>
      </c>
      <c r="T25">
        <v>0.4536</v>
      </c>
      <c r="W25">
        <v>7.28</v>
      </c>
      <c r="X25">
        <v>-24.890999999999998</v>
      </c>
      <c r="Y25">
        <v>241</v>
      </c>
      <c r="Z25">
        <v>2020</v>
      </c>
      <c r="AA25" s="1">
        <v>44068</v>
      </c>
    </row>
    <row r="26" spans="1:41">
      <c r="A26">
        <v>25</v>
      </c>
      <c r="B26" t="s">
        <v>106</v>
      </c>
      <c r="C26" t="s">
        <v>107</v>
      </c>
      <c r="D26" s="1">
        <v>44125</v>
      </c>
      <c r="E26">
        <v>295</v>
      </c>
      <c r="F26">
        <v>2020</v>
      </c>
      <c r="G26" t="s">
        <v>97</v>
      </c>
      <c r="H26" t="s">
        <v>34</v>
      </c>
      <c r="I26">
        <v>108.0196</v>
      </c>
      <c r="J26">
        <v>0.48430000000000001</v>
      </c>
      <c r="M26">
        <v>23.91</v>
      </c>
      <c r="N26">
        <v>-29.324999999999999</v>
      </c>
      <c r="O26" t="s">
        <v>108</v>
      </c>
      <c r="P26" t="s">
        <v>109</v>
      </c>
      <c r="Q26" s="1">
        <v>44125</v>
      </c>
      <c r="R26" t="s">
        <v>60</v>
      </c>
      <c r="S26">
        <v>103.3997</v>
      </c>
      <c r="T26">
        <v>0.49020000000000002</v>
      </c>
      <c r="W26">
        <v>4.28</v>
      </c>
      <c r="X26">
        <v>-22.738</v>
      </c>
      <c r="Y26">
        <v>295</v>
      </c>
      <c r="Z26">
        <v>2020</v>
      </c>
      <c r="AA26" s="1">
        <v>44124</v>
      </c>
      <c r="AB26">
        <v>4.6900000000000004</v>
      </c>
      <c r="AC26">
        <v>33</v>
      </c>
      <c r="AD26">
        <v>23.5</v>
      </c>
      <c r="AE26">
        <v>6.7</v>
      </c>
      <c r="AF26">
        <v>0.38</v>
      </c>
      <c r="AG26">
        <v>5.27</v>
      </c>
      <c r="AH26">
        <v>5.84</v>
      </c>
      <c r="AI26">
        <v>1489.79</v>
      </c>
      <c r="AJ26">
        <v>1021.1128</v>
      </c>
      <c r="AK26">
        <v>-13.019297</v>
      </c>
      <c r="AL26">
        <v>2.3439550277055399</v>
      </c>
      <c r="AM26">
        <v>2808.3906590654401</v>
      </c>
      <c r="AO26">
        <v>2.3109001218860699</v>
      </c>
    </row>
    <row r="27" spans="1:41">
      <c r="A27">
        <v>26</v>
      </c>
      <c r="B27" t="s">
        <v>110</v>
      </c>
      <c r="C27" t="s">
        <v>111</v>
      </c>
      <c r="D27" s="1">
        <v>44315</v>
      </c>
      <c r="E27">
        <v>119</v>
      </c>
      <c r="F27">
        <v>2021</v>
      </c>
      <c r="G27" t="s">
        <v>97</v>
      </c>
      <c r="H27" t="s">
        <v>34</v>
      </c>
      <c r="I27">
        <v>106.7024</v>
      </c>
      <c r="J27">
        <v>0.48770000000000002</v>
      </c>
      <c r="M27">
        <v>14.5</v>
      </c>
      <c r="N27">
        <v>-28.53</v>
      </c>
      <c r="O27" t="s">
        <v>112</v>
      </c>
      <c r="P27" t="s">
        <v>113</v>
      </c>
      <c r="Q27" s="1">
        <v>44315</v>
      </c>
      <c r="R27" t="s">
        <v>60</v>
      </c>
      <c r="S27">
        <v>102.29170000000001</v>
      </c>
      <c r="T27">
        <v>0.48380000000000001</v>
      </c>
      <c r="W27">
        <v>2.73</v>
      </c>
      <c r="X27">
        <v>-19.221</v>
      </c>
      <c r="Y27">
        <v>119</v>
      </c>
      <c r="Z27">
        <v>2021</v>
      </c>
      <c r="AA27" s="1">
        <v>44314</v>
      </c>
      <c r="AB27">
        <v>4.7300000000000004</v>
      </c>
      <c r="AC27">
        <v>23.46</v>
      </c>
      <c r="AD27">
        <v>18.2</v>
      </c>
      <c r="AE27">
        <v>6.54</v>
      </c>
      <c r="AF27">
        <v>0.28000000000000003</v>
      </c>
      <c r="AG27">
        <v>4.21</v>
      </c>
      <c r="AH27">
        <v>2.95</v>
      </c>
      <c r="AI27">
        <v>1111.73</v>
      </c>
      <c r="AJ27">
        <v>641.4384</v>
      </c>
      <c r="AK27">
        <v>-13.654695</v>
      </c>
      <c r="AL27">
        <v>1.2142766025215199</v>
      </c>
    </row>
    <row r="28" spans="1:41">
      <c r="A28">
        <v>27</v>
      </c>
      <c r="B28" t="s">
        <v>114</v>
      </c>
      <c r="C28" t="s">
        <v>115</v>
      </c>
      <c r="D28" s="1">
        <v>44427</v>
      </c>
      <c r="E28">
        <v>231</v>
      </c>
      <c r="F28">
        <v>2021</v>
      </c>
      <c r="G28" t="s">
        <v>97</v>
      </c>
      <c r="H28" t="s">
        <v>34</v>
      </c>
      <c r="I28">
        <v>106.13639999999999</v>
      </c>
      <c r="J28">
        <v>0.46239999999999998</v>
      </c>
      <c r="M28">
        <v>39.36</v>
      </c>
      <c r="N28">
        <v>-29.097999999999999</v>
      </c>
      <c r="O28" t="s">
        <v>116</v>
      </c>
      <c r="P28" t="s">
        <v>117</v>
      </c>
      <c r="Q28" s="1">
        <v>44427</v>
      </c>
      <c r="R28" t="s">
        <v>60</v>
      </c>
      <c r="S28">
        <v>104.8813</v>
      </c>
      <c r="T28">
        <v>0.48110000000000003</v>
      </c>
      <c r="W28">
        <v>3.26</v>
      </c>
      <c r="X28">
        <v>-22.181999999999999</v>
      </c>
      <c r="Y28">
        <v>231</v>
      </c>
      <c r="Z28">
        <v>2021</v>
      </c>
      <c r="AA28" s="1">
        <v>44410</v>
      </c>
      <c r="AB28">
        <v>4.97</v>
      </c>
      <c r="AC28">
        <v>27.02</v>
      </c>
      <c r="AD28">
        <v>27.3</v>
      </c>
      <c r="AE28">
        <v>7.62</v>
      </c>
      <c r="AF28">
        <v>0.45</v>
      </c>
      <c r="AG28">
        <v>7.31</v>
      </c>
      <c r="AH28">
        <v>5.65</v>
      </c>
      <c r="AI28">
        <v>924.93299999999999</v>
      </c>
      <c r="AJ28">
        <v>1495.646</v>
      </c>
      <c r="AK28">
        <v>-12.798838999999999</v>
      </c>
      <c r="AL28">
        <v>3.1724926166632401</v>
      </c>
      <c r="AN28">
        <v>3.0809475288227799</v>
      </c>
    </row>
    <row r="29" spans="1:41">
      <c r="A29">
        <v>28</v>
      </c>
      <c r="B29" t="s">
        <v>118</v>
      </c>
      <c r="C29" t="s">
        <v>119</v>
      </c>
      <c r="D29" s="1">
        <v>44464</v>
      </c>
      <c r="E29">
        <v>268</v>
      </c>
      <c r="F29">
        <v>2021</v>
      </c>
      <c r="G29" t="s">
        <v>97</v>
      </c>
      <c r="H29" t="s">
        <v>34</v>
      </c>
      <c r="I29">
        <v>107.0742</v>
      </c>
      <c r="J29">
        <v>0.51770000000000005</v>
      </c>
      <c r="M29">
        <v>38.04</v>
      </c>
      <c r="N29">
        <v>-28.648</v>
      </c>
      <c r="O29" t="s">
        <v>116</v>
      </c>
      <c r="P29" t="s">
        <v>117</v>
      </c>
      <c r="Q29" s="1">
        <v>44427</v>
      </c>
      <c r="R29" t="s">
        <v>60</v>
      </c>
      <c r="S29">
        <v>104.8813</v>
      </c>
      <c r="T29">
        <v>0.48110000000000003</v>
      </c>
      <c r="W29">
        <v>3.26</v>
      </c>
      <c r="X29">
        <v>-22.181999999999999</v>
      </c>
      <c r="Y29">
        <v>231</v>
      </c>
      <c r="Z29">
        <v>2021</v>
      </c>
      <c r="AA29" s="1">
        <v>44452</v>
      </c>
      <c r="AB29">
        <v>4.78</v>
      </c>
      <c r="AC29">
        <v>24.97</v>
      </c>
      <c r="AD29">
        <v>29.6</v>
      </c>
      <c r="AE29">
        <v>10.039999999999999</v>
      </c>
      <c r="AF29">
        <v>0.48</v>
      </c>
      <c r="AG29">
        <v>7.94</v>
      </c>
      <c r="AH29">
        <v>9.26</v>
      </c>
      <c r="AI29">
        <v>749.63</v>
      </c>
      <c r="AJ29">
        <v>1706.5530000000001</v>
      </c>
      <c r="AK29">
        <v>-13.002794</v>
      </c>
      <c r="AL29">
        <v>2.2174019692373301</v>
      </c>
      <c r="AN29">
        <v>3.3081856301736998</v>
      </c>
    </row>
    <row r="30" spans="1:41">
      <c r="A30">
        <v>29</v>
      </c>
      <c r="B30" t="s">
        <v>120</v>
      </c>
      <c r="C30" t="s">
        <v>121</v>
      </c>
      <c r="D30" s="1">
        <v>44493</v>
      </c>
      <c r="E30">
        <v>297</v>
      </c>
      <c r="F30">
        <v>2021</v>
      </c>
      <c r="G30" t="s">
        <v>97</v>
      </c>
      <c r="H30" t="s">
        <v>34</v>
      </c>
      <c r="I30">
        <v>105.9919</v>
      </c>
      <c r="J30">
        <v>0.46899999999999997</v>
      </c>
      <c r="M30">
        <v>17.95</v>
      </c>
      <c r="N30">
        <v>-28.568000000000001</v>
      </c>
      <c r="O30" t="s">
        <v>122</v>
      </c>
      <c r="P30" t="s">
        <v>123</v>
      </c>
      <c r="Q30" s="1">
        <v>44493</v>
      </c>
      <c r="R30" t="s">
        <v>60</v>
      </c>
      <c r="S30">
        <v>156.6499</v>
      </c>
      <c r="T30">
        <v>0.70120000000000005</v>
      </c>
      <c r="W30">
        <v>4.28</v>
      </c>
      <c r="X30">
        <v>-22.381</v>
      </c>
      <c r="Y30">
        <v>297</v>
      </c>
      <c r="Z30">
        <v>2021</v>
      </c>
      <c r="AA30" s="1">
        <v>44481</v>
      </c>
      <c r="AB30">
        <v>3.83</v>
      </c>
      <c r="AD30">
        <v>30.9</v>
      </c>
      <c r="AE30">
        <v>8.33</v>
      </c>
      <c r="AF30">
        <v>0.49</v>
      </c>
      <c r="AG30">
        <v>8.4600000000000009</v>
      </c>
      <c r="AH30">
        <v>5</v>
      </c>
      <c r="AI30">
        <v>897.23199999999997</v>
      </c>
      <c r="AJ30">
        <v>1390.279</v>
      </c>
      <c r="AK30">
        <v>-12.644570999999999</v>
      </c>
      <c r="AL30">
        <v>1.6192991845507201</v>
      </c>
    </row>
    <row r="31" spans="1:41">
      <c r="A31">
        <v>30</v>
      </c>
      <c r="B31" t="s">
        <v>124</v>
      </c>
      <c r="C31" t="s">
        <v>125</v>
      </c>
      <c r="D31" s="1">
        <v>44684</v>
      </c>
      <c r="E31">
        <v>123</v>
      </c>
      <c r="F31">
        <v>2022</v>
      </c>
      <c r="G31" t="s">
        <v>97</v>
      </c>
      <c r="H31" t="s">
        <v>34</v>
      </c>
      <c r="I31">
        <v>106.0802</v>
      </c>
      <c r="J31">
        <v>0.46560000000000001</v>
      </c>
      <c r="M31">
        <v>14.29</v>
      </c>
      <c r="N31">
        <v>-28.599</v>
      </c>
      <c r="O31" t="s">
        <v>126</v>
      </c>
      <c r="P31" t="s">
        <v>127</v>
      </c>
      <c r="Q31" s="1">
        <v>44684</v>
      </c>
      <c r="R31" t="s">
        <v>60</v>
      </c>
      <c r="S31">
        <v>102.68049999999999</v>
      </c>
      <c r="T31">
        <v>0.46639999999999998</v>
      </c>
      <c r="W31">
        <v>2.5099999999999998</v>
      </c>
      <c r="X31">
        <v>-19.686</v>
      </c>
      <c r="Y31">
        <v>123</v>
      </c>
      <c r="Z31">
        <v>2022</v>
      </c>
      <c r="AA31" s="1">
        <v>44683</v>
      </c>
      <c r="AB31">
        <v>4.76</v>
      </c>
      <c r="AC31">
        <v>21.62</v>
      </c>
      <c r="AD31">
        <v>18.100000000000001</v>
      </c>
      <c r="AE31">
        <v>4.59</v>
      </c>
      <c r="AF31">
        <v>0.28999999999999998</v>
      </c>
      <c r="AG31">
        <v>7.01</v>
      </c>
      <c r="AH31">
        <v>3.31</v>
      </c>
      <c r="AI31">
        <v>804.30600000000004</v>
      </c>
      <c r="AJ31">
        <v>760</v>
      </c>
      <c r="AK31">
        <v>-13.816157</v>
      </c>
      <c r="AL31">
        <v>1.1802338542103299</v>
      </c>
      <c r="AM31">
        <v>1339.4732612269499</v>
      </c>
      <c r="AO31">
        <v>1.1801029868711099</v>
      </c>
    </row>
    <row r="32" spans="1:41">
      <c r="A32">
        <v>31</v>
      </c>
      <c r="B32" t="s">
        <v>128</v>
      </c>
      <c r="C32" t="s">
        <v>129</v>
      </c>
      <c r="D32" s="1">
        <v>44796</v>
      </c>
      <c r="E32">
        <v>235</v>
      </c>
      <c r="F32">
        <v>2022</v>
      </c>
      <c r="G32" t="s">
        <v>97</v>
      </c>
      <c r="H32" t="s">
        <v>34</v>
      </c>
      <c r="I32">
        <v>106.7341</v>
      </c>
      <c r="J32">
        <v>0.48870000000000002</v>
      </c>
      <c r="M32">
        <v>29.1</v>
      </c>
      <c r="N32">
        <v>-28.565999999999999</v>
      </c>
      <c r="O32" t="s">
        <v>130</v>
      </c>
      <c r="P32" t="s">
        <v>131</v>
      </c>
      <c r="Q32" s="1">
        <v>44796</v>
      </c>
      <c r="R32" t="s">
        <v>60</v>
      </c>
      <c r="S32">
        <v>103.3593</v>
      </c>
      <c r="T32">
        <v>0.47410000000000002</v>
      </c>
      <c r="W32">
        <v>5.0199999999999996</v>
      </c>
      <c r="X32">
        <v>-23.456</v>
      </c>
      <c r="Y32">
        <v>235</v>
      </c>
      <c r="Z32">
        <v>2022</v>
      </c>
      <c r="AA32" s="1">
        <v>44777</v>
      </c>
      <c r="AB32">
        <v>4.9400000000000004</v>
      </c>
      <c r="AC32">
        <v>24.71</v>
      </c>
      <c r="AD32">
        <v>31.6</v>
      </c>
      <c r="AE32">
        <v>5.17</v>
      </c>
      <c r="AF32">
        <v>0.52</v>
      </c>
      <c r="AG32">
        <v>7.4</v>
      </c>
      <c r="AH32">
        <v>6.59</v>
      </c>
      <c r="AI32">
        <v>637.92999999999995</v>
      </c>
      <c r="AJ32">
        <v>2600</v>
      </c>
      <c r="AK32">
        <v>-13.217278</v>
      </c>
      <c r="AL32">
        <v>2.41506927462967</v>
      </c>
      <c r="AN32">
        <v>7.1446207466404097</v>
      </c>
    </row>
    <row r="33" spans="1:41">
      <c r="A33">
        <v>32</v>
      </c>
      <c r="B33" t="s">
        <v>132</v>
      </c>
      <c r="C33" t="s">
        <v>133</v>
      </c>
      <c r="D33" s="1">
        <v>44858</v>
      </c>
      <c r="E33">
        <v>297</v>
      </c>
      <c r="F33">
        <v>2022</v>
      </c>
      <c r="G33" t="s">
        <v>97</v>
      </c>
      <c r="H33" t="s">
        <v>34</v>
      </c>
      <c r="I33">
        <v>105.0912</v>
      </c>
      <c r="J33">
        <v>0.48170000000000002</v>
      </c>
      <c r="M33">
        <v>18.899999999999999</v>
      </c>
      <c r="N33">
        <v>-28.283999999999999</v>
      </c>
      <c r="O33" t="s">
        <v>134</v>
      </c>
      <c r="P33" t="s">
        <v>135</v>
      </c>
      <c r="Q33" s="1">
        <v>44858</v>
      </c>
      <c r="R33" t="s">
        <v>60</v>
      </c>
      <c r="S33">
        <v>101.8574</v>
      </c>
      <c r="T33">
        <v>0.45329999999999998</v>
      </c>
      <c r="W33">
        <v>2.78</v>
      </c>
      <c r="X33">
        <v>-22.506</v>
      </c>
      <c r="Y33">
        <v>297</v>
      </c>
      <c r="Z33">
        <v>2022</v>
      </c>
      <c r="AA33" s="1">
        <v>44845</v>
      </c>
      <c r="AB33">
        <v>4.82</v>
      </c>
      <c r="AC33">
        <v>28.75</v>
      </c>
      <c r="AD33">
        <v>27.4</v>
      </c>
      <c r="AE33">
        <v>4.08</v>
      </c>
      <c r="AF33">
        <v>0.43</v>
      </c>
      <c r="AG33">
        <v>7.45</v>
      </c>
      <c r="AH33">
        <v>4.54</v>
      </c>
      <c r="AI33">
        <v>903.2</v>
      </c>
      <c r="AJ33">
        <v>2000</v>
      </c>
      <c r="AK33">
        <v>-12.807432</v>
      </c>
      <c r="AL33">
        <v>1.83755270895736</v>
      </c>
      <c r="AM33">
        <v>2533.8873398314299</v>
      </c>
      <c r="AN33">
        <v>1.9716609182123399</v>
      </c>
      <c r="AO33">
        <v>1.8373414234751499</v>
      </c>
    </row>
    <row r="34" spans="1:41">
      <c r="A34">
        <v>33</v>
      </c>
      <c r="B34" t="s">
        <v>136</v>
      </c>
      <c r="C34" t="s">
        <v>137</v>
      </c>
      <c r="D34" s="1">
        <v>43948</v>
      </c>
      <c r="E34">
        <v>118</v>
      </c>
      <c r="F34">
        <v>2020</v>
      </c>
      <c r="G34" t="s">
        <v>138</v>
      </c>
      <c r="H34" t="s">
        <v>34</v>
      </c>
      <c r="I34">
        <v>107.9054</v>
      </c>
      <c r="J34">
        <v>0.49480000000000002</v>
      </c>
      <c r="M34">
        <v>21.1</v>
      </c>
      <c r="N34">
        <v>-29.26</v>
      </c>
    </row>
    <row r="35" spans="1:41">
      <c r="A35">
        <v>34</v>
      </c>
      <c r="B35" t="s">
        <v>139</v>
      </c>
      <c r="C35" t="s">
        <v>140</v>
      </c>
      <c r="D35" s="1">
        <v>44070</v>
      </c>
      <c r="E35">
        <v>240</v>
      </c>
      <c r="F35">
        <v>2020</v>
      </c>
      <c r="G35" t="s">
        <v>138</v>
      </c>
      <c r="H35" t="s">
        <v>34</v>
      </c>
      <c r="I35">
        <v>103.9778</v>
      </c>
      <c r="J35">
        <v>0.47649999999999998</v>
      </c>
      <c r="M35">
        <v>22.7</v>
      </c>
      <c r="N35">
        <v>-29.314</v>
      </c>
    </row>
    <row r="36" spans="1:41">
      <c r="A36">
        <v>35</v>
      </c>
      <c r="B36" t="s">
        <v>141</v>
      </c>
      <c r="C36" t="s">
        <v>142</v>
      </c>
      <c r="D36" s="1">
        <v>44125</v>
      </c>
      <c r="E36">
        <v>295</v>
      </c>
      <c r="F36">
        <v>2020</v>
      </c>
      <c r="G36" t="s">
        <v>138</v>
      </c>
      <c r="H36" t="s">
        <v>34</v>
      </c>
      <c r="I36">
        <v>104.02979999999999</v>
      </c>
      <c r="J36">
        <v>0.48909999999999998</v>
      </c>
      <c r="M36">
        <v>17.11</v>
      </c>
      <c r="N36">
        <v>-28.04</v>
      </c>
    </row>
    <row r="37" spans="1:41">
      <c r="A37">
        <v>36</v>
      </c>
      <c r="B37" t="s">
        <v>143</v>
      </c>
      <c r="C37" t="s">
        <v>144</v>
      </c>
      <c r="D37" s="1">
        <v>44315</v>
      </c>
      <c r="E37">
        <v>119</v>
      </c>
      <c r="F37">
        <v>2021</v>
      </c>
      <c r="G37" t="s">
        <v>138</v>
      </c>
      <c r="H37" t="s">
        <v>34</v>
      </c>
      <c r="I37">
        <v>107.8343</v>
      </c>
      <c r="J37">
        <v>0.4698</v>
      </c>
      <c r="M37">
        <v>18.399999999999999</v>
      </c>
      <c r="N37">
        <v>-29.376999999999999</v>
      </c>
    </row>
    <row r="38" spans="1:41">
      <c r="A38">
        <v>37</v>
      </c>
      <c r="B38" t="s">
        <v>145</v>
      </c>
      <c r="C38" t="s">
        <v>146</v>
      </c>
      <c r="D38" s="1">
        <v>44427</v>
      </c>
      <c r="E38">
        <v>231</v>
      </c>
      <c r="F38">
        <v>2021</v>
      </c>
      <c r="G38" t="s">
        <v>138</v>
      </c>
      <c r="H38" t="s">
        <v>34</v>
      </c>
      <c r="I38">
        <v>107.2864</v>
      </c>
      <c r="J38">
        <v>0.49180000000000001</v>
      </c>
      <c r="M38">
        <v>42.68</v>
      </c>
      <c r="N38">
        <v>-29.29</v>
      </c>
    </row>
    <row r="39" spans="1:41">
      <c r="A39">
        <v>38</v>
      </c>
      <c r="B39" t="s">
        <v>147</v>
      </c>
      <c r="C39" t="s">
        <v>148</v>
      </c>
      <c r="D39" s="1">
        <v>44464</v>
      </c>
      <c r="E39">
        <v>268</v>
      </c>
      <c r="F39">
        <v>2021</v>
      </c>
      <c r="G39" t="s">
        <v>138</v>
      </c>
      <c r="H39" t="s">
        <v>34</v>
      </c>
      <c r="I39">
        <v>107.23560000000001</v>
      </c>
      <c r="J39">
        <v>0.51949999999999996</v>
      </c>
      <c r="M39">
        <v>39.299999999999997</v>
      </c>
      <c r="N39">
        <v>-29.195</v>
      </c>
    </row>
    <row r="40" spans="1:41">
      <c r="A40">
        <v>39</v>
      </c>
      <c r="B40" t="s">
        <v>149</v>
      </c>
      <c r="C40" t="s">
        <v>150</v>
      </c>
      <c r="D40" s="1">
        <v>44494</v>
      </c>
      <c r="E40">
        <v>298</v>
      </c>
      <c r="F40">
        <v>2021</v>
      </c>
      <c r="G40" t="s">
        <v>138</v>
      </c>
      <c r="H40" t="s">
        <v>34</v>
      </c>
      <c r="I40">
        <v>108.4222</v>
      </c>
      <c r="J40">
        <v>0.49969999999999998</v>
      </c>
      <c r="M40">
        <v>25.55</v>
      </c>
      <c r="N40">
        <v>-29.41</v>
      </c>
    </row>
    <row r="41" spans="1:41">
      <c r="A41">
        <v>40</v>
      </c>
      <c r="B41" t="s">
        <v>151</v>
      </c>
      <c r="C41" t="s">
        <v>152</v>
      </c>
      <c r="D41" s="1">
        <v>44683</v>
      </c>
      <c r="E41">
        <v>122</v>
      </c>
      <c r="F41">
        <v>2022</v>
      </c>
      <c r="G41" t="s">
        <v>138</v>
      </c>
      <c r="H41" t="s">
        <v>34</v>
      </c>
      <c r="I41">
        <v>106.8736</v>
      </c>
      <c r="J41">
        <v>0.50760000000000005</v>
      </c>
      <c r="M41">
        <v>12.36</v>
      </c>
      <c r="N41">
        <v>-29.170999999999999</v>
      </c>
    </row>
    <row r="42" spans="1:41">
      <c r="A42">
        <v>41</v>
      </c>
      <c r="B42" t="s">
        <v>153</v>
      </c>
      <c r="C42" t="s">
        <v>154</v>
      </c>
      <c r="D42" s="1">
        <v>44795</v>
      </c>
      <c r="E42">
        <v>234</v>
      </c>
      <c r="F42">
        <v>2022</v>
      </c>
      <c r="G42" t="s">
        <v>138</v>
      </c>
      <c r="H42" t="s">
        <v>34</v>
      </c>
      <c r="I42">
        <v>107.75020000000001</v>
      </c>
      <c r="J42">
        <v>0.46949999999999997</v>
      </c>
      <c r="M42">
        <v>40.700000000000003</v>
      </c>
      <c r="N42">
        <v>-28.75</v>
      </c>
    </row>
    <row r="43" spans="1:41">
      <c r="A43">
        <v>42</v>
      </c>
      <c r="B43" t="s">
        <v>155</v>
      </c>
      <c r="C43" t="s">
        <v>156</v>
      </c>
      <c r="D43" s="1">
        <v>44857</v>
      </c>
      <c r="E43">
        <v>296</v>
      </c>
      <c r="F43">
        <v>2022</v>
      </c>
      <c r="G43" t="s">
        <v>138</v>
      </c>
      <c r="H43" t="s">
        <v>34</v>
      </c>
      <c r="I43">
        <v>107.01600000000001</v>
      </c>
      <c r="J43">
        <v>0.46629999999999999</v>
      </c>
      <c r="M43">
        <v>38.36</v>
      </c>
      <c r="N43">
        <v>-29.210999999999999</v>
      </c>
    </row>
    <row r="44" spans="1:41">
      <c r="A44">
        <v>43</v>
      </c>
      <c r="B44" t="s">
        <v>157</v>
      </c>
      <c r="C44" t="s">
        <v>158</v>
      </c>
      <c r="D44" s="1">
        <v>43902</v>
      </c>
      <c r="E44">
        <v>72</v>
      </c>
      <c r="F44">
        <v>2020</v>
      </c>
      <c r="G44" t="s">
        <v>159</v>
      </c>
      <c r="H44" t="s">
        <v>34</v>
      </c>
      <c r="I44">
        <v>103.4819</v>
      </c>
      <c r="J44">
        <v>0.45079999999999998</v>
      </c>
      <c r="M44">
        <v>9.6300000000000008</v>
      </c>
      <c r="N44">
        <v>-29.277000000000001</v>
      </c>
      <c r="O44" t="s">
        <v>160</v>
      </c>
      <c r="P44" t="s">
        <v>161</v>
      </c>
      <c r="Q44" s="1">
        <v>43902</v>
      </c>
      <c r="R44" t="s">
        <v>60</v>
      </c>
      <c r="S44">
        <v>104.13590000000001</v>
      </c>
      <c r="T44">
        <v>0.47960000000000003</v>
      </c>
      <c r="W44">
        <v>5.6</v>
      </c>
      <c r="X44">
        <v>-22.620999999999999</v>
      </c>
      <c r="Y44">
        <v>72</v>
      </c>
      <c r="Z44">
        <v>2020</v>
      </c>
      <c r="AA44" s="1">
        <v>43872</v>
      </c>
      <c r="AB44">
        <v>4.96</v>
      </c>
      <c r="AC44">
        <v>30.75</v>
      </c>
      <c r="AD44">
        <v>15.983333333333301</v>
      </c>
      <c r="AE44">
        <v>4.29</v>
      </c>
      <c r="AF44">
        <v>0.29220000000000002</v>
      </c>
      <c r="AG44">
        <v>3.2</v>
      </c>
      <c r="AH44">
        <v>0.52</v>
      </c>
      <c r="AI44">
        <v>1822.34</v>
      </c>
      <c r="AJ44">
        <v>342.40487181505898</v>
      </c>
      <c r="AK44">
        <v>-12.943192046709999</v>
      </c>
      <c r="AL44">
        <v>1.88316492675655</v>
      </c>
      <c r="AM44">
        <v>1997.56711568837</v>
      </c>
      <c r="AO44">
        <v>1.8381546375008599</v>
      </c>
    </row>
    <row r="45" spans="1:41">
      <c r="A45">
        <v>44</v>
      </c>
      <c r="B45" t="s">
        <v>162</v>
      </c>
      <c r="C45" t="s">
        <v>163</v>
      </c>
      <c r="D45" s="1">
        <v>43948</v>
      </c>
      <c r="E45">
        <v>118</v>
      </c>
      <c r="F45">
        <v>2020</v>
      </c>
      <c r="G45" t="s">
        <v>159</v>
      </c>
      <c r="H45" t="s">
        <v>34</v>
      </c>
      <c r="I45">
        <v>106.79349999999999</v>
      </c>
      <c r="J45">
        <v>0.49049999999999999</v>
      </c>
      <c r="M45">
        <v>16.3</v>
      </c>
      <c r="N45">
        <v>-28.992000000000001</v>
      </c>
      <c r="O45" t="s">
        <v>160</v>
      </c>
      <c r="P45" t="s">
        <v>161</v>
      </c>
      <c r="Q45" s="1">
        <v>43902</v>
      </c>
      <c r="R45" t="s">
        <v>60</v>
      </c>
      <c r="S45">
        <v>104.13590000000001</v>
      </c>
      <c r="T45">
        <v>0.47960000000000003</v>
      </c>
      <c r="W45">
        <v>5.6</v>
      </c>
      <c r="X45">
        <v>-22.620999999999999</v>
      </c>
      <c r="Y45">
        <v>72</v>
      </c>
      <c r="Z45">
        <v>2020</v>
      </c>
      <c r="AA45" s="1">
        <v>43948</v>
      </c>
      <c r="AB45">
        <v>5.01</v>
      </c>
      <c r="AC45">
        <v>30</v>
      </c>
      <c r="AD45">
        <v>21.086666666666702</v>
      </c>
      <c r="AE45">
        <v>8.83</v>
      </c>
      <c r="AF45">
        <v>0.35763333333333303</v>
      </c>
      <c r="AG45">
        <v>4.7300000000000004</v>
      </c>
      <c r="AH45">
        <v>2.33</v>
      </c>
      <c r="AI45">
        <v>1297.3</v>
      </c>
      <c r="AJ45">
        <v>420.24280359150998</v>
      </c>
      <c r="AK45">
        <v>-13.426467487956799</v>
      </c>
      <c r="AL45">
        <v>1.41801424886612</v>
      </c>
      <c r="AM45">
        <v>1524.7785624042899</v>
      </c>
      <c r="AO45">
        <v>1.3796484467811501</v>
      </c>
    </row>
    <row r="46" spans="1:41">
      <c r="A46">
        <v>45</v>
      </c>
      <c r="B46" t="s">
        <v>164</v>
      </c>
      <c r="C46" t="s">
        <v>165</v>
      </c>
      <c r="D46" s="1">
        <v>44071</v>
      </c>
      <c r="E46">
        <v>241</v>
      </c>
      <c r="F46">
        <v>2020</v>
      </c>
      <c r="G46" t="s">
        <v>159</v>
      </c>
      <c r="H46" t="s">
        <v>34</v>
      </c>
      <c r="I46">
        <v>106.26260000000001</v>
      </c>
      <c r="J46">
        <v>0.4884</v>
      </c>
      <c r="M46">
        <v>13.6</v>
      </c>
      <c r="N46">
        <v>-28.931999999999999</v>
      </c>
      <c r="O46" t="s">
        <v>166</v>
      </c>
      <c r="P46" t="s">
        <v>167</v>
      </c>
      <c r="Q46" s="1">
        <v>44071</v>
      </c>
      <c r="R46" t="s">
        <v>60</v>
      </c>
      <c r="S46">
        <v>102.8331</v>
      </c>
      <c r="T46">
        <v>0.4713</v>
      </c>
      <c r="W46">
        <v>4.8600000000000003</v>
      </c>
      <c r="X46">
        <v>-22.962</v>
      </c>
      <c r="Y46">
        <v>241</v>
      </c>
      <c r="Z46">
        <v>2020</v>
      </c>
      <c r="AA46" s="1">
        <v>44067</v>
      </c>
      <c r="AB46">
        <v>5.14</v>
      </c>
      <c r="AC46">
        <v>30</v>
      </c>
      <c r="AD46">
        <v>29.99</v>
      </c>
      <c r="AE46">
        <v>6.11</v>
      </c>
      <c r="AF46">
        <v>0.499</v>
      </c>
      <c r="AG46">
        <v>7.21</v>
      </c>
      <c r="AH46">
        <v>2.0299999999999998</v>
      </c>
      <c r="AJ46">
        <v>1038.3076510291301</v>
      </c>
      <c r="AK46">
        <v>-12.8932032245919</v>
      </c>
      <c r="AL46">
        <v>2.8105733089852398</v>
      </c>
    </row>
    <row r="47" spans="1:41">
      <c r="A47">
        <v>46</v>
      </c>
      <c r="B47" t="s">
        <v>168</v>
      </c>
      <c r="C47" t="s">
        <v>169</v>
      </c>
      <c r="D47" s="1">
        <v>44124</v>
      </c>
      <c r="E47">
        <v>294</v>
      </c>
      <c r="F47">
        <v>2020</v>
      </c>
      <c r="G47" t="s">
        <v>159</v>
      </c>
      <c r="H47" t="s">
        <v>34</v>
      </c>
      <c r="I47">
        <v>104.0419</v>
      </c>
      <c r="J47">
        <v>0.49590000000000001</v>
      </c>
      <c r="M47">
        <v>21.91</v>
      </c>
      <c r="N47">
        <v>-28.776</v>
      </c>
      <c r="O47" t="s">
        <v>170</v>
      </c>
      <c r="P47" t="s">
        <v>171</v>
      </c>
      <c r="Q47" s="1">
        <v>44124</v>
      </c>
      <c r="R47" t="s">
        <v>60</v>
      </c>
      <c r="S47">
        <v>103.53700000000001</v>
      </c>
      <c r="T47">
        <v>0.46629999999999999</v>
      </c>
      <c r="W47">
        <v>3.16</v>
      </c>
      <c r="X47">
        <v>-20.93</v>
      </c>
      <c r="Y47">
        <v>294</v>
      </c>
      <c r="Z47">
        <v>2020</v>
      </c>
      <c r="AA47" s="1">
        <v>44111</v>
      </c>
      <c r="AB47">
        <v>4.54</v>
      </c>
      <c r="AC47">
        <v>52</v>
      </c>
      <c r="AD47">
        <v>74.7</v>
      </c>
      <c r="AE47">
        <v>11.28</v>
      </c>
      <c r="AF47">
        <v>1.58</v>
      </c>
      <c r="AG47">
        <v>15.86</v>
      </c>
      <c r="AH47">
        <v>13.81</v>
      </c>
      <c r="AJ47">
        <v>1334.5609687471199</v>
      </c>
      <c r="AK47">
        <v>-11.761423517745</v>
      </c>
      <c r="AL47">
        <v>2.4233218589834</v>
      </c>
    </row>
    <row r="48" spans="1:41">
      <c r="A48">
        <v>47</v>
      </c>
      <c r="B48" t="s">
        <v>172</v>
      </c>
      <c r="C48" t="s">
        <v>173</v>
      </c>
      <c r="D48" s="1">
        <v>44316</v>
      </c>
      <c r="E48">
        <v>120</v>
      </c>
      <c r="F48">
        <v>2021</v>
      </c>
      <c r="G48" t="s">
        <v>159</v>
      </c>
      <c r="H48" t="s">
        <v>34</v>
      </c>
      <c r="I48">
        <v>109.6935</v>
      </c>
      <c r="J48">
        <v>0.50219999999999998</v>
      </c>
      <c r="M48">
        <v>20.6</v>
      </c>
      <c r="N48">
        <v>-28.2</v>
      </c>
      <c r="O48" t="s">
        <v>174</v>
      </c>
      <c r="P48" t="s">
        <v>175</v>
      </c>
      <c r="Q48" s="1">
        <v>44316</v>
      </c>
      <c r="R48" t="s">
        <v>60</v>
      </c>
      <c r="S48">
        <v>105.7166</v>
      </c>
      <c r="T48">
        <v>0.4753</v>
      </c>
      <c r="W48">
        <v>3.64</v>
      </c>
      <c r="X48">
        <v>-21.863</v>
      </c>
      <c r="Y48">
        <v>120</v>
      </c>
      <c r="Z48">
        <v>2021</v>
      </c>
      <c r="AA48" s="1">
        <v>44315</v>
      </c>
      <c r="AB48">
        <v>4.96</v>
      </c>
      <c r="AC48">
        <v>24.27</v>
      </c>
      <c r="AD48">
        <v>21.7</v>
      </c>
      <c r="AE48">
        <v>54.01</v>
      </c>
      <c r="AF48">
        <v>0.53</v>
      </c>
      <c r="AG48">
        <v>243.56</v>
      </c>
      <c r="AH48">
        <v>22.14</v>
      </c>
      <c r="AI48">
        <v>435.00099999999998</v>
      </c>
      <c r="AJ48">
        <v>372.76360041360601</v>
      </c>
      <c r="AK48">
        <v>-14.8722089935819</v>
      </c>
      <c r="AL48">
        <v>1.61114043524757</v>
      </c>
    </row>
    <row r="49" spans="1:41">
      <c r="A49">
        <v>48</v>
      </c>
      <c r="B49" t="s">
        <v>172</v>
      </c>
      <c r="C49" t="s">
        <v>173</v>
      </c>
      <c r="D49" s="1">
        <v>44316</v>
      </c>
      <c r="E49">
        <v>120</v>
      </c>
      <c r="F49">
        <v>2021</v>
      </c>
      <c r="G49" t="s">
        <v>159</v>
      </c>
      <c r="H49" t="s">
        <v>34</v>
      </c>
      <c r="I49">
        <v>109.6935</v>
      </c>
      <c r="J49">
        <v>0.50219999999999998</v>
      </c>
      <c r="M49">
        <v>20.6</v>
      </c>
      <c r="N49">
        <v>-28.2</v>
      </c>
      <c r="O49" t="s">
        <v>174</v>
      </c>
      <c r="P49" t="s">
        <v>175</v>
      </c>
      <c r="Q49" s="1">
        <v>44316</v>
      </c>
      <c r="R49" t="s">
        <v>60</v>
      </c>
      <c r="S49">
        <v>105.7166</v>
      </c>
      <c r="T49">
        <v>0.4753</v>
      </c>
      <c r="W49">
        <v>3.64</v>
      </c>
      <c r="X49">
        <v>-21.863</v>
      </c>
      <c r="Y49">
        <v>120</v>
      </c>
      <c r="Z49">
        <v>2021</v>
      </c>
      <c r="AA49" s="1">
        <v>44315</v>
      </c>
      <c r="AB49">
        <v>5</v>
      </c>
      <c r="AC49">
        <v>25.75</v>
      </c>
      <c r="AD49">
        <v>23</v>
      </c>
      <c r="AE49">
        <v>89.26</v>
      </c>
      <c r="AF49">
        <v>0.64</v>
      </c>
      <c r="AG49">
        <v>106.4</v>
      </c>
      <c r="AH49">
        <v>8.18</v>
      </c>
      <c r="AI49">
        <v>822.91300000000001</v>
      </c>
      <c r="AJ49">
        <v>444.56348994633902</v>
      </c>
      <c r="AK49">
        <v>-14.7058022905762</v>
      </c>
      <c r="AL49">
        <v>1.53145911096662</v>
      </c>
    </row>
    <row r="50" spans="1:41">
      <c r="A50">
        <v>49</v>
      </c>
      <c r="B50" t="s">
        <v>176</v>
      </c>
      <c r="C50" t="s">
        <v>177</v>
      </c>
      <c r="D50" s="1">
        <v>44428</v>
      </c>
      <c r="E50">
        <v>232</v>
      </c>
      <c r="F50">
        <v>2021</v>
      </c>
      <c r="G50" t="s">
        <v>159</v>
      </c>
      <c r="H50" t="s">
        <v>34</v>
      </c>
      <c r="I50">
        <v>107.89239999999999</v>
      </c>
      <c r="J50">
        <v>0.47010000000000002</v>
      </c>
      <c r="M50">
        <v>31.89</v>
      </c>
      <c r="N50">
        <v>-28.834</v>
      </c>
      <c r="O50" t="s">
        <v>178</v>
      </c>
      <c r="P50" t="s">
        <v>179</v>
      </c>
      <c r="Q50" s="1">
        <v>44428</v>
      </c>
      <c r="R50" t="s">
        <v>60</v>
      </c>
      <c r="S50">
        <v>107.9113</v>
      </c>
      <c r="T50">
        <v>0.496</v>
      </c>
      <c r="W50">
        <v>4.43</v>
      </c>
      <c r="X50">
        <v>-20.626999999999999</v>
      </c>
      <c r="Y50">
        <v>232</v>
      </c>
      <c r="Z50">
        <v>2021</v>
      </c>
      <c r="AA50" s="1">
        <v>44426</v>
      </c>
      <c r="AB50">
        <v>4.53</v>
      </c>
      <c r="AC50">
        <v>44.01</v>
      </c>
      <c r="AD50">
        <v>68.900000000000006</v>
      </c>
      <c r="AE50">
        <v>74.61</v>
      </c>
      <c r="AF50">
        <v>1.35</v>
      </c>
      <c r="AG50">
        <v>26.98</v>
      </c>
      <c r="AH50">
        <v>14.68</v>
      </c>
      <c r="AI50">
        <v>352.27300000000002</v>
      </c>
      <c r="AJ50">
        <v>2220.2868684464402</v>
      </c>
      <c r="AK50">
        <v>-11.5942975876753</v>
      </c>
      <c r="AL50">
        <v>1.8953315852952399</v>
      </c>
      <c r="AN50">
        <v>4.96284016333927</v>
      </c>
    </row>
    <row r="51" spans="1:41">
      <c r="A51">
        <v>50</v>
      </c>
      <c r="B51" t="s">
        <v>180</v>
      </c>
      <c r="C51" t="s">
        <v>181</v>
      </c>
      <c r="D51" s="1">
        <v>44463</v>
      </c>
      <c r="E51">
        <v>267</v>
      </c>
      <c r="F51">
        <v>2021</v>
      </c>
      <c r="G51" t="s">
        <v>159</v>
      </c>
      <c r="H51" t="s">
        <v>34</v>
      </c>
      <c r="I51">
        <v>109.0089</v>
      </c>
      <c r="J51">
        <v>0.55010000000000003</v>
      </c>
      <c r="M51">
        <v>41.58</v>
      </c>
      <c r="N51">
        <v>-28.741</v>
      </c>
      <c r="O51" t="s">
        <v>182</v>
      </c>
      <c r="P51" t="s">
        <v>183</v>
      </c>
      <c r="Q51" s="1">
        <v>44463</v>
      </c>
      <c r="R51" t="s">
        <v>60</v>
      </c>
      <c r="S51">
        <v>104.1309</v>
      </c>
      <c r="T51">
        <v>0.4783</v>
      </c>
      <c r="W51">
        <v>4.49</v>
      </c>
      <c r="X51">
        <v>-22.777999999999999</v>
      </c>
      <c r="Y51">
        <v>267</v>
      </c>
      <c r="Z51">
        <v>2021</v>
      </c>
      <c r="AA51" s="1">
        <v>44463</v>
      </c>
      <c r="AD51">
        <v>103.5</v>
      </c>
      <c r="AL51">
        <v>2.0161871433410798</v>
      </c>
      <c r="AN51">
        <v>3.34811757402165</v>
      </c>
    </row>
    <row r="52" spans="1:41">
      <c r="A52">
        <v>51</v>
      </c>
      <c r="B52" t="s">
        <v>180</v>
      </c>
      <c r="C52" t="s">
        <v>181</v>
      </c>
      <c r="D52" s="1">
        <v>44463</v>
      </c>
      <c r="E52">
        <v>267</v>
      </c>
      <c r="F52">
        <v>2021</v>
      </c>
      <c r="G52" t="s">
        <v>159</v>
      </c>
      <c r="H52" t="s">
        <v>34</v>
      </c>
      <c r="I52">
        <v>109.0089</v>
      </c>
      <c r="J52">
        <v>0.55010000000000003</v>
      </c>
      <c r="M52">
        <v>41.58</v>
      </c>
      <c r="N52">
        <v>-28.741</v>
      </c>
      <c r="O52" t="s">
        <v>182</v>
      </c>
      <c r="P52" t="s">
        <v>183</v>
      </c>
      <c r="Q52" s="1">
        <v>44463</v>
      </c>
      <c r="R52" t="s">
        <v>60</v>
      </c>
      <c r="S52">
        <v>104.1309</v>
      </c>
      <c r="T52">
        <v>0.4783</v>
      </c>
      <c r="W52">
        <v>4.49</v>
      </c>
      <c r="X52">
        <v>-22.777999999999999</v>
      </c>
      <c r="Y52">
        <v>267</v>
      </c>
      <c r="Z52">
        <v>2021</v>
      </c>
      <c r="AA52" s="1">
        <v>44463</v>
      </c>
      <c r="AD52">
        <v>53.5</v>
      </c>
    </row>
    <row r="53" spans="1:41">
      <c r="A53">
        <v>52</v>
      </c>
      <c r="B53" t="s">
        <v>184</v>
      </c>
      <c r="C53" t="s">
        <v>185</v>
      </c>
      <c r="D53" s="1">
        <v>44466</v>
      </c>
      <c r="E53">
        <v>270</v>
      </c>
      <c r="F53">
        <v>2021</v>
      </c>
      <c r="G53" t="s">
        <v>159</v>
      </c>
      <c r="H53" t="s">
        <v>34</v>
      </c>
      <c r="I53">
        <v>105.3721</v>
      </c>
      <c r="J53">
        <v>0.53180000000000005</v>
      </c>
      <c r="M53">
        <v>31.11</v>
      </c>
      <c r="N53">
        <v>-28.53</v>
      </c>
      <c r="O53" t="s">
        <v>186</v>
      </c>
      <c r="P53" t="s">
        <v>187</v>
      </c>
      <c r="Q53" s="1">
        <v>44466</v>
      </c>
      <c r="R53" t="s">
        <v>60</v>
      </c>
      <c r="S53">
        <v>105.2227</v>
      </c>
      <c r="T53">
        <v>0.4834</v>
      </c>
      <c r="W53">
        <v>5.84</v>
      </c>
      <c r="X53">
        <v>-20.556000000000001</v>
      </c>
      <c r="Y53">
        <v>270</v>
      </c>
      <c r="Z53">
        <v>2021</v>
      </c>
      <c r="AA53" s="1">
        <v>44466</v>
      </c>
      <c r="AD53">
        <v>35.9</v>
      </c>
      <c r="AL53">
        <v>2.0476458382958298</v>
      </c>
      <c r="AN53">
        <v>2.63945971379025</v>
      </c>
    </row>
    <row r="54" spans="1:41">
      <c r="A54">
        <v>53</v>
      </c>
      <c r="B54" t="s">
        <v>184</v>
      </c>
      <c r="C54" t="s">
        <v>185</v>
      </c>
      <c r="D54" s="1">
        <v>44466</v>
      </c>
      <c r="E54">
        <v>270</v>
      </c>
      <c r="F54">
        <v>2021</v>
      </c>
      <c r="G54" t="s">
        <v>159</v>
      </c>
      <c r="H54" t="s">
        <v>34</v>
      </c>
      <c r="I54">
        <v>105.3721</v>
      </c>
      <c r="J54">
        <v>0.53180000000000005</v>
      </c>
      <c r="M54">
        <v>31.11</v>
      </c>
      <c r="N54">
        <v>-28.53</v>
      </c>
      <c r="O54" t="s">
        <v>186</v>
      </c>
      <c r="P54" t="s">
        <v>187</v>
      </c>
      <c r="Q54" s="1">
        <v>44466</v>
      </c>
      <c r="R54" t="s">
        <v>60</v>
      </c>
      <c r="S54">
        <v>105.2227</v>
      </c>
      <c r="T54">
        <v>0.4834</v>
      </c>
      <c r="W54">
        <v>5.84</v>
      </c>
      <c r="X54">
        <v>-20.556000000000001</v>
      </c>
      <c r="Y54">
        <v>270</v>
      </c>
      <c r="Z54">
        <v>2021</v>
      </c>
      <c r="AA54" s="1">
        <v>44466</v>
      </c>
      <c r="AD54">
        <v>35.4</v>
      </c>
    </row>
    <row r="55" spans="1:41">
      <c r="A55">
        <v>54</v>
      </c>
      <c r="B55" t="s">
        <v>188</v>
      </c>
      <c r="C55" t="s">
        <v>189</v>
      </c>
      <c r="D55" s="1">
        <v>44495</v>
      </c>
      <c r="E55">
        <v>299</v>
      </c>
      <c r="F55">
        <v>2021</v>
      </c>
      <c r="G55" t="s">
        <v>159</v>
      </c>
      <c r="H55" t="s">
        <v>34</v>
      </c>
      <c r="I55">
        <v>106.9207</v>
      </c>
      <c r="J55">
        <v>0.4924</v>
      </c>
      <c r="M55">
        <v>20.22</v>
      </c>
      <c r="N55">
        <v>-28.638999999999999</v>
      </c>
      <c r="O55" t="s">
        <v>190</v>
      </c>
      <c r="P55" t="s">
        <v>191</v>
      </c>
      <c r="Q55" s="1">
        <v>44495</v>
      </c>
      <c r="R55" t="s">
        <v>60</v>
      </c>
      <c r="S55">
        <v>105.49039999999999</v>
      </c>
      <c r="T55">
        <v>0.48359999999999997</v>
      </c>
      <c r="W55">
        <v>4.24</v>
      </c>
      <c r="X55">
        <v>-21.565999999999999</v>
      </c>
      <c r="Y55">
        <v>299</v>
      </c>
      <c r="Z55">
        <v>2021</v>
      </c>
      <c r="AA55" s="1">
        <v>44494</v>
      </c>
      <c r="AB55">
        <v>5.0599999999999996</v>
      </c>
      <c r="AC55">
        <v>29.67</v>
      </c>
      <c r="AD55">
        <v>29</v>
      </c>
      <c r="AE55">
        <v>256.29000000000002</v>
      </c>
      <c r="AF55">
        <v>1.06</v>
      </c>
      <c r="AG55">
        <v>241.64</v>
      </c>
      <c r="AH55">
        <v>18.62</v>
      </c>
      <c r="AI55">
        <v>695.82500000000005</v>
      </c>
      <c r="AJ55">
        <v>755.77623503829602</v>
      </c>
      <c r="AK55">
        <v>-12.935824108570801</v>
      </c>
      <c r="AL55">
        <v>1.1883609481713999</v>
      </c>
      <c r="AN55">
        <v>1.55659086047007</v>
      </c>
    </row>
    <row r="56" spans="1:41">
      <c r="A56">
        <v>55</v>
      </c>
      <c r="B56" t="s">
        <v>192</v>
      </c>
      <c r="C56" t="s">
        <v>193</v>
      </c>
      <c r="D56" s="1">
        <v>44684</v>
      </c>
      <c r="E56">
        <v>123</v>
      </c>
      <c r="F56">
        <v>2022</v>
      </c>
      <c r="G56" t="s">
        <v>159</v>
      </c>
      <c r="H56" t="s">
        <v>34</v>
      </c>
      <c r="I56">
        <v>106.685</v>
      </c>
      <c r="J56">
        <v>0.50580000000000003</v>
      </c>
      <c r="M56">
        <v>11.72</v>
      </c>
      <c r="N56">
        <v>-28.347000000000001</v>
      </c>
      <c r="O56" t="s">
        <v>194</v>
      </c>
      <c r="P56" t="s">
        <v>195</v>
      </c>
      <c r="Q56" s="1">
        <v>44684</v>
      </c>
      <c r="R56" t="s">
        <v>60</v>
      </c>
      <c r="S56">
        <v>105.4631</v>
      </c>
      <c r="T56">
        <v>0.50209999999999999</v>
      </c>
      <c r="W56">
        <v>3.42</v>
      </c>
      <c r="X56">
        <v>-20.619</v>
      </c>
      <c r="Y56">
        <v>123</v>
      </c>
      <c r="Z56">
        <v>2022</v>
      </c>
      <c r="AA56" s="1">
        <v>44684</v>
      </c>
      <c r="AB56">
        <v>5.27</v>
      </c>
      <c r="AC56">
        <v>31.12</v>
      </c>
      <c r="AD56">
        <v>16.2</v>
      </c>
      <c r="AE56">
        <v>895.59</v>
      </c>
      <c r="AF56">
        <v>1.73</v>
      </c>
      <c r="AG56">
        <v>517.07000000000005</v>
      </c>
      <c r="AH56">
        <v>19.2</v>
      </c>
      <c r="AI56">
        <v>831.58</v>
      </c>
      <c r="AJ56">
        <v>480</v>
      </c>
      <c r="AL56">
        <v>1.32723807092691</v>
      </c>
      <c r="AM56">
        <v>1525.97171635515</v>
      </c>
      <c r="AO56">
        <v>1.3270905537487501</v>
      </c>
    </row>
    <row r="57" spans="1:41">
      <c r="A57">
        <v>56</v>
      </c>
      <c r="B57" t="s">
        <v>196</v>
      </c>
      <c r="C57" t="s">
        <v>197</v>
      </c>
      <c r="D57" s="1">
        <v>44796</v>
      </c>
      <c r="E57">
        <v>235</v>
      </c>
      <c r="F57">
        <v>2022</v>
      </c>
      <c r="G57" t="s">
        <v>159</v>
      </c>
      <c r="H57" t="s">
        <v>34</v>
      </c>
      <c r="I57">
        <v>107.4021</v>
      </c>
      <c r="J57">
        <v>0.46800000000000003</v>
      </c>
      <c r="M57">
        <v>20.3</v>
      </c>
      <c r="N57">
        <v>-28.428999999999998</v>
      </c>
      <c r="O57" t="s">
        <v>198</v>
      </c>
      <c r="P57" t="s">
        <v>199</v>
      </c>
      <c r="Q57" s="1">
        <v>44796</v>
      </c>
      <c r="R57" t="s">
        <v>60</v>
      </c>
      <c r="S57">
        <v>104.4743</v>
      </c>
      <c r="T57">
        <v>0.4819</v>
      </c>
      <c r="W57">
        <v>6.56</v>
      </c>
      <c r="X57">
        <v>-21.344999999999999</v>
      </c>
      <c r="Y57">
        <v>235</v>
      </c>
      <c r="Z57">
        <v>2022</v>
      </c>
      <c r="AA57" s="1">
        <v>44777</v>
      </c>
      <c r="AB57">
        <v>5.54</v>
      </c>
      <c r="AC57">
        <v>24.75</v>
      </c>
      <c r="AD57">
        <v>28.2</v>
      </c>
      <c r="AE57">
        <v>11.32</v>
      </c>
      <c r="AF57">
        <v>0.59</v>
      </c>
      <c r="AG57">
        <v>18.95</v>
      </c>
      <c r="AH57">
        <v>7.58</v>
      </c>
      <c r="AI57">
        <v>482.589</v>
      </c>
      <c r="AJ57">
        <v>1200</v>
      </c>
      <c r="AK57">
        <v>-12.786210375123099</v>
      </c>
      <c r="AL57">
        <v>1.35663891427023</v>
      </c>
      <c r="AM57">
        <v>2497.8292163028</v>
      </c>
      <c r="AN57">
        <v>24.741164425309599</v>
      </c>
      <c r="AO57">
        <v>1.35647412819075</v>
      </c>
    </row>
    <row r="58" spans="1:41">
      <c r="A58">
        <v>57</v>
      </c>
      <c r="B58" t="s">
        <v>200</v>
      </c>
      <c r="C58" t="s">
        <v>201</v>
      </c>
      <c r="D58" s="1">
        <v>44858</v>
      </c>
      <c r="E58">
        <v>297</v>
      </c>
      <c r="F58">
        <v>2022</v>
      </c>
      <c r="G58" t="s">
        <v>159</v>
      </c>
      <c r="H58" t="s">
        <v>34</v>
      </c>
      <c r="I58">
        <v>105.5646</v>
      </c>
      <c r="J58">
        <v>0.45989999999999998</v>
      </c>
      <c r="M58">
        <v>14.28</v>
      </c>
      <c r="N58">
        <v>-28.451000000000001</v>
      </c>
      <c r="O58" t="s">
        <v>202</v>
      </c>
      <c r="P58" t="s">
        <v>203</v>
      </c>
      <c r="Q58" s="1">
        <v>44858</v>
      </c>
      <c r="R58" t="s">
        <v>60</v>
      </c>
      <c r="S58">
        <v>102.6694</v>
      </c>
      <c r="T58">
        <v>0.48010000000000003</v>
      </c>
      <c r="W58">
        <v>2.5</v>
      </c>
      <c r="X58">
        <v>-19.805</v>
      </c>
      <c r="Y58">
        <v>297</v>
      </c>
      <c r="Z58">
        <v>2022</v>
      </c>
      <c r="AA58" s="1">
        <v>44858</v>
      </c>
      <c r="AB58">
        <v>5.74</v>
      </c>
      <c r="AC58">
        <v>26.65</v>
      </c>
      <c r="AD58">
        <v>16.8</v>
      </c>
      <c r="AE58">
        <v>198.02</v>
      </c>
      <c r="AF58">
        <v>0.56999999999999995</v>
      </c>
      <c r="AG58">
        <v>45.37</v>
      </c>
      <c r="AH58">
        <v>2.37</v>
      </c>
      <c r="AI58">
        <v>905.421999999999</v>
      </c>
      <c r="AJ58">
        <v>670</v>
      </c>
      <c r="AK58">
        <v>-12.5877552470866</v>
      </c>
    </row>
    <row r="59" spans="1:41">
      <c r="A59">
        <v>58</v>
      </c>
      <c r="B59" t="s">
        <v>204</v>
      </c>
      <c r="C59" t="s">
        <v>205</v>
      </c>
      <c r="D59" s="1">
        <v>43948</v>
      </c>
      <c r="E59">
        <v>118</v>
      </c>
      <c r="F59">
        <v>2020</v>
      </c>
      <c r="G59" t="s">
        <v>206</v>
      </c>
      <c r="H59" t="s">
        <v>34</v>
      </c>
      <c r="I59">
        <v>105.7458</v>
      </c>
      <c r="J59">
        <v>0.48380000000000001</v>
      </c>
      <c r="M59">
        <v>19.2</v>
      </c>
      <c r="N59">
        <v>-28.547999999999998</v>
      </c>
      <c r="AA59" s="1">
        <v>43948</v>
      </c>
      <c r="AB59">
        <v>4.62</v>
      </c>
      <c r="AC59">
        <v>40</v>
      </c>
      <c r="AD59">
        <v>32.953333333333298</v>
      </c>
      <c r="AE59">
        <v>9.48</v>
      </c>
      <c r="AF59">
        <v>0.58496666666666697</v>
      </c>
      <c r="AG59">
        <v>7.6</v>
      </c>
      <c r="AH59">
        <v>3.5</v>
      </c>
      <c r="AI59">
        <v>1735.4099999999901</v>
      </c>
      <c r="AJ59">
        <v>589.23981535966402</v>
      </c>
      <c r="AK59">
        <v>-13.6465857885656</v>
      </c>
      <c r="AL59">
        <v>2.0519462850329599</v>
      </c>
      <c r="AM59">
        <v>2240.4870279776101</v>
      </c>
      <c r="AO59">
        <v>2.0288756064096298</v>
      </c>
    </row>
    <row r="60" spans="1:41">
      <c r="A60">
        <v>59</v>
      </c>
      <c r="B60" t="s">
        <v>207</v>
      </c>
      <c r="C60" t="s">
        <v>208</v>
      </c>
      <c r="D60" s="1">
        <v>44124</v>
      </c>
      <c r="E60">
        <v>294</v>
      </c>
      <c r="F60">
        <v>2020</v>
      </c>
      <c r="G60" t="s">
        <v>206</v>
      </c>
      <c r="H60" t="s">
        <v>34</v>
      </c>
      <c r="I60">
        <v>103.7323</v>
      </c>
      <c r="J60">
        <v>0.48830000000000001</v>
      </c>
      <c r="M60">
        <v>25</v>
      </c>
      <c r="N60">
        <v>-29.248999999999999</v>
      </c>
      <c r="O60" t="s">
        <v>209</v>
      </c>
      <c r="P60" t="s">
        <v>210</v>
      </c>
      <c r="Q60" s="1">
        <v>44124</v>
      </c>
      <c r="R60" t="s">
        <v>60</v>
      </c>
      <c r="S60">
        <v>97.564899999999994</v>
      </c>
      <c r="T60">
        <v>0.4607</v>
      </c>
      <c r="U60">
        <v>198</v>
      </c>
      <c r="V60">
        <v>38</v>
      </c>
      <c r="W60">
        <v>4.8899999999999997</v>
      </c>
      <c r="X60">
        <v>-22.881</v>
      </c>
      <c r="Y60">
        <v>294</v>
      </c>
      <c r="Z60">
        <v>2020</v>
      </c>
      <c r="AA60" s="1">
        <v>44111</v>
      </c>
      <c r="AB60">
        <v>4.26</v>
      </c>
      <c r="AC60">
        <v>65</v>
      </c>
      <c r="AD60">
        <v>96.8</v>
      </c>
      <c r="AE60">
        <v>20.56</v>
      </c>
      <c r="AF60">
        <v>2.0099999999999998</v>
      </c>
      <c r="AG60">
        <v>24.5</v>
      </c>
      <c r="AH60">
        <v>64.819999999999993</v>
      </c>
      <c r="AJ60">
        <v>1444.9078818852399</v>
      </c>
      <c r="AK60">
        <v>-11.913797199132</v>
      </c>
      <c r="AL60">
        <v>2.9920749284878498</v>
      </c>
    </row>
    <row r="61" spans="1:41">
      <c r="A61">
        <v>60</v>
      </c>
      <c r="B61" t="s">
        <v>211</v>
      </c>
      <c r="C61" t="s">
        <v>212</v>
      </c>
      <c r="D61" s="1">
        <v>44316</v>
      </c>
      <c r="E61">
        <v>120</v>
      </c>
      <c r="F61">
        <v>2021</v>
      </c>
      <c r="G61" t="s">
        <v>206</v>
      </c>
      <c r="H61" t="s">
        <v>34</v>
      </c>
      <c r="I61">
        <v>108.3271</v>
      </c>
      <c r="J61">
        <v>0.47199999999999998</v>
      </c>
      <c r="M61">
        <v>34.5</v>
      </c>
      <c r="N61">
        <v>-28.423999999999999</v>
      </c>
      <c r="O61" t="s">
        <v>213</v>
      </c>
      <c r="P61" t="s">
        <v>214</v>
      </c>
      <c r="Q61" s="1">
        <v>44316</v>
      </c>
      <c r="R61" t="s">
        <v>60</v>
      </c>
      <c r="S61">
        <v>102.828</v>
      </c>
      <c r="T61">
        <v>0.46229999999999999</v>
      </c>
      <c r="W61">
        <v>6.08</v>
      </c>
      <c r="X61">
        <v>-23.428000000000001</v>
      </c>
      <c r="Y61">
        <v>120</v>
      </c>
      <c r="Z61">
        <v>2021</v>
      </c>
      <c r="AA61" s="1">
        <v>44315</v>
      </c>
      <c r="AB61">
        <v>4.6399999999999997</v>
      </c>
      <c r="AC61">
        <v>32.53</v>
      </c>
      <c r="AD61">
        <v>44.7</v>
      </c>
      <c r="AE61">
        <v>114.01</v>
      </c>
      <c r="AF61">
        <v>1.1000000000000001</v>
      </c>
      <c r="AG61">
        <v>125.85</v>
      </c>
      <c r="AH61">
        <v>5.83</v>
      </c>
      <c r="AI61">
        <v>669.15099999999995</v>
      </c>
      <c r="AJ61">
        <v>886.57527495782404</v>
      </c>
      <c r="AK61">
        <v>-14.7547526598646</v>
      </c>
      <c r="AL61">
        <v>2.3997389796059299</v>
      </c>
    </row>
    <row r="62" spans="1:41">
      <c r="A62">
        <v>61</v>
      </c>
      <c r="B62" t="s">
        <v>215</v>
      </c>
      <c r="C62" t="s">
        <v>216</v>
      </c>
      <c r="D62" s="1">
        <v>44428</v>
      </c>
      <c r="E62">
        <v>232</v>
      </c>
      <c r="F62">
        <v>2021</v>
      </c>
      <c r="G62" t="s">
        <v>206</v>
      </c>
      <c r="H62" t="s">
        <v>34</v>
      </c>
      <c r="I62">
        <v>106.7334</v>
      </c>
      <c r="J62">
        <v>0.4884</v>
      </c>
      <c r="M62">
        <v>46.22</v>
      </c>
      <c r="N62">
        <v>-28.609000000000002</v>
      </c>
      <c r="O62" t="s">
        <v>217</v>
      </c>
      <c r="P62" t="s">
        <v>218</v>
      </c>
      <c r="Q62" s="1">
        <v>44428</v>
      </c>
      <c r="R62" t="s">
        <v>60</v>
      </c>
      <c r="S62">
        <v>104.4894</v>
      </c>
      <c r="T62">
        <v>0.45550000000000002</v>
      </c>
      <c r="W62">
        <v>5.52</v>
      </c>
      <c r="X62">
        <v>-21.329000000000001</v>
      </c>
      <c r="Y62">
        <v>232</v>
      </c>
      <c r="Z62">
        <v>2021</v>
      </c>
      <c r="AA62" s="1">
        <v>44426</v>
      </c>
      <c r="AB62">
        <v>4.24</v>
      </c>
      <c r="AC62">
        <v>63.96</v>
      </c>
      <c r="AD62">
        <v>106.6</v>
      </c>
      <c r="AE62">
        <v>388.26</v>
      </c>
      <c r="AF62">
        <v>3.02</v>
      </c>
      <c r="AG62">
        <v>495.97</v>
      </c>
      <c r="AH62">
        <v>43.26</v>
      </c>
      <c r="AI62">
        <v>424.78899999999999</v>
      </c>
      <c r="AJ62">
        <v>2096.9489693007499</v>
      </c>
      <c r="AK62">
        <v>-11.578142829466801</v>
      </c>
      <c r="AL62">
        <v>2.5451536192471398</v>
      </c>
    </row>
    <row r="63" spans="1:41">
      <c r="A63">
        <v>62</v>
      </c>
      <c r="B63" t="s">
        <v>219</v>
      </c>
      <c r="C63" t="s">
        <v>220</v>
      </c>
      <c r="D63" s="1">
        <v>44463</v>
      </c>
      <c r="E63">
        <v>267</v>
      </c>
      <c r="F63">
        <v>2021</v>
      </c>
      <c r="G63" t="s">
        <v>206</v>
      </c>
      <c r="H63" t="s">
        <v>34</v>
      </c>
      <c r="I63">
        <v>108.63679999999999</v>
      </c>
      <c r="J63">
        <v>0.54849999999999999</v>
      </c>
      <c r="M63">
        <v>78.16</v>
      </c>
      <c r="N63">
        <v>-28.422999999999998</v>
      </c>
      <c r="O63" t="s">
        <v>221</v>
      </c>
      <c r="P63" t="s">
        <v>222</v>
      </c>
      <c r="Q63" s="1">
        <v>44463</v>
      </c>
      <c r="R63" t="s">
        <v>60</v>
      </c>
      <c r="S63">
        <v>103.9158</v>
      </c>
      <c r="T63">
        <v>0.47699999999999998</v>
      </c>
      <c r="W63">
        <v>4.09</v>
      </c>
      <c r="X63">
        <v>-23.135000000000002</v>
      </c>
      <c r="Y63">
        <v>267</v>
      </c>
      <c r="Z63">
        <v>2021</v>
      </c>
      <c r="AA63" s="1">
        <v>44463</v>
      </c>
      <c r="AD63">
        <v>60.2</v>
      </c>
      <c r="AL63">
        <v>2.48944409540317</v>
      </c>
      <c r="AN63">
        <v>1.5087723586319699</v>
      </c>
    </row>
    <row r="64" spans="1:41">
      <c r="A64">
        <v>63</v>
      </c>
      <c r="B64" t="s">
        <v>219</v>
      </c>
      <c r="C64" t="s">
        <v>220</v>
      </c>
      <c r="D64" s="1">
        <v>44463</v>
      </c>
      <c r="E64">
        <v>267</v>
      </c>
      <c r="F64">
        <v>2021</v>
      </c>
      <c r="G64" t="s">
        <v>206</v>
      </c>
      <c r="H64" t="s">
        <v>34</v>
      </c>
      <c r="I64">
        <v>108.63679999999999</v>
      </c>
      <c r="J64">
        <v>0.54849999999999999</v>
      </c>
      <c r="M64">
        <v>78.16</v>
      </c>
      <c r="N64">
        <v>-28.422999999999998</v>
      </c>
      <c r="O64" t="s">
        <v>221</v>
      </c>
      <c r="P64" t="s">
        <v>222</v>
      </c>
      <c r="Q64" s="1">
        <v>44463</v>
      </c>
      <c r="R64" t="s">
        <v>60</v>
      </c>
      <c r="S64">
        <v>103.9158</v>
      </c>
      <c r="T64">
        <v>0.47699999999999998</v>
      </c>
      <c r="W64">
        <v>4.09</v>
      </c>
      <c r="X64">
        <v>-23.135000000000002</v>
      </c>
      <c r="Y64">
        <v>267</v>
      </c>
      <c r="Z64">
        <v>2021</v>
      </c>
      <c r="AA64" s="1">
        <v>44463</v>
      </c>
      <c r="AD64">
        <v>98.3</v>
      </c>
    </row>
    <row r="65" spans="1:41">
      <c r="A65">
        <v>64</v>
      </c>
      <c r="B65" t="s">
        <v>223</v>
      </c>
      <c r="C65" t="s">
        <v>224</v>
      </c>
      <c r="D65" s="1">
        <v>44466</v>
      </c>
      <c r="E65">
        <v>270</v>
      </c>
      <c r="F65">
        <v>2021</v>
      </c>
      <c r="G65" t="s">
        <v>206</v>
      </c>
      <c r="H65" t="s">
        <v>34</v>
      </c>
      <c r="I65">
        <v>103.56270000000001</v>
      </c>
      <c r="J65">
        <v>0.52310000000000001</v>
      </c>
      <c r="M65">
        <v>53.61</v>
      </c>
      <c r="N65">
        <v>-28.407</v>
      </c>
      <c r="O65" t="s">
        <v>225</v>
      </c>
      <c r="P65" t="s">
        <v>226</v>
      </c>
      <c r="Q65" s="1">
        <v>44466</v>
      </c>
      <c r="R65" t="s">
        <v>60</v>
      </c>
      <c r="S65">
        <v>104.5501</v>
      </c>
      <c r="T65">
        <v>0.47889999999999999</v>
      </c>
      <c r="W65">
        <v>4.96</v>
      </c>
      <c r="X65">
        <v>-22.062999999999999</v>
      </c>
      <c r="Y65">
        <v>270</v>
      </c>
      <c r="Z65">
        <v>2021</v>
      </c>
      <c r="AA65" s="1">
        <v>44466</v>
      </c>
      <c r="AD65">
        <v>71.900000000000006</v>
      </c>
      <c r="AL65">
        <v>2.7898628813744799</v>
      </c>
    </row>
    <row r="66" spans="1:41">
      <c r="A66">
        <v>65</v>
      </c>
      <c r="B66" t="s">
        <v>223</v>
      </c>
      <c r="C66" t="s">
        <v>224</v>
      </c>
      <c r="D66" s="1">
        <v>44466</v>
      </c>
      <c r="E66">
        <v>270</v>
      </c>
      <c r="F66">
        <v>2021</v>
      </c>
      <c r="G66" t="s">
        <v>206</v>
      </c>
      <c r="H66" t="s">
        <v>34</v>
      </c>
      <c r="I66">
        <v>103.56270000000001</v>
      </c>
      <c r="J66">
        <v>0.52310000000000001</v>
      </c>
      <c r="M66">
        <v>53.61</v>
      </c>
      <c r="N66">
        <v>-28.407</v>
      </c>
      <c r="O66" t="s">
        <v>225</v>
      </c>
      <c r="P66" t="s">
        <v>226</v>
      </c>
      <c r="Q66" s="1">
        <v>44466</v>
      </c>
      <c r="R66" t="s">
        <v>60</v>
      </c>
      <c r="S66">
        <v>104.5501</v>
      </c>
      <c r="T66">
        <v>0.47889999999999999</v>
      </c>
      <c r="W66">
        <v>4.96</v>
      </c>
      <c r="X66">
        <v>-22.062999999999999</v>
      </c>
      <c r="Y66">
        <v>270</v>
      </c>
      <c r="Z66">
        <v>2021</v>
      </c>
      <c r="AA66" s="1">
        <v>44466</v>
      </c>
      <c r="AD66">
        <v>70.2</v>
      </c>
    </row>
    <row r="67" spans="1:41">
      <c r="A67">
        <v>66</v>
      </c>
      <c r="B67" t="s">
        <v>227</v>
      </c>
      <c r="C67" t="s">
        <v>228</v>
      </c>
      <c r="D67" s="1">
        <v>44494</v>
      </c>
      <c r="E67">
        <v>298</v>
      </c>
      <c r="F67">
        <v>2021</v>
      </c>
      <c r="G67" t="s">
        <v>206</v>
      </c>
      <c r="H67" t="s">
        <v>34</v>
      </c>
      <c r="I67">
        <v>108.51349999999999</v>
      </c>
      <c r="J67">
        <v>0.5</v>
      </c>
      <c r="M67">
        <v>48.16</v>
      </c>
      <c r="N67">
        <v>-28.654</v>
      </c>
      <c r="O67" t="s">
        <v>229</v>
      </c>
      <c r="P67" t="s">
        <v>230</v>
      </c>
      <c r="Q67" s="1">
        <v>44494</v>
      </c>
      <c r="R67" t="s">
        <v>60</v>
      </c>
      <c r="S67">
        <v>105.8883</v>
      </c>
      <c r="T67">
        <v>0.46339999999999998</v>
      </c>
      <c r="W67">
        <v>4.24</v>
      </c>
      <c r="X67">
        <v>-20.997</v>
      </c>
      <c r="Y67">
        <v>298</v>
      </c>
      <c r="Z67">
        <v>2021</v>
      </c>
      <c r="AA67" s="1">
        <v>44494</v>
      </c>
      <c r="AB67">
        <v>4.57</v>
      </c>
      <c r="AC67">
        <v>39.57</v>
      </c>
      <c r="AD67">
        <v>63</v>
      </c>
      <c r="AE67">
        <v>84.97</v>
      </c>
      <c r="AF67">
        <v>1.9</v>
      </c>
      <c r="AG67">
        <v>645.67999999999995</v>
      </c>
      <c r="AH67">
        <v>34.17</v>
      </c>
      <c r="AI67">
        <v>595.49</v>
      </c>
      <c r="AJ67">
        <v>1604.08350520624</v>
      </c>
      <c r="AK67">
        <v>-12.7681450418289</v>
      </c>
      <c r="AL67">
        <v>1.9328052605330699</v>
      </c>
    </row>
    <row r="68" spans="1:41">
      <c r="A68">
        <v>67</v>
      </c>
      <c r="B68" t="s">
        <v>231</v>
      </c>
      <c r="C68" t="s">
        <v>232</v>
      </c>
      <c r="D68" s="1">
        <v>44684</v>
      </c>
      <c r="E68">
        <v>123</v>
      </c>
      <c r="F68">
        <v>2022</v>
      </c>
      <c r="G68" t="s">
        <v>206</v>
      </c>
      <c r="H68" t="s">
        <v>34</v>
      </c>
      <c r="I68">
        <v>106.2808</v>
      </c>
      <c r="J68">
        <v>0.50470000000000004</v>
      </c>
      <c r="M68">
        <v>23.36</v>
      </c>
      <c r="N68">
        <v>-28.215</v>
      </c>
      <c r="O68" t="s">
        <v>233</v>
      </c>
      <c r="P68" t="s">
        <v>234</v>
      </c>
      <c r="Q68" s="1">
        <v>44684</v>
      </c>
      <c r="R68" t="s">
        <v>60</v>
      </c>
      <c r="S68">
        <v>110.5919</v>
      </c>
      <c r="T68">
        <v>0.52890000000000004</v>
      </c>
      <c r="W68">
        <v>3.09</v>
      </c>
      <c r="X68">
        <v>-21.3</v>
      </c>
      <c r="Y68">
        <v>123</v>
      </c>
      <c r="Z68">
        <v>2022</v>
      </c>
      <c r="AA68" s="1">
        <v>44684</v>
      </c>
      <c r="AB68">
        <v>4.82</v>
      </c>
      <c r="AC68">
        <v>31.45</v>
      </c>
      <c r="AD68">
        <v>32.1</v>
      </c>
      <c r="AE68">
        <v>206.54</v>
      </c>
      <c r="AF68">
        <v>1.39</v>
      </c>
      <c r="AG68">
        <v>568.22</v>
      </c>
      <c r="AH68">
        <v>40.58</v>
      </c>
      <c r="AI68">
        <v>699.27</v>
      </c>
      <c r="AJ68">
        <v>1000</v>
      </c>
      <c r="AK68">
        <v>-14.589187322894301</v>
      </c>
      <c r="AL68">
        <v>2.12736102191292</v>
      </c>
      <c r="AM68">
        <v>2389.5623986301098</v>
      </c>
      <c r="AO68">
        <v>2.12712557914154</v>
      </c>
    </row>
    <row r="69" spans="1:41">
      <c r="A69">
        <v>68</v>
      </c>
      <c r="B69" t="s">
        <v>235</v>
      </c>
      <c r="C69" t="s">
        <v>236</v>
      </c>
      <c r="D69" s="1">
        <v>44796</v>
      </c>
      <c r="E69">
        <v>235</v>
      </c>
      <c r="F69">
        <v>2022</v>
      </c>
      <c r="G69" t="s">
        <v>206</v>
      </c>
      <c r="H69" t="s">
        <v>34</v>
      </c>
      <c r="I69">
        <v>107.5095</v>
      </c>
      <c r="J69">
        <v>0.46839999999999998</v>
      </c>
      <c r="M69">
        <v>37.9</v>
      </c>
      <c r="N69">
        <v>-28.129000000000001</v>
      </c>
      <c r="O69" t="s">
        <v>237</v>
      </c>
      <c r="P69" t="s">
        <v>238</v>
      </c>
      <c r="Q69" s="1">
        <v>44796</v>
      </c>
      <c r="R69" t="s">
        <v>60</v>
      </c>
      <c r="S69">
        <v>104.0137</v>
      </c>
      <c r="T69">
        <v>0.47860000000000003</v>
      </c>
      <c r="W69">
        <v>3.79</v>
      </c>
      <c r="X69">
        <v>-22.593</v>
      </c>
      <c r="Y69">
        <v>235</v>
      </c>
      <c r="Z69">
        <v>2022</v>
      </c>
      <c r="AA69" s="1">
        <v>44777</v>
      </c>
      <c r="AB69">
        <v>4.7300000000000004</v>
      </c>
      <c r="AC69">
        <v>28.18</v>
      </c>
      <c r="AD69">
        <v>45.5</v>
      </c>
      <c r="AE69">
        <v>13.83</v>
      </c>
      <c r="AF69">
        <v>0.85</v>
      </c>
      <c r="AG69">
        <v>24.99</v>
      </c>
      <c r="AH69">
        <v>24.12</v>
      </c>
      <c r="AI69">
        <v>406.447</v>
      </c>
      <c r="AJ69">
        <v>2100</v>
      </c>
      <c r="AK69">
        <v>-12.7935936384611</v>
      </c>
      <c r="AL69">
        <v>2.4822712022715399</v>
      </c>
      <c r="AN69">
        <v>2.0776641933850399</v>
      </c>
    </row>
    <row r="70" spans="1:41">
      <c r="A70">
        <v>69</v>
      </c>
      <c r="B70" t="s">
        <v>239</v>
      </c>
      <c r="C70" t="s">
        <v>240</v>
      </c>
      <c r="D70" s="1">
        <v>44858</v>
      </c>
      <c r="E70">
        <v>297</v>
      </c>
      <c r="F70">
        <v>2022</v>
      </c>
      <c r="G70" t="s">
        <v>206</v>
      </c>
      <c r="H70" t="s">
        <v>34</v>
      </c>
      <c r="I70">
        <v>106.9016</v>
      </c>
      <c r="J70">
        <v>0.46579999999999999</v>
      </c>
      <c r="M70">
        <v>36.28</v>
      </c>
      <c r="N70">
        <v>-28.161000000000001</v>
      </c>
      <c r="O70" t="s">
        <v>241</v>
      </c>
      <c r="P70" t="s">
        <v>242</v>
      </c>
      <c r="Q70" s="1">
        <v>44858</v>
      </c>
      <c r="R70" t="s">
        <v>60</v>
      </c>
      <c r="S70">
        <v>102.7119</v>
      </c>
      <c r="T70">
        <v>0.48089999999999999</v>
      </c>
      <c r="W70">
        <v>1.94</v>
      </c>
      <c r="X70">
        <v>-23.225000000000001</v>
      </c>
      <c r="Y70">
        <v>297</v>
      </c>
      <c r="Z70">
        <v>2022</v>
      </c>
      <c r="AA70" s="1">
        <v>44858</v>
      </c>
      <c r="AB70">
        <v>4.82</v>
      </c>
      <c r="AC70">
        <v>34.54</v>
      </c>
      <c r="AD70">
        <v>40.6</v>
      </c>
      <c r="AE70">
        <v>144.08000000000001</v>
      </c>
      <c r="AF70">
        <v>1.08</v>
      </c>
      <c r="AG70">
        <v>184.7</v>
      </c>
      <c r="AH70">
        <v>12.86</v>
      </c>
      <c r="AI70">
        <v>971.52599999999995</v>
      </c>
      <c r="AJ70">
        <v>1400</v>
      </c>
      <c r="AK70">
        <v>-12.3760086682958</v>
      </c>
    </row>
    <row r="71" spans="1:41">
      <c r="A71">
        <v>70</v>
      </c>
      <c r="B71" t="s">
        <v>243</v>
      </c>
      <c r="C71" t="s">
        <v>244</v>
      </c>
      <c r="D71" s="1">
        <v>43902</v>
      </c>
      <c r="E71">
        <v>72</v>
      </c>
      <c r="F71">
        <v>2020</v>
      </c>
      <c r="G71" t="s">
        <v>245</v>
      </c>
      <c r="H71" t="s">
        <v>34</v>
      </c>
      <c r="I71">
        <v>98.003600000000006</v>
      </c>
      <c r="J71">
        <v>0.44690000000000002</v>
      </c>
      <c r="K71">
        <v>162</v>
      </c>
      <c r="L71">
        <v>37</v>
      </c>
      <c r="M71">
        <v>7.79</v>
      </c>
      <c r="N71">
        <v>-29.209</v>
      </c>
      <c r="AA71" s="1">
        <v>43872</v>
      </c>
      <c r="AB71">
        <v>5.08</v>
      </c>
      <c r="AC71">
        <v>41.26</v>
      </c>
      <c r="AD71">
        <v>17.3</v>
      </c>
      <c r="AE71">
        <v>70.33</v>
      </c>
      <c r="AF71">
        <v>0.46076666666666699</v>
      </c>
      <c r="AG71">
        <v>13.89</v>
      </c>
      <c r="AH71">
        <v>6.53</v>
      </c>
      <c r="AI71">
        <v>3022.37</v>
      </c>
      <c r="AJ71">
        <v>568.19644341943103</v>
      </c>
      <c r="AK71">
        <v>-13.1743010319516</v>
      </c>
      <c r="AL71">
        <v>1.7467385258579999</v>
      </c>
      <c r="AM71">
        <v>1833.2117426244799</v>
      </c>
      <c r="AO71">
        <v>1.69228525540285</v>
      </c>
    </row>
    <row r="72" spans="1:41">
      <c r="A72">
        <v>71</v>
      </c>
      <c r="B72" t="s">
        <v>246</v>
      </c>
      <c r="C72" t="s">
        <v>247</v>
      </c>
      <c r="D72" s="1">
        <v>43948</v>
      </c>
      <c r="E72">
        <v>118</v>
      </c>
      <c r="F72">
        <v>2020</v>
      </c>
      <c r="G72" t="s">
        <v>245</v>
      </c>
      <c r="H72" t="s">
        <v>34</v>
      </c>
      <c r="I72">
        <v>105.75579999999999</v>
      </c>
      <c r="J72">
        <v>0.48449999999999999</v>
      </c>
      <c r="M72">
        <v>13.3</v>
      </c>
      <c r="N72">
        <v>-28.356999999999999</v>
      </c>
      <c r="O72" t="s">
        <v>248</v>
      </c>
      <c r="P72" t="s">
        <v>249</v>
      </c>
      <c r="Q72" s="1">
        <v>43903</v>
      </c>
      <c r="R72" t="s">
        <v>60</v>
      </c>
      <c r="S72">
        <v>101.0574</v>
      </c>
      <c r="T72">
        <v>0.46310000000000001</v>
      </c>
      <c r="W72">
        <v>5.87</v>
      </c>
      <c r="X72">
        <v>-21.167999999999999</v>
      </c>
      <c r="Y72">
        <v>73</v>
      </c>
      <c r="Z72">
        <v>2020</v>
      </c>
      <c r="AA72" s="1">
        <v>43945</v>
      </c>
      <c r="AB72">
        <v>4.8600000000000003</v>
      </c>
      <c r="AC72">
        <v>30</v>
      </c>
      <c r="AD72">
        <v>20.183333333333302</v>
      </c>
      <c r="AE72">
        <v>37.67</v>
      </c>
      <c r="AF72">
        <v>0.43669999999999998</v>
      </c>
      <c r="AG72">
        <v>9.94</v>
      </c>
      <c r="AH72">
        <v>1.92</v>
      </c>
      <c r="AI72">
        <v>1471.4</v>
      </c>
      <c r="AJ72">
        <v>493.37595471029999</v>
      </c>
      <c r="AK72">
        <v>-13.968138806339001</v>
      </c>
      <c r="AL72">
        <v>1.67311732170912</v>
      </c>
      <c r="AM72">
        <v>1789.8158086769899</v>
      </c>
      <c r="AO72">
        <v>1.6410845582242899</v>
      </c>
    </row>
    <row r="73" spans="1:41">
      <c r="A73">
        <v>72</v>
      </c>
      <c r="B73" t="s">
        <v>250</v>
      </c>
      <c r="C73" t="s">
        <v>251</v>
      </c>
      <c r="D73" s="1">
        <v>44070</v>
      </c>
      <c r="E73">
        <v>240</v>
      </c>
      <c r="F73">
        <v>2020</v>
      </c>
      <c r="G73" t="s">
        <v>245</v>
      </c>
      <c r="H73" t="s">
        <v>34</v>
      </c>
      <c r="I73">
        <v>104.6028</v>
      </c>
      <c r="J73">
        <v>0.45579999999999998</v>
      </c>
      <c r="M73">
        <v>23.8</v>
      </c>
      <c r="N73">
        <v>-27.765999999999998</v>
      </c>
      <c r="O73" t="s">
        <v>252</v>
      </c>
      <c r="P73" t="s">
        <v>253</v>
      </c>
      <c r="Q73" s="1">
        <v>44070</v>
      </c>
      <c r="R73" t="s">
        <v>60</v>
      </c>
      <c r="S73">
        <v>105.31659999999999</v>
      </c>
      <c r="T73">
        <v>0.48370000000000002</v>
      </c>
      <c r="W73">
        <v>6.09</v>
      </c>
      <c r="X73">
        <v>-22.38</v>
      </c>
      <c r="Y73">
        <v>240</v>
      </c>
      <c r="Z73">
        <v>2020</v>
      </c>
      <c r="AA73" s="1">
        <v>44067</v>
      </c>
      <c r="AB73">
        <v>5.18</v>
      </c>
      <c r="AC73">
        <v>30</v>
      </c>
      <c r="AD73">
        <v>40.31</v>
      </c>
      <c r="AE73">
        <v>7.02</v>
      </c>
      <c r="AF73">
        <v>0.74299999999999999</v>
      </c>
      <c r="AG73">
        <v>9.0299999999999994</v>
      </c>
      <c r="AH73">
        <v>4.18</v>
      </c>
      <c r="AJ73">
        <v>1710.0567787202301</v>
      </c>
      <c r="AK73">
        <v>-12.8362678787623</v>
      </c>
      <c r="AL73">
        <v>2.7644819673163301</v>
      </c>
      <c r="AN73">
        <v>7.7313428980478003</v>
      </c>
    </row>
    <row r="74" spans="1:41">
      <c r="A74">
        <v>73</v>
      </c>
      <c r="B74" t="s">
        <v>254</v>
      </c>
      <c r="C74" t="s">
        <v>255</v>
      </c>
      <c r="D74" s="1">
        <v>44124</v>
      </c>
      <c r="E74">
        <v>294</v>
      </c>
      <c r="F74">
        <v>2020</v>
      </c>
      <c r="G74" t="s">
        <v>245</v>
      </c>
      <c r="H74" t="s">
        <v>34</v>
      </c>
      <c r="I74">
        <v>104.65689999999999</v>
      </c>
      <c r="J74">
        <v>0.4914</v>
      </c>
      <c r="M74">
        <v>17.66</v>
      </c>
      <c r="N74">
        <v>-28.738</v>
      </c>
      <c r="O74" t="s">
        <v>256</v>
      </c>
      <c r="P74" t="s">
        <v>257</v>
      </c>
      <c r="Q74" s="1">
        <v>44124</v>
      </c>
      <c r="R74" t="s">
        <v>60</v>
      </c>
      <c r="S74">
        <v>102.9896</v>
      </c>
      <c r="T74">
        <v>0.4864</v>
      </c>
      <c r="W74">
        <v>3.67</v>
      </c>
      <c r="X74">
        <v>-21.222999999999999</v>
      </c>
      <c r="Y74">
        <v>294</v>
      </c>
      <c r="Z74">
        <v>2020</v>
      </c>
      <c r="AA74" s="1">
        <v>44111</v>
      </c>
      <c r="AB74">
        <v>4.5999999999999996</v>
      </c>
      <c r="AC74">
        <v>49</v>
      </c>
      <c r="AD74">
        <v>53.2</v>
      </c>
      <c r="AE74">
        <v>93.76</v>
      </c>
      <c r="AF74">
        <v>1.1000000000000001</v>
      </c>
      <c r="AG74">
        <v>17.7</v>
      </c>
      <c r="AH74">
        <v>5.55</v>
      </c>
      <c r="AJ74">
        <v>1386.59133776258</v>
      </c>
      <c r="AK74">
        <v>-12.450895154708901</v>
      </c>
      <c r="AL74">
        <v>3.1282361845305302</v>
      </c>
    </row>
    <row r="75" spans="1:41">
      <c r="A75">
        <v>74</v>
      </c>
      <c r="B75" t="s">
        <v>258</v>
      </c>
      <c r="C75" t="s">
        <v>259</v>
      </c>
      <c r="D75" s="1">
        <v>44316</v>
      </c>
      <c r="E75">
        <v>120</v>
      </c>
      <c r="F75">
        <v>2021</v>
      </c>
      <c r="G75" t="s">
        <v>245</v>
      </c>
      <c r="H75" t="s">
        <v>34</v>
      </c>
      <c r="I75">
        <v>107.9605</v>
      </c>
      <c r="J75">
        <v>0.49490000000000001</v>
      </c>
      <c r="M75">
        <v>19</v>
      </c>
      <c r="N75">
        <v>-28.297999999999998</v>
      </c>
      <c r="O75" t="s">
        <v>260</v>
      </c>
      <c r="P75" t="s">
        <v>261</v>
      </c>
      <c r="Q75" s="1">
        <v>44316</v>
      </c>
      <c r="R75" t="s">
        <v>60</v>
      </c>
      <c r="S75">
        <v>103.5562</v>
      </c>
      <c r="T75">
        <v>0.48799999999999999</v>
      </c>
      <c r="W75">
        <v>4.45</v>
      </c>
      <c r="X75">
        <v>-21.780999999999999</v>
      </c>
      <c r="Y75">
        <v>120</v>
      </c>
      <c r="Z75">
        <v>2021</v>
      </c>
      <c r="AA75" s="1">
        <v>44315</v>
      </c>
      <c r="AB75">
        <v>4.8600000000000003</v>
      </c>
      <c r="AC75">
        <v>29.52</v>
      </c>
      <c r="AD75">
        <v>24.7</v>
      </c>
      <c r="AE75">
        <v>46.21</v>
      </c>
      <c r="AF75">
        <v>0.75</v>
      </c>
      <c r="AG75">
        <v>17.559999999999999</v>
      </c>
      <c r="AH75">
        <v>2.63</v>
      </c>
      <c r="AI75">
        <v>866.37599999999998</v>
      </c>
      <c r="AJ75">
        <v>558.43164044047205</v>
      </c>
      <c r="AK75">
        <v>-14.6060663182346</v>
      </c>
      <c r="AL75">
        <v>1.5219494342966</v>
      </c>
    </row>
    <row r="76" spans="1:41">
      <c r="A76">
        <v>75</v>
      </c>
      <c r="B76" t="s">
        <v>262</v>
      </c>
      <c r="C76" t="s">
        <v>263</v>
      </c>
      <c r="D76" s="1">
        <v>44428</v>
      </c>
      <c r="E76">
        <v>232</v>
      </c>
      <c r="F76">
        <v>2021</v>
      </c>
      <c r="G76" t="s">
        <v>245</v>
      </c>
      <c r="H76" t="s">
        <v>34</v>
      </c>
      <c r="I76">
        <v>107.2373</v>
      </c>
      <c r="J76">
        <v>0.49170000000000003</v>
      </c>
      <c r="M76">
        <v>34.590000000000003</v>
      </c>
      <c r="N76">
        <v>-28.486000000000001</v>
      </c>
      <c r="O76" t="s">
        <v>264</v>
      </c>
      <c r="P76" t="s">
        <v>265</v>
      </c>
      <c r="Q76" s="1">
        <v>44428</v>
      </c>
      <c r="R76" t="s">
        <v>60</v>
      </c>
      <c r="S76">
        <v>103.49160000000001</v>
      </c>
      <c r="T76">
        <v>0.4758</v>
      </c>
      <c r="W76">
        <v>4.32</v>
      </c>
      <c r="X76">
        <v>-21.178000000000001</v>
      </c>
      <c r="Y76">
        <v>232</v>
      </c>
      <c r="Z76">
        <v>2021</v>
      </c>
      <c r="AA76" s="1">
        <v>44426</v>
      </c>
      <c r="AB76">
        <v>4.3899999999999997</v>
      </c>
      <c r="AC76">
        <v>56.01</v>
      </c>
      <c r="AD76">
        <v>79.599999999999994</v>
      </c>
      <c r="AE76">
        <v>471.44</v>
      </c>
      <c r="AF76">
        <v>2.42</v>
      </c>
      <c r="AG76">
        <v>404.96</v>
      </c>
      <c r="AH76">
        <v>9.9</v>
      </c>
      <c r="AI76">
        <v>706.16199999999901</v>
      </c>
      <c r="AJ76">
        <v>2224.1043110358701</v>
      </c>
      <c r="AK76">
        <v>-11.7379593188451</v>
      </c>
      <c r="AL76">
        <v>2.4723836974157498</v>
      </c>
      <c r="AN76">
        <v>3.5786689627780599</v>
      </c>
    </row>
    <row r="77" spans="1:41">
      <c r="A77">
        <v>76</v>
      </c>
      <c r="B77" t="s">
        <v>266</v>
      </c>
      <c r="C77" t="s">
        <v>267</v>
      </c>
      <c r="D77" s="1">
        <v>44463</v>
      </c>
      <c r="E77">
        <v>267</v>
      </c>
      <c r="F77">
        <v>2021</v>
      </c>
      <c r="G77" t="s">
        <v>245</v>
      </c>
      <c r="H77" t="s">
        <v>34</v>
      </c>
      <c r="I77">
        <v>107.705</v>
      </c>
      <c r="J77">
        <v>0.52139999999999997</v>
      </c>
      <c r="M77">
        <v>53.26</v>
      </c>
      <c r="N77">
        <v>-28.413</v>
      </c>
      <c r="O77" t="s">
        <v>268</v>
      </c>
      <c r="P77" t="s">
        <v>269</v>
      </c>
      <c r="Q77" s="1">
        <v>44463</v>
      </c>
      <c r="R77" t="s">
        <v>60</v>
      </c>
      <c r="S77">
        <v>102.7906</v>
      </c>
      <c r="T77">
        <v>0.44800000000000001</v>
      </c>
      <c r="W77">
        <v>5.0599999999999996</v>
      </c>
      <c r="X77">
        <v>-23.155999999999999</v>
      </c>
      <c r="Y77">
        <v>267</v>
      </c>
      <c r="Z77">
        <v>2021</v>
      </c>
      <c r="AA77" s="1">
        <v>44463</v>
      </c>
      <c r="AD77">
        <v>76.2</v>
      </c>
      <c r="AL77">
        <v>1.9487372840410799</v>
      </c>
      <c r="AN77">
        <v>4.4207758736274902</v>
      </c>
    </row>
    <row r="78" spans="1:41">
      <c r="A78">
        <v>77</v>
      </c>
      <c r="B78" t="s">
        <v>266</v>
      </c>
      <c r="C78" t="s">
        <v>267</v>
      </c>
      <c r="D78" s="1">
        <v>44463</v>
      </c>
      <c r="E78">
        <v>267</v>
      </c>
      <c r="F78">
        <v>2021</v>
      </c>
      <c r="G78" t="s">
        <v>245</v>
      </c>
      <c r="H78" t="s">
        <v>34</v>
      </c>
      <c r="I78">
        <v>107.705</v>
      </c>
      <c r="J78">
        <v>0.52139999999999997</v>
      </c>
      <c r="M78">
        <v>53.26</v>
      </c>
      <c r="N78">
        <v>-28.413</v>
      </c>
      <c r="O78" t="s">
        <v>268</v>
      </c>
      <c r="P78" t="s">
        <v>269</v>
      </c>
      <c r="Q78" s="1">
        <v>44463</v>
      </c>
      <c r="R78" t="s">
        <v>60</v>
      </c>
      <c r="S78">
        <v>102.7906</v>
      </c>
      <c r="T78">
        <v>0.44800000000000001</v>
      </c>
      <c r="W78">
        <v>5.0599999999999996</v>
      </c>
      <c r="X78">
        <v>-23.155999999999999</v>
      </c>
      <c r="Y78">
        <v>267</v>
      </c>
      <c r="Z78">
        <v>2021</v>
      </c>
      <c r="AA78" s="1">
        <v>44463</v>
      </c>
      <c r="AD78">
        <v>70.099999999999994</v>
      </c>
    </row>
    <row r="79" spans="1:41">
      <c r="A79">
        <v>78</v>
      </c>
      <c r="B79" t="s">
        <v>270</v>
      </c>
      <c r="C79" t="s">
        <v>271</v>
      </c>
      <c r="D79" s="1">
        <v>44467</v>
      </c>
      <c r="E79">
        <v>271</v>
      </c>
      <c r="F79">
        <v>2021</v>
      </c>
      <c r="G79" t="s">
        <v>245</v>
      </c>
      <c r="H79" t="s">
        <v>34</v>
      </c>
      <c r="I79">
        <v>106.30289999999999</v>
      </c>
      <c r="J79">
        <v>0.5363</v>
      </c>
      <c r="M79">
        <v>34.630000000000003</v>
      </c>
      <c r="N79">
        <v>-28.306000000000001</v>
      </c>
      <c r="O79" t="s">
        <v>272</v>
      </c>
      <c r="P79" t="s">
        <v>273</v>
      </c>
      <c r="Q79" s="1">
        <v>44467</v>
      </c>
      <c r="R79" t="s">
        <v>60</v>
      </c>
      <c r="S79">
        <v>102.4341</v>
      </c>
      <c r="T79">
        <v>0.47020000000000001</v>
      </c>
      <c r="W79">
        <v>5.34</v>
      </c>
      <c r="X79">
        <v>-22.135000000000002</v>
      </c>
      <c r="Y79">
        <v>271</v>
      </c>
      <c r="Z79">
        <v>2021</v>
      </c>
      <c r="AA79" s="1">
        <v>44467</v>
      </c>
      <c r="AD79">
        <v>42.7</v>
      </c>
      <c r="AL79">
        <v>1.49726975890069</v>
      </c>
      <c r="AN79">
        <v>3.8000408248392001</v>
      </c>
    </row>
    <row r="80" spans="1:41">
      <c r="A80">
        <v>79</v>
      </c>
      <c r="B80" t="s">
        <v>270</v>
      </c>
      <c r="C80" t="s">
        <v>271</v>
      </c>
      <c r="D80" s="1">
        <v>44467</v>
      </c>
      <c r="E80">
        <v>271</v>
      </c>
      <c r="F80">
        <v>2021</v>
      </c>
      <c r="G80" t="s">
        <v>245</v>
      </c>
      <c r="H80" t="s">
        <v>34</v>
      </c>
      <c r="I80">
        <v>106.30289999999999</v>
      </c>
      <c r="J80">
        <v>0.5363</v>
      </c>
      <c r="M80">
        <v>34.630000000000003</v>
      </c>
      <c r="N80">
        <v>-28.306000000000001</v>
      </c>
      <c r="O80" t="s">
        <v>272</v>
      </c>
      <c r="P80" t="s">
        <v>273</v>
      </c>
      <c r="Q80" s="1">
        <v>44467</v>
      </c>
      <c r="R80" t="s">
        <v>60</v>
      </c>
      <c r="S80">
        <v>102.4341</v>
      </c>
      <c r="T80">
        <v>0.47020000000000001</v>
      </c>
      <c r="W80">
        <v>5.34</v>
      </c>
      <c r="X80">
        <v>-22.135000000000002</v>
      </c>
      <c r="Y80">
        <v>271</v>
      </c>
      <c r="Z80">
        <v>2021</v>
      </c>
      <c r="AA80" s="1">
        <v>44467</v>
      </c>
      <c r="AD80">
        <v>39.6</v>
      </c>
    </row>
    <row r="81" spans="1:41">
      <c r="A81">
        <v>80</v>
      </c>
      <c r="B81" t="s">
        <v>274</v>
      </c>
      <c r="C81" t="s">
        <v>275</v>
      </c>
      <c r="D81" s="1">
        <v>44494</v>
      </c>
      <c r="E81">
        <v>298</v>
      </c>
      <c r="F81">
        <v>2021</v>
      </c>
      <c r="G81" t="s">
        <v>245</v>
      </c>
      <c r="H81" t="s">
        <v>34</v>
      </c>
      <c r="I81">
        <v>106.9909</v>
      </c>
      <c r="J81">
        <v>0.49259999999999998</v>
      </c>
      <c r="M81">
        <v>27.44</v>
      </c>
      <c r="N81">
        <v>-28.51</v>
      </c>
      <c r="O81" t="s">
        <v>276</v>
      </c>
      <c r="P81" t="s">
        <v>277</v>
      </c>
      <c r="Q81" s="1">
        <v>44494</v>
      </c>
      <c r="R81" t="s">
        <v>60</v>
      </c>
      <c r="S81">
        <v>109.57680000000001</v>
      </c>
      <c r="T81">
        <v>0.50509999999999999</v>
      </c>
      <c r="W81">
        <v>3.49</v>
      </c>
      <c r="X81">
        <v>-20.619</v>
      </c>
      <c r="Y81">
        <v>298</v>
      </c>
      <c r="Z81">
        <v>2021</v>
      </c>
      <c r="AA81" s="1">
        <v>44494</v>
      </c>
      <c r="AB81">
        <v>4.92</v>
      </c>
      <c r="AC81">
        <v>32.049999999999997</v>
      </c>
      <c r="AD81">
        <v>36.6</v>
      </c>
      <c r="AE81">
        <v>136.57</v>
      </c>
      <c r="AF81">
        <v>1.23</v>
      </c>
      <c r="AG81">
        <v>353.28</v>
      </c>
      <c r="AH81">
        <v>8.14</v>
      </c>
      <c r="AI81">
        <v>899.66499999999996</v>
      </c>
      <c r="AJ81">
        <v>1031.0992828711201</v>
      </c>
      <c r="AK81">
        <v>-12.938346412048499</v>
      </c>
      <c r="AL81">
        <v>1.1666990304783</v>
      </c>
      <c r="AN81">
        <v>1.7776296179986399</v>
      </c>
    </row>
    <row r="82" spans="1:41">
      <c r="A82">
        <v>81</v>
      </c>
      <c r="B82" t="s">
        <v>278</v>
      </c>
      <c r="C82" t="s">
        <v>279</v>
      </c>
      <c r="D82" s="1">
        <v>44684</v>
      </c>
      <c r="E82">
        <v>123</v>
      </c>
      <c r="F82">
        <v>2022</v>
      </c>
      <c r="G82" t="s">
        <v>245</v>
      </c>
      <c r="H82" t="s">
        <v>34</v>
      </c>
      <c r="I82">
        <v>105.9709</v>
      </c>
      <c r="J82">
        <v>0.50390000000000001</v>
      </c>
      <c r="M82">
        <v>14.17</v>
      </c>
      <c r="N82">
        <v>-28.175999999999998</v>
      </c>
      <c r="O82" t="s">
        <v>280</v>
      </c>
      <c r="P82" t="s">
        <v>281</v>
      </c>
      <c r="Q82" s="1">
        <v>44684</v>
      </c>
      <c r="R82" t="s">
        <v>60</v>
      </c>
      <c r="S82">
        <v>105.3772</v>
      </c>
      <c r="T82">
        <v>0.47870000000000001</v>
      </c>
      <c r="W82">
        <v>2.58</v>
      </c>
      <c r="X82">
        <v>-19.882999999999999</v>
      </c>
      <c r="Y82">
        <v>123</v>
      </c>
      <c r="Z82">
        <v>2022</v>
      </c>
      <c r="AA82" s="1">
        <v>44684</v>
      </c>
      <c r="AB82">
        <v>5.2</v>
      </c>
      <c r="AC82">
        <v>27.17</v>
      </c>
      <c r="AD82">
        <v>17.899999999999999</v>
      </c>
      <c r="AE82">
        <v>347.51</v>
      </c>
      <c r="AF82">
        <v>1.1000000000000001</v>
      </c>
      <c r="AG82">
        <v>393.16</v>
      </c>
      <c r="AH82">
        <v>5.54</v>
      </c>
      <c r="AI82">
        <v>1102.78</v>
      </c>
      <c r="AJ82">
        <v>670</v>
      </c>
      <c r="AL82">
        <v>1.21173475779245</v>
      </c>
      <c r="AM82">
        <v>1432.3804912405201</v>
      </c>
      <c r="AO82">
        <v>1.2115993892617301</v>
      </c>
    </row>
    <row r="83" spans="1:41">
      <c r="A83">
        <v>82</v>
      </c>
      <c r="B83" t="s">
        <v>282</v>
      </c>
      <c r="C83" t="s">
        <v>283</v>
      </c>
      <c r="D83" s="1">
        <v>44796</v>
      </c>
      <c r="E83">
        <v>235</v>
      </c>
      <c r="F83">
        <v>2022</v>
      </c>
      <c r="G83" t="s">
        <v>245</v>
      </c>
      <c r="H83" t="s">
        <v>34</v>
      </c>
      <c r="I83">
        <v>105.32989999999999</v>
      </c>
      <c r="J83">
        <v>0.48170000000000002</v>
      </c>
      <c r="M83">
        <v>21.4</v>
      </c>
      <c r="N83">
        <v>-26.513000000000002</v>
      </c>
      <c r="O83" t="s">
        <v>284</v>
      </c>
      <c r="P83" t="s">
        <v>285</v>
      </c>
      <c r="Q83" s="1">
        <v>44796</v>
      </c>
      <c r="R83" t="s">
        <v>60</v>
      </c>
      <c r="S83">
        <v>102.8038</v>
      </c>
      <c r="T83">
        <v>0.47260000000000002</v>
      </c>
      <c r="W83">
        <v>3.18</v>
      </c>
      <c r="X83">
        <v>-23</v>
      </c>
      <c r="Y83">
        <v>235</v>
      </c>
      <c r="Z83">
        <v>2022</v>
      </c>
      <c r="AA83" s="1">
        <v>44777</v>
      </c>
      <c r="AB83">
        <v>5.33</v>
      </c>
      <c r="AC83">
        <v>26.8</v>
      </c>
      <c r="AD83">
        <v>27.1</v>
      </c>
      <c r="AE83">
        <v>12.5</v>
      </c>
      <c r="AF83">
        <v>0.56000000000000005</v>
      </c>
      <c r="AG83">
        <v>13.37</v>
      </c>
      <c r="AH83">
        <v>2.94</v>
      </c>
      <c r="AI83">
        <v>729.18299999999999</v>
      </c>
      <c r="AJ83">
        <v>1200</v>
      </c>
      <c r="AK83">
        <v>-12.893832476420499</v>
      </c>
      <c r="AL83">
        <v>1.3923399383299699</v>
      </c>
      <c r="AN83">
        <v>10.875936032719601</v>
      </c>
    </row>
    <row r="84" spans="1:41">
      <c r="A84">
        <v>83</v>
      </c>
      <c r="B84" t="s">
        <v>286</v>
      </c>
      <c r="C84" t="s">
        <v>287</v>
      </c>
      <c r="D84" s="1">
        <v>44859</v>
      </c>
      <c r="E84">
        <v>298</v>
      </c>
      <c r="F84">
        <v>2022</v>
      </c>
      <c r="G84" t="s">
        <v>245</v>
      </c>
      <c r="H84" t="s">
        <v>34</v>
      </c>
      <c r="I84">
        <v>104.72709999999999</v>
      </c>
      <c r="J84">
        <v>0.4788</v>
      </c>
      <c r="M84">
        <v>17.23</v>
      </c>
      <c r="N84">
        <v>-27.495999999999999</v>
      </c>
      <c r="O84" t="s">
        <v>288</v>
      </c>
      <c r="P84" t="s">
        <v>289</v>
      </c>
      <c r="Q84" s="1">
        <v>44859</v>
      </c>
      <c r="R84" t="s">
        <v>60</v>
      </c>
      <c r="S84">
        <v>99.154600000000002</v>
      </c>
      <c r="T84">
        <v>0.4627</v>
      </c>
      <c r="U84">
        <v>68</v>
      </c>
      <c r="V84">
        <v>37</v>
      </c>
      <c r="W84">
        <v>1.93</v>
      </c>
      <c r="X84">
        <v>-18.231000000000002</v>
      </c>
      <c r="Y84">
        <v>298</v>
      </c>
      <c r="Z84">
        <v>2022</v>
      </c>
      <c r="AA84" s="1">
        <v>44858</v>
      </c>
      <c r="AB84">
        <v>5.51</v>
      </c>
      <c r="AC84">
        <v>30.47</v>
      </c>
      <c r="AD84">
        <v>19.100000000000001</v>
      </c>
      <c r="AE84">
        <v>249.86</v>
      </c>
      <c r="AF84">
        <v>0.69</v>
      </c>
      <c r="AG84">
        <v>35.01</v>
      </c>
      <c r="AH84">
        <v>2.14</v>
      </c>
      <c r="AI84">
        <v>1386.37</v>
      </c>
      <c r="AJ84">
        <v>830</v>
      </c>
      <c r="AK84">
        <v>-12.732885113036399</v>
      </c>
    </row>
    <row r="85" spans="1:41">
      <c r="A85">
        <v>84</v>
      </c>
      <c r="B85" t="s">
        <v>290</v>
      </c>
      <c r="C85" t="s">
        <v>291</v>
      </c>
      <c r="D85" s="1">
        <v>43902</v>
      </c>
      <c r="E85">
        <v>72</v>
      </c>
      <c r="F85">
        <v>2020</v>
      </c>
      <c r="G85" t="s">
        <v>292</v>
      </c>
      <c r="H85" t="s">
        <v>34</v>
      </c>
      <c r="I85">
        <v>104.3573</v>
      </c>
      <c r="J85">
        <v>0.4768</v>
      </c>
      <c r="M85">
        <v>24.83</v>
      </c>
      <c r="N85">
        <v>-28.501999999999999</v>
      </c>
      <c r="O85" t="s">
        <v>293</v>
      </c>
      <c r="P85" t="s">
        <v>294</v>
      </c>
      <c r="Q85" s="1">
        <v>43902</v>
      </c>
      <c r="R85" t="s">
        <v>60</v>
      </c>
      <c r="S85">
        <v>99.268699999999995</v>
      </c>
      <c r="T85">
        <v>0.45639999999999997</v>
      </c>
      <c r="U85">
        <v>59</v>
      </c>
      <c r="V85">
        <v>37</v>
      </c>
      <c r="W85">
        <v>7.94</v>
      </c>
      <c r="X85">
        <v>-23.135000000000002</v>
      </c>
      <c r="Y85">
        <v>72</v>
      </c>
      <c r="Z85">
        <v>2020</v>
      </c>
      <c r="AA85" s="1">
        <v>43872</v>
      </c>
      <c r="AB85">
        <v>4.1100000000000003</v>
      </c>
      <c r="AC85">
        <v>54.76</v>
      </c>
      <c r="AD85">
        <v>34.64</v>
      </c>
      <c r="AE85">
        <v>45.25</v>
      </c>
      <c r="AF85">
        <v>0.73099999999999998</v>
      </c>
      <c r="AG85">
        <v>20.440000000000001</v>
      </c>
      <c r="AH85">
        <v>0.85</v>
      </c>
      <c r="AI85">
        <v>2256.67</v>
      </c>
      <c r="AJ85">
        <v>1991.0901234826999</v>
      </c>
      <c r="AK85">
        <v>-13.0233226048625</v>
      </c>
      <c r="AL85">
        <v>5.6822351607092099</v>
      </c>
      <c r="AM85">
        <v>6302.1196471179901</v>
      </c>
      <c r="AN85">
        <v>2.3658787183466798</v>
      </c>
      <c r="AO85">
        <v>5.6618975924475796</v>
      </c>
    </row>
    <row r="86" spans="1:41">
      <c r="A86">
        <v>85</v>
      </c>
      <c r="B86" t="s">
        <v>295</v>
      </c>
      <c r="C86" t="s">
        <v>296</v>
      </c>
      <c r="D86" s="1">
        <v>43948</v>
      </c>
      <c r="E86">
        <v>118</v>
      </c>
      <c r="F86">
        <v>2020</v>
      </c>
      <c r="G86" t="s">
        <v>292</v>
      </c>
      <c r="H86" t="s">
        <v>34</v>
      </c>
      <c r="I86">
        <v>105.5294</v>
      </c>
      <c r="J86">
        <v>0.48259999999999997</v>
      </c>
      <c r="M86">
        <v>27.6</v>
      </c>
      <c r="N86">
        <v>-28.385000000000002</v>
      </c>
      <c r="O86" t="s">
        <v>293</v>
      </c>
      <c r="P86" t="s">
        <v>294</v>
      </c>
      <c r="Q86" s="1">
        <v>43902</v>
      </c>
      <c r="R86" t="s">
        <v>60</v>
      </c>
      <c r="S86">
        <v>99.268699999999995</v>
      </c>
      <c r="T86">
        <v>0.45639999999999997</v>
      </c>
      <c r="U86">
        <v>59</v>
      </c>
      <c r="V86">
        <v>37</v>
      </c>
      <c r="W86">
        <v>7.94</v>
      </c>
      <c r="X86">
        <v>-23.135000000000002</v>
      </c>
      <c r="Y86">
        <v>72</v>
      </c>
      <c r="Z86">
        <v>2020</v>
      </c>
      <c r="AA86" s="1">
        <v>43948</v>
      </c>
      <c r="AB86">
        <v>3.96</v>
      </c>
      <c r="AC86">
        <v>60</v>
      </c>
      <c r="AD86">
        <v>34.393333333333302</v>
      </c>
      <c r="AE86">
        <v>23.39</v>
      </c>
      <c r="AF86">
        <v>0.67303333333333404</v>
      </c>
      <c r="AG86">
        <v>22.22</v>
      </c>
      <c r="AH86">
        <v>2.31</v>
      </c>
      <c r="AI86">
        <v>1718.15</v>
      </c>
      <c r="AJ86">
        <v>1496.80266617335</v>
      </c>
      <c r="AL86">
        <v>3.8683692670870999</v>
      </c>
      <c r="AM86">
        <v>4290.3982167364702</v>
      </c>
      <c r="AN86">
        <v>2.1492343382054302</v>
      </c>
      <c r="AO86">
        <v>3.85847075653643</v>
      </c>
    </row>
    <row r="87" spans="1:41">
      <c r="A87">
        <v>86</v>
      </c>
      <c r="B87" t="s">
        <v>297</v>
      </c>
      <c r="C87" t="s">
        <v>298</v>
      </c>
      <c r="D87" s="1">
        <v>44071</v>
      </c>
      <c r="E87">
        <v>241</v>
      </c>
      <c r="F87">
        <v>2020</v>
      </c>
      <c r="G87" t="s">
        <v>292</v>
      </c>
      <c r="H87" t="s">
        <v>34</v>
      </c>
      <c r="I87">
        <v>105.4042</v>
      </c>
      <c r="J87">
        <v>0.4829</v>
      </c>
      <c r="M87">
        <v>193.1</v>
      </c>
      <c r="N87">
        <v>-28.21</v>
      </c>
      <c r="O87" t="s">
        <v>299</v>
      </c>
      <c r="P87" t="s">
        <v>300</v>
      </c>
      <c r="Q87" s="1">
        <v>44071</v>
      </c>
      <c r="R87" t="s">
        <v>60</v>
      </c>
      <c r="S87">
        <v>102.25839999999999</v>
      </c>
      <c r="T87">
        <v>0.46910000000000002</v>
      </c>
      <c r="W87">
        <v>4.34</v>
      </c>
      <c r="X87">
        <v>-22.538</v>
      </c>
      <c r="Y87">
        <v>241</v>
      </c>
      <c r="Z87">
        <v>2020</v>
      </c>
      <c r="AA87" s="1">
        <v>44067</v>
      </c>
      <c r="AB87">
        <v>3.94</v>
      </c>
      <c r="AC87">
        <v>70</v>
      </c>
      <c r="AD87">
        <v>293.26666666666699</v>
      </c>
      <c r="AE87">
        <v>13.71</v>
      </c>
      <c r="AF87">
        <v>4.9589999999999996</v>
      </c>
      <c r="AG87">
        <v>114.55</v>
      </c>
      <c r="AH87">
        <v>2.02</v>
      </c>
      <c r="AJ87">
        <v>49206.835639227698</v>
      </c>
      <c r="AK87">
        <v>-12.958375768896101</v>
      </c>
      <c r="AL87">
        <v>21.470429636881999</v>
      </c>
      <c r="AN87">
        <v>1314.8344795753101</v>
      </c>
    </row>
    <row r="88" spans="1:41">
      <c r="A88">
        <v>87</v>
      </c>
      <c r="B88" t="s">
        <v>301</v>
      </c>
      <c r="C88" t="s">
        <v>302</v>
      </c>
      <c r="D88" s="1">
        <v>44124</v>
      </c>
      <c r="E88">
        <v>294</v>
      </c>
      <c r="F88">
        <v>2020</v>
      </c>
      <c r="G88" t="s">
        <v>292</v>
      </c>
      <c r="H88" t="s">
        <v>34</v>
      </c>
      <c r="I88">
        <v>105.8008</v>
      </c>
      <c r="J88">
        <v>0.49840000000000001</v>
      </c>
      <c r="M88">
        <v>37.04</v>
      </c>
      <c r="N88">
        <v>-28.581</v>
      </c>
      <c r="O88" t="s">
        <v>303</v>
      </c>
      <c r="P88" t="s">
        <v>304</v>
      </c>
      <c r="Q88" s="1">
        <v>44124</v>
      </c>
      <c r="R88" t="s">
        <v>60</v>
      </c>
      <c r="S88">
        <v>100.0343</v>
      </c>
      <c r="T88">
        <v>0.47239999999999999</v>
      </c>
      <c r="W88">
        <v>4</v>
      </c>
      <c r="X88">
        <v>-23.710999999999999</v>
      </c>
      <c r="Y88">
        <v>294</v>
      </c>
      <c r="Z88">
        <v>2020</v>
      </c>
      <c r="AA88" s="1">
        <v>44111</v>
      </c>
      <c r="AB88">
        <v>3.91</v>
      </c>
      <c r="AC88">
        <v>65</v>
      </c>
      <c r="AD88">
        <v>64.7</v>
      </c>
      <c r="AE88">
        <v>11.05</v>
      </c>
      <c r="AF88">
        <v>1.25</v>
      </c>
      <c r="AG88">
        <v>14.78</v>
      </c>
      <c r="AH88">
        <v>0.52</v>
      </c>
      <c r="AJ88">
        <v>3155.1918979248599</v>
      </c>
      <c r="AK88">
        <v>-12.1033689169876</v>
      </c>
      <c r="AL88">
        <v>4.8547478482192501</v>
      </c>
      <c r="AN88">
        <v>6.9872838798005601</v>
      </c>
    </row>
    <row r="89" spans="1:41">
      <c r="A89">
        <v>88</v>
      </c>
      <c r="B89" t="s">
        <v>305</v>
      </c>
      <c r="C89" t="s">
        <v>306</v>
      </c>
      <c r="D89" s="1">
        <v>44316</v>
      </c>
      <c r="E89">
        <v>120</v>
      </c>
      <c r="F89">
        <v>2021</v>
      </c>
      <c r="G89" t="s">
        <v>292</v>
      </c>
      <c r="H89" t="s">
        <v>34</v>
      </c>
      <c r="I89">
        <v>106.8456</v>
      </c>
      <c r="J89">
        <v>0.46550000000000002</v>
      </c>
      <c r="M89">
        <v>31</v>
      </c>
      <c r="N89">
        <v>-28.283999999999999</v>
      </c>
      <c r="O89" t="s">
        <v>307</v>
      </c>
      <c r="P89" t="s">
        <v>308</v>
      </c>
      <c r="Q89" s="1">
        <v>44316</v>
      </c>
      <c r="R89" t="s">
        <v>60</v>
      </c>
      <c r="S89">
        <v>102.01900000000001</v>
      </c>
      <c r="T89">
        <v>0.45810000000000001</v>
      </c>
      <c r="W89">
        <v>4.75</v>
      </c>
      <c r="X89">
        <v>-21.628</v>
      </c>
      <c r="Y89">
        <v>120</v>
      </c>
      <c r="Z89">
        <v>2021</v>
      </c>
      <c r="AA89" s="1">
        <v>44315</v>
      </c>
      <c r="AB89">
        <v>4.17</v>
      </c>
      <c r="AC89">
        <v>40.76</v>
      </c>
      <c r="AD89">
        <v>38.4</v>
      </c>
      <c r="AE89">
        <v>16.809999999999999</v>
      </c>
      <c r="AF89">
        <v>0.69</v>
      </c>
      <c r="AG89">
        <v>36.380000000000003</v>
      </c>
      <c r="AH89">
        <v>1.63</v>
      </c>
      <c r="AI89">
        <v>825.15200000000004</v>
      </c>
      <c r="AJ89">
        <v>1542.3454113866501</v>
      </c>
      <c r="AK89">
        <v>-14.488151411500599</v>
      </c>
      <c r="AL89">
        <v>2.73826027472523</v>
      </c>
    </row>
    <row r="90" spans="1:41">
      <c r="A90">
        <v>89</v>
      </c>
      <c r="B90" t="s">
        <v>309</v>
      </c>
      <c r="C90" t="s">
        <v>310</v>
      </c>
      <c r="D90" s="1">
        <v>44428</v>
      </c>
      <c r="E90">
        <v>232</v>
      </c>
      <c r="F90">
        <v>2021</v>
      </c>
      <c r="G90" t="s">
        <v>292</v>
      </c>
      <c r="H90" t="s">
        <v>34</v>
      </c>
      <c r="I90">
        <v>108.42829999999999</v>
      </c>
      <c r="J90">
        <v>0.4955</v>
      </c>
      <c r="M90">
        <v>47.4</v>
      </c>
      <c r="N90">
        <v>-28.361999999999998</v>
      </c>
      <c r="O90" t="s">
        <v>311</v>
      </c>
      <c r="P90" t="s">
        <v>312</v>
      </c>
      <c r="Q90" s="1">
        <v>44428</v>
      </c>
      <c r="R90" t="s">
        <v>60</v>
      </c>
      <c r="S90">
        <v>103.65219999999999</v>
      </c>
      <c r="T90">
        <v>0.47560000000000002</v>
      </c>
      <c r="W90">
        <v>5.43</v>
      </c>
      <c r="X90">
        <v>-23.407</v>
      </c>
      <c r="Y90">
        <v>232</v>
      </c>
      <c r="Z90">
        <v>2021</v>
      </c>
      <c r="AA90" s="1">
        <v>44426</v>
      </c>
      <c r="AB90">
        <v>3.93</v>
      </c>
      <c r="AC90">
        <v>70.819999999999993</v>
      </c>
      <c r="AD90">
        <v>102.3</v>
      </c>
      <c r="AE90">
        <v>65.77</v>
      </c>
      <c r="AF90">
        <v>2.48</v>
      </c>
      <c r="AG90">
        <v>487.33</v>
      </c>
      <c r="AH90">
        <v>2.91</v>
      </c>
      <c r="AI90">
        <v>411.70299999999997</v>
      </c>
      <c r="AJ90">
        <v>4355.0873066285803</v>
      </c>
      <c r="AK90">
        <v>-11.6969424619168</v>
      </c>
      <c r="AL90">
        <v>3.56694889470376</v>
      </c>
      <c r="AN90">
        <v>12.430882301904299</v>
      </c>
    </row>
    <row r="91" spans="1:41">
      <c r="A91">
        <v>90</v>
      </c>
      <c r="B91" t="s">
        <v>313</v>
      </c>
      <c r="C91" t="s">
        <v>314</v>
      </c>
      <c r="D91" s="1">
        <v>44463</v>
      </c>
      <c r="E91">
        <v>267</v>
      </c>
      <c r="F91">
        <v>2021</v>
      </c>
      <c r="G91" t="s">
        <v>292</v>
      </c>
      <c r="H91" t="s">
        <v>34</v>
      </c>
      <c r="I91">
        <v>108.4774</v>
      </c>
      <c r="J91">
        <v>0.54810000000000003</v>
      </c>
      <c r="M91">
        <v>82.99</v>
      </c>
      <c r="N91">
        <v>-28.478999999999999</v>
      </c>
      <c r="O91" t="s">
        <v>315</v>
      </c>
      <c r="P91" t="s">
        <v>316</v>
      </c>
      <c r="Q91" s="1">
        <v>44463</v>
      </c>
      <c r="R91" t="s">
        <v>60</v>
      </c>
      <c r="S91">
        <v>100.06059999999999</v>
      </c>
      <c r="T91">
        <v>0.45979999999999999</v>
      </c>
      <c r="W91">
        <v>3.99</v>
      </c>
      <c r="X91">
        <v>-24.460999999999999</v>
      </c>
      <c r="Y91">
        <v>267</v>
      </c>
      <c r="Z91">
        <v>2021</v>
      </c>
      <c r="AA91" s="1">
        <v>44452</v>
      </c>
      <c r="AB91">
        <v>4</v>
      </c>
      <c r="AC91">
        <v>64.66</v>
      </c>
      <c r="AD91">
        <v>116</v>
      </c>
      <c r="AE91">
        <v>19.829999999999998</v>
      </c>
      <c r="AF91">
        <v>2.98</v>
      </c>
      <c r="AG91">
        <v>569.57000000000005</v>
      </c>
      <c r="AH91">
        <v>2.89</v>
      </c>
      <c r="AI91">
        <v>274.66199999999998</v>
      </c>
      <c r="AJ91">
        <v>7257.5263215003797</v>
      </c>
      <c r="AK91">
        <v>-12.380332807491</v>
      </c>
      <c r="AL91">
        <v>4.6873669737337602</v>
      </c>
      <c r="AN91">
        <v>47.796870559765601</v>
      </c>
    </row>
    <row r="92" spans="1:41">
      <c r="A92">
        <v>91</v>
      </c>
      <c r="B92" t="s">
        <v>317</v>
      </c>
      <c r="C92" t="s">
        <v>318</v>
      </c>
      <c r="D92" s="1">
        <v>44466</v>
      </c>
      <c r="E92">
        <v>270</v>
      </c>
      <c r="F92">
        <v>2021</v>
      </c>
      <c r="G92" t="s">
        <v>292</v>
      </c>
      <c r="H92" t="s">
        <v>34</v>
      </c>
      <c r="I92">
        <v>106.4011</v>
      </c>
      <c r="J92">
        <v>0.51529999999999998</v>
      </c>
      <c r="M92">
        <v>88.65</v>
      </c>
      <c r="N92">
        <v>-28.216000000000001</v>
      </c>
      <c r="O92" t="s">
        <v>319</v>
      </c>
      <c r="P92" t="s">
        <v>320</v>
      </c>
      <c r="Q92" s="1">
        <v>44466</v>
      </c>
      <c r="R92" t="s">
        <v>60</v>
      </c>
      <c r="S92">
        <v>100.29689999999999</v>
      </c>
      <c r="T92">
        <v>0.46110000000000001</v>
      </c>
      <c r="W92">
        <v>4.66</v>
      </c>
      <c r="X92">
        <v>-24.311</v>
      </c>
      <c r="Y92">
        <v>270</v>
      </c>
      <c r="Z92">
        <v>2021</v>
      </c>
      <c r="AA92" s="1">
        <v>44466</v>
      </c>
      <c r="AD92">
        <v>99.4</v>
      </c>
    </row>
    <row r="93" spans="1:41">
      <c r="A93">
        <v>92</v>
      </c>
      <c r="B93" t="s">
        <v>321</v>
      </c>
      <c r="C93" t="s">
        <v>322</v>
      </c>
      <c r="D93" s="1">
        <v>44495</v>
      </c>
      <c r="E93">
        <v>299</v>
      </c>
      <c r="F93">
        <v>2021</v>
      </c>
      <c r="G93" t="s">
        <v>292</v>
      </c>
      <c r="H93" t="s">
        <v>34</v>
      </c>
      <c r="I93">
        <v>107.4162</v>
      </c>
      <c r="J93">
        <v>0.49509999999999998</v>
      </c>
      <c r="M93">
        <v>87.72</v>
      </c>
      <c r="N93">
        <v>-28.45</v>
      </c>
      <c r="O93" t="s">
        <v>323</v>
      </c>
      <c r="P93" t="s">
        <v>324</v>
      </c>
      <c r="Q93" s="1">
        <v>44495</v>
      </c>
      <c r="R93" t="s">
        <v>60</v>
      </c>
      <c r="S93">
        <v>114.5804</v>
      </c>
      <c r="T93">
        <v>0.50480000000000003</v>
      </c>
      <c r="W93">
        <v>3.75</v>
      </c>
      <c r="X93">
        <v>-22.576000000000001</v>
      </c>
      <c r="Y93">
        <v>299</v>
      </c>
      <c r="Z93">
        <v>2021</v>
      </c>
      <c r="AA93" s="1">
        <v>44494</v>
      </c>
      <c r="AB93">
        <v>4.1100000000000003</v>
      </c>
      <c r="AC93">
        <v>51.43</v>
      </c>
      <c r="AD93">
        <v>83.7</v>
      </c>
      <c r="AE93">
        <v>32.43</v>
      </c>
      <c r="AF93">
        <v>2.5499999999999998</v>
      </c>
      <c r="AG93">
        <v>989.04</v>
      </c>
      <c r="AH93">
        <v>4.5999999999999996</v>
      </c>
      <c r="AI93">
        <v>528.85899999999901</v>
      </c>
      <c r="AJ93">
        <v>3709.0214246282999</v>
      </c>
      <c r="AK93">
        <v>-12.638766138041801</v>
      </c>
      <c r="AL93">
        <v>2.9165724512884799</v>
      </c>
      <c r="AN93">
        <v>4.3306272674535098</v>
      </c>
    </row>
    <row r="94" spans="1:41">
      <c r="A94">
        <v>93</v>
      </c>
      <c r="B94" t="s">
        <v>325</v>
      </c>
      <c r="C94" t="s">
        <v>326</v>
      </c>
      <c r="D94" s="1">
        <v>44684</v>
      </c>
      <c r="E94">
        <v>123</v>
      </c>
      <c r="F94">
        <v>2022</v>
      </c>
      <c r="G94" t="s">
        <v>292</v>
      </c>
      <c r="H94" t="s">
        <v>34</v>
      </c>
      <c r="I94">
        <v>106.92870000000001</v>
      </c>
      <c r="J94">
        <v>0.5071</v>
      </c>
      <c r="M94">
        <v>43.6</v>
      </c>
      <c r="N94">
        <v>-28.172999999999998</v>
      </c>
      <c r="O94" t="s">
        <v>327</v>
      </c>
      <c r="P94" t="s">
        <v>328</v>
      </c>
      <c r="Q94" s="1">
        <v>44684</v>
      </c>
      <c r="R94" t="s">
        <v>60</v>
      </c>
      <c r="S94">
        <v>101.5382</v>
      </c>
      <c r="T94">
        <v>0.48380000000000001</v>
      </c>
      <c r="W94">
        <v>3.17</v>
      </c>
      <c r="X94">
        <v>-22.673999999999999</v>
      </c>
      <c r="Y94">
        <v>123</v>
      </c>
      <c r="Z94">
        <v>2022</v>
      </c>
      <c r="AA94" s="1">
        <v>44684</v>
      </c>
      <c r="AB94">
        <v>4.38</v>
      </c>
      <c r="AC94">
        <v>42.6</v>
      </c>
      <c r="AD94">
        <v>50.1</v>
      </c>
      <c r="AE94">
        <v>163.16999999999999</v>
      </c>
      <c r="AF94">
        <v>2.76</v>
      </c>
      <c r="AG94">
        <v>1617.5</v>
      </c>
      <c r="AH94">
        <v>7.75</v>
      </c>
      <c r="AI94">
        <v>808.69399999999996</v>
      </c>
      <c r="AJ94">
        <v>3100</v>
      </c>
      <c r="AK94">
        <v>-14.9531910803413</v>
      </c>
      <c r="AL94">
        <v>3.7318070443625402</v>
      </c>
      <c r="AM94">
        <v>4094.0946082125201</v>
      </c>
      <c r="AN94">
        <v>3.43450611559568</v>
      </c>
      <c r="AO94">
        <v>3.73139579675638</v>
      </c>
    </row>
    <row r="95" spans="1:41">
      <c r="A95">
        <v>94</v>
      </c>
      <c r="B95" t="s">
        <v>329</v>
      </c>
      <c r="C95" t="s">
        <v>330</v>
      </c>
      <c r="D95" s="1">
        <v>44796</v>
      </c>
      <c r="E95">
        <v>235</v>
      </c>
      <c r="F95">
        <v>2022</v>
      </c>
      <c r="G95" t="s">
        <v>292</v>
      </c>
      <c r="H95" t="s">
        <v>34</v>
      </c>
      <c r="I95">
        <v>107.2076</v>
      </c>
      <c r="J95">
        <v>0.49</v>
      </c>
      <c r="M95">
        <v>70.2</v>
      </c>
      <c r="N95">
        <v>-28.103000000000002</v>
      </c>
      <c r="O95" t="s">
        <v>331</v>
      </c>
      <c r="P95" t="s">
        <v>332</v>
      </c>
      <c r="Q95" s="1">
        <v>44796</v>
      </c>
      <c r="R95" t="s">
        <v>60</v>
      </c>
      <c r="S95">
        <v>101.6998</v>
      </c>
      <c r="T95">
        <v>0.44309999999999999</v>
      </c>
      <c r="W95">
        <v>4.32</v>
      </c>
      <c r="X95">
        <v>-23.893999999999998</v>
      </c>
      <c r="Y95">
        <v>235</v>
      </c>
      <c r="Z95">
        <v>2022</v>
      </c>
      <c r="AA95" s="1">
        <v>44777</v>
      </c>
    </row>
    <row r="96" spans="1:41">
      <c r="A96">
        <v>95</v>
      </c>
      <c r="B96" t="s">
        <v>333</v>
      </c>
      <c r="C96" t="s">
        <v>334</v>
      </c>
      <c r="D96" s="1">
        <v>45224</v>
      </c>
      <c r="E96">
        <v>298</v>
      </c>
      <c r="F96">
        <v>2023</v>
      </c>
      <c r="G96" t="s">
        <v>292</v>
      </c>
      <c r="H96" t="s">
        <v>34</v>
      </c>
      <c r="I96">
        <v>106.5556</v>
      </c>
      <c r="J96">
        <v>0.4869</v>
      </c>
      <c r="M96">
        <v>72.599999999999994</v>
      </c>
      <c r="N96">
        <v>-28.119</v>
      </c>
      <c r="O96" t="s">
        <v>335</v>
      </c>
      <c r="P96" t="s">
        <v>336</v>
      </c>
      <c r="Q96" s="1">
        <v>44859</v>
      </c>
      <c r="R96" t="s">
        <v>60</v>
      </c>
      <c r="S96">
        <v>99.835400000000007</v>
      </c>
      <c r="T96">
        <v>0.4451</v>
      </c>
      <c r="U96">
        <v>13</v>
      </c>
      <c r="V96">
        <v>36</v>
      </c>
      <c r="W96">
        <v>3.53</v>
      </c>
      <c r="X96">
        <v>-23.927</v>
      </c>
      <c r="Y96">
        <v>298</v>
      </c>
      <c r="Z96">
        <v>2022</v>
      </c>
      <c r="AA96" s="1">
        <v>45224</v>
      </c>
      <c r="AB96">
        <v>4.3099999999999996</v>
      </c>
      <c r="AC96">
        <v>50.27</v>
      </c>
      <c r="AD96">
        <v>63.4</v>
      </c>
      <c r="AE96">
        <v>16.04</v>
      </c>
      <c r="AF96">
        <v>2.2400000000000002</v>
      </c>
      <c r="AG96">
        <v>1311.6</v>
      </c>
      <c r="AH96">
        <v>3.03</v>
      </c>
      <c r="AI96">
        <v>736.09400000000005</v>
      </c>
      <c r="AK96">
        <v>-12.045096144206401</v>
      </c>
      <c r="AL96">
        <v>6.1300758370817503</v>
      </c>
      <c r="AM96">
        <v>6704.5629355547098</v>
      </c>
      <c r="AN96">
        <v>2.96809170483577</v>
      </c>
      <c r="AO96">
        <v>6.1294006741999301</v>
      </c>
    </row>
    <row r="97" spans="1:14">
      <c r="A97">
        <v>96</v>
      </c>
      <c r="B97" t="s">
        <v>337</v>
      </c>
      <c r="C97" t="s">
        <v>338</v>
      </c>
      <c r="D97" s="1">
        <v>43948</v>
      </c>
      <c r="E97">
        <v>118</v>
      </c>
      <c r="F97">
        <v>2020</v>
      </c>
      <c r="G97" t="s">
        <v>339</v>
      </c>
      <c r="H97" t="s">
        <v>34</v>
      </c>
      <c r="I97">
        <v>105.5775</v>
      </c>
      <c r="J97">
        <v>0.46029999999999999</v>
      </c>
      <c r="M97">
        <v>23.1</v>
      </c>
      <c r="N97">
        <v>-28.66</v>
      </c>
    </row>
    <row r="98" spans="1:14">
      <c r="A98">
        <v>97</v>
      </c>
      <c r="B98" t="s">
        <v>340</v>
      </c>
      <c r="C98" t="s">
        <v>341</v>
      </c>
      <c r="D98" s="1">
        <v>44070</v>
      </c>
      <c r="E98">
        <v>240</v>
      </c>
      <c r="F98">
        <v>2020</v>
      </c>
      <c r="G98" t="s">
        <v>339</v>
      </c>
      <c r="H98" t="s">
        <v>34</v>
      </c>
      <c r="I98">
        <v>102.4361</v>
      </c>
      <c r="J98">
        <v>0.44629999999999997</v>
      </c>
      <c r="M98">
        <v>8.4</v>
      </c>
      <c r="N98">
        <v>-28.7</v>
      </c>
    </row>
    <row r="99" spans="1:14">
      <c r="A99">
        <v>98</v>
      </c>
      <c r="B99" t="s">
        <v>342</v>
      </c>
      <c r="C99" t="s">
        <v>343</v>
      </c>
      <c r="D99" s="1">
        <v>44125</v>
      </c>
      <c r="E99">
        <v>295</v>
      </c>
      <c r="F99">
        <v>2020</v>
      </c>
      <c r="G99" t="s">
        <v>339</v>
      </c>
      <c r="H99" t="s">
        <v>34</v>
      </c>
      <c r="I99">
        <v>104.87730000000001</v>
      </c>
      <c r="J99">
        <v>0.49330000000000002</v>
      </c>
      <c r="M99">
        <v>35.049999999999997</v>
      </c>
      <c r="N99">
        <v>-29.065000000000001</v>
      </c>
    </row>
    <row r="100" spans="1:14">
      <c r="A100">
        <v>99</v>
      </c>
      <c r="B100" t="s">
        <v>344</v>
      </c>
      <c r="C100" t="s">
        <v>345</v>
      </c>
      <c r="D100" s="1">
        <v>44316</v>
      </c>
      <c r="E100">
        <v>120</v>
      </c>
      <c r="F100">
        <v>2021</v>
      </c>
      <c r="G100" t="s">
        <v>339</v>
      </c>
      <c r="H100" t="s">
        <v>34</v>
      </c>
      <c r="I100">
        <v>103.9277</v>
      </c>
      <c r="J100">
        <v>0.45279999999999998</v>
      </c>
      <c r="M100">
        <v>19.399999999999999</v>
      </c>
      <c r="N100">
        <v>-28.251000000000001</v>
      </c>
    </row>
    <row r="101" spans="1:14">
      <c r="A101">
        <v>100</v>
      </c>
      <c r="B101" t="s">
        <v>346</v>
      </c>
      <c r="C101" t="s">
        <v>347</v>
      </c>
      <c r="D101" s="1">
        <v>44427</v>
      </c>
      <c r="E101">
        <v>231</v>
      </c>
      <c r="F101">
        <v>2021</v>
      </c>
      <c r="G101" t="s">
        <v>339</v>
      </c>
      <c r="H101" t="s">
        <v>34</v>
      </c>
      <c r="I101">
        <v>102.345</v>
      </c>
      <c r="J101">
        <v>0.46889999999999998</v>
      </c>
      <c r="M101">
        <v>40.76</v>
      </c>
      <c r="N101">
        <v>-28.524999999999999</v>
      </c>
    </row>
    <row r="102" spans="1:14">
      <c r="A102">
        <v>101</v>
      </c>
      <c r="B102" t="s">
        <v>348</v>
      </c>
      <c r="C102" t="s">
        <v>349</v>
      </c>
      <c r="D102" s="1">
        <v>44463</v>
      </c>
      <c r="E102">
        <v>267</v>
      </c>
      <c r="F102">
        <v>2021</v>
      </c>
      <c r="G102" t="s">
        <v>339</v>
      </c>
      <c r="H102" t="s">
        <v>34</v>
      </c>
      <c r="I102">
        <v>104.0611</v>
      </c>
      <c r="J102">
        <v>0.52580000000000005</v>
      </c>
      <c r="M102">
        <v>27.47</v>
      </c>
      <c r="N102">
        <v>-28.25</v>
      </c>
    </row>
    <row r="103" spans="1:14">
      <c r="A103">
        <v>102</v>
      </c>
      <c r="B103" t="s">
        <v>350</v>
      </c>
      <c r="C103" t="s">
        <v>351</v>
      </c>
      <c r="D103" s="1">
        <v>44494</v>
      </c>
      <c r="E103">
        <v>298</v>
      </c>
      <c r="F103">
        <v>2021</v>
      </c>
      <c r="G103" t="s">
        <v>339</v>
      </c>
      <c r="H103" t="s">
        <v>34</v>
      </c>
      <c r="I103">
        <v>103.7512</v>
      </c>
      <c r="J103">
        <v>0.47870000000000001</v>
      </c>
      <c r="M103">
        <v>21.48</v>
      </c>
      <c r="N103">
        <v>-28.602</v>
      </c>
    </row>
    <row r="104" spans="1:14">
      <c r="A104">
        <v>103</v>
      </c>
      <c r="B104" t="s">
        <v>352</v>
      </c>
      <c r="C104" t="s">
        <v>353</v>
      </c>
      <c r="D104" s="1">
        <v>44684</v>
      </c>
      <c r="E104">
        <v>123</v>
      </c>
      <c r="F104">
        <v>2022</v>
      </c>
      <c r="G104" t="s">
        <v>339</v>
      </c>
      <c r="H104" t="s">
        <v>34</v>
      </c>
      <c r="I104">
        <v>102.70010000000001</v>
      </c>
      <c r="J104">
        <v>0.44750000000000001</v>
      </c>
      <c r="M104">
        <v>15.08</v>
      </c>
      <c r="N104">
        <v>-28.015000000000001</v>
      </c>
    </row>
    <row r="105" spans="1:14">
      <c r="A105">
        <v>104</v>
      </c>
      <c r="B105" t="s">
        <v>354</v>
      </c>
      <c r="C105" t="s">
        <v>355</v>
      </c>
      <c r="D105" s="1">
        <v>44796</v>
      </c>
      <c r="E105">
        <v>235</v>
      </c>
      <c r="F105">
        <v>2022</v>
      </c>
      <c r="G105" t="s">
        <v>339</v>
      </c>
      <c r="H105" t="s">
        <v>34</v>
      </c>
      <c r="I105">
        <v>89.468500000000006</v>
      </c>
      <c r="J105">
        <v>0.38979999999999998</v>
      </c>
      <c r="K105">
        <v>894</v>
      </c>
      <c r="L105">
        <v>35</v>
      </c>
      <c r="M105">
        <v>23.4</v>
      </c>
      <c r="N105">
        <v>-28.481999999999999</v>
      </c>
    </row>
    <row r="106" spans="1:14">
      <c r="A106">
        <v>105</v>
      </c>
      <c r="B106" t="s">
        <v>356</v>
      </c>
      <c r="C106" t="s">
        <v>357</v>
      </c>
      <c r="D106" s="1">
        <v>44858</v>
      </c>
      <c r="E106">
        <v>297</v>
      </c>
      <c r="F106">
        <v>2022</v>
      </c>
      <c r="G106" t="s">
        <v>339</v>
      </c>
      <c r="H106" t="s">
        <v>34</v>
      </c>
      <c r="I106">
        <v>103.13939999999999</v>
      </c>
      <c r="J106">
        <v>0.47320000000000001</v>
      </c>
      <c r="M106">
        <v>28.61</v>
      </c>
      <c r="N106">
        <v>-27.638999999999999</v>
      </c>
    </row>
    <row r="107" spans="1:14">
      <c r="A107">
        <v>106</v>
      </c>
      <c r="B107" t="s">
        <v>358</v>
      </c>
      <c r="C107" t="s">
        <v>359</v>
      </c>
      <c r="D107" s="1">
        <v>43902</v>
      </c>
      <c r="E107">
        <v>72</v>
      </c>
      <c r="F107">
        <v>2020</v>
      </c>
      <c r="G107" t="s">
        <v>360</v>
      </c>
      <c r="H107" t="s">
        <v>34</v>
      </c>
      <c r="I107">
        <v>105.919</v>
      </c>
      <c r="J107">
        <v>0.46139999999999998</v>
      </c>
      <c r="M107">
        <v>28.58</v>
      </c>
      <c r="N107">
        <v>-28.66</v>
      </c>
    </row>
    <row r="108" spans="1:14">
      <c r="A108">
        <v>107</v>
      </c>
      <c r="B108" t="s">
        <v>361</v>
      </c>
      <c r="C108" t="s">
        <v>362</v>
      </c>
      <c r="D108" s="1">
        <v>43948</v>
      </c>
      <c r="E108">
        <v>118</v>
      </c>
      <c r="F108">
        <v>2020</v>
      </c>
      <c r="G108" t="s">
        <v>360</v>
      </c>
      <c r="H108" t="s">
        <v>34</v>
      </c>
      <c r="I108">
        <v>103.2145</v>
      </c>
      <c r="J108">
        <v>0.4738</v>
      </c>
      <c r="M108">
        <v>18.7</v>
      </c>
      <c r="N108">
        <v>-28.384</v>
      </c>
    </row>
    <row r="109" spans="1:14">
      <c r="A109">
        <v>108</v>
      </c>
      <c r="B109" t="s">
        <v>363</v>
      </c>
      <c r="C109" t="s">
        <v>364</v>
      </c>
      <c r="D109" s="1">
        <v>44070</v>
      </c>
      <c r="E109">
        <v>240</v>
      </c>
      <c r="F109">
        <v>2020</v>
      </c>
      <c r="G109" t="s">
        <v>360</v>
      </c>
      <c r="H109" t="s">
        <v>34</v>
      </c>
      <c r="I109">
        <v>99.495099999999994</v>
      </c>
      <c r="J109">
        <v>0.45610000000000001</v>
      </c>
      <c r="K109">
        <v>41</v>
      </c>
      <c r="L109">
        <v>37</v>
      </c>
      <c r="M109">
        <v>8.4</v>
      </c>
      <c r="N109">
        <v>-27.864999999999998</v>
      </c>
    </row>
    <row r="110" spans="1:14">
      <c r="A110">
        <v>109</v>
      </c>
      <c r="B110" t="s">
        <v>365</v>
      </c>
      <c r="C110" t="s">
        <v>366</v>
      </c>
      <c r="D110" s="1">
        <v>44125</v>
      </c>
      <c r="E110">
        <v>295</v>
      </c>
      <c r="F110">
        <v>2020</v>
      </c>
      <c r="G110" t="s">
        <v>360</v>
      </c>
      <c r="H110" t="s">
        <v>34</v>
      </c>
      <c r="I110">
        <v>99.799700000000001</v>
      </c>
      <c r="J110">
        <v>0.46939999999999998</v>
      </c>
      <c r="K110">
        <v>16</v>
      </c>
      <c r="L110">
        <v>38</v>
      </c>
      <c r="M110">
        <v>18.600000000000001</v>
      </c>
      <c r="N110">
        <v>-28.85</v>
      </c>
    </row>
    <row r="111" spans="1:14">
      <c r="A111">
        <v>110</v>
      </c>
      <c r="B111" t="s">
        <v>367</v>
      </c>
      <c r="C111" t="s">
        <v>368</v>
      </c>
      <c r="D111" s="1">
        <v>44316</v>
      </c>
      <c r="E111">
        <v>120</v>
      </c>
      <c r="F111">
        <v>2021</v>
      </c>
      <c r="G111" t="s">
        <v>360</v>
      </c>
      <c r="H111" t="s">
        <v>34</v>
      </c>
      <c r="I111">
        <v>106.0913</v>
      </c>
      <c r="J111">
        <v>0.51419999999999999</v>
      </c>
      <c r="M111">
        <v>19.399999999999999</v>
      </c>
      <c r="N111">
        <v>-28.391999999999999</v>
      </c>
    </row>
    <row r="112" spans="1:14">
      <c r="A112">
        <v>111</v>
      </c>
      <c r="B112" t="s">
        <v>369</v>
      </c>
      <c r="C112" t="s">
        <v>370</v>
      </c>
      <c r="D112" s="1">
        <v>44427</v>
      </c>
      <c r="E112">
        <v>231</v>
      </c>
      <c r="F112">
        <v>2021</v>
      </c>
      <c r="G112" t="s">
        <v>360</v>
      </c>
      <c r="H112" t="s">
        <v>34</v>
      </c>
      <c r="I112">
        <v>107.4867</v>
      </c>
      <c r="J112">
        <v>0.46829999999999999</v>
      </c>
      <c r="M112">
        <v>47.71</v>
      </c>
      <c r="N112">
        <v>-28.79</v>
      </c>
    </row>
    <row r="113" spans="1:41">
      <c r="A113">
        <v>112</v>
      </c>
      <c r="B113" t="s">
        <v>371</v>
      </c>
      <c r="C113" t="s">
        <v>372</v>
      </c>
      <c r="D113" s="1">
        <v>44463</v>
      </c>
      <c r="E113">
        <v>267</v>
      </c>
      <c r="F113">
        <v>2021</v>
      </c>
      <c r="G113" t="s">
        <v>360</v>
      </c>
      <c r="H113" t="s">
        <v>34</v>
      </c>
      <c r="I113">
        <v>105.9277</v>
      </c>
      <c r="J113">
        <v>0.53539999999999999</v>
      </c>
      <c r="M113">
        <v>31.24</v>
      </c>
      <c r="N113">
        <v>-28.661999999999999</v>
      </c>
    </row>
    <row r="114" spans="1:41">
      <c r="A114">
        <v>113</v>
      </c>
      <c r="B114" t="s">
        <v>373</v>
      </c>
      <c r="C114" t="s">
        <v>374</v>
      </c>
      <c r="D114" s="1">
        <v>44494</v>
      </c>
      <c r="E114">
        <v>298</v>
      </c>
      <c r="F114">
        <v>2021</v>
      </c>
      <c r="G114" t="s">
        <v>360</v>
      </c>
      <c r="H114" t="s">
        <v>34</v>
      </c>
      <c r="I114">
        <v>105.3871</v>
      </c>
      <c r="J114">
        <v>0.4592</v>
      </c>
      <c r="M114">
        <v>26.17</v>
      </c>
      <c r="N114">
        <v>-28.64</v>
      </c>
    </row>
    <row r="115" spans="1:41">
      <c r="A115">
        <v>114</v>
      </c>
      <c r="B115" t="s">
        <v>375</v>
      </c>
      <c r="C115" t="s">
        <v>376</v>
      </c>
      <c r="D115" s="1">
        <v>44684</v>
      </c>
      <c r="E115">
        <v>123</v>
      </c>
      <c r="F115">
        <v>2022</v>
      </c>
      <c r="G115" t="s">
        <v>360</v>
      </c>
      <c r="H115" t="s">
        <v>34</v>
      </c>
      <c r="I115">
        <v>106.1835</v>
      </c>
      <c r="J115">
        <v>0.50439999999999996</v>
      </c>
      <c r="M115">
        <v>22.08</v>
      </c>
      <c r="N115">
        <v>-28.306999999999999</v>
      </c>
    </row>
    <row r="116" spans="1:41">
      <c r="A116">
        <v>115</v>
      </c>
      <c r="B116" t="s">
        <v>377</v>
      </c>
      <c r="C116" t="s">
        <v>378</v>
      </c>
      <c r="D116" s="1">
        <v>44796</v>
      </c>
      <c r="E116">
        <v>235</v>
      </c>
      <c r="F116">
        <v>2022</v>
      </c>
      <c r="G116" t="s">
        <v>360</v>
      </c>
      <c r="H116" t="s">
        <v>34</v>
      </c>
      <c r="I116">
        <v>106.7512</v>
      </c>
      <c r="J116">
        <v>0.46510000000000001</v>
      </c>
      <c r="M116">
        <v>31.5</v>
      </c>
      <c r="N116">
        <v>-28.312000000000001</v>
      </c>
    </row>
    <row r="117" spans="1:41">
      <c r="A117">
        <v>116</v>
      </c>
      <c r="B117" t="s">
        <v>379</v>
      </c>
      <c r="C117" t="s">
        <v>380</v>
      </c>
      <c r="D117" s="1">
        <v>44858</v>
      </c>
      <c r="E117">
        <v>297</v>
      </c>
      <c r="F117">
        <v>2022</v>
      </c>
      <c r="G117" t="s">
        <v>360</v>
      </c>
      <c r="H117" t="s">
        <v>34</v>
      </c>
      <c r="I117">
        <v>106.4774</v>
      </c>
      <c r="J117">
        <v>0.48730000000000001</v>
      </c>
      <c r="M117">
        <v>28.45</v>
      </c>
      <c r="N117">
        <v>-28.468</v>
      </c>
    </row>
    <row r="118" spans="1:41">
      <c r="A118">
        <v>117</v>
      </c>
      <c r="G118" t="s">
        <v>57</v>
      </c>
      <c r="AA118" s="1">
        <v>43445</v>
      </c>
      <c r="AB118">
        <v>5.46</v>
      </c>
      <c r="AC118">
        <v>36.729999999999997</v>
      </c>
      <c r="AD118">
        <v>20.43</v>
      </c>
      <c r="AE118">
        <v>59.08</v>
      </c>
      <c r="AF118">
        <v>0.45629999999999998</v>
      </c>
      <c r="AG118">
        <v>16.05</v>
      </c>
      <c r="AH118">
        <v>3.23</v>
      </c>
      <c r="AJ118">
        <v>1201.7408</v>
      </c>
      <c r="AK118">
        <v>-12.592136</v>
      </c>
      <c r="AL118">
        <v>0.71775492306861599</v>
      </c>
      <c r="AM118">
        <v>734.07783520000896</v>
      </c>
      <c r="AO118">
        <v>0.66576634892196995</v>
      </c>
    </row>
    <row r="119" spans="1:41">
      <c r="A119">
        <v>118</v>
      </c>
      <c r="G119" t="s">
        <v>57</v>
      </c>
      <c r="AA119" s="1">
        <v>43489</v>
      </c>
      <c r="AB119">
        <v>5.95</v>
      </c>
      <c r="AC119">
        <v>35.54</v>
      </c>
      <c r="AD119">
        <v>13.23</v>
      </c>
      <c r="AE119">
        <v>86.01</v>
      </c>
      <c r="AF119">
        <v>0.2999</v>
      </c>
      <c r="AG119">
        <v>18.579999999999998</v>
      </c>
      <c r="AH119">
        <v>3.41</v>
      </c>
      <c r="AJ119">
        <v>691.46699999999998</v>
      </c>
      <c r="AK119">
        <v>-12.77416</v>
      </c>
      <c r="AL119">
        <v>1.59586781979982</v>
      </c>
      <c r="AM119">
        <v>1393.2866423195501</v>
      </c>
      <c r="AN119">
        <v>5.48404373295676</v>
      </c>
      <c r="AO119">
        <v>1.28954608415182</v>
      </c>
    </row>
    <row r="120" spans="1:41">
      <c r="A120">
        <v>119</v>
      </c>
      <c r="G120" t="s">
        <v>57</v>
      </c>
      <c r="AA120" s="1">
        <v>43516</v>
      </c>
      <c r="AB120">
        <v>6.2</v>
      </c>
      <c r="AC120">
        <v>34.549999999999997</v>
      </c>
      <c r="AD120">
        <v>10.0967</v>
      </c>
      <c r="AE120">
        <v>67.92</v>
      </c>
      <c r="AF120">
        <v>0.26619999999999999</v>
      </c>
      <c r="AG120">
        <v>18.16</v>
      </c>
      <c r="AH120">
        <v>3.51</v>
      </c>
      <c r="AJ120">
        <v>626.21469999999999</v>
      </c>
      <c r="AK120">
        <v>-12.665412999999999</v>
      </c>
      <c r="AL120">
        <v>1.39904034042369</v>
      </c>
      <c r="AM120">
        <v>1064.0135136353399</v>
      </c>
      <c r="AN120">
        <v>4.6677785068326196</v>
      </c>
      <c r="AO120">
        <v>0.98327035179194899</v>
      </c>
    </row>
    <row r="121" spans="1:41">
      <c r="A121">
        <v>120</v>
      </c>
      <c r="G121" t="s">
        <v>57</v>
      </c>
      <c r="AA121" s="1">
        <v>43545</v>
      </c>
      <c r="AB121">
        <v>5.97</v>
      </c>
      <c r="AC121">
        <v>33.79</v>
      </c>
      <c r="AD121">
        <v>11.45</v>
      </c>
      <c r="AE121">
        <v>85.19</v>
      </c>
      <c r="AF121">
        <v>0.34239999999999998</v>
      </c>
      <c r="AG121">
        <v>18.45</v>
      </c>
      <c r="AH121">
        <v>2.65</v>
      </c>
      <c r="AJ121">
        <v>707.37450000000001</v>
      </c>
      <c r="AK121">
        <v>-12.829351000000001</v>
      </c>
      <c r="AL121">
        <v>1.6910958249583199</v>
      </c>
      <c r="AM121">
        <v>1482.8476662011401</v>
      </c>
      <c r="AN121">
        <v>6.7671754784656803</v>
      </c>
      <c r="AO121">
        <v>1.3511010695088399</v>
      </c>
    </row>
    <row r="122" spans="1:41">
      <c r="A122">
        <v>121</v>
      </c>
      <c r="G122" t="s">
        <v>57</v>
      </c>
      <c r="AA122" s="1">
        <v>43559</v>
      </c>
      <c r="AB122">
        <v>5.84</v>
      </c>
      <c r="AC122">
        <v>33.840000000000003</v>
      </c>
      <c r="AD122">
        <v>14.2133</v>
      </c>
      <c r="AE122">
        <v>51.17</v>
      </c>
      <c r="AF122">
        <v>0.3367</v>
      </c>
      <c r="AG122">
        <v>25.66</v>
      </c>
      <c r="AH122">
        <v>3.78</v>
      </c>
      <c r="AJ122">
        <v>1107.5558000000001</v>
      </c>
      <c r="AK122">
        <v>-12.861159000000001</v>
      </c>
      <c r="AL122">
        <v>1.66921031477433</v>
      </c>
      <c r="AM122">
        <v>1546.8423041010101</v>
      </c>
      <c r="AN122">
        <v>2.6232053218603499</v>
      </c>
      <c r="AO122">
        <v>1.4064083090761701</v>
      </c>
    </row>
    <row r="123" spans="1:41">
      <c r="A123">
        <v>122</v>
      </c>
      <c r="G123" t="s">
        <v>57</v>
      </c>
      <c r="AA123" s="1">
        <v>43573</v>
      </c>
      <c r="AB123">
        <v>5.55</v>
      </c>
      <c r="AC123">
        <v>33.33</v>
      </c>
      <c r="AD123">
        <v>22.513300000000001</v>
      </c>
      <c r="AE123">
        <v>36.659999999999997</v>
      </c>
      <c r="AF123">
        <v>0.42359999999999998</v>
      </c>
      <c r="AG123">
        <v>20.38</v>
      </c>
      <c r="AH123">
        <v>2.11</v>
      </c>
      <c r="AJ123">
        <v>1463.2302</v>
      </c>
      <c r="AK123">
        <v>-13.068478000000001</v>
      </c>
      <c r="AL123">
        <v>1.17067140495941</v>
      </c>
      <c r="AM123">
        <v>1174.0383449761</v>
      </c>
      <c r="AN123">
        <v>1.7981136741780399</v>
      </c>
      <c r="AO123">
        <v>1.0683100111239801</v>
      </c>
    </row>
    <row r="124" spans="1:41">
      <c r="A124">
        <v>123</v>
      </c>
      <c r="G124" t="s">
        <v>57</v>
      </c>
      <c r="AA124" s="1">
        <v>43576</v>
      </c>
      <c r="AD124">
        <v>28.666699999999999</v>
      </c>
      <c r="AE124">
        <v>78.260000000000005</v>
      </c>
      <c r="AF124">
        <v>0.58740000000000003</v>
      </c>
      <c r="AG124">
        <v>13.47</v>
      </c>
      <c r="AH124">
        <v>2.14</v>
      </c>
      <c r="AJ124">
        <v>1412.7556999999999</v>
      </c>
      <c r="AK124">
        <v>-13.93524</v>
      </c>
      <c r="AL124">
        <v>1.5013747923106999</v>
      </c>
    </row>
    <row r="125" spans="1:41">
      <c r="A125">
        <v>124</v>
      </c>
      <c r="G125" t="s">
        <v>57</v>
      </c>
      <c r="AA125" s="1">
        <v>43579</v>
      </c>
      <c r="AB125">
        <v>4.6500000000000004</v>
      </c>
      <c r="AC125">
        <v>32.619999999999997</v>
      </c>
      <c r="AD125">
        <v>26.556699999999999</v>
      </c>
      <c r="AE125">
        <v>152.72999999999999</v>
      </c>
      <c r="AF125">
        <v>0.61229999999999996</v>
      </c>
      <c r="AG125">
        <v>10.47</v>
      </c>
      <c r="AH125">
        <v>2.1800000000000002</v>
      </c>
      <c r="AJ125">
        <v>1176.6659</v>
      </c>
      <c r="AK125">
        <v>-14.256417000000001</v>
      </c>
      <c r="AL125">
        <v>0.78452544185015904</v>
      </c>
      <c r="AM125">
        <v>848.34617838640702</v>
      </c>
      <c r="AO125">
        <v>0.775147424227416</v>
      </c>
    </row>
    <row r="126" spans="1:41">
      <c r="A126">
        <v>125</v>
      </c>
      <c r="G126" t="s">
        <v>57</v>
      </c>
      <c r="AA126" s="1">
        <v>43581</v>
      </c>
      <c r="AB126">
        <v>4.6399999999999997</v>
      </c>
      <c r="AC126">
        <v>30.03</v>
      </c>
      <c r="AD126">
        <v>24.33</v>
      </c>
      <c r="AE126">
        <v>148.74</v>
      </c>
      <c r="AF126">
        <v>0.56950000000000001</v>
      </c>
      <c r="AG126">
        <v>9.35</v>
      </c>
      <c r="AH126">
        <v>2.14</v>
      </c>
      <c r="AJ126">
        <v>1234.4336000000001</v>
      </c>
      <c r="AK126">
        <v>-14.329300999999999</v>
      </c>
      <c r="AL126">
        <v>0.69178380367464998</v>
      </c>
      <c r="AM126">
        <v>756.95295679144601</v>
      </c>
      <c r="AO126">
        <v>0.68363047695853496</v>
      </c>
    </row>
    <row r="127" spans="1:41">
      <c r="A127">
        <v>126</v>
      </c>
      <c r="G127" t="s">
        <v>57</v>
      </c>
      <c r="AA127" s="1">
        <v>43585</v>
      </c>
      <c r="AB127">
        <v>4.75</v>
      </c>
      <c r="AC127">
        <v>27.38</v>
      </c>
      <c r="AD127">
        <v>22.4133</v>
      </c>
      <c r="AE127">
        <v>134.99</v>
      </c>
      <c r="AF127">
        <v>0.50880000000000003</v>
      </c>
      <c r="AG127">
        <v>11.09</v>
      </c>
      <c r="AH127">
        <v>2.0299999999999998</v>
      </c>
      <c r="AJ127">
        <v>1083.8177000000001</v>
      </c>
      <c r="AK127">
        <v>-14.200927999999999</v>
      </c>
      <c r="AL127">
        <v>0.714694480925125</v>
      </c>
      <c r="AM127">
        <v>800.70936317477594</v>
      </c>
      <c r="AO127">
        <v>0.70368203573326105</v>
      </c>
    </row>
    <row r="128" spans="1:41">
      <c r="A128">
        <v>127</v>
      </c>
      <c r="G128" t="s">
        <v>57</v>
      </c>
      <c r="AA128" s="1">
        <v>43593</v>
      </c>
      <c r="AB128">
        <v>4.83</v>
      </c>
      <c r="AC128">
        <v>27.74</v>
      </c>
      <c r="AD128">
        <v>22.17</v>
      </c>
      <c r="AE128">
        <v>80.53</v>
      </c>
      <c r="AF128">
        <v>0.43680000000000002</v>
      </c>
      <c r="AG128">
        <v>9.9600000000000009</v>
      </c>
      <c r="AH128">
        <v>2.12</v>
      </c>
      <c r="AJ128">
        <v>1069.6117999999999</v>
      </c>
      <c r="AK128">
        <v>-13.852876999999999</v>
      </c>
      <c r="AL128">
        <v>0.62442112983067799</v>
      </c>
      <c r="AM128">
        <v>693.98655006264403</v>
      </c>
      <c r="AO128">
        <v>0.61294076320592195</v>
      </c>
    </row>
    <row r="129" spans="1:41">
      <c r="A129">
        <v>128</v>
      </c>
      <c r="G129" t="s">
        <v>57</v>
      </c>
      <c r="AA129" s="1">
        <v>43599</v>
      </c>
      <c r="AB129">
        <v>4.7699999999999996</v>
      </c>
      <c r="AC129">
        <v>29.86</v>
      </c>
      <c r="AD129">
        <v>22.816700000000001</v>
      </c>
      <c r="AE129">
        <v>98.51</v>
      </c>
      <c r="AF129">
        <v>0.49980000000000002</v>
      </c>
      <c r="AG129">
        <v>7.48</v>
      </c>
      <c r="AH129">
        <v>2.34</v>
      </c>
      <c r="AJ129">
        <v>977.31650000000002</v>
      </c>
      <c r="AK129">
        <v>-13.560575999999999</v>
      </c>
      <c r="AL129">
        <v>0.60549659491134</v>
      </c>
      <c r="AM129">
        <v>702.47160644488395</v>
      </c>
      <c r="AO129">
        <v>0.59548212269079204</v>
      </c>
    </row>
    <row r="130" spans="1:41">
      <c r="A130">
        <v>129</v>
      </c>
      <c r="G130" t="s">
        <v>57</v>
      </c>
      <c r="AA130" s="1">
        <v>43606</v>
      </c>
      <c r="AB130">
        <v>5.1100000000000003</v>
      </c>
      <c r="AC130">
        <v>30.28</v>
      </c>
      <c r="AD130">
        <v>17.693300000000001</v>
      </c>
      <c r="AE130">
        <v>96.73</v>
      </c>
      <c r="AF130">
        <v>0.40720000000000001</v>
      </c>
      <c r="AG130">
        <v>4.4800000000000004</v>
      </c>
      <c r="AH130">
        <v>2.06</v>
      </c>
      <c r="AJ130">
        <v>789.95609999999999</v>
      </c>
      <c r="AK130">
        <v>-13.404913000000001</v>
      </c>
      <c r="AL130">
        <v>0.61465612804221603</v>
      </c>
      <c r="AM130">
        <v>817.95811918813604</v>
      </c>
      <c r="AN130">
        <v>2.1227980655171002</v>
      </c>
      <c r="AO130">
        <v>0.59039684484009403</v>
      </c>
    </row>
    <row r="131" spans="1:41">
      <c r="A131">
        <v>130</v>
      </c>
      <c r="G131" t="s">
        <v>57</v>
      </c>
      <c r="AA131" s="1">
        <v>43620</v>
      </c>
      <c r="AB131">
        <v>4.88</v>
      </c>
      <c r="AC131">
        <v>29.71</v>
      </c>
      <c r="AD131">
        <v>26.1067</v>
      </c>
      <c r="AE131">
        <v>40.58</v>
      </c>
      <c r="AF131">
        <v>0.4385</v>
      </c>
      <c r="AG131">
        <v>7.43</v>
      </c>
      <c r="AH131">
        <v>2.02</v>
      </c>
      <c r="AJ131">
        <v>1254.3207</v>
      </c>
      <c r="AK131">
        <v>-13.074576</v>
      </c>
      <c r="AL131">
        <v>0.567813957079081</v>
      </c>
      <c r="AM131">
        <v>755.92386215907095</v>
      </c>
      <c r="AO131">
        <v>0.55452608233850598</v>
      </c>
    </row>
    <row r="132" spans="1:41">
      <c r="A132">
        <v>131</v>
      </c>
      <c r="G132" t="s">
        <v>57</v>
      </c>
      <c r="AA132" s="1">
        <v>43648</v>
      </c>
      <c r="AB132">
        <v>5.61</v>
      </c>
      <c r="AC132">
        <v>28.95</v>
      </c>
      <c r="AD132">
        <v>17.646699999999999</v>
      </c>
      <c r="AE132">
        <v>24.13</v>
      </c>
      <c r="AF132">
        <v>0.315</v>
      </c>
      <c r="AG132">
        <v>5.16</v>
      </c>
      <c r="AH132">
        <v>3.52</v>
      </c>
      <c r="AJ132">
        <v>937.59659999999997</v>
      </c>
      <c r="AK132">
        <v>-12.855047000000001</v>
      </c>
      <c r="AL132">
        <v>0.66081209137683306</v>
      </c>
      <c r="AM132">
        <v>856.43172954668501</v>
      </c>
      <c r="AN132">
        <v>4.9788933096430696</v>
      </c>
      <c r="AO132">
        <v>0.58214391824043399</v>
      </c>
    </row>
    <row r="133" spans="1:41">
      <c r="A133">
        <v>132</v>
      </c>
      <c r="G133" t="s">
        <v>57</v>
      </c>
      <c r="AA133" s="1">
        <v>43662</v>
      </c>
      <c r="AB133">
        <v>5.71</v>
      </c>
      <c r="AC133">
        <v>29.07</v>
      </c>
      <c r="AD133">
        <v>23.38</v>
      </c>
      <c r="AE133">
        <v>16.39</v>
      </c>
      <c r="AF133">
        <v>0.51249999999999996</v>
      </c>
      <c r="AG133">
        <v>4.34</v>
      </c>
      <c r="AH133">
        <v>3.51</v>
      </c>
      <c r="AJ133">
        <v>883.43359999999996</v>
      </c>
      <c r="AK133">
        <v>-13.018611999999999</v>
      </c>
      <c r="AL133">
        <v>0.698473343223038</v>
      </c>
      <c r="AM133">
        <v>909.08469768562998</v>
      </c>
      <c r="AN133">
        <v>5.7321605149018398</v>
      </c>
      <c r="AO133">
        <v>0.59471061572452399</v>
      </c>
    </row>
    <row r="134" spans="1:41">
      <c r="A134">
        <v>133</v>
      </c>
      <c r="G134" t="s">
        <v>57</v>
      </c>
      <c r="AA134" s="1">
        <v>43676</v>
      </c>
    </row>
    <row r="135" spans="1:41">
      <c r="A135">
        <v>134</v>
      </c>
      <c r="G135" t="s">
        <v>57</v>
      </c>
      <c r="AA135" s="1">
        <v>43690</v>
      </c>
      <c r="AB135">
        <v>5.92</v>
      </c>
      <c r="AC135">
        <v>32.29</v>
      </c>
      <c r="AD135">
        <v>15.64</v>
      </c>
      <c r="AE135">
        <v>15.98</v>
      </c>
      <c r="AF135">
        <v>0.54849999999999999</v>
      </c>
      <c r="AG135">
        <v>3.65</v>
      </c>
      <c r="AH135">
        <v>2.34</v>
      </c>
      <c r="AJ135">
        <v>583.94420000000002</v>
      </c>
      <c r="AK135">
        <v>-12.749238999999999</v>
      </c>
      <c r="AL135">
        <v>1.00674952608739</v>
      </c>
      <c r="AM135">
        <v>1288.44870989427</v>
      </c>
      <c r="AN135">
        <v>5.3612260556371796</v>
      </c>
      <c r="AO135">
        <v>0.77527230309820605</v>
      </c>
    </row>
    <row r="136" spans="1:41">
      <c r="A136">
        <v>135</v>
      </c>
      <c r="G136" t="s">
        <v>57</v>
      </c>
      <c r="AA136" s="1">
        <v>43704</v>
      </c>
      <c r="AB136">
        <v>5.5</v>
      </c>
      <c r="AC136">
        <v>38.159999999999997</v>
      </c>
      <c r="AD136">
        <v>26.0533</v>
      </c>
      <c r="AE136">
        <v>16.7</v>
      </c>
      <c r="AG136">
        <v>5.48</v>
      </c>
      <c r="AH136">
        <v>2.74</v>
      </c>
      <c r="AJ136">
        <v>837.61749999999995</v>
      </c>
      <c r="AK136">
        <v>-12.709478000000001</v>
      </c>
      <c r="AL136">
        <v>0.68064247060417804</v>
      </c>
      <c r="AM136">
        <v>991.10514368320298</v>
      </c>
      <c r="AN136">
        <v>2.0863798121798798</v>
      </c>
      <c r="AO136">
        <v>0.612263328715828</v>
      </c>
    </row>
    <row r="137" spans="1:41">
      <c r="A137">
        <v>136</v>
      </c>
      <c r="G137" t="s">
        <v>57</v>
      </c>
      <c r="AA137" s="1">
        <v>43718</v>
      </c>
      <c r="AB137">
        <v>5.59</v>
      </c>
      <c r="AC137">
        <v>35.299999999999997</v>
      </c>
      <c r="AD137">
        <v>17.760000000000002</v>
      </c>
      <c r="AE137">
        <v>25.86</v>
      </c>
      <c r="AF137">
        <v>0.3301</v>
      </c>
      <c r="AG137">
        <v>5.68</v>
      </c>
      <c r="AH137">
        <v>3.45</v>
      </c>
      <c r="AJ137">
        <v>960.54650000000004</v>
      </c>
      <c r="AK137">
        <v>-12.749549999999999</v>
      </c>
      <c r="AL137">
        <v>0.85921603384428502</v>
      </c>
      <c r="AM137">
        <v>1141.38415823316</v>
      </c>
      <c r="AN137">
        <v>2.47272535131978</v>
      </c>
      <c r="AO137">
        <v>0.75978807432355899</v>
      </c>
    </row>
    <row r="138" spans="1:41">
      <c r="A138">
        <v>137</v>
      </c>
      <c r="G138" t="s">
        <v>57</v>
      </c>
      <c r="AA138" s="1">
        <v>43746</v>
      </c>
      <c r="AB138">
        <v>5.69</v>
      </c>
      <c r="AC138">
        <v>36</v>
      </c>
      <c r="AD138">
        <v>17.23</v>
      </c>
      <c r="AE138">
        <v>20.71</v>
      </c>
      <c r="AF138">
        <v>0.33560000000000001</v>
      </c>
      <c r="AG138">
        <v>9.39</v>
      </c>
      <c r="AH138">
        <v>3.67</v>
      </c>
      <c r="AJ138">
        <v>954.26549999999997</v>
      </c>
      <c r="AK138">
        <v>-12.544888</v>
      </c>
      <c r="AL138">
        <v>0.70202328761969301</v>
      </c>
      <c r="AN138">
        <v>2.4244955078872401</v>
      </c>
    </row>
    <row r="139" spans="1:41">
      <c r="A139">
        <v>138</v>
      </c>
      <c r="G139" t="s">
        <v>57</v>
      </c>
      <c r="AA139" s="1">
        <v>43760</v>
      </c>
      <c r="AB139">
        <v>5.72</v>
      </c>
      <c r="AC139">
        <v>34.17</v>
      </c>
      <c r="AD139">
        <v>16.25</v>
      </c>
      <c r="AE139">
        <v>33.880000000000003</v>
      </c>
      <c r="AF139">
        <v>0.32429999999999998</v>
      </c>
      <c r="AG139">
        <v>12.61</v>
      </c>
      <c r="AH139">
        <v>4.13</v>
      </c>
      <c r="AJ139">
        <v>851.70360000000005</v>
      </c>
      <c r="AK139">
        <v>-12.867995000000001</v>
      </c>
      <c r="AL139">
        <v>0.78729662228627895</v>
      </c>
      <c r="AM139">
        <v>794.78110727609396</v>
      </c>
      <c r="AN139">
        <v>2.7527135581113802</v>
      </c>
      <c r="AO139">
        <v>0.68624893169207002</v>
      </c>
    </row>
    <row r="140" spans="1:41">
      <c r="A140">
        <v>139</v>
      </c>
      <c r="G140" t="s">
        <v>57</v>
      </c>
      <c r="AA140" s="1">
        <v>43774</v>
      </c>
      <c r="AB140">
        <v>5.7</v>
      </c>
      <c r="AC140">
        <v>37.78</v>
      </c>
      <c r="AD140">
        <v>14.533300000000001</v>
      </c>
      <c r="AE140">
        <v>44.29</v>
      </c>
      <c r="AF140">
        <v>0.34089999999999998</v>
      </c>
      <c r="AG140">
        <v>18.84</v>
      </c>
      <c r="AH140">
        <v>5.24</v>
      </c>
      <c r="AI140">
        <v>2282.73</v>
      </c>
      <c r="AJ140">
        <v>996.53639999999996</v>
      </c>
      <c r="AK140">
        <v>-12.895682000000001</v>
      </c>
      <c r="AL140">
        <v>1.65255751986115</v>
      </c>
      <c r="AN140">
        <v>2.9852526524510199</v>
      </c>
    </row>
    <row r="141" spans="1:41">
      <c r="A141">
        <v>140</v>
      </c>
      <c r="G141" t="s">
        <v>57</v>
      </c>
      <c r="AA141" s="1">
        <v>43790</v>
      </c>
      <c r="AB141">
        <v>5.31</v>
      </c>
      <c r="AC141">
        <v>33.729999999999997</v>
      </c>
      <c r="AD141">
        <v>21.763300000000001</v>
      </c>
      <c r="AE141">
        <v>17.600000000000001</v>
      </c>
      <c r="AF141">
        <v>0.3906</v>
      </c>
      <c r="AG141">
        <v>8.26</v>
      </c>
      <c r="AH141">
        <v>2.27</v>
      </c>
      <c r="AI141">
        <v>1925.97</v>
      </c>
      <c r="AJ141">
        <v>1264.2318</v>
      </c>
      <c r="AK141">
        <v>-12.908408</v>
      </c>
      <c r="AL141">
        <v>0.79240997497084198</v>
      </c>
    </row>
    <row r="142" spans="1:41">
      <c r="A142">
        <v>141</v>
      </c>
      <c r="G142" t="s">
        <v>57</v>
      </c>
      <c r="AA142" s="1">
        <v>43845</v>
      </c>
      <c r="AB142">
        <v>5.79</v>
      </c>
      <c r="AC142">
        <v>31.24</v>
      </c>
      <c r="AD142">
        <v>12.68</v>
      </c>
      <c r="AE142">
        <v>39.69</v>
      </c>
      <c r="AF142">
        <v>0.26190000000000002</v>
      </c>
      <c r="AG142">
        <v>12.89</v>
      </c>
      <c r="AH142">
        <v>4.43</v>
      </c>
      <c r="AI142">
        <v>1894.5</v>
      </c>
      <c r="AJ142">
        <v>811.26419999999996</v>
      </c>
      <c r="AK142">
        <v>-12.813114000000001</v>
      </c>
      <c r="AL142">
        <v>0.94786374664040496</v>
      </c>
      <c r="AM142">
        <v>900.35305275512906</v>
      </c>
      <c r="AN142">
        <v>1.8345416093503999</v>
      </c>
      <c r="AO142">
        <v>0.81182149694170203</v>
      </c>
    </row>
    <row r="143" spans="1:41">
      <c r="A143">
        <v>142</v>
      </c>
      <c r="G143" t="s">
        <v>57</v>
      </c>
      <c r="AA143" s="1">
        <v>43874</v>
      </c>
      <c r="AB143">
        <v>5.54</v>
      </c>
      <c r="AC143">
        <v>30.17</v>
      </c>
      <c r="AD143">
        <v>17.4467</v>
      </c>
      <c r="AE143">
        <v>28.22</v>
      </c>
      <c r="AF143">
        <v>0.30530000000000002</v>
      </c>
      <c r="AG143">
        <v>11.39</v>
      </c>
      <c r="AH143">
        <v>3.98</v>
      </c>
      <c r="AI143">
        <v>1658.47</v>
      </c>
      <c r="AJ143">
        <v>1074.0343</v>
      </c>
      <c r="AK143">
        <v>-12.827081</v>
      </c>
      <c r="AL143">
        <v>0.76329549922566597</v>
      </c>
      <c r="AM143">
        <v>761.13624845284801</v>
      </c>
      <c r="AO143">
        <v>0.69830489353271996</v>
      </c>
    </row>
    <row r="144" spans="1:41">
      <c r="A144">
        <v>143</v>
      </c>
      <c r="G144" t="s">
        <v>57</v>
      </c>
      <c r="AA144" s="1">
        <v>43920</v>
      </c>
      <c r="AB144">
        <v>5.79</v>
      </c>
      <c r="AC144">
        <v>30</v>
      </c>
      <c r="AD144">
        <v>15.7133</v>
      </c>
      <c r="AE144">
        <v>21.03</v>
      </c>
      <c r="AF144">
        <v>0.3029</v>
      </c>
      <c r="AG144">
        <v>14.28</v>
      </c>
      <c r="AH144">
        <v>4.16</v>
      </c>
      <c r="AI144">
        <v>1653.52</v>
      </c>
      <c r="AJ144">
        <v>1062.8127999999999</v>
      </c>
      <c r="AK144">
        <v>-13.001073999999999</v>
      </c>
      <c r="AL144">
        <v>0.71052551532814401</v>
      </c>
    </row>
    <row r="145" spans="1:41">
      <c r="A145">
        <v>144</v>
      </c>
      <c r="G145" t="s">
        <v>57</v>
      </c>
      <c r="AA145" s="1">
        <v>43929</v>
      </c>
      <c r="AB145">
        <v>5.85</v>
      </c>
      <c r="AC145">
        <v>30</v>
      </c>
      <c r="AD145">
        <v>13.476699999999999</v>
      </c>
      <c r="AE145">
        <v>38.21</v>
      </c>
      <c r="AF145">
        <v>0.26429999999999998</v>
      </c>
      <c r="AG145">
        <v>10.94</v>
      </c>
      <c r="AH145">
        <v>3.09</v>
      </c>
      <c r="AI145">
        <v>1836.7</v>
      </c>
      <c r="AJ145">
        <v>796.38559999999995</v>
      </c>
      <c r="AK145">
        <v>-13.033089</v>
      </c>
      <c r="AL145">
        <v>0.97142098123558795</v>
      </c>
      <c r="AM145">
        <v>904.20558164555598</v>
      </c>
      <c r="AO145">
        <v>0.81459999025895902</v>
      </c>
    </row>
    <row r="146" spans="1:41">
      <c r="A146">
        <v>145</v>
      </c>
      <c r="G146" t="s">
        <v>57</v>
      </c>
      <c r="AA146" s="1">
        <v>43938</v>
      </c>
      <c r="AB146">
        <v>5.73</v>
      </c>
      <c r="AC146">
        <v>30</v>
      </c>
      <c r="AD146">
        <v>16.326699999999999</v>
      </c>
      <c r="AE146">
        <v>33.270000000000003</v>
      </c>
      <c r="AF146">
        <v>0.33</v>
      </c>
      <c r="AG146">
        <v>13.15</v>
      </c>
      <c r="AH146">
        <v>3.24</v>
      </c>
      <c r="AI146">
        <v>1593.75</v>
      </c>
      <c r="AJ146">
        <v>1057.002</v>
      </c>
      <c r="AK146">
        <v>-13.098741</v>
      </c>
      <c r="AL146">
        <v>0.82840644649762196</v>
      </c>
      <c r="AM146">
        <v>795.98588085113101</v>
      </c>
      <c r="AO146">
        <v>0.72342885052854899</v>
      </c>
    </row>
    <row r="147" spans="1:41">
      <c r="A147">
        <v>146</v>
      </c>
      <c r="G147" t="s">
        <v>57</v>
      </c>
      <c r="AA147" s="1">
        <v>43941</v>
      </c>
      <c r="AB147">
        <v>5.32</v>
      </c>
      <c r="AC147">
        <v>30</v>
      </c>
      <c r="AD147">
        <v>23.0367</v>
      </c>
      <c r="AE147">
        <v>15.2</v>
      </c>
      <c r="AF147">
        <v>0.39479999999999998</v>
      </c>
      <c r="AG147">
        <v>6.08</v>
      </c>
      <c r="AH147">
        <v>2.0099999999999998</v>
      </c>
      <c r="AI147">
        <v>1223.3399999999999</v>
      </c>
      <c r="AJ147">
        <v>1479.2360000000001</v>
      </c>
      <c r="AK147">
        <v>-13.14931</v>
      </c>
      <c r="AL147">
        <v>0.76498650628667297</v>
      </c>
      <c r="AM147">
        <v>791.48828909037104</v>
      </c>
      <c r="AO147">
        <v>0.72426770683697905</v>
      </c>
    </row>
    <row r="148" spans="1:41">
      <c r="A148">
        <v>147</v>
      </c>
      <c r="G148" t="s">
        <v>57</v>
      </c>
      <c r="AA148" s="1">
        <v>43944</v>
      </c>
      <c r="AB148">
        <v>4.82</v>
      </c>
      <c r="AC148">
        <v>30</v>
      </c>
      <c r="AD148">
        <v>28.23</v>
      </c>
      <c r="AE148">
        <v>65.31</v>
      </c>
      <c r="AF148">
        <v>0.50690000000000002</v>
      </c>
      <c r="AG148">
        <v>7.56</v>
      </c>
      <c r="AH148">
        <v>2.3199999999999998</v>
      </c>
      <c r="AI148">
        <v>922.52200000000005</v>
      </c>
      <c r="AJ148">
        <v>1300.8684000000001</v>
      </c>
      <c r="AK148">
        <v>-13.462020000000001</v>
      </c>
      <c r="AL148">
        <v>0.75971627382500895</v>
      </c>
      <c r="AM148">
        <v>830.77275444236795</v>
      </c>
      <c r="AO148">
        <v>0.74622382056144099</v>
      </c>
    </row>
    <row r="149" spans="1:41">
      <c r="A149">
        <v>148</v>
      </c>
      <c r="G149" t="s">
        <v>57</v>
      </c>
      <c r="AA149" s="1">
        <v>43951</v>
      </c>
      <c r="AB149">
        <v>5.07</v>
      </c>
      <c r="AC149">
        <v>30</v>
      </c>
      <c r="AD149">
        <v>20.193300000000001</v>
      </c>
      <c r="AE149">
        <v>98</v>
      </c>
      <c r="AF149">
        <v>0.41589999999999999</v>
      </c>
      <c r="AG149">
        <v>8.77</v>
      </c>
      <c r="AH149">
        <v>1.42</v>
      </c>
      <c r="AI149">
        <v>1318.28</v>
      </c>
      <c r="AJ149">
        <v>1040.2633000000001</v>
      </c>
      <c r="AK149">
        <v>-13.319692</v>
      </c>
      <c r="AL149">
        <v>0.70648911150287097</v>
      </c>
      <c r="AM149">
        <v>755.76121612454801</v>
      </c>
      <c r="AO149">
        <v>0.68465714621067397</v>
      </c>
    </row>
    <row r="150" spans="1:41">
      <c r="A150">
        <v>149</v>
      </c>
      <c r="G150" t="s">
        <v>57</v>
      </c>
      <c r="AA150" s="1">
        <v>43955</v>
      </c>
      <c r="AB150">
        <v>4.8099999999999996</v>
      </c>
      <c r="AC150">
        <v>30</v>
      </c>
      <c r="AD150">
        <v>24.99</v>
      </c>
      <c r="AE150">
        <v>84.24</v>
      </c>
      <c r="AF150">
        <v>0.48809999999999998</v>
      </c>
      <c r="AG150">
        <v>7.47</v>
      </c>
      <c r="AH150">
        <v>2.36</v>
      </c>
      <c r="AI150">
        <v>1087.3699999999999</v>
      </c>
      <c r="AJ150">
        <v>1096.2408</v>
      </c>
      <c r="AK150">
        <v>-13.313397</v>
      </c>
      <c r="AL150">
        <v>0.74947868017152197</v>
      </c>
    </row>
    <row r="151" spans="1:41">
      <c r="A151">
        <v>150</v>
      </c>
      <c r="G151" t="s">
        <v>57</v>
      </c>
      <c r="AA151" s="1">
        <v>43958</v>
      </c>
      <c r="AB151">
        <v>4.76</v>
      </c>
      <c r="AC151">
        <v>30</v>
      </c>
      <c r="AD151">
        <v>23.17</v>
      </c>
      <c r="AE151">
        <v>103.33</v>
      </c>
      <c r="AF151">
        <v>0.49469999999999997</v>
      </c>
      <c r="AG151">
        <v>7.88</v>
      </c>
      <c r="AH151">
        <v>2.58</v>
      </c>
      <c r="AI151">
        <v>1085</v>
      </c>
      <c r="AJ151">
        <v>990.50210000000004</v>
      </c>
      <c r="AK151">
        <v>-13.424427</v>
      </c>
      <c r="AL151">
        <v>0.71650242618714399</v>
      </c>
      <c r="AM151">
        <v>791.68926325391999</v>
      </c>
      <c r="AO151">
        <v>0.70532068094965095</v>
      </c>
    </row>
    <row r="152" spans="1:41">
      <c r="A152">
        <v>151</v>
      </c>
      <c r="G152" t="s">
        <v>57</v>
      </c>
      <c r="AA152" s="1">
        <v>43962</v>
      </c>
      <c r="AB152">
        <v>4.8</v>
      </c>
      <c r="AC152">
        <v>30</v>
      </c>
      <c r="AD152">
        <v>19.53</v>
      </c>
      <c r="AE152">
        <v>92.04</v>
      </c>
      <c r="AF152">
        <v>0.4899</v>
      </c>
      <c r="AG152">
        <v>10.65</v>
      </c>
      <c r="AH152">
        <v>2.2999999999999998</v>
      </c>
      <c r="AI152">
        <v>1139.03</v>
      </c>
      <c r="AJ152">
        <v>945.66780000000006</v>
      </c>
      <c r="AK152">
        <v>-13.277901</v>
      </c>
      <c r="AL152">
        <v>0.71597048067911895</v>
      </c>
      <c r="AM152">
        <v>785.455887453738</v>
      </c>
      <c r="AO152">
        <v>0.70379344621012496</v>
      </c>
    </row>
    <row r="153" spans="1:41">
      <c r="A153">
        <v>152</v>
      </c>
      <c r="G153" t="s">
        <v>57</v>
      </c>
      <c r="AA153" s="1">
        <v>43965</v>
      </c>
      <c r="AB153">
        <v>4.9000000000000004</v>
      </c>
      <c r="AC153">
        <v>30</v>
      </c>
      <c r="AD153">
        <v>19.423300000000001</v>
      </c>
      <c r="AE153">
        <v>64.94</v>
      </c>
      <c r="AF153">
        <v>0.39250000000000002</v>
      </c>
      <c r="AG153">
        <v>6.84</v>
      </c>
      <c r="AH153">
        <v>1.96</v>
      </c>
      <c r="AI153">
        <v>1183.25</v>
      </c>
      <c r="AJ153">
        <v>904.20349999999996</v>
      </c>
      <c r="AK153">
        <v>-13.357211</v>
      </c>
      <c r="AL153">
        <v>0.69189860428697103</v>
      </c>
      <c r="AM153">
        <v>763.102654803468</v>
      </c>
      <c r="AO153">
        <v>0.67705871518678695</v>
      </c>
    </row>
    <row r="154" spans="1:41">
      <c r="A154">
        <v>153</v>
      </c>
      <c r="G154" t="s">
        <v>57</v>
      </c>
      <c r="AA154" s="1">
        <v>43970</v>
      </c>
      <c r="AB154">
        <v>4.8499999999999996</v>
      </c>
      <c r="AC154">
        <v>30</v>
      </c>
      <c r="AD154">
        <v>21.43</v>
      </c>
      <c r="AE154">
        <v>77.63</v>
      </c>
      <c r="AF154">
        <v>0.45569999999999999</v>
      </c>
      <c r="AG154">
        <v>5.69</v>
      </c>
      <c r="AH154">
        <v>1.5</v>
      </c>
      <c r="AI154">
        <v>1137.5</v>
      </c>
      <c r="AJ154">
        <v>1020.2912</v>
      </c>
      <c r="AK154">
        <v>-13.310326999999999</v>
      </c>
      <c r="AL154">
        <v>0.65495803569615896</v>
      </c>
    </row>
    <row r="155" spans="1:41">
      <c r="A155">
        <v>154</v>
      </c>
      <c r="G155" t="s">
        <v>57</v>
      </c>
      <c r="AA155" s="1">
        <v>43977</v>
      </c>
      <c r="AB155">
        <v>4.8600000000000003</v>
      </c>
      <c r="AC155">
        <v>30</v>
      </c>
      <c r="AD155">
        <v>20.153300000000002</v>
      </c>
      <c r="AE155">
        <v>109.92</v>
      </c>
      <c r="AF155">
        <v>0.42780000000000001</v>
      </c>
      <c r="AG155">
        <v>6.16</v>
      </c>
      <c r="AH155">
        <v>2.0299999999999998</v>
      </c>
      <c r="AI155">
        <v>1186.48</v>
      </c>
      <c r="AJ155">
        <v>999.05600000000004</v>
      </c>
      <c r="AK155">
        <v>-13.19633</v>
      </c>
      <c r="AL155">
        <v>0.61630836906375597</v>
      </c>
      <c r="AM155">
        <v>759.23120676005703</v>
      </c>
      <c r="AO155">
        <v>0.60324855008560296</v>
      </c>
    </row>
    <row r="156" spans="1:41">
      <c r="A156">
        <v>155</v>
      </c>
      <c r="G156" t="s">
        <v>57</v>
      </c>
      <c r="AA156" s="1">
        <v>43984</v>
      </c>
      <c r="AB156">
        <v>5.23</v>
      </c>
      <c r="AC156">
        <v>30</v>
      </c>
      <c r="AD156">
        <v>16.056699999999999</v>
      </c>
      <c r="AE156">
        <v>80.930000000000007</v>
      </c>
      <c r="AF156">
        <v>0.35139999999999999</v>
      </c>
      <c r="AG156">
        <v>5.1100000000000003</v>
      </c>
      <c r="AH156">
        <v>1.72</v>
      </c>
      <c r="AI156">
        <v>937.81299999999999</v>
      </c>
      <c r="AJ156">
        <v>731.97760000000005</v>
      </c>
      <c r="AK156">
        <v>-13.177026</v>
      </c>
    </row>
    <row r="157" spans="1:41">
      <c r="A157">
        <v>156</v>
      </c>
      <c r="G157" t="s">
        <v>57</v>
      </c>
      <c r="AA157" s="1">
        <v>43998</v>
      </c>
      <c r="AB157">
        <v>5.52</v>
      </c>
      <c r="AC157">
        <v>30</v>
      </c>
      <c r="AD157">
        <v>16.47</v>
      </c>
      <c r="AE157">
        <v>40.130000000000003</v>
      </c>
      <c r="AF157">
        <v>0.34820000000000001</v>
      </c>
      <c r="AG157">
        <v>4.87</v>
      </c>
      <c r="AH157">
        <v>2.86</v>
      </c>
      <c r="AI157">
        <v>1624.08</v>
      </c>
      <c r="AJ157">
        <v>582.20830000000001</v>
      </c>
      <c r="AK157">
        <v>-13.164472999999999</v>
      </c>
      <c r="AL157">
        <v>0.71089485310103495</v>
      </c>
      <c r="AM157">
        <v>990.80807505261498</v>
      </c>
      <c r="AN157">
        <v>3.6136920235394698</v>
      </c>
      <c r="AO157">
        <v>0.63824723629538704</v>
      </c>
    </row>
    <row r="158" spans="1:41">
      <c r="A158">
        <v>157</v>
      </c>
      <c r="G158" t="s">
        <v>57</v>
      </c>
      <c r="AA158" s="1">
        <v>44012</v>
      </c>
      <c r="AB158">
        <v>5.74</v>
      </c>
      <c r="AC158">
        <v>30</v>
      </c>
      <c r="AD158">
        <v>13.04</v>
      </c>
      <c r="AE158">
        <v>15.51</v>
      </c>
      <c r="AF158">
        <v>0.25790000000000002</v>
      </c>
      <c r="AG158">
        <v>3.38</v>
      </c>
      <c r="AH158">
        <v>5.78</v>
      </c>
      <c r="AI158">
        <v>1761.81</v>
      </c>
      <c r="AJ158">
        <v>426.61540000000002</v>
      </c>
      <c r="AK158">
        <v>-12.942382</v>
      </c>
      <c r="AL158">
        <v>0.88909750649782004</v>
      </c>
      <c r="AM158">
        <v>1198.2431276279101</v>
      </c>
      <c r="AN158">
        <v>9.8126462733809294</v>
      </c>
      <c r="AO158">
        <v>0.74513561464469102</v>
      </c>
    </row>
    <row r="159" spans="1:41">
      <c r="A159">
        <v>158</v>
      </c>
      <c r="G159" t="s">
        <v>57</v>
      </c>
      <c r="AA159" s="1">
        <v>44026</v>
      </c>
      <c r="AB159">
        <v>5.68</v>
      </c>
      <c r="AC159">
        <v>30</v>
      </c>
      <c r="AD159">
        <v>19.3767</v>
      </c>
      <c r="AE159">
        <v>14.03</v>
      </c>
      <c r="AF159">
        <v>0.34570000000000001</v>
      </c>
      <c r="AG159">
        <v>4.43</v>
      </c>
      <c r="AH159">
        <v>3.81</v>
      </c>
      <c r="AI159">
        <v>1584.48</v>
      </c>
      <c r="AJ159">
        <v>885.97410000000002</v>
      </c>
      <c r="AK159">
        <v>-13.138196000000001</v>
      </c>
      <c r="AL159">
        <v>0.70627309334347599</v>
      </c>
      <c r="AM159">
        <v>927.96042893294805</v>
      </c>
      <c r="AN159">
        <v>3.0046621164998601</v>
      </c>
      <c r="AO159">
        <v>0.60740292728485101</v>
      </c>
    </row>
    <row r="160" spans="1:41">
      <c r="A160">
        <v>159</v>
      </c>
      <c r="G160" t="s">
        <v>57</v>
      </c>
      <c r="AA160" s="1">
        <v>44040</v>
      </c>
      <c r="AB160">
        <v>5.6</v>
      </c>
      <c r="AC160">
        <v>30</v>
      </c>
      <c r="AD160">
        <v>23.693300000000001</v>
      </c>
      <c r="AE160">
        <v>9.89</v>
      </c>
      <c r="AF160">
        <v>0.43759999999999999</v>
      </c>
      <c r="AG160">
        <v>4.5199999999999996</v>
      </c>
      <c r="AH160">
        <v>3.28</v>
      </c>
      <c r="AI160">
        <v>1343.34</v>
      </c>
      <c r="AJ160">
        <v>1143.0633</v>
      </c>
      <c r="AK160">
        <v>-13.104412</v>
      </c>
      <c r="AL160">
        <v>0.81951372665060795</v>
      </c>
      <c r="AM160">
        <v>1142.79499545403</v>
      </c>
      <c r="AN160">
        <v>3.7670383649654999</v>
      </c>
      <c r="AO160">
        <v>0.71958844059112004</v>
      </c>
    </row>
    <row r="161" spans="1:41">
      <c r="A161">
        <v>160</v>
      </c>
      <c r="G161" t="s">
        <v>57</v>
      </c>
      <c r="AA161" s="1">
        <v>44054</v>
      </c>
      <c r="AB161">
        <v>5.99</v>
      </c>
      <c r="AC161">
        <v>30</v>
      </c>
      <c r="AD161">
        <v>17.263300000000001</v>
      </c>
      <c r="AE161">
        <v>24.65</v>
      </c>
      <c r="AF161">
        <v>0.3488</v>
      </c>
      <c r="AG161">
        <v>8.48</v>
      </c>
      <c r="AH161">
        <v>4.28</v>
      </c>
      <c r="AI161">
        <v>1654.89</v>
      </c>
      <c r="AJ161">
        <v>793.38139999999999</v>
      </c>
      <c r="AK161">
        <v>-13.030796</v>
      </c>
      <c r="AL161">
        <v>1.30182726779168</v>
      </c>
      <c r="AN161">
        <v>22.511919805228501</v>
      </c>
    </row>
    <row r="162" spans="1:41">
      <c r="A162">
        <v>161</v>
      </c>
      <c r="G162" t="s">
        <v>57</v>
      </c>
      <c r="AA162" s="1">
        <v>44080</v>
      </c>
      <c r="AB162">
        <v>6</v>
      </c>
      <c r="AC162">
        <v>30</v>
      </c>
      <c r="AD162">
        <v>16.753299999999999</v>
      </c>
      <c r="AE162">
        <v>27.63</v>
      </c>
      <c r="AF162">
        <v>0.31519999999999998</v>
      </c>
      <c r="AG162">
        <v>5.5</v>
      </c>
      <c r="AH162">
        <v>10.23</v>
      </c>
      <c r="AI162">
        <v>1544.11</v>
      </c>
      <c r="AJ162">
        <v>932.56939999999997</v>
      </c>
      <c r="AK162">
        <v>-12.913074</v>
      </c>
      <c r="AL162">
        <v>1.1620639092985401</v>
      </c>
      <c r="AN162">
        <v>37.3715543328724</v>
      </c>
    </row>
    <row r="163" spans="1:41">
      <c r="A163">
        <v>162</v>
      </c>
      <c r="G163" t="s">
        <v>57</v>
      </c>
      <c r="AA163" s="1">
        <v>44096</v>
      </c>
      <c r="AB163">
        <v>5.83</v>
      </c>
      <c r="AC163">
        <v>30</v>
      </c>
      <c r="AD163">
        <v>22.363299999999999</v>
      </c>
      <c r="AE163">
        <v>22.83</v>
      </c>
      <c r="AF163">
        <v>0.4521</v>
      </c>
      <c r="AG163">
        <v>4.82</v>
      </c>
      <c r="AH163">
        <v>3.36</v>
      </c>
      <c r="AI163">
        <v>1641.46</v>
      </c>
      <c r="AJ163">
        <v>1201.5032000000001</v>
      </c>
      <c r="AK163">
        <v>-12.822683</v>
      </c>
      <c r="AL163">
        <v>1.0466372306070699</v>
      </c>
      <c r="AM163">
        <v>1174.2426452480399</v>
      </c>
      <c r="AN163">
        <v>6.6490404490735697</v>
      </c>
      <c r="AO163">
        <v>0.86312219150941405</v>
      </c>
    </row>
    <row r="164" spans="1:41">
      <c r="A164">
        <v>163</v>
      </c>
      <c r="G164" t="s">
        <v>57</v>
      </c>
      <c r="AA164" s="1">
        <v>44110</v>
      </c>
      <c r="AB164">
        <v>5.69</v>
      </c>
      <c r="AC164">
        <v>33</v>
      </c>
      <c r="AD164">
        <v>23</v>
      </c>
      <c r="AE164">
        <v>20.92</v>
      </c>
      <c r="AF164">
        <v>0.46</v>
      </c>
      <c r="AG164">
        <v>12.85</v>
      </c>
      <c r="AH164">
        <v>3.63</v>
      </c>
      <c r="AI164">
        <v>1676.83</v>
      </c>
      <c r="AJ164">
        <v>1229.7605000000001</v>
      </c>
      <c r="AK164">
        <v>-12.961406999999999</v>
      </c>
      <c r="AL164">
        <v>0.92936104968384103</v>
      </c>
      <c r="AN164">
        <v>4.3784699193870296</v>
      </c>
    </row>
    <row r="165" spans="1:41">
      <c r="A165">
        <v>164</v>
      </c>
      <c r="G165" t="s">
        <v>57</v>
      </c>
      <c r="AA165" s="1">
        <v>44138</v>
      </c>
      <c r="AB165">
        <v>4.47</v>
      </c>
      <c r="AC165">
        <v>34</v>
      </c>
      <c r="AD165">
        <v>34.1</v>
      </c>
      <c r="AE165">
        <v>58.41</v>
      </c>
      <c r="AF165">
        <v>0.64</v>
      </c>
      <c r="AG165">
        <v>9.1</v>
      </c>
      <c r="AH165">
        <v>1.97</v>
      </c>
      <c r="AI165">
        <v>1063.71</v>
      </c>
      <c r="AJ165">
        <v>1263.9973</v>
      </c>
      <c r="AK165">
        <v>-13.302937</v>
      </c>
    </row>
    <row r="166" spans="1:41">
      <c r="A166">
        <v>165</v>
      </c>
      <c r="G166" t="s">
        <v>57</v>
      </c>
      <c r="AA166" s="1">
        <v>44152</v>
      </c>
      <c r="AB166">
        <v>4.74</v>
      </c>
      <c r="AC166">
        <v>31</v>
      </c>
      <c r="AD166">
        <v>32.9</v>
      </c>
      <c r="AE166">
        <v>21.08</v>
      </c>
      <c r="AF166">
        <v>0.53</v>
      </c>
      <c r="AG166">
        <v>9.16</v>
      </c>
      <c r="AH166">
        <v>3.9</v>
      </c>
      <c r="AI166">
        <v>1110.68</v>
      </c>
      <c r="AJ166">
        <v>1514.2516000000001</v>
      </c>
      <c r="AK166">
        <v>-13.091231000000001</v>
      </c>
      <c r="AL166">
        <v>0.78283320487692398</v>
      </c>
    </row>
    <row r="167" spans="1:41">
      <c r="A167">
        <v>166</v>
      </c>
      <c r="G167" t="s">
        <v>57</v>
      </c>
      <c r="AA167" s="1">
        <v>44167</v>
      </c>
      <c r="AB167">
        <v>5.18</v>
      </c>
      <c r="AC167">
        <v>27</v>
      </c>
      <c r="AD167">
        <v>19.8</v>
      </c>
      <c r="AE167">
        <v>27.98</v>
      </c>
      <c r="AF167">
        <v>0.36</v>
      </c>
      <c r="AG167">
        <v>12.7</v>
      </c>
      <c r="AH167">
        <v>4.0199999999999996</v>
      </c>
      <c r="AI167">
        <v>1388.49</v>
      </c>
      <c r="AJ167">
        <v>1169.9458999999999</v>
      </c>
      <c r="AK167">
        <v>-13.039733</v>
      </c>
      <c r="AL167">
        <v>0.86282043823265098</v>
      </c>
      <c r="AN167">
        <v>2.7938039063660298</v>
      </c>
    </row>
    <row r="168" spans="1:41">
      <c r="A168">
        <v>167</v>
      </c>
      <c r="G168" t="s">
        <v>57</v>
      </c>
      <c r="AA168" s="1">
        <v>44180</v>
      </c>
      <c r="AB168">
        <v>5.0999999999999996</v>
      </c>
      <c r="AC168">
        <v>26</v>
      </c>
      <c r="AD168">
        <v>21.1</v>
      </c>
      <c r="AE168">
        <v>27.99</v>
      </c>
      <c r="AF168">
        <v>0.43</v>
      </c>
      <c r="AG168">
        <v>11.47</v>
      </c>
      <c r="AH168">
        <v>4.12</v>
      </c>
      <c r="AI168">
        <v>1295.28</v>
      </c>
      <c r="AJ168">
        <v>1174.1158</v>
      </c>
      <c r="AK168">
        <v>-12.986720999999999</v>
      </c>
      <c r="AL168">
        <v>0.79725556427312605</v>
      </c>
    </row>
    <row r="169" spans="1:41">
      <c r="A169">
        <v>168</v>
      </c>
      <c r="G169" t="s">
        <v>57</v>
      </c>
      <c r="AA169" s="1">
        <v>44207</v>
      </c>
      <c r="AB169">
        <v>5.33</v>
      </c>
      <c r="AC169">
        <v>2.5999999999999999E-2</v>
      </c>
      <c r="AD169">
        <v>16.100000000000001</v>
      </c>
      <c r="AE169">
        <v>25.83</v>
      </c>
      <c r="AF169">
        <v>0.33</v>
      </c>
      <c r="AG169">
        <v>13.86</v>
      </c>
      <c r="AH169">
        <v>3.91</v>
      </c>
      <c r="AI169">
        <v>1264.1400000000001</v>
      </c>
      <c r="AJ169">
        <v>1028.8136999999999</v>
      </c>
      <c r="AK169">
        <v>-13.159254000000001</v>
      </c>
      <c r="AL169">
        <v>1.48866175382354</v>
      </c>
      <c r="AN169">
        <v>3.0135243862892498</v>
      </c>
    </row>
    <row r="170" spans="1:41">
      <c r="A170">
        <v>169</v>
      </c>
      <c r="G170" t="s">
        <v>57</v>
      </c>
      <c r="AA170" s="1">
        <v>44242</v>
      </c>
      <c r="AB170">
        <v>5.73</v>
      </c>
      <c r="AC170">
        <v>25.46</v>
      </c>
      <c r="AD170">
        <v>14.8</v>
      </c>
      <c r="AE170">
        <v>26.07</v>
      </c>
      <c r="AF170">
        <v>0.31</v>
      </c>
      <c r="AG170">
        <v>16.23</v>
      </c>
      <c r="AH170">
        <v>5.69</v>
      </c>
      <c r="AI170">
        <v>1397.18</v>
      </c>
      <c r="AJ170">
        <v>1055.7419</v>
      </c>
      <c r="AK170">
        <v>-13.155393</v>
      </c>
      <c r="AL170">
        <v>0.88915704966246101</v>
      </c>
      <c r="AN170">
        <v>4.6035891603692898</v>
      </c>
    </row>
    <row r="171" spans="1:41">
      <c r="A171">
        <v>170</v>
      </c>
      <c r="G171" t="s">
        <v>57</v>
      </c>
      <c r="AA171" s="1">
        <v>44270</v>
      </c>
      <c r="AB171">
        <v>5.71</v>
      </c>
      <c r="AC171">
        <v>26.33</v>
      </c>
      <c r="AD171">
        <v>16.7</v>
      </c>
      <c r="AE171">
        <v>21.78</v>
      </c>
      <c r="AF171">
        <v>0.34</v>
      </c>
      <c r="AG171">
        <v>16.600000000000001</v>
      </c>
      <c r="AH171">
        <v>4.3899999999999997</v>
      </c>
      <c r="AI171">
        <v>1326.11</v>
      </c>
      <c r="AJ171">
        <v>1103.1893</v>
      </c>
      <c r="AK171">
        <v>-13.258471</v>
      </c>
      <c r="AL171">
        <v>1.03224471434972</v>
      </c>
      <c r="AN171">
        <v>2.5669992177116501</v>
      </c>
    </row>
    <row r="172" spans="1:41">
      <c r="A172">
        <v>171</v>
      </c>
      <c r="G172" t="s">
        <v>57</v>
      </c>
      <c r="AA172" s="1">
        <v>44284</v>
      </c>
      <c r="AB172">
        <v>5.44</v>
      </c>
      <c r="AC172">
        <v>24.59</v>
      </c>
      <c r="AD172">
        <v>21.7</v>
      </c>
      <c r="AE172">
        <v>15.22</v>
      </c>
      <c r="AF172">
        <v>0.33</v>
      </c>
      <c r="AG172">
        <v>12.15</v>
      </c>
      <c r="AH172">
        <v>3.86</v>
      </c>
      <c r="AI172">
        <v>1048.96</v>
      </c>
      <c r="AJ172">
        <v>1257.4131</v>
      </c>
      <c r="AK172">
        <v>-13.263640000000001</v>
      </c>
      <c r="AL172">
        <v>0.75051040693243098</v>
      </c>
    </row>
    <row r="173" spans="1:41">
      <c r="A173">
        <v>172</v>
      </c>
      <c r="G173" t="s">
        <v>57</v>
      </c>
      <c r="AA173" s="1">
        <v>44292</v>
      </c>
      <c r="AB173">
        <v>5.17</v>
      </c>
      <c r="AC173">
        <v>25.73</v>
      </c>
      <c r="AD173">
        <v>23.6</v>
      </c>
      <c r="AE173">
        <v>19.32</v>
      </c>
      <c r="AF173">
        <v>0.42</v>
      </c>
      <c r="AG173">
        <v>11.26</v>
      </c>
      <c r="AH173">
        <v>2.54</v>
      </c>
      <c r="AI173">
        <v>639.69399999999996</v>
      </c>
      <c r="AJ173">
        <v>1436.4039</v>
      </c>
      <c r="AK173">
        <v>-13.307340999999999</v>
      </c>
      <c r="AL173">
        <v>0.58461484731306401</v>
      </c>
    </row>
    <row r="174" spans="1:41">
      <c r="A174">
        <v>173</v>
      </c>
      <c r="G174" t="s">
        <v>57</v>
      </c>
      <c r="AA174" s="1">
        <v>44298</v>
      </c>
      <c r="AB174">
        <v>5.42</v>
      </c>
      <c r="AC174">
        <v>24.57</v>
      </c>
      <c r="AD174">
        <v>18.8</v>
      </c>
      <c r="AE174">
        <v>25.29</v>
      </c>
      <c r="AF174">
        <v>0.33</v>
      </c>
      <c r="AG174">
        <v>12.83</v>
      </c>
      <c r="AH174">
        <v>3.01</v>
      </c>
      <c r="AI174">
        <v>1197.78</v>
      </c>
      <c r="AJ174">
        <v>1230.3272999999999</v>
      </c>
      <c r="AK174">
        <v>-13.258302</v>
      </c>
      <c r="AL174">
        <v>0.62883150483553296</v>
      </c>
    </row>
    <row r="175" spans="1:41">
      <c r="A175">
        <v>174</v>
      </c>
      <c r="G175" t="s">
        <v>57</v>
      </c>
      <c r="AA175" s="1">
        <v>44305</v>
      </c>
      <c r="AB175">
        <v>4.9400000000000004</v>
      </c>
      <c r="AC175">
        <v>24.89</v>
      </c>
      <c r="AD175">
        <v>27.8</v>
      </c>
      <c r="AE175">
        <v>24.64</v>
      </c>
      <c r="AF175">
        <v>0.48</v>
      </c>
      <c r="AG175">
        <v>9.01</v>
      </c>
      <c r="AH175">
        <v>2.5</v>
      </c>
      <c r="AI175">
        <v>916.03200000000004</v>
      </c>
      <c r="AJ175">
        <v>1272.8588</v>
      </c>
      <c r="AK175">
        <v>-13.761029000000001</v>
      </c>
      <c r="AL175">
        <v>0.66756052734446503</v>
      </c>
    </row>
    <row r="176" spans="1:41">
      <c r="A176">
        <v>175</v>
      </c>
      <c r="G176" t="s">
        <v>57</v>
      </c>
      <c r="AA176" s="1">
        <v>44308</v>
      </c>
      <c r="AB176">
        <v>4.8099999999999996</v>
      </c>
      <c r="AC176">
        <v>26.26</v>
      </c>
      <c r="AD176">
        <v>25.9</v>
      </c>
      <c r="AE176">
        <v>21.23</v>
      </c>
      <c r="AF176">
        <v>0.45</v>
      </c>
      <c r="AG176">
        <v>6.16</v>
      </c>
      <c r="AH176">
        <v>1.59</v>
      </c>
      <c r="AI176">
        <v>956.32899999999995</v>
      </c>
      <c r="AJ176">
        <v>1168.3511000000001</v>
      </c>
      <c r="AK176">
        <v>-13.934509</v>
      </c>
      <c r="AL176">
        <v>0.70544454787423105</v>
      </c>
    </row>
    <row r="177" spans="1:41">
      <c r="A177">
        <v>176</v>
      </c>
      <c r="G177" t="s">
        <v>57</v>
      </c>
      <c r="AA177" s="1">
        <v>44312</v>
      </c>
      <c r="AB177">
        <v>5.05</v>
      </c>
      <c r="AC177">
        <v>24.7</v>
      </c>
      <c r="AD177">
        <v>20.7</v>
      </c>
      <c r="AE177">
        <v>53.94</v>
      </c>
      <c r="AF177">
        <v>0.39</v>
      </c>
      <c r="AG177">
        <v>10.36</v>
      </c>
      <c r="AH177">
        <v>2.2400000000000002</v>
      </c>
      <c r="AI177">
        <v>1131.46</v>
      </c>
      <c r="AJ177">
        <v>1081.1025</v>
      </c>
      <c r="AK177">
        <v>-13.740912</v>
      </c>
      <c r="AL177">
        <v>0.65993203565949998</v>
      </c>
    </row>
    <row r="178" spans="1:41">
      <c r="A178">
        <v>177</v>
      </c>
      <c r="G178" t="s">
        <v>57</v>
      </c>
      <c r="AA178" s="1">
        <v>44319</v>
      </c>
      <c r="AB178">
        <v>5.12</v>
      </c>
      <c r="AC178">
        <v>23.04</v>
      </c>
      <c r="AD178">
        <v>20.8</v>
      </c>
      <c r="AE178">
        <v>18.010000000000002</v>
      </c>
      <c r="AF178">
        <v>0.35</v>
      </c>
      <c r="AG178">
        <v>7.36</v>
      </c>
      <c r="AH178">
        <v>1.71</v>
      </c>
      <c r="AI178">
        <v>1054.8699999999999</v>
      </c>
      <c r="AJ178">
        <v>1034.6026999999999</v>
      </c>
      <c r="AK178">
        <v>-13.742642999999999</v>
      </c>
      <c r="AL178">
        <v>0.76955756665270802</v>
      </c>
    </row>
    <row r="179" spans="1:41">
      <c r="A179">
        <v>178</v>
      </c>
      <c r="G179" t="s">
        <v>57</v>
      </c>
      <c r="AA179" s="1">
        <v>44322</v>
      </c>
      <c r="AB179">
        <v>5.01</v>
      </c>
      <c r="AC179">
        <v>23.76</v>
      </c>
      <c r="AD179">
        <v>23.9</v>
      </c>
      <c r="AE179">
        <v>28.44</v>
      </c>
      <c r="AF179">
        <v>0.39</v>
      </c>
      <c r="AG179">
        <v>8.8000000000000007</v>
      </c>
      <c r="AH179">
        <v>1.18</v>
      </c>
      <c r="AI179">
        <v>990.18499999999995</v>
      </c>
      <c r="AJ179">
        <v>1111.635</v>
      </c>
      <c r="AK179">
        <v>-13.820285999999999</v>
      </c>
      <c r="AL179">
        <v>0.72879465560602197</v>
      </c>
    </row>
    <row r="180" spans="1:41">
      <c r="A180">
        <v>179</v>
      </c>
      <c r="G180" t="s">
        <v>57</v>
      </c>
      <c r="AA180" s="1">
        <v>44327</v>
      </c>
      <c r="AB180">
        <v>4.8099999999999996</v>
      </c>
      <c r="AC180">
        <v>24.11</v>
      </c>
      <c r="AD180">
        <v>24.8</v>
      </c>
      <c r="AE180">
        <v>39.840000000000003</v>
      </c>
      <c r="AF180">
        <v>0.45</v>
      </c>
      <c r="AG180">
        <v>9.5500000000000007</v>
      </c>
      <c r="AH180">
        <v>2.25</v>
      </c>
      <c r="AI180">
        <v>831.34199999999998</v>
      </c>
      <c r="AJ180">
        <v>1138.1251999999999</v>
      </c>
      <c r="AK180">
        <v>-14.16399</v>
      </c>
    </row>
    <row r="181" spans="1:41">
      <c r="A181">
        <v>180</v>
      </c>
      <c r="G181" t="s">
        <v>57</v>
      </c>
      <c r="AA181" s="1">
        <v>44331</v>
      </c>
      <c r="AB181">
        <v>4.67</v>
      </c>
      <c r="AC181">
        <v>22.9</v>
      </c>
      <c r="AD181">
        <v>22.8</v>
      </c>
      <c r="AE181">
        <v>69.95</v>
      </c>
      <c r="AF181">
        <v>0.51</v>
      </c>
      <c r="AG181">
        <v>9.3800000000000008</v>
      </c>
      <c r="AH181">
        <v>2.0299999999999998</v>
      </c>
      <c r="AI181">
        <v>750.58399999999995</v>
      </c>
      <c r="AJ181">
        <v>773.03970000000004</v>
      </c>
      <c r="AK181">
        <v>-14.712733</v>
      </c>
      <c r="AL181">
        <v>0.62180503300489098</v>
      </c>
    </row>
    <row r="182" spans="1:41">
      <c r="A182">
        <v>181</v>
      </c>
      <c r="G182" t="s">
        <v>57</v>
      </c>
      <c r="AA182" s="1">
        <v>44334</v>
      </c>
      <c r="AB182">
        <v>4.63</v>
      </c>
      <c r="AC182">
        <v>23.83</v>
      </c>
      <c r="AD182">
        <v>24.2</v>
      </c>
      <c r="AE182">
        <v>59.02</v>
      </c>
      <c r="AF182">
        <v>0.48</v>
      </c>
      <c r="AG182">
        <v>10.11</v>
      </c>
      <c r="AH182">
        <v>1.03</v>
      </c>
      <c r="AI182">
        <v>459.767</v>
      </c>
      <c r="AJ182">
        <v>859.21379999999999</v>
      </c>
      <c r="AK182">
        <v>-14.582615000000001</v>
      </c>
      <c r="AL182">
        <v>0.57282942467901998</v>
      </c>
    </row>
    <row r="183" spans="1:41">
      <c r="A183">
        <v>182</v>
      </c>
      <c r="G183" t="s">
        <v>57</v>
      </c>
      <c r="AA183" s="1">
        <v>44343</v>
      </c>
      <c r="AB183">
        <v>5.04</v>
      </c>
      <c r="AC183">
        <v>23.97</v>
      </c>
      <c r="AD183">
        <v>16.2</v>
      </c>
      <c r="AE183">
        <v>38.979999999999997</v>
      </c>
      <c r="AF183">
        <v>0.31</v>
      </c>
      <c r="AG183">
        <v>9.7899999999999991</v>
      </c>
      <c r="AH183">
        <v>1.76</v>
      </c>
      <c r="AI183">
        <v>1122.2</v>
      </c>
      <c r="AJ183">
        <v>789.9307</v>
      </c>
      <c r="AK183">
        <v>-13.978961</v>
      </c>
    </row>
    <row r="184" spans="1:41">
      <c r="A184">
        <v>183</v>
      </c>
      <c r="G184" t="s">
        <v>57</v>
      </c>
      <c r="AA184" s="1">
        <v>44354</v>
      </c>
      <c r="AB184">
        <v>4.78</v>
      </c>
      <c r="AC184">
        <v>57.77</v>
      </c>
      <c r="AD184">
        <v>23.3</v>
      </c>
      <c r="AE184">
        <v>16.25</v>
      </c>
      <c r="AF184">
        <v>0.39</v>
      </c>
      <c r="AG184">
        <v>10.61</v>
      </c>
      <c r="AH184">
        <v>1.96</v>
      </c>
      <c r="AI184">
        <v>969.21</v>
      </c>
      <c r="AJ184">
        <v>1206.5695000000001</v>
      </c>
      <c r="AK184">
        <v>-13.700372</v>
      </c>
      <c r="AL184">
        <v>0.61034060979360405</v>
      </c>
      <c r="AM184">
        <v>913.72198393490805</v>
      </c>
      <c r="AN184">
        <v>1.77363869382327</v>
      </c>
      <c r="AO184">
        <v>0.61026932734523298</v>
      </c>
    </row>
    <row r="185" spans="1:41">
      <c r="A185">
        <v>184</v>
      </c>
      <c r="G185" t="s">
        <v>57</v>
      </c>
      <c r="AA185" s="1">
        <v>44368</v>
      </c>
      <c r="AB185">
        <v>4.79</v>
      </c>
      <c r="AC185">
        <v>25.84</v>
      </c>
      <c r="AD185">
        <v>33.4</v>
      </c>
      <c r="AE185">
        <v>13.01</v>
      </c>
      <c r="AF185">
        <v>0.53</v>
      </c>
      <c r="AG185">
        <v>9.66</v>
      </c>
      <c r="AH185">
        <v>2.78</v>
      </c>
      <c r="AI185">
        <v>639.11099999999999</v>
      </c>
      <c r="AJ185">
        <v>1559.1415999999999</v>
      </c>
      <c r="AK185">
        <v>-12.534231999999999</v>
      </c>
      <c r="AL185">
        <v>0.592955026471084</v>
      </c>
      <c r="AM185">
        <v>865.17889914722105</v>
      </c>
      <c r="AO185">
        <v>0.59288611230383104</v>
      </c>
    </row>
    <row r="186" spans="1:41">
      <c r="A186">
        <v>185</v>
      </c>
      <c r="G186" t="s">
        <v>57</v>
      </c>
      <c r="AA186" s="1">
        <v>44383</v>
      </c>
      <c r="AB186">
        <v>5.53</v>
      </c>
      <c r="AC186">
        <v>26.88</v>
      </c>
      <c r="AD186">
        <v>17</v>
      </c>
      <c r="AE186">
        <v>28.05</v>
      </c>
      <c r="AF186">
        <v>0.37</v>
      </c>
      <c r="AG186">
        <v>12.17</v>
      </c>
      <c r="AH186">
        <v>5.69</v>
      </c>
      <c r="AI186">
        <v>1354.69</v>
      </c>
      <c r="AJ186">
        <v>760.67700000000002</v>
      </c>
      <c r="AK186">
        <v>-13.452753</v>
      </c>
      <c r="AL186">
        <v>0.81990452752611498</v>
      </c>
      <c r="AN186">
        <v>19.986899637529</v>
      </c>
    </row>
    <row r="187" spans="1:41">
      <c r="A187">
        <v>186</v>
      </c>
      <c r="G187" t="s">
        <v>57</v>
      </c>
      <c r="AA187" s="1">
        <v>44398</v>
      </c>
      <c r="AB187">
        <v>5.54</v>
      </c>
      <c r="AC187">
        <v>28.53</v>
      </c>
      <c r="AD187">
        <v>25.4</v>
      </c>
      <c r="AE187">
        <v>20.77</v>
      </c>
      <c r="AF187">
        <v>0.47</v>
      </c>
      <c r="AG187">
        <v>8.19</v>
      </c>
      <c r="AH187">
        <v>6.3</v>
      </c>
      <c r="AI187">
        <v>1162.3699999999999</v>
      </c>
      <c r="AJ187">
        <v>1271.3844999999999</v>
      </c>
      <c r="AK187">
        <v>-13.020813</v>
      </c>
      <c r="AL187">
        <v>0.69221135153049695</v>
      </c>
      <c r="AN187">
        <v>16.390832141526399</v>
      </c>
    </row>
    <row r="188" spans="1:41">
      <c r="A188">
        <v>187</v>
      </c>
      <c r="G188" t="s">
        <v>57</v>
      </c>
      <c r="AA188" s="1">
        <v>44439</v>
      </c>
      <c r="AB188">
        <v>5.34</v>
      </c>
      <c r="AC188">
        <v>30.01</v>
      </c>
      <c r="AD188">
        <v>27.3</v>
      </c>
      <c r="AE188">
        <v>22.35</v>
      </c>
      <c r="AF188">
        <v>0.48</v>
      </c>
      <c r="AG188">
        <v>18.22</v>
      </c>
      <c r="AH188">
        <v>6.13</v>
      </c>
      <c r="AI188">
        <v>1215.06</v>
      </c>
      <c r="AJ188">
        <v>1625.7473</v>
      </c>
      <c r="AK188">
        <v>-13.021594</v>
      </c>
      <c r="AL188">
        <v>0.64207161754751896</v>
      </c>
      <c r="AN188">
        <v>6.5362520118214196</v>
      </c>
    </row>
    <row r="189" spans="1:41">
      <c r="A189">
        <v>188</v>
      </c>
      <c r="G189" t="s">
        <v>57</v>
      </c>
      <c r="AA189" s="1">
        <v>44439</v>
      </c>
      <c r="AB189">
        <v>5.7</v>
      </c>
      <c r="AC189">
        <v>29.72</v>
      </c>
      <c r="AD189">
        <v>25.7</v>
      </c>
      <c r="AE189">
        <v>19.91</v>
      </c>
      <c r="AF189">
        <v>0.45</v>
      </c>
      <c r="AG189">
        <v>13.75</v>
      </c>
      <c r="AH189">
        <v>6.64</v>
      </c>
      <c r="AI189">
        <v>1117.0999999999999</v>
      </c>
      <c r="AJ189">
        <v>1605.0320999999999</v>
      </c>
      <c r="AK189">
        <v>-13.025429000000001</v>
      </c>
      <c r="AL189">
        <v>0.73032729739791502</v>
      </c>
      <c r="AN189">
        <v>12.7206812309475</v>
      </c>
    </row>
    <row r="190" spans="1:41">
      <c r="A190">
        <v>189</v>
      </c>
      <c r="G190" t="s">
        <v>57</v>
      </c>
      <c r="AA190" s="1">
        <v>44466</v>
      </c>
      <c r="AB190">
        <v>4.9000000000000004</v>
      </c>
      <c r="AC190">
        <v>30.52</v>
      </c>
      <c r="AD190">
        <v>31.8</v>
      </c>
      <c r="AE190">
        <v>26.84</v>
      </c>
      <c r="AF190">
        <v>0.56000000000000005</v>
      </c>
      <c r="AG190">
        <v>12.56</v>
      </c>
      <c r="AH190">
        <v>4.55</v>
      </c>
      <c r="AI190">
        <v>1142.58</v>
      </c>
      <c r="AJ190">
        <v>1948.68</v>
      </c>
      <c r="AK190">
        <v>-12.69239</v>
      </c>
      <c r="AL190">
        <v>0.58288602667799105</v>
      </c>
      <c r="AN190">
        <v>2.6060490454418699</v>
      </c>
    </row>
    <row r="191" spans="1:41">
      <c r="A191">
        <v>190</v>
      </c>
      <c r="G191" t="s">
        <v>57</v>
      </c>
      <c r="AA191" s="1">
        <v>44495</v>
      </c>
      <c r="AB191">
        <v>4.83</v>
      </c>
      <c r="AC191">
        <v>26.75</v>
      </c>
      <c r="AD191">
        <v>28.5</v>
      </c>
      <c r="AE191">
        <v>25.99</v>
      </c>
      <c r="AF191">
        <v>0.48</v>
      </c>
      <c r="AG191">
        <v>11.52</v>
      </c>
      <c r="AH191">
        <v>4.4800000000000004</v>
      </c>
      <c r="AI191">
        <v>953.19200000000001</v>
      </c>
      <c r="AJ191">
        <v>1569.4863</v>
      </c>
      <c r="AK191">
        <v>-13.039296999999999</v>
      </c>
      <c r="AL191">
        <v>0.63855058284324795</v>
      </c>
      <c r="AN191">
        <v>1.6486903427736499</v>
      </c>
    </row>
    <row r="192" spans="1:41">
      <c r="A192">
        <v>191</v>
      </c>
      <c r="G192" t="s">
        <v>57</v>
      </c>
      <c r="AA192" s="1">
        <v>44508</v>
      </c>
      <c r="AB192">
        <v>4.9400000000000004</v>
      </c>
      <c r="AC192">
        <v>25.86</v>
      </c>
      <c r="AD192">
        <v>26.3</v>
      </c>
      <c r="AE192">
        <v>32.729999999999997</v>
      </c>
      <c r="AF192">
        <v>0.42</v>
      </c>
      <c r="AG192">
        <v>12.87</v>
      </c>
      <c r="AH192">
        <v>4.22</v>
      </c>
      <c r="AI192">
        <v>1035.23</v>
      </c>
      <c r="AJ192">
        <v>1303.4872</v>
      </c>
      <c r="AK192">
        <v>-13.109971</v>
      </c>
      <c r="AL192">
        <v>0.59400795705274601</v>
      </c>
      <c r="AN192">
        <v>1.9009613003686801</v>
      </c>
    </row>
    <row r="193" spans="1:41">
      <c r="A193">
        <v>192</v>
      </c>
      <c r="G193" t="s">
        <v>57</v>
      </c>
      <c r="AA193" s="1">
        <v>44522</v>
      </c>
      <c r="AB193">
        <v>5.33</v>
      </c>
      <c r="AC193">
        <v>24.82</v>
      </c>
      <c r="AD193">
        <v>26.4</v>
      </c>
      <c r="AE193">
        <v>23.77</v>
      </c>
      <c r="AF193">
        <v>0.36</v>
      </c>
      <c r="AG193">
        <v>19.04</v>
      </c>
      <c r="AH193">
        <v>4.03</v>
      </c>
      <c r="AI193">
        <v>1207.94</v>
      </c>
      <c r="AJ193">
        <v>1700</v>
      </c>
      <c r="AK193">
        <v>-13.255998999999999</v>
      </c>
      <c r="AL193">
        <v>0.74227156521436499</v>
      </c>
      <c r="AM193">
        <v>803.04089324756796</v>
      </c>
      <c r="AN193">
        <v>3.8821196716328199</v>
      </c>
      <c r="AO193">
        <v>0.742189972573148</v>
      </c>
    </row>
    <row r="194" spans="1:41">
      <c r="A194">
        <v>193</v>
      </c>
      <c r="G194" t="s">
        <v>57</v>
      </c>
      <c r="AA194" s="1">
        <v>44544</v>
      </c>
      <c r="AB194">
        <v>5.64</v>
      </c>
      <c r="AC194">
        <v>24.19</v>
      </c>
      <c r="AD194">
        <v>14.8</v>
      </c>
      <c r="AE194">
        <v>25.82</v>
      </c>
      <c r="AF194">
        <v>0.31</v>
      </c>
      <c r="AG194">
        <v>21.43</v>
      </c>
      <c r="AH194">
        <v>2.2000000000000002</v>
      </c>
      <c r="AI194">
        <v>1317.26</v>
      </c>
      <c r="AJ194">
        <v>1038.981</v>
      </c>
      <c r="AK194">
        <v>-13.221416</v>
      </c>
      <c r="AL194">
        <v>0.89298208036121196</v>
      </c>
      <c r="AN194">
        <v>3.0693545679918901</v>
      </c>
    </row>
    <row r="195" spans="1:41">
      <c r="A195">
        <v>194</v>
      </c>
      <c r="G195" t="s">
        <v>57</v>
      </c>
      <c r="AA195" s="1">
        <v>44570</v>
      </c>
      <c r="AB195">
        <v>5.88</v>
      </c>
      <c r="AC195">
        <v>25.09</v>
      </c>
      <c r="AD195">
        <v>12.9</v>
      </c>
      <c r="AE195">
        <v>27</v>
      </c>
      <c r="AF195">
        <v>0.25</v>
      </c>
      <c r="AG195">
        <v>23.62</v>
      </c>
      <c r="AH195">
        <v>6.3</v>
      </c>
      <c r="AI195">
        <v>1327.22</v>
      </c>
      <c r="AJ195">
        <v>1100</v>
      </c>
      <c r="AK195">
        <v>-13.353891000000001</v>
      </c>
      <c r="AL195">
        <v>1.2579360830462401</v>
      </c>
      <c r="AN195">
        <v>2.7772858095249102</v>
      </c>
    </row>
    <row r="196" spans="1:41">
      <c r="A196">
        <v>195</v>
      </c>
      <c r="G196" t="s">
        <v>57</v>
      </c>
      <c r="AA196" s="1">
        <v>44602</v>
      </c>
      <c r="AB196">
        <v>5.96</v>
      </c>
      <c r="AC196">
        <v>26.45</v>
      </c>
      <c r="AD196">
        <v>13.6</v>
      </c>
      <c r="AE196">
        <v>41.59</v>
      </c>
      <c r="AF196">
        <v>0.27</v>
      </c>
      <c r="AG196">
        <v>20.9</v>
      </c>
      <c r="AH196">
        <v>3.86</v>
      </c>
      <c r="AI196">
        <v>1516.51</v>
      </c>
      <c r="AJ196">
        <v>1200</v>
      </c>
      <c r="AK196">
        <v>-13.333691</v>
      </c>
      <c r="AL196">
        <v>1.0689306615534799</v>
      </c>
      <c r="AN196">
        <v>3.56171004580293</v>
      </c>
    </row>
    <row r="197" spans="1:41">
      <c r="A197">
        <v>196</v>
      </c>
      <c r="G197" t="s">
        <v>57</v>
      </c>
      <c r="AA197" s="1">
        <v>44627</v>
      </c>
      <c r="AB197">
        <v>6.07</v>
      </c>
      <c r="AC197">
        <v>27.33</v>
      </c>
      <c r="AD197">
        <v>11.6</v>
      </c>
      <c r="AE197">
        <v>48.7</v>
      </c>
      <c r="AF197">
        <v>0.27</v>
      </c>
      <c r="AG197">
        <v>20.010000000000002</v>
      </c>
      <c r="AH197">
        <v>4.1900000000000004</v>
      </c>
      <c r="AI197">
        <v>1573.39</v>
      </c>
      <c r="AJ197">
        <v>940</v>
      </c>
      <c r="AL197">
        <v>1.0920313241803701</v>
      </c>
      <c r="AN197">
        <v>7.67463712250394</v>
      </c>
    </row>
    <row r="198" spans="1:41">
      <c r="A198">
        <v>197</v>
      </c>
      <c r="G198" t="s">
        <v>57</v>
      </c>
      <c r="AA198" s="1">
        <v>44655</v>
      </c>
      <c r="AB198">
        <v>5.9</v>
      </c>
      <c r="AC198">
        <v>26.1</v>
      </c>
      <c r="AD198">
        <v>17.399999999999999</v>
      </c>
      <c r="AE198">
        <v>38.43</v>
      </c>
      <c r="AF198">
        <v>0.34</v>
      </c>
      <c r="AG198">
        <v>24.62</v>
      </c>
      <c r="AH198">
        <v>4.66</v>
      </c>
      <c r="AI198">
        <v>1306.48</v>
      </c>
      <c r="AJ198">
        <v>1500</v>
      </c>
      <c r="AK198">
        <v>-13.158141000000001</v>
      </c>
      <c r="AL198">
        <v>0.78542252931434597</v>
      </c>
      <c r="AN198">
        <v>1.82325633297055</v>
      </c>
    </row>
    <row r="199" spans="1:41">
      <c r="A199">
        <v>198</v>
      </c>
      <c r="G199" t="s">
        <v>57</v>
      </c>
      <c r="AA199" s="1">
        <v>44671</v>
      </c>
      <c r="AB199">
        <v>5.05</v>
      </c>
      <c r="AC199">
        <v>24.72</v>
      </c>
      <c r="AD199">
        <v>27</v>
      </c>
      <c r="AE199">
        <v>30.24</v>
      </c>
      <c r="AF199">
        <v>0.46</v>
      </c>
      <c r="AG199">
        <v>10.59</v>
      </c>
      <c r="AH199">
        <v>3.42</v>
      </c>
      <c r="AI199">
        <v>493.41699999999997</v>
      </c>
      <c r="AJ199">
        <v>1900</v>
      </c>
      <c r="AK199">
        <v>-13.651285</v>
      </c>
      <c r="AL199">
        <v>0.72452078238890205</v>
      </c>
    </row>
    <row r="200" spans="1:41">
      <c r="A200">
        <v>199</v>
      </c>
      <c r="G200" t="s">
        <v>57</v>
      </c>
      <c r="AA200" s="1">
        <v>44676</v>
      </c>
      <c r="AB200">
        <v>4.9000000000000004</v>
      </c>
      <c r="AC200">
        <v>23.7</v>
      </c>
      <c r="AD200">
        <v>24.6</v>
      </c>
      <c r="AE200">
        <v>97.56</v>
      </c>
      <c r="AF200">
        <v>0.48</v>
      </c>
      <c r="AG200">
        <v>10.91</v>
      </c>
      <c r="AH200">
        <v>5.75</v>
      </c>
      <c r="AI200">
        <v>886.22900000000004</v>
      </c>
      <c r="AJ200">
        <v>1700</v>
      </c>
      <c r="AK200">
        <v>-13.998461000000001</v>
      </c>
      <c r="AL200">
        <v>0.66361903546345802</v>
      </c>
    </row>
    <row r="201" spans="1:41">
      <c r="A201">
        <v>200</v>
      </c>
      <c r="G201" t="s">
        <v>57</v>
      </c>
      <c r="AA201" s="1">
        <v>44679</v>
      </c>
      <c r="AB201">
        <v>5.2</v>
      </c>
      <c r="AC201">
        <v>23.81</v>
      </c>
      <c r="AD201">
        <v>21.6</v>
      </c>
      <c r="AE201">
        <v>97.41</v>
      </c>
      <c r="AF201">
        <v>0.47</v>
      </c>
      <c r="AG201">
        <v>14.65</v>
      </c>
      <c r="AH201">
        <v>2.91</v>
      </c>
      <c r="AI201">
        <v>1082.73</v>
      </c>
      <c r="AJ201">
        <v>1400</v>
      </c>
      <c r="AK201">
        <v>-13.721511</v>
      </c>
      <c r="AL201">
        <v>0.695119939045584</v>
      </c>
    </row>
    <row r="202" spans="1:41">
      <c r="A202">
        <v>201</v>
      </c>
      <c r="G202" t="s">
        <v>57</v>
      </c>
      <c r="AA202" s="1">
        <v>44686</v>
      </c>
      <c r="AB202">
        <v>5.21</v>
      </c>
      <c r="AC202">
        <v>23.41</v>
      </c>
      <c r="AD202">
        <v>18.600000000000001</v>
      </c>
      <c r="AE202">
        <v>71.97</v>
      </c>
      <c r="AF202">
        <v>0.4</v>
      </c>
      <c r="AG202">
        <v>13.33</v>
      </c>
      <c r="AH202">
        <v>2.5099999999999998</v>
      </c>
      <c r="AI202">
        <v>1008.41</v>
      </c>
      <c r="AJ202">
        <v>1500</v>
      </c>
      <c r="AK202">
        <v>-13.754275</v>
      </c>
      <c r="AL202">
        <v>0.65311873426941602</v>
      </c>
      <c r="AM202">
        <v>745.57675740957097</v>
      </c>
      <c r="AO202">
        <v>0.65304623749409996</v>
      </c>
    </row>
    <row r="203" spans="1:41">
      <c r="A203">
        <v>202</v>
      </c>
      <c r="G203" t="s">
        <v>57</v>
      </c>
      <c r="AA203" s="1">
        <v>44690</v>
      </c>
      <c r="AB203">
        <v>5.15</v>
      </c>
      <c r="AC203">
        <v>22.67</v>
      </c>
      <c r="AD203">
        <v>20.399999999999999</v>
      </c>
      <c r="AE203">
        <v>47.28</v>
      </c>
      <c r="AF203">
        <v>0.43</v>
      </c>
      <c r="AG203">
        <v>11.73</v>
      </c>
      <c r="AH203">
        <v>3.38</v>
      </c>
      <c r="AI203">
        <v>964.85900000000004</v>
      </c>
      <c r="AJ203">
        <v>1600</v>
      </c>
      <c r="AK203">
        <v>-13.591343999999999</v>
      </c>
      <c r="AL203">
        <v>0.63001807164252399</v>
      </c>
      <c r="AM203">
        <v>745.707310896948</v>
      </c>
      <c r="AO203">
        <v>0.62994767250860095</v>
      </c>
    </row>
    <row r="204" spans="1:41">
      <c r="A204">
        <v>203</v>
      </c>
      <c r="G204" t="s">
        <v>57</v>
      </c>
      <c r="AA204" s="1">
        <v>44693</v>
      </c>
      <c r="AB204">
        <v>5.04</v>
      </c>
      <c r="AC204">
        <v>22.53</v>
      </c>
      <c r="AD204">
        <v>22.4</v>
      </c>
      <c r="AE204">
        <v>73.36</v>
      </c>
      <c r="AF204">
        <v>0.47</v>
      </c>
      <c r="AG204">
        <v>13.16</v>
      </c>
      <c r="AH204">
        <v>3.1</v>
      </c>
      <c r="AI204">
        <v>898.904</v>
      </c>
      <c r="AJ204">
        <v>1800</v>
      </c>
      <c r="AK204">
        <v>-13.613296999999999</v>
      </c>
      <c r="AL204">
        <v>0.64471849331418196</v>
      </c>
    </row>
    <row r="205" spans="1:41">
      <c r="A205">
        <v>204</v>
      </c>
      <c r="G205" t="s">
        <v>57</v>
      </c>
      <c r="AA205" s="1">
        <v>44698</v>
      </c>
      <c r="AB205">
        <v>5.24</v>
      </c>
      <c r="AC205">
        <v>23.09</v>
      </c>
      <c r="AD205">
        <v>18.899999999999999</v>
      </c>
      <c r="AE205">
        <v>90.94</v>
      </c>
      <c r="AF205">
        <v>0.42</v>
      </c>
      <c r="AG205">
        <v>15.07</v>
      </c>
      <c r="AH205">
        <v>3.28</v>
      </c>
      <c r="AI205">
        <v>917.52599999999995</v>
      </c>
      <c r="AJ205">
        <v>1500</v>
      </c>
      <c r="AK205">
        <v>-13.394246000000001</v>
      </c>
      <c r="AL205">
        <v>0.66781915594107499</v>
      </c>
      <c r="AN205">
        <v>1.3992432322797199</v>
      </c>
    </row>
    <row r="206" spans="1:41">
      <c r="A206">
        <v>205</v>
      </c>
      <c r="G206" t="s">
        <v>57</v>
      </c>
      <c r="AA206" s="1">
        <v>44705</v>
      </c>
      <c r="AB206">
        <v>5.5</v>
      </c>
      <c r="AC206">
        <v>24.08</v>
      </c>
      <c r="AD206">
        <v>15.7</v>
      </c>
      <c r="AE206">
        <v>80.92</v>
      </c>
      <c r="AF206">
        <v>0.36</v>
      </c>
      <c r="AG206">
        <v>13.39</v>
      </c>
      <c r="AH206">
        <v>2.65</v>
      </c>
      <c r="AI206">
        <v>712.55700000000002</v>
      </c>
      <c r="AJ206">
        <v>1100</v>
      </c>
      <c r="AK206">
        <v>-13.312542000000001</v>
      </c>
      <c r="AL206">
        <v>0.67201927641869197</v>
      </c>
      <c r="AN206">
        <v>3.7949172511828899</v>
      </c>
    </row>
    <row r="207" spans="1:41">
      <c r="A207">
        <v>206</v>
      </c>
      <c r="G207" t="s">
        <v>57</v>
      </c>
      <c r="AA207" s="1">
        <v>44721</v>
      </c>
      <c r="AB207">
        <v>5.48</v>
      </c>
      <c r="AC207">
        <v>24.82</v>
      </c>
      <c r="AD207">
        <v>18.5</v>
      </c>
      <c r="AE207">
        <v>39.92</v>
      </c>
      <c r="AF207">
        <v>0.35</v>
      </c>
      <c r="AG207">
        <v>12.14</v>
      </c>
      <c r="AH207">
        <v>2.48</v>
      </c>
      <c r="AI207">
        <v>1193.48</v>
      </c>
      <c r="AJ207">
        <v>1200</v>
      </c>
      <c r="AK207">
        <v>-12.976704</v>
      </c>
      <c r="AL207">
        <v>0.50191439707521002</v>
      </c>
      <c r="AN207">
        <v>2.28967074373046</v>
      </c>
    </row>
    <row r="208" spans="1:41">
      <c r="A208">
        <v>207</v>
      </c>
      <c r="G208" t="s">
        <v>57</v>
      </c>
      <c r="AA208" s="1">
        <v>44734</v>
      </c>
      <c r="AB208">
        <v>5.15</v>
      </c>
      <c r="AC208">
        <v>26.27</v>
      </c>
      <c r="AD208">
        <v>26.1</v>
      </c>
      <c r="AE208">
        <v>40.97</v>
      </c>
      <c r="AF208">
        <v>0.47</v>
      </c>
      <c r="AG208">
        <v>12.71</v>
      </c>
      <c r="AH208">
        <v>2.5299999999999998</v>
      </c>
      <c r="AI208">
        <v>973.04200000000003</v>
      </c>
      <c r="AJ208">
        <v>1800</v>
      </c>
      <c r="AK208">
        <v>-13.397387</v>
      </c>
      <c r="AL208">
        <v>0.63211813188133203</v>
      </c>
      <c r="AN208">
        <v>2.86208842966307</v>
      </c>
    </row>
    <row r="209" spans="1:41">
      <c r="A209">
        <v>208</v>
      </c>
      <c r="G209" t="s">
        <v>57</v>
      </c>
      <c r="AA209" s="1">
        <v>44748</v>
      </c>
      <c r="AB209">
        <v>5.18</v>
      </c>
      <c r="AC209">
        <v>27.47</v>
      </c>
      <c r="AD209">
        <v>30.9</v>
      </c>
      <c r="AE209">
        <v>23.4</v>
      </c>
      <c r="AF209">
        <v>0.53</v>
      </c>
      <c r="AG209">
        <v>13.2</v>
      </c>
      <c r="AH209">
        <v>3.11</v>
      </c>
      <c r="AI209">
        <v>661.54700000000003</v>
      </c>
      <c r="AJ209">
        <v>2100</v>
      </c>
      <c r="AK209">
        <v>-13.150425</v>
      </c>
      <c r="AL209">
        <v>0.54601566209018704</v>
      </c>
      <c r="AN209">
        <v>3.6677133209756398</v>
      </c>
    </row>
    <row r="210" spans="1:41">
      <c r="A210">
        <v>209</v>
      </c>
      <c r="G210" t="s">
        <v>57</v>
      </c>
      <c r="AA210" s="1">
        <v>44760</v>
      </c>
      <c r="AB210">
        <v>4.96</v>
      </c>
      <c r="AC210">
        <v>27</v>
      </c>
      <c r="AD210">
        <v>28.8</v>
      </c>
      <c r="AE210">
        <v>58.31</v>
      </c>
      <c r="AF210">
        <v>0.52</v>
      </c>
      <c r="AG210">
        <v>11.84</v>
      </c>
      <c r="AH210">
        <v>2.5</v>
      </c>
      <c r="AI210">
        <v>938.745</v>
      </c>
      <c r="AJ210">
        <v>2100</v>
      </c>
      <c r="AK210">
        <v>-12.930011</v>
      </c>
      <c r="AL210">
        <v>0.71402048119485995</v>
      </c>
      <c r="AN210">
        <v>3.05289432497394</v>
      </c>
    </row>
    <row r="211" spans="1:41">
      <c r="A211">
        <v>210</v>
      </c>
      <c r="G211" t="s">
        <v>57</v>
      </c>
      <c r="AA211" s="1">
        <v>44805</v>
      </c>
      <c r="AB211">
        <v>5.92</v>
      </c>
      <c r="AC211">
        <v>28.14</v>
      </c>
      <c r="AD211">
        <v>20</v>
      </c>
      <c r="AE211">
        <v>30.67</v>
      </c>
      <c r="AF211">
        <v>0.36</v>
      </c>
      <c r="AG211">
        <v>23.18</v>
      </c>
      <c r="AH211">
        <v>2.58</v>
      </c>
      <c r="AI211">
        <v>1158.21</v>
      </c>
      <c r="AJ211">
        <v>1600</v>
      </c>
      <c r="AK211">
        <v>-12.934929</v>
      </c>
      <c r="AL211">
        <v>0.86942493886668204</v>
      </c>
      <c r="AM211">
        <v>1303.0335319723099</v>
      </c>
      <c r="AN211">
        <v>18.274964639774598</v>
      </c>
      <c r="AO211">
        <v>0.86932337618368205</v>
      </c>
    </row>
    <row r="212" spans="1:41">
      <c r="A212">
        <v>211</v>
      </c>
      <c r="G212" t="s">
        <v>57</v>
      </c>
      <c r="AA212" s="1">
        <v>44818</v>
      </c>
      <c r="AB212">
        <v>5.96</v>
      </c>
      <c r="AC212">
        <v>28.02</v>
      </c>
      <c r="AD212">
        <v>16.100000000000001</v>
      </c>
      <c r="AE212">
        <v>25.62</v>
      </c>
      <c r="AF212">
        <v>0.31</v>
      </c>
      <c r="AG212">
        <v>4.0599999999999996</v>
      </c>
      <c r="AH212">
        <v>1.48</v>
      </c>
      <c r="AI212">
        <v>1268.28</v>
      </c>
      <c r="AJ212">
        <v>1100</v>
      </c>
      <c r="AK212">
        <v>-13.029529</v>
      </c>
      <c r="AL212">
        <v>0.94712716770259298</v>
      </c>
      <c r="AN212">
        <v>14.2680408382463</v>
      </c>
    </row>
    <row r="213" spans="1:41">
      <c r="A213">
        <v>212</v>
      </c>
      <c r="G213" t="s">
        <v>57</v>
      </c>
      <c r="AA213" s="1">
        <v>44831</v>
      </c>
      <c r="AB213">
        <v>5.39</v>
      </c>
      <c r="AC213">
        <v>29.2</v>
      </c>
      <c r="AD213">
        <v>27.7</v>
      </c>
      <c r="AE213">
        <v>17.04</v>
      </c>
      <c r="AF213">
        <v>0.47</v>
      </c>
      <c r="AG213">
        <v>19.690000000000001</v>
      </c>
      <c r="AH213">
        <v>2.96</v>
      </c>
      <c r="AI213">
        <v>1052.6600000000001</v>
      </c>
      <c r="AJ213">
        <v>2200</v>
      </c>
      <c r="AK213">
        <v>-12.816601</v>
      </c>
      <c r="AL213">
        <v>0.58801686686635501</v>
      </c>
      <c r="AN213">
        <v>3.7313152860792602</v>
      </c>
    </row>
    <row r="214" spans="1:41">
      <c r="A214">
        <v>213</v>
      </c>
      <c r="G214" t="s">
        <v>57</v>
      </c>
      <c r="AA214" s="1">
        <v>44859</v>
      </c>
      <c r="AB214">
        <v>5.61</v>
      </c>
      <c r="AC214">
        <v>26.74</v>
      </c>
      <c r="AD214">
        <v>21.6</v>
      </c>
      <c r="AE214">
        <v>24.39</v>
      </c>
      <c r="AF214">
        <v>0.39</v>
      </c>
      <c r="AG214">
        <v>23.73</v>
      </c>
      <c r="AH214">
        <v>3.27</v>
      </c>
      <c r="AI214">
        <v>1068.24</v>
      </c>
      <c r="AJ214">
        <v>1800</v>
      </c>
      <c r="AK214">
        <v>-12.903705</v>
      </c>
    </row>
    <row r="215" spans="1:41">
      <c r="A215">
        <v>214</v>
      </c>
      <c r="G215" t="s">
        <v>57</v>
      </c>
      <c r="AA215" s="1">
        <v>44874</v>
      </c>
      <c r="AB215">
        <v>5.36</v>
      </c>
      <c r="AC215">
        <v>25.83</v>
      </c>
      <c r="AD215">
        <v>25.1</v>
      </c>
      <c r="AE215">
        <v>21.72</v>
      </c>
      <c r="AF215">
        <v>0.44</v>
      </c>
      <c r="AG215">
        <v>21.92</v>
      </c>
      <c r="AH215">
        <v>3.84</v>
      </c>
      <c r="AI215">
        <v>1003.23</v>
      </c>
      <c r="AJ215">
        <v>2500</v>
      </c>
      <c r="AK215">
        <v>-12.895114</v>
      </c>
    </row>
    <row r="216" spans="1:41">
      <c r="A216">
        <v>215</v>
      </c>
      <c r="G216" t="s">
        <v>57</v>
      </c>
      <c r="AA216" s="1">
        <v>44886</v>
      </c>
      <c r="AB216">
        <v>3.31</v>
      </c>
      <c r="AC216">
        <v>0.05</v>
      </c>
      <c r="AD216">
        <v>18.5</v>
      </c>
      <c r="AE216">
        <v>28.97</v>
      </c>
      <c r="AF216">
        <v>0.35</v>
      </c>
      <c r="AG216">
        <v>25.19</v>
      </c>
      <c r="AH216">
        <v>3.52</v>
      </c>
      <c r="AI216">
        <v>1241.17</v>
      </c>
      <c r="AJ216">
        <v>1500</v>
      </c>
      <c r="AK216">
        <v>-12.796429</v>
      </c>
    </row>
    <row r="217" spans="1:41">
      <c r="A217">
        <v>216</v>
      </c>
      <c r="G217" t="s">
        <v>57</v>
      </c>
      <c r="AA217" s="1">
        <v>44908</v>
      </c>
      <c r="AB217">
        <v>5.86</v>
      </c>
      <c r="AC217">
        <v>26.34</v>
      </c>
      <c r="AD217">
        <v>14.7</v>
      </c>
      <c r="AE217">
        <v>31.03</v>
      </c>
      <c r="AF217">
        <v>0.31</v>
      </c>
      <c r="AG217">
        <v>28.08</v>
      </c>
      <c r="AH217">
        <v>3.42</v>
      </c>
      <c r="AI217">
        <v>1345.6</v>
      </c>
      <c r="AJ217">
        <v>1600</v>
      </c>
      <c r="AK217">
        <v>-13.081116</v>
      </c>
    </row>
    <row r="218" spans="1:41">
      <c r="A218">
        <v>217</v>
      </c>
      <c r="G218" t="s">
        <v>57</v>
      </c>
      <c r="AA218" s="1">
        <v>44943</v>
      </c>
      <c r="AB218">
        <v>5.96</v>
      </c>
      <c r="AC218">
        <v>27.55</v>
      </c>
      <c r="AE218">
        <v>36.090000000000003</v>
      </c>
      <c r="AG218">
        <v>24.48</v>
      </c>
      <c r="AH218">
        <v>2.3199999999999998</v>
      </c>
      <c r="AI218">
        <v>1356.35</v>
      </c>
      <c r="AK218">
        <v>-13.102019</v>
      </c>
      <c r="AL218">
        <v>1.09413138441918</v>
      </c>
      <c r="AM218">
        <v>1301.8189775276201</v>
      </c>
      <c r="AN218">
        <v>4.60054214249545</v>
      </c>
      <c r="AO218">
        <v>1.0940090067703101</v>
      </c>
    </row>
    <row r="219" spans="1:41">
      <c r="A219">
        <v>218</v>
      </c>
      <c r="G219" t="s">
        <v>57</v>
      </c>
      <c r="AA219" s="1">
        <v>44972</v>
      </c>
      <c r="AB219">
        <v>5.99</v>
      </c>
      <c r="AC219">
        <v>25.78</v>
      </c>
      <c r="AD219">
        <v>14.9</v>
      </c>
      <c r="AE219">
        <v>36.07</v>
      </c>
      <c r="AF219">
        <v>0.33</v>
      </c>
      <c r="AG219">
        <v>24.21</v>
      </c>
      <c r="AH219">
        <v>2.4</v>
      </c>
      <c r="AI219">
        <v>1343.41</v>
      </c>
      <c r="AK219">
        <v>-12.985690999999999</v>
      </c>
      <c r="AL219">
        <v>0.97652801104591203</v>
      </c>
      <c r="AN219">
        <v>4.3461342820809596</v>
      </c>
    </row>
    <row r="220" spans="1:41">
      <c r="A220">
        <v>219</v>
      </c>
      <c r="G220" t="s">
        <v>57</v>
      </c>
      <c r="AA220" s="1">
        <v>44999</v>
      </c>
      <c r="AB220">
        <v>6.04</v>
      </c>
      <c r="AC220">
        <v>27.26</v>
      </c>
      <c r="AD220">
        <v>16.100000000000001</v>
      </c>
      <c r="AE220">
        <v>39.299999999999997</v>
      </c>
      <c r="AF220">
        <v>0.33</v>
      </c>
      <c r="AG220">
        <v>27.36</v>
      </c>
      <c r="AH220">
        <v>3.39</v>
      </c>
      <c r="AI220">
        <v>1284.8399999999999</v>
      </c>
      <c r="AK220">
        <v>-13.05294</v>
      </c>
      <c r="AL220">
        <v>1.1487329506282</v>
      </c>
      <c r="AN220">
        <v>6.0209860298097198</v>
      </c>
    </row>
    <row r="221" spans="1:41">
      <c r="A221">
        <v>220</v>
      </c>
      <c r="G221" t="s">
        <v>57</v>
      </c>
      <c r="AA221" s="1">
        <v>45021</v>
      </c>
      <c r="AB221">
        <v>6.08</v>
      </c>
      <c r="AC221">
        <v>28.24</v>
      </c>
      <c r="AD221">
        <v>14.3</v>
      </c>
      <c r="AE221">
        <v>51.83</v>
      </c>
      <c r="AF221">
        <v>0.34</v>
      </c>
      <c r="AG221">
        <v>30.95</v>
      </c>
      <c r="AH221">
        <v>3.21</v>
      </c>
      <c r="AI221">
        <v>1391.18</v>
      </c>
      <c r="AK221">
        <v>-13.104626</v>
      </c>
    </row>
    <row r="222" spans="1:41">
      <c r="A222">
        <v>221</v>
      </c>
      <c r="G222" t="s">
        <v>57</v>
      </c>
      <c r="AA222" s="1">
        <v>45030</v>
      </c>
      <c r="AB222">
        <v>5.62</v>
      </c>
      <c r="AC222">
        <v>24.84</v>
      </c>
      <c r="AD222">
        <v>21.6</v>
      </c>
      <c r="AE222">
        <v>20.28</v>
      </c>
      <c r="AF222">
        <v>0.34</v>
      </c>
      <c r="AG222">
        <v>18.739999999999998</v>
      </c>
      <c r="AH222">
        <v>3.05</v>
      </c>
      <c r="AI222">
        <v>936.48800000000006</v>
      </c>
      <c r="AK222">
        <v>-13.262888999999999</v>
      </c>
      <c r="AL222">
        <v>0.80642313170242996</v>
      </c>
      <c r="AM222">
        <v>889.89500135456399</v>
      </c>
      <c r="AN222">
        <v>1.3780425772451801</v>
      </c>
      <c r="AO222">
        <v>0.80633416919893697</v>
      </c>
    </row>
    <row r="223" spans="1:41">
      <c r="A223">
        <v>222</v>
      </c>
      <c r="G223" t="s">
        <v>57</v>
      </c>
      <c r="AA223" s="1">
        <v>45034</v>
      </c>
      <c r="AB223">
        <v>5.56</v>
      </c>
      <c r="AC223">
        <v>24.03</v>
      </c>
      <c r="AD223">
        <v>22.3</v>
      </c>
      <c r="AE223">
        <v>20.51</v>
      </c>
      <c r="AF223">
        <v>0.36</v>
      </c>
      <c r="AG223">
        <v>16.77</v>
      </c>
      <c r="AH223">
        <v>3.37</v>
      </c>
      <c r="AI223">
        <v>861.06</v>
      </c>
      <c r="AK223">
        <v>-13.304071</v>
      </c>
      <c r="AL223">
        <v>0.78962264979196295</v>
      </c>
      <c r="AM223">
        <v>872.23662222893802</v>
      </c>
      <c r="AO223">
        <v>0.78953552470191701</v>
      </c>
    </row>
    <row r="224" spans="1:41">
      <c r="A224">
        <v>223</v>
      </c>
      <c r="G224" t="s">
        <v>57</v>
      </c>
      <c r="AA224" s="1">
        <v>45041</v>
      </c>
      <c r="AB224">
        <v>5.05</v>
      </c>
      <c r="AC224">
        <v>24.71</v>
      </c>
      <c r="AD224">
        <v>20.9</v>
      </c>
      <c r="AE224">
        <v>100.11</v>
      </c>
      <c r="AF224">
        <v>0.41</v>
      </c>
      <c r="AG224">
        <v>12.45</v>
      </c>
      <c r="AH224">
        <v>2.6</v>
      </c>
      <c r="AI224">
        <v>1018.17</v>
      </c>
      <c r="AK224">
        <v>-13.610340000000001</v>
      </c>
      <c r="AL224">
        <v>0.58801686686635501</v>
      </c>
      <c r="AM224">
        <v>644.89488084926995</v>
      </c>
      <c r="AO224">
        <v>0.58795207078885603</v>
      </c>
    </row>
    <row r="225" spans="1:41">
      <c r="A225">
        <v>224</v>
      </c>
      <c r="G225" t="s">
        <v>57</v>
      </c>
      <c r="AA225" s="1">
        <v>45043</v>
      </c>
      <c r="AB225">
        <v>4.82</v>
      </c>
      <c r="AC225">
        <v>25.37</v>
      </c>
      <c r="AD225">
        <v>23.8</v>
      </c>
      <c r="AE225">
        <v>70.430000000000007</v>
      </c>
      <c r="AF225">
        <v>0.41</v>
      </c>
      <c r="AG225">
        <v>9.91</v>
      </c>
      <c r="AH225">
        <v>2.4</v>
      </c>
      <c r="AI225">
        <v>803.10799999999995</v>
      </c>
      <c r="AK225">
        <v>-13.677668000000001</v>
      </c>
      <c r="AL225">
        <v>0.69721999928439304</v>
      </c>
      <c r="AM225">
        <v>770.22868653866203</v>
      </c>
      <c r="AO225">
        <v>0.69714306855447805</v>
      </c>
    </row>
    <row r="226" spans="1:41">
      <c r="A226">
        <v>225</v>
      </c>
      <c r="G226" t="s">
        <v>57</v>
      </c>
      <c r="AA226" s="1">
        <v>45049</v>
      </c>
      <c r="AB226">
        <v>4.87</v>
      </c>
      <c r="AC226">
        <v>24.19</v>
      </c>
      <c r="AD226">
        <v>21.8</v>
      </c>
      <c r="AE226">
        <v>81.34</v>
      </c>
      <c r="AF226">
        <v>0.41</v>
      </c>
      <c r="AG226">
        <v>10.43</v>
      </c>
      <c r="AH226">
        <v>2.38</v>
      </c>
      <c r="AI226">
        <v>745.04</v>
      </c>
      <c r="AK226">
        <v>-13.820612000000001</v>
      </c>
      <c r="AL226">
        <v>0.63421819212013997</v>
      </c>
      <c r="AM226">
        <v>702.33429568795202</v>
      </c>
      <c r="AO226">
        <v>0.63414818209321899</v>
      </c>
    </row>
    <row r="227" spans="1:41">
      <c r="A227">
        <v>226</v>
      </c>
      <c r="G227" t="s">
        <v>57</v>
      </c>
      <c r="AA227" s="1">
        <v>45055</v>
      </c>
      <c r="AB227">
        <v>4.74</v>
      </c>
      <c r="AC227">
        <v>24.1</v>
      </c>
      <c r="AD227">
        <v>23.2</v>
      </c>
      <c r="AE227">
        <v>81.39</v>
      </c>
      <c r="AF227">
        <v>0.44</v>
      </c>
      <c r="AG227">
        <v>9.2799999999999994</v>
      </c>
      <c r="AH227">
        <v>1.97</v>
      </c>
      <c r="AI227">
        <v>758.27800000000002</v>
      </c>
      <c r="AK227">
        <v>-13.983962999999999</v>
      </c>
      <c r="AL227">
        <v>0.66361903546345802</v>
      </c>
      <c r="AM227">
        <v>749.20158005982296</v>
      </c>
      <c r="AO227">
        <v>0.66354552238037401</v>
      </c>
    </row>
    <row r="228" spans="1:41">
      <c r="A228">
        <v>227</v>
      </c>
      <c r="G228" t="s">
        <v>57</v>
      </c>
      <c r="AA228" s="1">
        <v>45058</v>
      </c>
      <c r="AB228">
        <v>4.7</v>
      </c>
      <c r="AC228">
        <v>22.59</v>
      </c>
      <c r="AD228">
        <v>20.5</v>
      </c>
      <c r="AE228">
        <v>93.75</v>
      </c>
      <c r="AF228">
        <v>0.41</v>
      </c>
      <c r="AG228">
        <v>8.4600000000000009</v>
      </c>
      <c r="AH228">
        <v>2.08</v>
      </c>
      <c r="AI228">
        <v>688.63599999999997</v>
      </c>
      <c r="AL228">
        <v>0.59431704758278103</v>
      </c>
      <c r="AM228">
        <v>711.47219787197002</v>
      </c>
      <c r="AO228">
        <v>0.59425049846746403</v>
      </c>
    </row>
    <row r="229" spans="1:41">
      <c r="A229">
        <v>228</v>
      </c>
      <c r="G229" t="s">
        <v>57</v>
      </c>
      <c r="AA229" s="1">
        <v>45061</v>
      </c>
      <c r="AB229">
        <v>4.93</v>
      </c>
      <c r="AC229">
        <v>22.97</v>
      </c>
      <c r="AD229">
        <v>18</v>
      </c>
      <c r="AE229">
        <v>96.92</v>
      </c>
      <c r="AF229">
        <v>0.38</v>
      </c>
      <c r="AG229">
        <v>9.8000000000000007</v>
      </c>
      <c r="AH229">
        <v>2.41</v>
      </c>
      <c r="AI229">
        <v>559.18100000000004</v>
      </c>
      <c r="AK229">
        <v>-13.884009000000001</v>
      </c>
      <c r="AL229">
        <v>0.533415300657337</v>
      </c>
      <c r="AM229">
        <v>695.68751041657504</v>
      </c>
      <c r="AO229">
        <v>0.53335460883032504</v>
      </c>
    </row>
    <row r="230" spans="1:41">
      <c r="A230">
        <v>229</v>
      </c>
      <c r="G230" t="s">
        <v>57</v>
      </c>
      <c r="AA230" s="1">
        <v>45069</v>
      </c>
      <c r="AB230">
        <v>5.32</v>
      </c>
      <c r="AC230">
        <v>23.35</v>
      </c>
      <c r="AD230">
        <v>15.5</v>
      </c>
      <c r="AE230">
        <v>79.959999999999994</v>
      </c>
      <c r="AF230">
        <v>0.32</v>
      </c>
      <c r="AG230">
        <v>7.43</v>
      </c>
      <c r="AH230">
        <v>2.29</v>
      </c>
      <c r="AI230">
        <v>1213.57</v>
      </c>
      <c r="AK230">
        <v>-13.578229</v>
      </c>
      <c r="AL230">
        <v>0.55231584280661195</v>
      </c>
      <c r="AM230">
        <v>795.33808138044003</v>
      </c>
      <c r="AN230">
        <v>1.3356412671761</v>
      </c>
      <c r="AO230">
        <v>0.552251812322614</v>
      </c>
    </row>
    <row r="231" spans="1:41">
      <c r="A231">
        <v>230</v>
      </c>
      <c r="G231" t="s">
        <v>57</v>
      </c>
      <c r="AA231" s="1">
        <v>45084</v>
      </c>
      <c r="AB231">
        <v>5.72</v>
      </c>
      <c r="AC231">
        <v>25.23</v>
      </c>
      <c r="AD231">
        <v>13.1</v>
      </c>
      <c r="AE231">
        <v>38.200000000000003</v>
      </c>
      <c r="AF231">
        <v>0.26</v>
      </c>
      <c r="AG231">
        <v>10.76</v>
      </c>
      <c r="AH231">
        <v>2.39</v>
      </c>
      <c r="AI231">
        <v>1346.74</v>
      </c>
      <c r="AK231">
        <v>-13.411041000000001</v>
      </c>
      <c r="AL231">
        <v>0.66991921617988304</v>
      </c>
      <c r="AN231">
        <v>4.8337493478754103</v>
      </c>
    </row>
    <row r="232" spans="1:41">
      <c r="A232">
        <v>231</v>
      </c>
      <c r="G232" t="s">
        <v>57</v>
      </c>
      <c r="AA232" s="1">
        <v>45097</v>
      </c>
      <c r="AB232">
        <v>5.9</v>
      </c>
      <c r="AC232">
        <v>27.97</v>
      </c>
      <c r="AD232">
        <v>10.6</v>
      </c>
      <c r="AE232">
        <v>21.92</v>
      </c>
      <c r="AF232">
        <v>0.21</v>
      </c>
      <c r="AG232">
        <v>5.4</v>
      </c>
      <c r="AH232">
        <v>1.44</v>
      </c>
      <c r="AI232">
        <v>1635.83</v>
      </c>
      <c r="AK232">
        <v>-13.312074000000001</v>
      </c>
      <c r="AL232">
        <v>0.87152499910549097</v>
      </c>
      <c r="AN232">
        <v>11.5119556837559</v>
      </c>
    </row>
    <row r="233" spans="1:41">
      <c r="A233">
        <v>232</v>
      </c>
      <c r="G233" t="s">
        <v>57</v>
      </c>
      <c r="AA233" s="1">
        <v>45111</v>
      </c>
      <c r="AB233">
        <v>5.86</v>
      </c>
      <c r="AC233">
        <v>27.69</v>
      </c>
      <c r="AD233">
        <v>11.8</v>
      </c>
      <c r="AE233">
        <v>6.21</v>
      </c>
      <c r="AF233">
        <v>0.21</v>
      </c>
      <c r="AG233">
        <v>4.4000000000000004</v>
      </c>
      <c r="AH233">
        <v>0.96</v>
      </c>
      <c r="AI233">
        <v>1358.72</v>
      </c>
      <c r="AK233">
        <v>-13.083071</v>
      </c>
      <c r="AL233">
        <v>0.91352620388165895</v>
      </c>
      <c r="AN233">
        <v>28.345275781181702</v>
      </c>
    </row>
    <row r="234" spans="1:41">
      <c r="A234">
        <v>233</v>
      </c>
      <c r="G234" t="s">
        <v>57</v>
      </c>
      <c r="AA234" s="1">
        <v>45125</v>
      </c>
      <c r="AB234">
        <v>5.73</v>
      </c>
      <c r="AC234">
        <v>27.17</v>
      </c>
      <c r="AD234">
        <v>17.2</v>
      </c>
      <c r="AE234">
        <v>7.7</v>
      </c>
      <c r="AF234">
        <v>0.3</v>
      </c>
      <c r="AG234">
        <v>6.52</v>
      </c>
      <c r="AH234">
        <v>1.61</v>
      </c>
      <c r="AI234">
        <v>1343.2</v>
      </c>
      <c r="AK234">
        <v>-12.998848000000001</v>
      </c>
      <c r="AL234">
        <v>0.58801686686635501</v>
      </c>
      <c r="AM234">
        <v>988.80308616188302</v>
      </c>
      <c r="AN234">
        <v>8.4590613587819607</v>
      </c>
      <c r="AO234">
        <v>0.587946654980115</v>
      </c>
    </row>
    <row r="235" spans="1:41">
      <c r="A235">
        <v>234</v>
      </c>
      <c r="G235" t="s">
        <v>57</v>
      </c>
      <c r="AA235" s="1">
        <v>45139</v>
      </c>
      <c r="AB235">
        <v>5.82</v>
      </c>
      <c r="AC235">
        <v>28.58</v>
      </c>
      <c r="AD235">
        <v>18.600000000000001</v>
      </c>
      <c r="AE235">
        <v>6.31</v>
      </c>
      <c r="AF235">
        <v>0.31</v>
      </c>
      <c r="AG235">
        <v>7.59</v>
      </c>
      <c r="AH235">
        <v>1.79</v>
      </c>
      <c r="AI235">
        <v>855.58399999999995</v>
      </c>
      <c r="AK235">
        <v>-13.095997000000001</v>
      </c>
      <c r="AL235">
        <v>0.55861602352303796</v>
      </c>
      <c r="AM235">
        <v>948.92345069872897</v>
      </c>
      <c r="AN235">
        <v>14.564850008729801</v>
      </c>
      <c r="AO235">
        <v>0.558549193906687</v>
      </c>
    </row>
    <row r="236" spans="1:41">
      <c r="A236">
        <v>235</v>
      </c>
      <c r="G236" t="s">
        <v>57</v>
      </c>
      <c r="AA236" s="1">
        <v>45153</v>
      </c>
      <c r="AB236">
        <v>5.13</v>
      </c>
      <c r="AC236">
        <v>34.229999999999997</v>
      </c>
      <c r="AD236">
        <v>30.2</v>
      </c>
      <c r="AE236">
        <v>14.59</v>
      </c>
      <c r="AF236">
        <v>0.45</v>
      </c>
      <c r="AG236">
        <v>10.7</v>
      </c>
      <c r="AH236">
        <v>2.71</v>
      </c>
      <c r="AI236">
        <v>1558.77</v>
      </c>
      <c r="AK236">
        <v>-12.473140000000001</v>
      </c>
      <c r="AL236">
        <v>0.46411331277665901</v>
      </c>
      <c r="AN236">
        <v>2.0776641933850399</v>
      </c>
    </row>
    <row r="237" spans="1:41">
      <c r="A237">
        <v>236</v>
      </c>
      <c r="G237" t="s">
        <v>57</v>
      </c>
      <c r="AA237" s="1">
        <v>45167</v>
      </c>
      <c r="AL237">
        <v>0.45361301158261702</v>
      </c>
      <c r="AN237">
        <v>3.2012989102157299</v>
      </c>
    </row>
    <row r="238" spans="1:41">
      <c r="A238">
        <v>237</v>
      </c>
      <c r="G238" t="s">
        <v>57</v>
      </c>
      <c r="AA238" s="1">
        <v>45182</v>
      </c>
      <c r="AL238">
        <v>0.66781915594107499</v>
      </c>
      <c r="AN238">
        <v>11.808764854239501</v>
      </c>
    </row>
    <row r="239" spans="1:41">
      <c r="A239">
        <v>238</v>
      </c>
      <c r="G239" t="s">
        <v>57</v>
      </c>
      <c r="AA239" s="1">
        <v>45196</v>
      </c>
      <c r="AL239">
        <v>0.63001807164252399</v>
      </c>
      <c r="AM239">
        <v>926.85560228137194</v>
      </c>
      <c r="AN239">
        <v>5.6181735841534399</v>
      </c>
      <c r="AO239">
        <v>0.62994473519440497</v>
      </c>
    </row>
    <row r="240" spans="1:41">
      <c r="A240">
        <v>239</v>
      </c>
      <c r="G240" t="s">
        <v>57</v>
      </c>
      <c r="AA240" s="1">
        <v>45209</v>
      </c>
      <c r="AL240">
        <v>0.75602168597102803</v>
      </c>
      <c r="AM240">
        <v>898.00281116634403</v>
      </c>
      <c r="AN240">
        <v>7.4414299171239797</v>
      </c>
      <c r="AO240">
        <v>0.75593715212421297</v>
      </c>
    </row>
    <row r="241" spans="1:41">
      <c r="A241">
        <v>240</v>
      </c>
      <c r="G241" t="s">
        <v>57</v>
      </c>
      <c r="AA241" s="1">
        <v>45222</v>
      </c>
      <c r="AL241">
        <v>0.79382277026958004</v>
      </c>
      <c r="AM241">
        <v>887.46534665943295</v>
      </c>
      <c r="AN241">
        <v>7.3566272969858204</v>
      </c>
      <c r="AO241">
        <v>0.79373499048582896</v>
      </c>
    </row>
    <row r="242" spans="1:41">
      <c r="A242">
        <v>241</v>
      </c>
      <c r="G242" t="s">
        <v>57</v>
      </c>
      <c r="AA242" s="1">
        <v>45245</v>
      </c>
      <c r="AL242">
        <v>2.0811596966591401</v>
      </c>
      <c r="AM242">
        <v>2293.3346843571599</v>
      </c>
      <c r="AN242">
        <v>7.8866436728493499</v>
      </c>
      <c r="AO242">
        <v>2.0809301673634901</v>
      </c>
    </row>
    <row r="243" spans="1:41">
      <c r="A243">
        <v>242</v>
      </c>
      <c r="G243" t="s">
        <v>97</v>
      </c>
      <c r="AA243" s="1">
        <v>43445</v>
      </c>
      <c r="AB243">
        <v>4.92</v>
      </c>
      <c r="AC243">
        <v>30.75</v>
      </c>
      <c r="AD243">
        <v>21.363299999999999</v>
      </c>
      <c r="AE243">
        <v>6.97</v>
      </c>
      <c r="AF243">
        <v>0.3745</v>
      </c>
      <c r="AG243">
        <v>4.58</v>
      </c>
      <c r="AH243">
        <v>2.85</v>
      </c>
      <c r="AJ243">
        <v>1013.2277</v>
      </c>
      <c r="AK243">
        <v>-12.561877000000001</v>
      </c>
      <c r="AL243">
        <v>1.7157524618145501</v>
      </c>
      <c r="AM243">
        <v>1842.26988902482</v>
      </c>
      <c r="AO243">
        <v>1.6779826310458299</v>
      </c>
    </row>
    <row r="244" spans="1:41">
      <c r="A244">
        <v>243</v>
      </c>
      <c r="G244" t="s">
        <v>97</v>
      </c>
      <c r="AA244" s="1">
        <v>43489</v>
      </c>
      <c r="AB244">
        <v>5.64</v>
      </c>
      <c r="AC244">
        <v>33.19</v>
      </c>
      <c r="AD244">
        <v>13.2</v>
      </c>
      <c r="AE244">
        <v>3.78</v>
      </c>
      <c r="AF244">
        <v>0.1903</v>
      </c>
      <c r="AG244">
        <v>3.04</v>
      </c>
      <c r="AH244">
        <v>2.97</v>
      </c>
      <c r="AJ244">
        <v>517.73590000000002</v>
      </c>
      <c r="AK244">
        <v>-12.674949</v>
      </c>
      <c r="AL244">
        <v>3.7120119920596202</v>
      </c>
    </row>
    <row r="245" spans="1:41">
      <c r="A245">
        <v>244</v>
      </c>
      <c r="G245" t="s">
        <v>97</v>
      </c>
      <c r="AA245" s="1">
        <v>43516</v>
      </c>
      <c r="AB245">
        <v>5.66</v>
      </c>
      <c r="AC245">
        <v>31.69</v>
      </c>
      <c r="AD245">
        <v>10.7967</v>
      </c>
      <c r="AE245">
        <v>5.19</v>
      </c>
      <c r="AF245">
        <v>0.1966</v>
      </c>
      <c r="AG245">
        <v>3.42</v>
      </c>
      <c r="AH245">
        <v>3.82</v>
      </c>
      <c r="AJ245">
        <v>541.43100000000004</v>
      </c>
      <c r="AK245">
        <v>-12.683263</v>
      </c>
      <c r="AL245">
        <v>3.1889648651395501</v>
      </c>
      <c r="AM245">
        <v>3164.1593813091799</v>
      </c>
      <c r="AO245">
        <v>2.83507155073498</v>
      </c>
    </row>
    <row r="246" spans="1:41">
      <c r="A246">
        <v>245</v>
      </c>
      <c r="G246" t="s">
        <v>97</v>
      </c>
      <c r="AA246" s="1">
        <v>43545</v>
      </c>
      <c r="AB246">
        <v>5.57</v>
      </c>
      <c r="AC246">
        <v>31.82</v>
      </c>
      <c r="AD246">
        <v>11.0267</v>
      </c>
      <c r="AE246">
        <v>4.91</v>
      </c>
      <c r="AF246">
        <v>0.18609999999999999</v>
      </c>
      <c r="AG246">
        <v>3.46</v>
      </c>
      <c r="AH246">
        <v>3.32</v>
      </c>
      <c r="AJ246">
        <v>589.21469999999999</v>
      </c>
      <c r="AK246">
        <v>-12.833288</v>
      </c>
      <c r="AL246">
        <v>3.8441488860528001</v>
      </c>
      <c r="AM246">
        <v>3859.6749067062901</v>
      </c>
      <c r="AO246">
        <v>3.4923067659877201</v>
      </c>
    </row>
    <row r="247" spans="1:41">
      <c r="A247">
        <v>246</v>
      </c>
      <c r="G247" t="s">
        <v>97</v>
      </c>
      <c r="AA247" s="1">
        <v>43559</v>
      </c>
      <c r="AB247">
        <v>5.42</v>
      </c>
      <c r="AC247">
        <v>29.97</v>
      </c>
      <c r="AD247">
        <v>12.1967</v>
      </c>
      <c r="AE247">
        <v>4.8</v>
      </c>
      <c r="AF247">
        <v>0.19869999999999999</v>
      </c>
      <c r="AG247">
        <v>3.28</v>
      </c>
      <c r="AH247">
        <v>3.1</v>
      </c>
      <c r="AJ247">
        <v>687.45659999999998</v>
      </c>
      <c r="AK247">
        <v>-12.974186</v>
      </c>
      <c r="AL247">
        <v>3.6581077103264001</v>
      </c>
      <c r="AM247">
        <v>3747.7204070518001</v>
      </c>
      <c r="AO247">
        <v>3.41570713735819</v>
      </c>
    </row>
    <row r="248" spans="1:41">
      <c r="A248">
        <v>247</v>
      </c>
      <c r="G248" t="s">
        <v>97</v>
      </c>
      <c r="AA248" s="1">
        <v>43573</v>
      </c>
      <c r="AB248">
        <v>5.21</v>
      </c>
      <c r="AC248">
        <v>27.39</v>
      </c>
      <c r="AD248">
        <v>16.343299999999999</v>
      </c>
      <c r="AE248">
        <v>6.49</v>
      </c>
      <c r="AF248">
        <v>0.31069999999999998</v>
      </c>
      <c r="AG248">
        <v>5.85</v>
      </c>
      <c r="AH248">
        <v>3.38</v>
      </c>
      <c r="AJ248">
        <v>867.53989999999999</v>
      </c>
      <c r="AK248">
        <v>-13.140841999999999</v>
      </c>
      <c r="AL248">
        <v>3.2073951934482898</v>
      </c>
      <c r="AM248">
        <v>3353.2497359723502</v>
      </c>
      <c r="AO248">
        <v>3.0733714904551901</v>
      </c>
    </row>
    <row r="249" spans="1:41">
      <c r="A249">
        <v>248</v>
      </c>
      <c r="G249" t="s">
        <v>97</v>
      </c>
      <c r="AA249" s="1">
        <v>43576</v>
      </c>
      <c r="AB249">
        <v>4.68</v>
      </c>
      <c r="AC249">
        <v>33.909999999999997</v>
      </c>
      <c r="AD249">
        <v>32.996699999999997</v>
      </c>
      <c r="AE249">
        <v>10.42</v>
      </c>
      <c r="AF249">
        <v>0.57089999999999996</v>
      </c>
      <c r="AG249">
        <v>10.63</v>
      </c>
      <c r="AH249">
        <v>2.62</v>
      </c>
      <c r="AJ249">
        <v>1565.4806000000001</v>
      </c>
      <c r="AK249">
        <v>-13.953015000000001</v>
      </c>
      <c r="AL249">
        <v>2.4079733638405298</v>
      </c>
    </row>
    <row r="250" spans="1:41">
      <c r="A250">
        <v>249</v>
      </c>
      <c r="G250" t="s">
        <v>97</v>
      </c>
      <c r="AA250" s="1">
        <v>43579</v>
      </c>
      <c r="AB250">
        <v>4.5199999999999996</v>
      </c>
      <c r="AC250">
        <v>31.17</v>
      </c>
      <c r="AD250">
        <v>27.41</v>
      </c>
      <c r="AE250">
        <v>9.0299999999999994</v>
      </c>
      <c r="AF250">
        <v>0.47349999999999998</v>
      </c>
      <c r="AG250">
        <v>8.67</v>
      </c>
      <c r="AH250">
        <v>2.96</v>
      </c>
      <c r="AJ250">
        <v>981.47050000000002</v>
      </c>
      <c r="AK250">
        <v>-14.484219</v>
      </c>
      <c r="AL250">
        <v>1.2924288200091201</v>
      </c>
      <c r="AM250">
        <v>1396.6460866740299</v>
      </c>
      <c r="AO250">
        <v>1.2809446647592699</v>
      </c>
    </row>
    <row r="251" spans="1:41">
      <c r="A251">
        <v>250</v>
      </c>
      <c r="G251" t="s">
        <v>97</v>
      </c>
      <c r="AA251" s="1">
        <v>43581</v>
      </c>
      <c r="AB251">
        <v>4.5</v>
      </c>
      <c r="AC251">
        <v>30.33</v>
      </c>
      <c r="AD251">
        <v>24.23</v>
      </c>
      <c r="AE251">
        <v>7.85</v>
      </c>
      <c r="AF251">
        <v>0.4471</v>
      </c>
      <c r="AG251">
        <v>8.33</v>
      </c>
      <c r="AH251">
        <v>2.98</v>
      </c>
      <c r="AJ251">
        <v>923.31050000000005</v>
      </c>
      <c r="AK251">
        <v>-14.562295000000001</v>
      </c>
      <c r="AL251">
        <v>1.1276353755417901</v>
      </c>
      <c r="AM251">
        <v>1239.05390622356</v>
      </c>
      <c r="AO251">
        <v>1.1179438012995799</v>
      </c>
    </row>
    <row r="252" spans="1:41">
      <c r="A252">
        <v>251</v>
      </c>
      <c r="G252" t="s">
        <v>97</v>
      </c>
      <c r="AA252" s="1">
        <v>43585</v>
      </c>
      <c r="AB252">
        <v>4.54</v>
      </c>
      <c r="AC252">
        <v>27.49</v>
      </c>
      <c r="AD252">
        <v>20.54</v>
      </c>
      <c r="AE252">
        <v>7.43</v>
      </c>
      <c r="AF252">
        <v>0.35949999999999999</v>
      </c>
      <c r="AG252">
        <v>7.91</v>
      </c>
      <c r="AH252">
        <v>2.76</v>
      </c>
      <c r="AJ252">
        <v>836.46849999999995</v>
      </c>
      <c r="AK252">
        <v>-14.261545</v>
      </c>
      <c r="AL252">
        <v>1.1735801716188099</v>
      </c>
      <c r="AM252">
        <v>1315.41110291789</v>
      </c>
      <c r="AO252">
        <v>1.16237148692268</v>
      </c>
    </row>
    <row r="253" spans="1:41">
      <c r="A253">
        <v>252</v>
      </c>
      <c r="G253" t="s">
        <v>97</v>
      </c>
      <c r="AA253" s="1">
        <v>43593</v>
      </c>
      <c r="AB253">
        <v>4.58</v>
      </c>
      <c r="AC253">
        <v>28.1</v>
      </c>
      <c r="AD253">
        <v>21.103300000000001</v>
      </c>
      <c r="AE253">
        <v>6.89</v>
      </c>
      <c r="AF253">
        <v>0.33950000000000002</v>
      </c>
      <c r="AG253">
        <v>7.09</v>
      </c>
      <c r="AH253">
        <v>2.37</v>
      </c>
      <c r="AJ253">
        <v>818.19560000000001</v>
      </c>
      <c r="AK253">
        <v>-13.787610000000001</v>
      </c>
      <c r="AL253">
        <v>1.14968564128314</v>
      </c>
      <c r="AM253">
        <v>1287.5586505347601</v>
      </c>
      <c r="AO253">
        <v>1.1376652020265801</v>
      </c>
    </row>
    <row r="254" spans="1:41">
      <c r="A254">
        <v>253</v>
      </c>
      <c r="G254" t="s">
        <v>97</v>
      </c>
      <c r="AA254" s="1">
        <v>43599</v>
      </c>
      <c r="AB254">
        <v>4.55</v>
      </c>
      <c r="AC254">
        <v>29.1</v>
      </c>
      <c r="AD254">
        <v>21.15</v>
      </c>
      <c r="AE254">
        <v>6.88</v>
      </c>
      <c r="AF254">
        <v>0.36030000000000001</v>
      </c>
      <c r="AG254">
        <v>6.8</v>
      </c>
      <c r="AH254">
        <v>2.89</v>
      </c>
      <c r="AJ254">
        <v>813.49080000000004</v>
      </c>
      <c r="AK254">
        <v>-13.590140999999999</v>
      </c>
      <c r="AL254">
        <v>1.1441643766557199</v>
      </c>
      <c r="AM254">
        <v>1364.84510025082</v>
      </c>
      <c r="AO254">
        <v>1.13247311150529</v>
      </c>
    </row>
    <row r="255" spans="1:41">
      <c r="A255">
        <v>254</v>
      </c>
      <c r="G255" t="s">
        <v>97</v>
      </c>
      <c r="AA255" s="1">
        <v>43606</v>
      </c>
      <c r="AB255">
        <v>4.7</v>
      </c>
      <c r="AC255">
        <v>27.55</v>
      </c>
      <c r="AD255">
        <v>16</v>
      </c>
      <c r="AE255">
        <v>6.27</v>
      </c>
      <c r="AF255">
        <v>0.28760000000000002</v>
      </c>
      <c r="AG255">
        <v>4.6399999999999997</v>
      </c>
      <c r="AH255">
        <v>2.78</v>
      </c>
      <c r="AJ255">
        <v>705.1277</v>
      </c>
      <c r="AK255">
        <v>-13.459123999999999</v>
      </c>
      <c r="AL255">
        <v>1.4643118679920599</v>
      </c>
    </row>
    <row r="256" spans="1:41">
      <c r="A256">
        <v>255</v>
      </c>
      <c r="G256" t="s">
        <v>97</v>
      </c>
      <c r="AA256" s="1">
        <v>43620</v>
      </c>
      <c r="AB256">
        <v>4.63</v>
      </c>
      <c r="AC256">
        <v>28.53</v>
      </c>
      <c r="AD256">
        <v>23.32</v>
      </c>
      <c r="AE256">
        <v>7.7</v>
      </c>
      <c r="AF256">
        <v>0.35439999999999999</v>
      </c>
      <c r="AG256">
        <v>8.19</v>
      </c>
      <c r="AH256">
        <v>2.58</v>
      </c>
      <c r="AJ256">
        <v>1054.7138</v>
      </c>
      <c r="AK256">
        <v>-13.117038000000001</v>
      </c>
      <c r="AL256">
        <v>1.37592475119597</v>
      </c>
    </row>
    <row r="257" spans="1:41">
      <c r="A257">
        <v>256</v>
      </c>
      <c r="G257" t="s">
        <v>97</v>
      </c>
      <c r="AA257" s="1">
        <v>43634</v>
      </c>
      <c r="AB257">
        <v>5.0199999999999996</v>
      </c>
      <c r="AC257">
        <v>26.24</v>
      </c>
      <c r="AD257">
        <v>14.2567</v>
      </c>
      <c r="AE257">
        <v>7.12</v>
      </c>
      <c r="AF257">
        <v>0.21329999999999999</v>
      </c>
      <c r="AG257">
        <v>5.75</v>
      </c>
      <c r="AH257">
        <v>3.85</v>
      </c>
      <c r="AJ257">
        <v>1020.2567</v>
      </c>
      <c r="AK257">
        <v>-13.153096</v>
      </c>
      <c r="AL257">
        <v>2.3851472775277398</v>
      </c>
    </row>
    <row r="258" spans="1:41">
      <c r="A258">
        <v>257</v>
      </c>
      <c r="G258" t="s">
        <v>97</v>
      </c>
      <c r="AA258" s="1">
        <v>43648</v>
      </c>
      <c r="AB258">
        <v>5.07</v>
      </c>
      <c r="AC258">
        <v>25.22</v>
      </c>
      <c r="AD258">
        <v>21.326699999999999</v>
      </c>
      <c r="AE258">
        <v>7.13</v>
      </c>
      <c r="AF258">
        <v>0.33300000000000002</v>
      </c>
      <c r="AG258">
        <v>5.84</v>
      </c>
      <c r="AH258">
        <v>4.12</v>
      </c>
      <c r="AJ258">
        <v>1284.4989</v>
      </c>
      <c r="AK258">
        <v>-12.720093</v>
      </c>
      <c r="AL258">
        <v>2.3926275864511699</v>
      </c>
      <c r="AM258">
        <v>3411.25006860962</v>
      </c>
      <c r="AN258">
        <v>2.8369946324415398</v>
      </c>
      <c r="AO258">
        <v>2.30233632112733</v>
      </c>
    </row>
    <row r="259" spans="1:41">
      <c r="A259">
        <v>258</v>
      </c>
      <c r="G259" t="s">
        <v>97</v>
      </c>
      <c r="AA259" s="1">
        <v>43662</v>
      </c>
      <c r="AB259">
        <v>5.29</v>
      </c>
      <c r="AC259">
        <v>25.12</v>
      </c>
      <c r="AD259">
        <v>28.363299999999999</v>
      </c>
      <c r="AE259">
        <v>8.2799999999999994</v>
      </c>
      <c r="AF259">
        <v>0.54390000000000005</v>
      </c>
      <c r="AG259">
        <v>5.42</v>
      </c>
      <c r="AH259">
        <v>4.32</v>
      </c>
      <c r="AJ259">
        <v>1331.6034</v>
      </c>
      <c r="AK259">
        <v>-12.868855999999999</v>
      </c>
      <c r="AL259">
        <v>2.5099161161872501</v>
      </c>
      <c r="AM259">
        <v>3561.0967290796002</v>
      </c>
      <c r="AN259">
        <v>1.9107411935860199</v>
      </c>
      <c r="AO259">
        <v>2.3546971224925399</v>
      </c>
    </row>
    <row r="260" spans="1:41">
      <c r="A260">
        <v>259</v>
      </c>
      <c r="G260" t="s">
        <v>97</v>
      </c>
      <c r="AA260" s="1">
        <v>43676</v>
      </c>
    </row>
    <row r="261" spans="1:41">
      <c r="A261">
        <v>260</v>
      </c>
      <c r="G261" t="s">
        <v>97</v>
      </c>
      <c r="AA261" s="1">
        <v>43690</v>
      </c>
    </row>
    <row r="262" spans="1:41">
      <c r="A262">
        <v>261</v>
      </c>
      <c r="G262" t="s">
        <v>97</v>
      </c>
      <c r="AA262" s="1">
        <v>43704</v>
      </c>
      <c r="AB262">
        <v>4.84</v>
      </c>
      <c r="AC262">
        <v>45.55</v>
      </c>
      <c r="AD262">
        <v>22.0167</v>
      </c>
      <c r="AE262">
        <v>5.76</v>
      </c>
      <c r="AG262">
        <v>3.84</v>
      </c>
      <c r="AH262">
        <v>2.54</v>
      </c>
      <c r="AJ262">
        <v>536.03909999999996</v>
      </c>
      <c r="AK262">
        <v>-12.562208</v>
      </c>
      <c r="AL262">
        <v>3.7440829100314099</v>
      </c>
      <c r="AM262">
        <v>5765.3272259299702</v>
      </c>
      <c r="AO262">
        <v>3.6560077882035902</v>
      </c>
    </row>
    <row r="263" spans="1:41">
      <c r="A263">
        <v>262</v>
      </c>
      <c r="G263" t="s">
        <v>97</v>
      </c>
      <c r="AA263" s="1">
        <v>43718</v>
      </c>
      <c r="AB263">
        <v>4.92</v>
      </c>
      <c r="AC263">
        <v>36.299999999999997</v>
      </c>
      <c r="AD263">
        <v>15.3133</v>
      </c>
      <c r="AE263">
        <v>5.72</v>
      </c>
      <c r="AF263">
        <v>0.2369</v>
      </c>
      <c r="AG263">
        <v>3.62</v>
      </c>
      <c r="AH263">
        <v>2.84</v>
      </c>
      <c r="AJ263">
        <v>641.62959999999998</v>
      </c>
      <c r="AK263">
        <v>-12.550674000000001</v>
      </c>
      <c r="AL263">
        <v>3.1180629079606499</v>
      </c>
      <c r="AM263">
        <v>4499.8070262373703</v>
      </c>
      <c r="AO263">
        <v>3.0337011076137799</v>
      </c>
    </row>
    <row r="264" spans="1:41">
      <c r="A264">
        <v>263</v>
      </c>
      <c r="G264" t="s">
        <v>97</v>
      </c>
      <c r="AA264" s="1">
        <v>43731</v>
      </c>
      <c r="AB264">
        <v>4.93</v>
      </c>
      <c r="AC264">
        <v>36.979999999999997</v>
      </c>
      <c r="AD264">
        <v>14.8933</v>
      </c>
      <c r="AE264">
        <v>6.44</v>
      </c>
      <c r="AF264">
        <v>0.25359999999999999</v>
      </c>
      <c r="AG264">
        <v>3.53</v>
      </c>
      <c r="AH264">
        <v>3.26</v>
      </c>
      <c r="AJ264">
        <v>619.06899999999996</v>
      </c>
      <c r="AK264">
        <v>-12.666287000000001</v>
      </c>
      <c r="AL264">
        <v>2.7454407851039302</v>
      </c>
      <c r="AM264">
        <v>3498.30243745909</v>
      </c>
      <c r="AO264">
        <v>2.67557841877839</v>
      </c>
    </row>
    <row r="265" spans="1:41">
      <c r="A265">
        <v>264</v>
      </c>
      <c r="G265" t="s">
        <v>97</v>
      </c>
      <c r="AA265" s="1">
        <v>43746</v>
      </c>
      <c r="AB265">
        <v>5.08</v>
      </c>
      <c r="AC265">
        <v>37.159999999999997</v>
      </c>
      <c r="AD265">
        <v>14.7967</v>
      </c>
      <c r="AE265">
        <v>4.5199999999999996</v>
      </c>
      <c r="AF265">
        <v>0.2414</v>
      </c>
      <c r="AG265">
        <v>2.91</v>
      </c>
      <c r="AH265">
        <v>2.34</v>
      </c>
      <c r="AJ265">
        <v>599.33989999999994</v>
      </c>
      <c r="AK265">
        <v>-12.743798</v>
      </c>
      <c r="AL265">
        <v>3.2178183143806498</v>
      </c>
      <c r="AM265">
        <v>4014.5268649975401</v>
      </c>
      <c r="AN265">
        <v>2.0845656612696102</v>
      </c>
      <c r="AO265">
        <v>3.1043046142022601</v>
      </c>
    </row>
    <row r="266" spans="1:41">
      <c r="A266">
        <v>265</v>
      </c>
      <c r="G266" t="s">
        <v>97</v>
      </c>
      <c r="AA266" s="1">
        <v>43760</v>
      </c>
      <c r="AB266">
        <v>5.26</v>
      </c>
      <c r="AC266">
        <v>34.659999999999997</v>
      </c>
      <c r="AD266">
        <v>12.55</v>
      </c>
      <c r="AE266">
        <v>9.48</v>
      </c>
      <c r="AF266">
        <v>0.21929999999999999</v>
      </c>
      <c r="AG266">
        <v>2.94</v>
      </c>
      <c r="AH266">
        <v>12.43</v>
      </c>
      <c r="AJ266">
        <v>502.65629999999999</v>
      </c>
      <c r="AK266">
        <v>-12.692486000000001</v>
      </c>
      <c r="AL266">
        <v>2.8544928513633301</v>
      </c>
      <c r="AM266">
        <v>3225.7247277169899</v>
      </c>
      <c r="AO266">
        <v>2.71316412960579</v>
      </c>
    </row>
    <row r="267" spans="1:41">
      <c r="A267">
        <v>266</v>
      </c>
      <c r="G267" t="s">
        <v>97</v>
      </c>
      <c r="AA267" s="1">
        <v>43774</v>
      </c>
      <c r="AB267">
        <v>5.34</v>
      </c>
      <c r="AC267">
        <v>37.51</v>
      </c>
      <c r="AD267">
        <v>12.216699999999999</v>
      </c>
      <c r="AE267">
        <v>5.16</v>
      </c>
      <c r="AF267">
        <v>0.2092</v>
      </c>
      <c r="AG267">
        <v>3.84</v>
      </c>
      <c r="AH267">
        <v>4.1900000000000004</v>
      </c>
      <c r="AI267">
        <v>2448.42</v>
      </c>
      <c r="AJ267">
        <v>489.26069999999999</v>
      </c>
      <c r="AK267">
        <v>-12.779267000000001</v>
      </c>
      <c r="AL267">
        <v>3.69866861830877</v>
      </c>
      <c r="AN267">
        <v>1.9604197727406201</v>
      </c>
    </row>
    <row r="268" spans="1:41">
      <c r="A268">
        <v>267</v>
      </c>
      <c r="G268" t="s">
        <v>97</v>
      </c>
      <c r="AA268" s="1">
        <v>43790</v>
      </c>
      <c r="AB268">
        <v>4.8899999999999997</v>
      </c>
      <c r="AC268">
        <v>32.909999999999997</v>
      </c>
      <c r="AD268">
        <v>19.243300000000001</v>
      </c>
      <c r="AE268">
        <v>6.61</v>
      </c>
      <c r="AF268">
        <v>0.31130000000000002</v>
      </c>
      <c r="AG268">
        <v>5.0999999999999996</v>
      </c>
      <c r="AH268">
        <v>2.17</v>
      </c>
      <c r="AI268">
        <v>1831.14</v>
      </c>
      <c r="AJ268">
        <v>869.72889999999995</v>
      </c>
      <c r="AK268">
        <v>-13.030718</v>
      </c>
      <c r="AL268">
        <v>1.8003029511478399</v>
      </c>
    </row>
    <row r="269" spans="1:41">
      <c r="A269">
        <v>268</v>
      </c>
      <c r="G269" t="s">
        <v>97</v>
      </c>
      <c r="AA269" s="1">
        <v>43808</v>
      </c>
      <c r="AB269">
        <v>5.19</v>
      </c>
      <c r="AC269">
        <v>31.76</v>
      </c>
      <c r="AD269">
        <v>13.9733</v>
      </c>
      <c r="AE269">
        <v>8.34</v>
      </c>
      <c r="AF269">
        <v>0.22739999999999999</v>
      </c>
      <c r="AG269">
        <v>4.3</v>
      </c>
      <c r="AH269">
        <v>3.39</v>
      </c>
      <c r="AI269">
        <v>1989.98</v>
      </c>
      <c r="AJ269">
        <v>628.23760000000004</v>
      </c>
      <c r="AK269">
        <v>-12.950358</v>
      </c>
      <c r="AL269">
        <v>2.1070928061854</v>
      </c>
    </row>
    <row r="270" spans="1:41">
      <c r="A270">
        <v>269</v>
      </c>
      <c r="G270" t="s">
        <v>97</v>
      </c>
      <c r="AA270" s="1">
        <v>43845</v>
      </c>
      <c r="AB270">
        <v>5.36</v>
      </c>
      <c r="AC270">
        <v>29.77</v>
      </c>
      <c r="AD270">
        <v>11.47</v>
      </c>
      <c r="AE270">
        <v>3.43</v>
      </c>
      <c r="AF270">
        <v>0.18690000000000001</v>
      </c>
      <c r="AG270">
        <v>3.29</v>
      </c>
      <c r="AH270">
        <v>2.21</v>
      </c>
      <c r="AI270">
        <v>1898.96</v>
      </c>
      <c r="AJ270">
        <v>503.0145</v>
      </c>
      <c r="AK270">
        <v>-12.864660000000001</v>
      </c>
      <c r="AL270">
        <v>2.42585222195085</v>
      </c>
      <c r="AM270">
        <v>2557.6297465626499</v>
      </c>
      <c r="AO270">
        <v>2.2825405875998901</v>
      </c>
    </row>
    <row r="271" spans="1:41">
      <c r="A271">
        <v>270</v>
      </c>
      <c r="G271" t="s">
        <v>97</v>
      </c>
      <c r="AA271" s="1">
        <v>43874</v>
      </c>
      <c r="AB271">
        <v>5.1100000000000003</v>
      </c>
      <c r="AC271">
        <v>27.97</v>
      </c>
      <c r="AD271">
        <v>16.3367</v>
      </c>
      <c r="AE271">
        <v>5.12</v>
      </c>
      <c r="AF271">
        <v>0.2676</v>
      </c>
      <c r="AG271">
        <v>3.57</v>
      </c>
      <c r="AH271">
        <v>2.5499999999999998</v>
      </c>
      <c r="AI271">
        <v>1636.42</v>
      </c>
      <c r="AJ271">
        <v>701.96</v>
      </c>
      <c r="AK271">
        <v>-13.009921</v>
      </c>
      <c r="AL271">
        <v>2.05030889995045</v>
      </c>
      <c r="AM271">
        <v>2180.0980850624801</v>
      </c>
      <c r="AO271">
        <v>1.9812145134414001</v>
      </c>
    </row>
    <row r="272" spans="1:41">
      <c r="A272">
        <v>271</v>
      </c>
      <c r="G272" t="s">
        <v>97</v>
      </c>
      <c r="AA272" s="1">
        <v>43920</v>
      </c>
      <c r="AB272">
        <v>5.37</v>
      </c>
      <c r="AC272">
        <v>30</v>
      </c>
      <c r="AD272">
        <v>11.88</v>
      </c>
      <c r="AE272">
        <v>6.11</v>
      </c>
      <c r="AF272">
        <v>0.20119999999999999</v>
      </c>
      <c r="AG272">
        <v>4.4400000000000004</v>
      </c>
      <c r="AH272">
        <v>3.16</v>
      </c>
      <c r="AI272">
        <v>1655.11</v>
      </c>
      <c r="AJ272">
        <v>582.55119999999999</v>
      </c>
      <c r="AK272">
        <v>-12.859215000000001</v>
      </c>
      <c r="AL272">
        <v>1.76409005925275</v>
      </c>
    </row>
    <row r="273" spans="1:41">
      <c r="A273">
        <v>272</v>
      </c>
      <c r="G273" t="s">
        <v>97</v>
      </c>
      <c r="AA273" s="1">
        <v>43929</v>
      </c>
      <c r="AB273">
        <v>5.42</v>
      </c>
      <c r="AC273">
        <v>30</v>
      </c>
      <c r="AD273">
        <v>11.1333</v>
      </c>
      <c r="AE273">
        <v>5.01</v>
      </c>
      <c r="AF273">
        <v>0.1794</v>
      </c>
      <c r="AG273">
        <v>3.57</v>
      </c>
      <c r="AH273">
        <v>2.86</v>
      </c>
      <c r="AI273">
        <v>1745.54</v>
      </c>
      <c r="AJ273">
        <v>511.80509999999998</v>
      </c>
      <c r="AK273">
        <v>-13.000029</v>
      </c>
      <c r="AL273">
        <v>2.4672225095635998</v>
      </c>
      <c r="AM273">
        <v>2555.0952777480302</v>
      </c>
      <c r="AO273">
        <v>2.30244997152464</v>
      </c>
    </row>
    <row r="274" spans="1:41">
      <c r="A274">
        <v>273</v>
      </c>
      <c r="G274" t="s">
        <v>97</v>
      </c>
      <c r="AA274" s="1">
        <v>43938</v>
      </c>
      <c r="AB274">
        <v>5.27</v>
      </c>
      <c r="AC274">
        <v>30</v>
      </c>
      <c r="AD274">
        <v>14.0533</v>
      </c>
      <c r="AE274">
        <v>5.8</v>
      </c>
      <c r="AF274">
        <v>0.23669999999999999</v>
      </c>
      <c r="AG274">
        <v>3.98</v>
      </c>
      <c r="AH274">
        <v>2.8</v>
      </c>
      <c r="AI274">
        <v>1602.93</v>
      </c>
      <c r="AJ274">
        <v>652.82420000000002</v>
      </c>
      <c r="AK274">
        <v>-13.126773</v>
      </c>
      <c r="AL274">
        <v>1.9729326440336299</v>
      </c>
      <c r="AM274">
        <v>2063.5037245621002</v>
      </c>
      <c r="AO274">
        <v>1.8784298698330599</v>
      </c>
    </row>
    <row r="275" spans="1:41">
      <c r="A275">
        <v>274</v>
      </c>
      <c r="G275" t="s">
        <v>97</v>
      </c>
      <c r="AA275" s="1">
        <v>43941</v>
      </c>
      <c r="AB275">
        <v>4.9400000000000004</v>
      </c>
      <c r="AC275">
        <v>30</v>
      </c>
      <c r="AD275">
        <v>22.816700000000001</v>
      </c>
      <c r="AE275">
        <v>4.8899999999999997</v>
      </c>
      <c r="AF275">
        <v>0.35370000000000001</v>
      </c>
      <c r="AG275">
        <v>4.46</v>
      </c>
      <c r="AH275">
        <v>1.57</v>
      </c>
      <c r="AI275">
        <v>1252.3699999999999</v>
      </c>
      <c r="AJ275">
        <v>940.18190000000004</v>
      </c>
      <c r="AK275">
        <v>-13.386239</v>
      </c>
      <c r="AL275">
        <v>1.9065454300837601</v>
      </c>
      <c r="AM275">
        <v>2038.0918962829701</v>
      </c>
      <c r="AO275">
        <v>1.8627594061303301</v>
      </c>
    </row>
    <row r="276" spans="1:41">
      <c r="A276">
        <v>275</v>
      </c>
      <c r="G276" t="s">
        <v>97</v>
      </c>
      <c r="AA276" s="1">
        <v>43944</v>
      </c>
      <c r="AB276">
        <v>4.68</v>
      </c>
      <c r="AC276">
        <v>30</v>
      </c>
      <c r="AD276">
        <v>30.4467</v>
      </c>
      <c r="AE276">
        <v>7.47</v>
      </c>
      <c r="AF276">
        <v>0.49469999999999997</v>
      </c>
      <c r="AG276">
        <v>6.21</v>
      </c>
      <c r="AH276">
        <v>1.5</v>
      </c>
      <c r="AI276">
        <v>718.18700000000001</v>
      </c>
      <c r="AJ276">
        <v>1004.5170000000001</v>
      </c>
      <c r="AK276">
        <v>-13.678927</v>
      </c>
      <c r="AL276">
        <v>1.6558329429788801</v>
      </c>
    </row>
    <row r="277" spans="1:41">
      <c r="A277">
        <v>276</v>
      </c>
      <c r="G277" t="s">
        <v>97</v>
      </c>
      <c r="AA277" s="1">
        <v>43951</v>
      </c>
      <c r="AB277">
        <v>4.79</v>
      </c>
      <c r="AC277">
        <v>30</v>
      </c>
      <c r="AD277">
        <v>19.7</v>
      </c>
      <c r="AE277">
        <v>7.03</v>
      </c>
      <c r="AF277">
        <v>0.34549999999999997</v>
      </c>
      <c r="AG277">
        <v>5.4</v>
      </c>
      <c r="AH277">
        <v>2.0099999999999998</v>
      </c>
      <c r="AI277">
        <v>1227.3599999999999</v>
      </c>
      <c r="AJ277">
        <v>768.5027</v>
      </c>
      <c r="AK277">
        <v>-13.453382</v>
      </c>
      <c r="AL277">
        <v>1.47220339842558</v>
      </c>
      <c r="AM277">
        <v>1565.52583460655</v>
      </c>
      <c r="AO277">
        <v>1.44828238651031</v>
      </c>
    </row>
    <row r="278" spans="1:41">
      <c r="A278">
        <v>277</v>
      </c>
      <c r="G278" t="s">
        <v>97</v>
      </c>
      <c r="AA278" s="1">
        <v>43955</v>
      </c>
      <c r="AB278">
        <v>4.5999999999999996</v>
      </c>
      <c r="AC278">
        <v>30</v>
      </c>
      <c r="AD278">
        <v>25.216699999999999</v>
      </c>
      <c r="AE278">
        <v>8.14</v>
      </c>
      <c r="AF278">
        <v>0.41839999999999999</v>
      </c>
      <c r="AG278">
        <v>6.43</v>
      </c>
      <c r="AH278">
        <v>1.76</v>
      </c>
      <c r="AI278">
        <v>1032.72</v>
      </c>
      <c r="AJ278">
        <v>820.04520000000002</v>
      </c>
      <c r="AK278">
        <v>-13.527151999999999</v>
      </c>
      <c r="AL278">
        <v>1.3767710023173401</v>
      </c>
    </row>
    <row r="279" spans="1:41">
      <c r="A279">
        <v>278</v>
      </c>
      <c r="G279" t="s">
        <v>97</v>
      </c>
      <c r="AA279" s="1">
        <v>43958</v>
      </c>
      <c r="AB279">
        <v>4.5599999999999996</v>
      </c>
      <c r="AC279">
        <v>30</v>
      </c>
      <c r="AD279">
        <v>23.133299999999998</v>
      </c>
      <c r="AE279">
        <v>7.89</v>
      </c>
      <c r="AF279">
        <v>0.37780000000000002</v>
      </c>
      <c r="AG279">
        <v>6.52</v>
      </c>
      <c r="AH279">
        <v>1.87</v>
      </c>
      <c r="AI279">
        <v>992.95899999999995</v>
      </c>
      <c r="AJ279">
        <v>755.32050000000004</v>
      </c>
      <c r="AK279">
        <v>-13.423152999999999</v>
      </c>
      <c r="AL279">
        <v>1.2080410449277701</v>
      </c>
    </row>
    <row r="280" spans="1:41">
      <c r="A280">
        <v>279</v>
      </c>
      <c r="G280" t="s">
        <v>97</v>
      </c>
      <c r="AA280" s="1">
        <v>43962</v>
      </c>
      <c r="AB280">
        <v>4.58</v>
      </c>
      <c r="AC280">
        <v>30</v>
      </c>
      <c r="AD280">
        <v>18.436699999999998</v>
      </c>
      <c r="AE280">
        <v>5.09</v>
      </c>
      <c r="AF280">
        <v>0.3301</v>
      </c>
      <c r="AG280">
        <v>3.85</v>
      </c>
      <c r="AH280">
        <v>0.96</v>
      </c>
      <c r="AI280">
        <v>1068.81</v>
      </c>
      <c r="AJ280">
        <v>628.43370000000004</v>
      </c>
      <c r="AK280">
        <v>-13.419968000000001</v>
      </c>
      <c r="AL280">
        <v>1.20333479627014</v>
      </c>
      <c r="AM280">
        <v>1346.5340737243801</v>
      </c>
      <c r="AO280">
        <v>1.19076094185284</v>
      </c>
    </row>
    <row r="281" spans="1:41">
      <c r="A281">
        <v>280</v>
      </c>
      <c r="G281" t="s">
        <v>97</v>
      </c>
      <c r="AA281" s="1">
        <v>43965</v>
      </c>
      <c r="AB281">
        <v>4.62</v>
      </c>
      <c r="AC281">
        <v>30</v>
      </c>
      <c r="AD281">
        <v>17.406700000000001</v>
      </c>
      <c r="AE281">
        <v>5.44</v>
      </c>
      <c r="AF281">
        <v>0.26450000000000001</v>
      </c>
      <c r="AG281">
        <v>4.71</v>
      </c>
      <c r="AH281">
        <v>1.24</v>
      </c>
      <c r="AI281">
        <v>1122.48</v>
      </c>
      <c r="AJ281">
        <v>623.42679999999996</v>
      </c>
      <c r="AK281">
        <v>-13.400753999999999</v>
      </c>
      <c r="AL281">
        <v>1.1961314696224901</v>
      </c>
      <c r="AM281">
        <v>1323.0132307281101</v>
      </c>
      <c r="AO281">
        <v>1.1825555462180699</v>
      </c>
    </row>
    <row r="282" spans="1:41">
      <c r="A282">
        <v>281</v>
      </c>
      <c r="G282" t="s">
        <v>97</v>
      </c>
      <c r="AA282" s="1">
        <v>43970</v>
      </c>
      <c r="AB282">
        <v>4.58</v>
      </c>
      <c r="AC282">
        <v>30</v>
      </c>
      <c r="AD282">
        <v>19.920000000000002</v>
      </c>
      <c r="AE282">
        <v>7.29</v>
      </c>
      <c r="AF282">
        <v>0.33</v>
      </c>
      <c r="AG282">
        <v>5.64</v>
      </c>
      <c r="AH282">
        <v>1.72</v>
      </c>
      <c r="AI282">
        <v>1063.81</v>
      </c>
      <c r="AJ282">
        <v>648.81230000000005</v>
      </c>
      <c r="AK282">
        <v>-13.362441</v>
      </c>
      <c r="AL282">
        <v>1.1042892017658501</v>
      </c>
    </row>
    <row r="283" spans="1:41">
      <c r="A283">
        <v>282</v>
      </c>
      <c r="G283" t="s">
        <v>97</v>
      </c>
      <c r="AA283" s="1">
        <v>43977</v>
      </c>
      <c r="AB283">
        <v>4.6100000000000003</v>
      </c>
      <c r="AC283">
        <v>20</v>
      </c>
      <c r="AD283">
        <v>17.283300000000001</v>
      </c>
      <c r="AE283">
        <v>7.59</v>
      </c>
      <c r="AF283">
        <v>0.29189999999999999</v>
      </c>
      <c r="AG283">
        <v>5.7</v>
      </c>
      <c r="AH283">
        <v>2.02</v>
      </c>
      <c r="AI283">
        <v>1125.58</v>
      </c>
      <c r="AJ283">
        <v>615.21439999999996</v>
      </c>
      <c r="AK283">
        <v>-13.338494000000001</v>
      </c>
      <c r="AL283">
        <v>1.2287604761886799</v>
      </c>
      <c r="AM283">
        <v>1603.3431361713499</v>
      </c>
      <c r="AO283">
        <v>1.2134313006103701</v>
      </c>
    </row>
    <row r="284" spans="1:41">
      <c r="A284">
        <v>283</v>
      </c>
      <c r="G284" t="s">
        <v>97</v>
      </c>
      <c r="AA284" s="1">
        <v>43984</v>
      </c>
      <c r="AB284">
        <v>4.74</v>
      </c>
      <c r="AC284">
        <v>30</v>
      </c>
      <c r="AD284">
        <v>14.78</v>
      </c>
      <c r="AE284">
        <v>6.27</v>
      </c>
      <c r="AF284">
        <v>0.2253</v>
      </c>
      <c r="AG284">
        <v>4.99</v>
      </c>
      <c r="AH284">
        <v>1.64</v>
      </c>
      <c r="AI284">
        <v>777.17700000000002</v>
      </c>
      <c r="AJ284">
        <v>599.41549999999995</v>
      </c>
      <c r="AK284">
        <v>-13.349294</v>
      </c>
      <c r="AL284">
        <v>1.72400808361364</v>
      </c>
      <c r="AM284">
        <v>2466.87056045395</v>
      </c>
      <c r="AO284">
        <v>1.6932208426217401</v>
      </c>
    </row>
    <row r="285" spans="1:41">
      <c r="A285">
        <v>284</v>
      </c>
      <c r="G285" t="s">
        <v>97</v>
      </c>
      <c r="AA285" s="1">
        <v>43998</v>
      </c>
      <c r="AB285">
        <v>4.9800000000000004</v>
      </c>
      <c r="AC285">
        <v>30</v>
      </c>
      <c r="AD285">
        <v>19.1233</v>
      </c>
      <c r="AE285">
        <v>4.79</v>
      </c>
      <c r="AF285">
        <v>0.3075</v>
      </c>
      <c r="AG285">
        <v>4.59</v>
      </c>
      <c r="AH285">
        <v>3</v>
      </c>
      <c r="AI285">
        <v>1365.7</v>
      </c>
      <c r="AJ285">
        <v>833.60199999999998</v>
      </c>
      <c r="AK285">
        <v>-13.274227</v>
      </c>
      <c r="AL285">
        <v>3.1201560702966602</v>
      </c>
      <c r="AM285">
        <v>4639.2318477826902</v>
      </c>
      <c r="AO285">
        <v>3.02150137022831</v>
      </c>
    </row>
    <row r="286" spans="1:41">
      <c r="A286">
        <v>285</v>
      </c>
      <c r="G286" t="s">
        <v>97</v>
      </c>
      <c r="AA286" s="1">
        <v>44012</v>
      </c>
    </row>
    <row r="287" spans="1:41">
      <c r="A287">
        <v>286</v>
      </c>
      <c r="G287" t="s">
        <v>97</v>
      </c>
      <c r="AA287" s="1">
        <v>44026</v>
      </c>
      <c r="AB287">
        <v>4.83</v>
      </c>
      <c r="AC287">
        <v>30</v>
      </c>
      <c r="AD287">
        <v>20.99</v>
      </c>
      <c r="AE287">
        <v>4.54</v>
      </c>
      <c r="AF287">
        <v>0.34289999999999998</v>
      </c>
      <c r="AG287">
        <v>4.2699999999999996</v>
      </c>
      <c r="AH287">
        <v>3.47</v>
      </c>
      <c r="AI287">
        <v>1079.06</v>
      </c>
      <c r="AJ287">
        <v>967.98979999999995</v>
      </c>
      <c r="AK287">
        <v>-13.108701</v>
      </c>
      <c r="AL287">
        <v>2.1862598491485401</v>
      </c>
      <c r="AM287">
        <v>3246.64855305229</v>
      </c>
      <c r="AO287">
        <v>2.1371511869968098</v>
      </c>
    </row>
    <row r="288" spans="1:41">
      <c r="A288">
        <v>287</v>
      </c>
      <c r="G288" t="s">
        <v>97</v>
      </c>
      <c r="AA288" s="1">
        <v>44040</v>
      </c>
      <c r="AB288">
        <v>4.84</v>
      </c>
      <c r="AC288">
        <v>30</v>
      </c>
      <c r="AD288">
        <v>25.3367</v>
      </c>
      <c r="AE288">
        <v>6.18</v>
      </c>
      <c r="AF288">
        <v>0.41360000000000002</v>
      </c>
      <c r="AG288">
        <v>4.83</v>
      </c>
      <c r="AH288">
        <v>3.89</v>
      </c>
      <c r="AI288">
        <v>996.17100000000005</v>
      </c>
      <c r="AJ288">
        <v>1267.3426999999999</v>
      </c>
      <c r="AK288">
        <v>-13.187333000000001</v>
      </c>
      <c r="AL288">
        <v>3.0494586373530401</v>
      </c>
      <c r="AM288">
        <v>4602.7896207123003</v>
      </c>
      <c r="AO288">
        <v>2.9786399704900699</v>
      </c>
    </row>
    <row r="289" spans="1:41">
      <c r="A289">
        <v>288</v>
      </c>
      <c r="G289" t="s">
        <v>97</v>
      </c>
      <c r="AA289" s="1">
        <v>44054</v>
      </c>
      <c r="AB289">
        <v>5.32</v>
      </c>
      <c r="AC289">
        <v>40</v>
      </c>
      <c r="AD289">
        <v>14.65</v>
      </c>
      <c r="AE289">
        <v>5.04</v>
      </c>
      <c r="AF289">
        <v>0.27179999999999999</v>
      </c>
      <c r="AG289">
        <v>4.12</v>
      </c>
      <c r="AH289">
        <v>5.07</v>
      </c>
      <c r="AI289">
        <v>2555.02</v>
      </c>
      <c r="AJ289">
        <v>734.05110000000002</v>
      </c>
      <c r="AK289">
        <v>-13.33877</v>
      </c>
      <c r="AL289">
        <v>6.0957366143607103</v>
      </c>
      <c r="AN289">
        <v>1.81362837990625</v>
      </c>
    </row>
    <row r="290" spans="1:41">
      <c r="A290">
        <v>289</v>
      </c>
      <c r="G290" t="s">
        <v>97</v>
      </c>
      <c r="AA290" s="1">
        <v>44080</v>
      </c>
      <c r="AB290">
        <v>5.2</v>
      </c>
      <c r="AC290">
        <v>30</v>
      </c>
      <c r="AD290">
        <v>17.156700000000001</v>
      </c>
      <c r="AE290">
        <v>9.82</v>
      </c>
      <c r="AF290">
        <v>0.32829999999999998</v>
      </c>
      <c r="AG290">
        <v>18.12</v>
      </c>
      <c r="AH290">
        <v>17.350000000000001</v>
      </c>
      <c r="AI290">
        <v>1265.1099999999999</v>
      </c>
      <c r="AJ290">
        <v>612.45590000000004</v>
      </c>
      <c r="AK290">
        <v>-13.064011000000001</v>
      </c>
      <c r="AL290">
        <v>12.3544550898661</v>
      </c>
      <c r="AN290">
        <v>29.914584139477899</v>
      </c>
    </row>
    <row r="291" spans="1:41">
      <c r="A291">
        <v>290</v>
      </c>
      <c r="G291" t="s">
        <v>97</v>
      </c>
      <c r="AA291" s="1">
        <v>44096</v>
      </c>
      <c r="AB291">
        <v>5</v>
      </c>
      <c r="AC291">
        <v>30</v>
      </c>
      <c r="AD291">
        <v>21.5</v>
      </c>
      <c r="AE291">
        <v>3.34</v>
      </c>
      <c r="AF291">
        <v>0.34470000000000001</v>
      </c>
      <c r="AG291">
        <v>3.57</v>
      </c>
      <c r="AH291">
        <v>4.87</v>
      </c>
      <c r="AI291">
        <v>1816.28</v>
      </c>
      <c r="AJ291">
        <v>877.07420000000002</v>
      </c>
      <c r="AK291">
        <v>-12.781393</v>
      </c>
      <c r="AL291">
        <v>3.6849688518897401</v>
      </c>
      <c r="AM291">
        <v>4913.0547308925798</v>
      </c>
      <c r="AO291">
        <v>3.57153874626092</v>
      </c>
    </row>
    <row r="292" spans="1:41">
      <c r="A292">
        <v>291</v>
      </c>
      <c r="G292" t="s">
        <v>97</v>
      </c>
      <c r="AA292" s="1">
        <v>44110</v>
      </c>
      <c r="AB292">
        <v>4.93</v>
      </c>
      <c r="AC292">
        <v>31</v>
      </c>
      <c r="AD292">
        <v>20.100000000000001</v>
      </c>
      <c r="AE292">
        <v>4.43</v>
      </c>
      <c r="AF292">
        <v>0.31</v>
      </c>
      <c r="AG292">
        <v>3.37</v>
      </c>
      <c r="AH292">
        <v>9.2200000000000006</v>
      </c>
      <c r="AI292">
        <v>1637.19</v>
      </c>
      <c r="AJ292">
        <v>932.66200000000003</v>
      </c>
      <c r="AK292">
        <v>-12.965776999999999</v>
      </c>
      <c r="AL292">
        <v>3.3423795872137698</v>
      </c>
    </row>
    <row r="293" spans="1:41">
      <c r="A293">
        <v>292</v>
      </c>
      <c r="G293" t="s">
        <v>97</v>
      </c>
      <c r="AA293" s="1">
        <v>44138</v>
      </c>
      <c r="AB293">
        <v>4.24</v>
      </c>
      <c r="AC293">
        <v>39</v>
      </c>
      <c r="AD293">
        <v>37</v>
      </c>
      <c r="AE293">
        <v>6.36</v>
      </c>
      <c r="AF293">
        <v>0.65</v>
      </c>
      <c r="AG293">
        <v>8.86</v>
      </c>
      <c r="AH293">
        <v>1.81</v>
      </c>
      <c r="AI293">
        <v>921.70100000000002</v>
      </c>
      <c r="AJ293">
        <v>982.03840000000002</v>
      </c>
      <c r="AK293">
        <v>-13.476008999999999</v>
      </c>
      <c r="AL293">
        <v>1.2025645685358799</v>
      </c>
    </row>
    <row r="294" spans="1:41">
      <c r="A294">
        <v>293</v>
      </c>
      <c r="G294" t="s">
        <v>97</v>
      </c>
      <c r="AA294" s="1">
        <v>44152</v>
      </c>
      <c r="AB294">
        <v>4.41</v>
      </c>
      <c r="AC294">
        <v>33</v>
      </c>
      <c r="AD294">
        <v>28.2</v>
      </c>
      <c r="AE294">
        <v>4.8600000000000003</v>
      </c>
      <c r="AF294">
        <v>0.43</v>
      </c>
      <c r="AG294">
        <v>6.59</v>
      </c>
      <c r="AH294">
        <v>3.61</v>
      </c>
      <c r="AI294">
        <v>1167.2</v>
      </c>
      <c r="AJ294">
        <v>993.28909999999996</v>
      </c>
      <c r="AK294">
        <v>-13.134466</v>
      </c>
      <c r="AL294">
        <v>1.7145069874160901</v>
      </c>
    </row>
    <row r="295" spans="1:41">
      <c r="A295">
        <v>294</v>
      </c>
      <c r="G295" t="s">
        <v>97</v>
      </c>
      <c r="AA295" s="1">
        <v>44167</v>
      </c>
      <c r="AB295">
        <v>4.63</v>
      </c>
      <c r="AC295">
        <v>27</v>
      </c>
      <c r="AD295">
        <v>17.100000000000001</v>
      </c>
      <c r="AE295">
        <v>6</v>
      </c>
      <c r="AF295">
        <v>0.28000000000000003</v>
      </c>
      <c r="AG295">
        <v>4.08</v>
      </c>
      <c r="AH295">
        <v>3.92</v>
      </c>
      <c r="AI295">
        <v>1255.73</v>
      </c>
      <c r="AJ295">
        <v>747.77660000000003</v>
      </c>
      <c r="AK295">
        <v>-13.081555</v>
      </c>
      <c r="AL295">
        <v>1.8664610501369501</v>
      </c>
    </row>
    <row r="296" spans="1:41">
      <c r="A296">
        <v>295</v>
      </c>
      <c r="G296" t="s">
        <v>97</v>
      </c>
      <c r="AA296" s="1">
        <v>44180</v>
      </c>
      <c r="AB296">
        <v>4.5999999999999996</v>
      </c>
      <c r="AC296">
        <v>27</v>
      </c>
      <c r="AD296">
        <v>18.3</v>
      </c>
      <c r="AE296">
        <v>5.96</v>
      </c>
      <c r="AF296">
        <v>0.28999999999999998</v>
      </c>
      <c r="AG296">
        <v>4.3600000000000003</v>
      </c>
      <c r="AH296">
        <v>3.62</v>
      </c>
      <c r="AI296">
        <v>1179.05</v>
      </c>
      <c r="AJ296">
        <v>771.05340000000001</v>
      </c>
      <c r="AK296">
        <v>-13.052569</v>
      </c>
      <c r="AL296">
        <v>1.59484233826708</v>
      </c>
    </row>
    <row r="297" spans="1:41">
      <c r="A297">
        <v>296</v>
      </c>
      <c r="G297" t="s">
        <v>97</v>
      </c>
      <c r="AA297" s="1">
        <v>44207</v>
      </c>
      <c r="AB297">
        <v>4.71</v>
      </c>
      <c r="AC297">
        <v>2.5000000000000001E-2</v>
      </c>
      <c r="AD297">
        <v>14.3</v>
      </c>
      <c r="AE297">
        <v>5.85</v>
      </c>
      <c r="AF297">
        <v>0.24</v>
      </c>
      <c r="AG297">
        <v>3.7</v>
      </c>
      <c r="AH297">
        <v>4.58</v>
      </c>
      <c r="AI297">
        <v>1220.43</v>
      </c>
      <c r="AJ297">
        <v>661.40219999999999</v>
      </c>
      <c r="AK297">
        <v>-13.172048999999999</v>
      </c>
      <c r="AL297">
        <v>1.8627078998489499</v>
      </c>
    </row>
    <row r="298" spans="1:41">
      <c r="A298">
        <v>297</v>
      </c>
      <c r="G298" t="s">
        <v>97</v>
      </c>
      <c r="AA298" s="1">
        <v>44242</v>
      </c>
      <c r="AB298">
        <v>5.07</v>
      </c>
      <c r="AC298">
        <v>24.49</v>
      </c>
      <c r="AD298">
        <v>12.7</v>
      </c>
      <c r="AE298">
        <v>5.79</v>
      </c>
      <c r="AF298">
        <v>0.22</v>
      </c>
      <c r="AG298">
        <v>3.8</v>
      </c>
      <c r="AH298">
        <v>5.55</v>
      </c>
      <c r="AI298">
        <v>1300.8800000000001</v>
      </c>
      <c r="AJ298">
        <v>645.29769999999996</v>
      </c>
      <c r="AK298">
        <v>-13.057587</v>
      </c>
      <c r="AL298">
        <v>2.2358361612017399</v>
      </c>
    </row>
    <row r="299" spans="1:41">
      <c r="A299">
        <v>298</v>
      </c>
      <c r="G299" t="s">
        <v>97</v>
      </c>
      <c r="AA299" s="1">
        <v>44270</v>
      </c>
      <c r="AB299">
        <v>5.05</v>
      </c>
      <c r="AC299">
        <v>24.37</v>
      </c>
      <c r="AD299">
        <v>14.4</v>
      </c>
      <c r="AE299">
        <v>6.99</v>
      </c>
      <c r="AF299">
        <v>0.23</v>
      </c>
      <c r="AG299">
        <v>3.39</v>
      </c>
      <c r="AH299">
        <v>4.7699999999999996</v>
      </c>
      <c r="AI299">
        <v>1319.42</v>
      </c>
      <c r="AJ299">
        <v>657.08789999999999</v>
      </c>
      <c r="AK299">
        <v>-13.264766</v>
      </c>
      <c r="AL299">
        <v>2.9899951735591701</v>
      </c>
    </row>
    <row r="300" spans="1:41">
      <c r="A300">
        <v>299</v>
      </c>
      <c r="G300" t="s">
        <v>97</v>
      </c>
      <c r="AA300" s="1">
        <v>44284</v>
      </c>
      <c r="AB300">
        <v>4.96</v>
      </c>
      <c r="AC300">
        <v>23.33</v>
      </c>
      <c r="AD300">
        <v>16.5</v>
      </c>
      <c r="AE300">
        <v>5.37</v>
      </c>
      <c r="AF300">
        <v>0.26</v>
      </c>
      <c r="AG300">
        <v>4.17</v>
      </c>
      <c r="AH300">
        <v>2.65</v>
      </c>
      <c r="AI300">
        <v>1086.79</v>
      </c>
      <c r="AJ300">
        <v>846.76340000000005</v>
      </c>
      <c r="AK300">
        <v>-13.229911</v>
      </c>
      <c r="AL300">
        <v>1.8947790884520801</v>
      </c>
    </row>
    <row r="301" spans="1:41">
      <c r="A301">
        <v>300</v>
      </c>
      <c r="G301" t="s">
        <v>97</v>
      </c>
      <c r="AA301" s="1">
        <v>44292</v>
      </c>
      <c r="AB301">
        <v>4.8600000000000003</v>
      </c>
      <c r="AC301">
        <v>25.76</v>
      </c>
      <c r="AD301">
        <v>22.7</v>
      </c>
      <c r="AE301">
        <v>6.07</v>
      </c>
      <c r="AF301">
        <v>0.36</v>
      </c>
      <c r="AG301">
        <v>5.67</v>
      </c>
      <c r="AH301">
        <v>2.12</v>
      </c>
      <c r="AI301">
        <v>715.15099999999995</v>
      </c>
      <c r="AJ301">
        <v>863.09649999999999</v>
      </c>
      <c r="AK301">
        <v>-13.158562</v>
      </c>
      <c r="AL301">
        <v>1.66986023819094</v>
      </c>
    </row>
    <row r="302" spans="1:41">
      <c r="A302">
        <v>301</v>
      </c>
      <c r="G302" t="s">
        <v>97</v>
      </c>
      <c r="AA302" s="1">
        <v>44298</v>
      </c>
      <c r="AB302">
        <v>4.9400000000000004</v>
      </c>
      <c r="AC302">
        <v>24.24</v>
      </c>
      <c r="AD302">
        <v>17.5</v>
      </c>
      <c r="AE302">
        <v>6.17</v>
      </c>
      <c r="AF302">
        <v>0.28000000000000003</v>
      </c>
      <c r="AG302">
        <v>4.04</v>
      </c>
      <c r="AH302">
        <v>2.6</v>
      </c>
      <c r="AI302">
        <v>1152.1400000000001</v>
      </c>
      <c r="AJ302">
        <v>765.39409999999998</v>
      </c>
      <c r="AK302">
        <v>-13.396046999999999</v>
      </c>
      <c r="AL302">
        <v>1.8783491475748499</v>
      </c>
      <c r="AN302">
        <v>1.72494200806578</v>
      </c>
    </row>
    <row r="303" spans="1:41">
      <c r="A303">
        <v>302</v>
      </c>
      <c r="G303" t="s">
        <v>97</v>
      </c>
      <c r="AA303" s="1">
        <v>44305</v>
      </c>
      <c r="AB303">
        <v>4.72</v>
      </c>
      <c r="AC303">
        <v>26.57</v>
      </c>
      <c r="AD303">
        <v>26.9</v>
      </c>
      <c r="AE303">
        <v>7.16</v>
      </c>
      <c r="AF303">
        <v>0.43</v>
      </c>
      <c r="AG303">
        <v>6.37</v>
      </c>
      <c r="AH303">
        <v>2.38</v>
      </c>
      <c r="AI303">
        <v>946.12400000000002</v>
      </c>
      <c r="AJ303">
        <v>929.01829999999995</v>
      </c>
      <c r="AK303">
        <v>-13.883158</v>
      </c>
      <c r="AL303">
        <v>1.6311977162167299</v>
      </c>
    </row>
    <row r="304" spans="1:41">
      <c r="A304">
        <v>303</v>
      </c>
      <c r="G304" t="s">
        <v>97</v>
      </c>
      <c r="AA304" s="1">
        <v>44308</v>
      </c>
      <c r="AB304">
        <v>4.59</v>
      </c>
      <c r="AC304">
        <v>27.26</v>
      </c>
      <c r="AD304">
        <v>26</v>
      </c>
      <c r="AE304">
        <v>6.07</v>
      </c>
      <c r="AF304">
        <v>0.42</v>
      </c>
      <c r="AG304">
        <v>5.0199999999999996</v>
      </c>
      <c r="AH304">
        <v>1.18</v>
      </c>
      <c r="AI304">
        <v>924.02599999999995</v>
      </c>
      <c r="AJ304">
        <v>834.66759999999999</v>
      </c>
      <c r="AK304">
        <v>-13.989992000000001</v>
      </c>
      <c r="AL304">
        <v>1.3484706741149499</v>
      </c>
    </row>
    <row r="305" spans="1:41">
      <c r="A305">
        <v>304</v>
      </c>
      <c r="G305" t="s">
        <v>97</v>
      </c>
      <c r="AA305" s="1">
        <v>44312</v>
      </c>
      <c r="AB305">
        <v>4.7</v>
      </c>
      <c r="AC305">
        <v>25.22</v>
      </c>
      <c r="AD305">
        <v>19.2</v>
      </c>
      <c r="AE305">
        <v>7.11</v>
      </c>
      <c r="AF305">
        <v>0.33</v>
      </c>
      <c r="AG305">
        <v>5.22</v>
      </c>
      <c r="AH305">
        <v>4.62</v>
      </c>
      <c r="AI305">
        <v>1083.08</v>
      </c>
      <c r="AJ305">
        <v>649.1952</v>
      </c>
      <c r="AK305">
        <v>-13.75999</v>
      </c>
      <c r="AL305">
        <v>1.2873387525472599</v>
      </c>
    </row>
    <row r="306" spans="1:41">
      <c r="A306">
        <v>305</v>
      </c>
      <c r="G306" t="s">
        <v>97</v>
      </c>
      <c r="AA306" s="1">
        <v>44319</v>
      </c>
      <c r="AB306">
        <v>4.75</v>
      </c>
      <c r="AC306">
        <v>23.5</v>
      </c>
      <c r="AD306">
        <v>17.5</v>
      </c>
      <c r="AE306">
        <v>5.78</v>
      </c>
      <c r="AF306">
        <v>0.26</v>
      </c>
      <c r="AG306">
        <v>5.37</v>
      </c>
      <c r="AH306">
        <v>1.95</v>
      </c>
      <c r="AI306">
        <v>1090.29</v>
      </c>
      <c r="AJ306">
        <v>621.41759999999999</v>
      </c>
      <c r="AK306">
        <v>-13.722134</v>
      </c>
      <c r="AL306">
        <v>1.3889254885367199</v>
      </c>
    </row>
    <row r="307" spans="1:41">
      <c r="A307">
        <v>306</v>
      </c>
      <c r="G307" t="s">
        <v>97</v>
      </c>
      <c r="AA307" s="1">
        <v>44322</v>
      </c>
      <c r="AB307">
        <v>4.68</v>
      </c>
      <c r="AC307">
        <v>25.03</v>
      </c>
      <c r="AD307">
        <v>21.2</v>
      </c>
      <c r="AE307">
        <v>6.05</v>
      </c>
      <c r="AF307">
        <v>0.33</v>
      </c>
      <c r="AG307">
        <v>5.29</v>
      </c>
      <c r="AH307">
        <v>1.61</v>
      </c>
      <c r="AI307">
        <v>1033</v>
      </c>
      <c r="AJ307">
        <v>709.14589999999998</v>
      </c>
      <c r="AK307">
        <v>-13.879580000000001</v>
      </c>
      <c r="AL307">
        <v>1.25112401659635</v>
      </c>
    </row>
    <row r="308" spans="1:41">
      <c r="A308">
        <v>307</v>
      </c>
      <c r="G308" t="s">
        <v>97</v>
      </c>
      <c r="AA308" s="1">
        <v>44327</v>
      </c>
      <c r="AB308">
        <v>4.57</v>
      </c>
      <c r="AC308">
        <v>25.36</v>
      </c>
      <c r="AD308">
        <v>24.2</v>
      </c>
      <c r="AE308">
        <v>4.46</v>
      </c>
      <c r="AF308">
        <v>0.39</v>
      </c>
      <c r="AG308">
        <v>8.84</v>
      </c>
      <c r="AH308">
        <v>2.2200000000000002</v>
      </c>
      <c r="AI308">
        <v>836.58900000000006</v>
      </c>
      <c r="AJ308">
        <v>692.27369999999996</v>
      </c>
      <c r="AK308">
        <v>-14.280220999999999</v>
      </c>
      <c r="AL308">
        <v>1.1106363561191399</v>
      </c>
    </row>
    <row r="309" spans="1:41">
      <c r="A309">
        <v>308</v>
      </c>
      <c r="G309" t="s">
        <v>97</v>
      </c>
      <c r="AA309" s="1">
        <v>44331</v>
      </c>
      <c r="AB309">
        <v>4.46</v>
      </c>
      <c r="AC309">
        <v>23.61</v>
      </c>
      <c r="AD309">
        <v>20.7</v>
      </c>
      <c r="AE309">
        <v>3.9</v>
      </c>
      <c r="AF309">
        <v>0.39</v>
      </c>
      <c r="AG309">
        <v>7.51</v>
      </c>
      <c r="AH309">
        <v>2.02</v>
      </c>
      <c r="AI309">
        <v>743.18499999999995</v>
      </c>
      <c r="AJ309">
        <v>451.23649999999998</v>
      </c>
      <c r="AK309">
        <v>-14.838676</v>
      </c>
      <c r="AL309">
        <v>0.87854605531762497</v>
      </c>
    </row>
    <row r="310" spans="1:41">
      <c r="A310">
        <v>309</v>
      </c>
      <c r="G310" t="s">
        <v>97</v>
      </c>
      <c r="AA310" s="1">
        <v>44334</v>
      </c>
      <c r="AB310">
        <v>4.4400000000000004</v>
      </c>
      <c r="AC310">
        <v>25.35</v>
      </c>
      <c r="AD310">
        <v>21.9</v>
      </c>
      <c r="AE310">
        <v>4.24</v>
      </c>
      <c r="AF310">
        <v>0.38</v>
      </c>
      <c r="AG310">
        <v>8.11</v>
      </c>
      <c r="AH310">
        <v>0.69</v>
      </c>
      <c r="AI310">
        <v>433.226</v>
      </c>
      <c r="AJ310">
        <v>505.14659999999998</v>
      </c>
      <c r="AK310">
        <v>-14.644710999999999</v>
      </c>
      <c r="AL310">
        <v>0.90493846647101095</v>
      </c>
    </row>
    <row r="311" spans="1:41">
      <c r="A311">
        <v>310</v>
      </c>
      <c r="G311" t="s">
        <v>97</v>
      </c>
      <c r="AA311" s="1">
        <v>44343</v>
      </c>
      <c r="AB311">
        <v>4.57</v>
      </c>
      <c r="AC311">
        <v>24.52</v>
      </c>
      <c r="AD311">
        <v>15.8</v>
      </c>
      <c r="AE311">
        <v>4.12</v>
      </c>
      <c r="AF311">
        <v>0.26</v>
      </c>
      <c r="AG311">
        <v>6.83</v>
      </c>
      <c r="AH311">
        <v>1.52</v>
      </c>
      <c r="AI311">
        <v>1078.21</v>
      </c>
      <c r="AJ311">
        <v>529.23130000000003</v>
      </c>
      <c r="AK311">
        <v>-14.023903000000001</v>
      </c>
      <c r="AL311">
        <v>1.1910872836423101</v>
      </c>
      <c r="AM311">
        <v>1525.66988868268</v>
      </c>
      <c r="AO311">
        <v>1.1909522199448901</v>
      </c>
    </row>
    <row r="312" spans="1:41">
      <c r="A312">
        <v>311</v>
      </c>
      <c r="G312" t="s">
        <v>97</v>
      </c>
      <c r="AA312" s="1">
        <v>44354</v>
      </c>
      <c r="AB312">
        <v>4.63</v>
      </c>
      <c r="AC312">
        <v>25.67</v>
      </c>
      <c r="AD312">
        <v>18.3</v>
      </c>
      <c r="AE312">
        <v>4.59</v>
      </c>
      <c r="AF312">
        <v>0.28999999999999998</v>
      </c>
      <c r="AG312">
        <v>6.65</v>
      </c>
      <c r="AH312">
        <v>2.16</v>
      </c>
      <c r="AI312">
        <v>1062.71</v>
      </c>
      <c r="AJ312">
        <v>852.69920000000002</v>
      </c>
      <c r="AK312">
        <v>-13.633095000000001</v>
      </c>
      <c r="AL312">
        <v>1.8755136828540599</v>
      </c>
      <c r="AM312">
        <v>2866.6057524092498</v>
      </c>
      <c r="AO312">
        <v>1.87529377229084</v>
      </c>
    </row>
    <row r="313" spans="1:41">
      <c r="A313">
        <v>312</v>
      </c>
      <c r="G313" t="s">
        <v>97</v>
      </c>
      <c r="AA313" s="1">
        <v>44368</v>
      </c>
      <c r="AB313">
        <v>4.4400000000000004</v>
      </c>
      <c r="AC313">
        <v>27.99</v>
      </c>
      <c r="AD313">
        <v>32.700000000000003</v>
      </c>
      <c r="AE313">
        <v>7.3</v>
      </c>
      <c r="AF313">
        <v>0.55000000000000004</v>
      </c>
      <c r="AG313">
        <v>9.98</v>
      </c>
      <c r="AH313">
        <v>2.35</v>
      </c>
      <c r="AI313">
        <v>654.83299999999997</v>
      </c>
      <c r="AJ313">
        <v>1168.3212000000001</v>
      </c>
      <c r="AK313">
        <v>-12.440466000000001</v>
      </c>
      <c r="AL313">
        <v>1.46714315108884</v>
      </c>
      <c r="AM313">
        <v>2155.8184674123499</v>
      </c>
      <c r="AO313">
        <v>1.4669724090243199</v>
      </c>
    </row>
    <row r="314" spans="1:41">
      <c r="A314">
        <v>313</v>
      </c>
      <c r="G314" t="s">
        <v>97</v>
      </c>
      <c r="AA314" s="1">
        <v>44383</v>
      </c>
      <c r="AB314">
        <v>5.03</v>
      </c>
      <c r="AC314">
        <v>31.07</v>
      </c>
      <c r="AD314">
        <v>20.2</v>
      </c>
      <c r="AE314">
        <v>15.57</v>
      </c>
      <c r="AF314">
        <v>0.37</v>
      </c>
      <c r="AG314">
        <v>16.010000000000002</v>
      </c>
      <c r="AH314">
        <v>2.44</v>
      </c>
      <c r="AI314">
        <v>315.26799999999997</v>
      </c>
      <c r="AJ314">
        <v>1363.4972</v>
      </c>
      <c r="AK314">
        <v>-13.491256</v>
      </c>
      <c r="AL314">
        <v>5.3997797824809597</v>
      </c>
      <c r="AN314">
        <v>5.80834025604024</v>
      </c>
    </row>
    <row r="315" spans="1:41">
      <c r="A315">
        <v>314</v>
      </c>
      <c r="G315" t="s">
        <v>97</v>
      </c>
      <c r="AA315" s="1">
        <v>44398</v>
      </c>
      <c r="AB315">
        <v>4.82</v>
      </c>
      <c r="AC315">
        <v>27.78</v>
      </c>
      <c r="AD315">
        <v>39.6</v>
      </c>
      <c r="AE315">
        <v>10.97</v>
      </c>
      <c r="AF315">
        <v>0.63</v>
      </c>
      <c r="AG315">
        <v>10.48</v>
      </c>
      <c r="AH315">
        <v>6.83</v>
      </c>
      <c r="AI315">
        <v>600.75</v>
      </c>
      <c r="AK315">
        <v>-12.728515</v>
      </c>
      <c r="AL315">
        <v>2.8544686331928202</v>
      </c>
      <c r="AN315">
        <v>2.98191195757743</v>
      </c>
    </row>
    <row r="316" spans="1:41">
      <c r="A316">
        <v>315</v>
      </c>
      <c r="G316" t="s">
        <v>97</v>
      </c>
      <c r="AA316" s="1">
        <v>44439</v>
      </c>
      <c r="AB316">
        <v>4.6900000000000004</v>
      </c>
      <c r="AC316">
        <v>30.2</v>
      </c>
      <c r="AD316">
        <v>33</v>
      </c>
      <c r="AE316">
        <v>11.6</v>
      </c>
      <c r="AF316">
        <v>0.53</v>
      </c>
      <c r="AG316">
        <v>9.8000000000000007</v>
      </c>
      <c r="AH316">
        <v>4.92</v>
      </c>
      <c r="AI316">
        <v>938.25800000000004</v>
      </c>
      <c r="AJ316">
        <v>1730.4464</v>
      </c>
      <c r="AK316">
        <v>-12.971657</v>
      </c>
      <c r="AL316">
        <v>2.20752586133881</v>
      </c>
      <c r="AN316">
        <v>2.8865833624974599</v>
      </c>
    </row>
    <row r="317" spans="1:41">
      <c r="A317">
        <v>316</v>
      </c>
      <c r="G317" t="s">
        <v>97</v>
      </c>
      <c r="AA317" s="1">
        <v>44439</v>
      </c>
      <c r="AB317">
        <v>4.76</v>
      </c>
      <c r="AC317">
        <v>26.1</v>
      </c>
      <c r="AD317">
        <v>29.2</v>
      </c>
      <c r="AE317">
        <v>8.9600000000000009</v>
      </c>
      <c r="AF317">
        <v>0.47</v>
      </c>
      <c r="AG317">
        <v>9.2799999999999994</v>
      </c>
      <c r="AH317">
        <v>6.22</v>
      </c>
      <c r="AI317">
        <v>631.33699999999999</v>
      </c>
      <c r="AJ317">
        <v>1810.9834000000001</v>
      </c>
      <c r="AK317">
        <v>-12.634418</v>
      </c>
      <c r="AL317">
        <v>3.1124770093789</v>
      </c>
    </row>
    <row r="318" spans="1:41">
      <c r="A318">
        <v>317</v>
      </c>
      <c r="G318" t="s">
        <v>97</v>
      </c>
      <c r="AA318" s="1">
        <v>44466</v>
      </c>
      <c r="AB318">
        <v>4.5</v>
      </c>
      <c r="AC318">
        <v>32.99</v>
      </c>
      <c r="AD318">
        <v>35.6</v>
      </c>
      <c r="AE318">
        <v>9.39</v>
      </c>
      <c r="AF318">
        <v>0.56999999999999995</v>
      </c>
      <c r="AG318">
        <v>9.7899999999999991</v>
      </c>
      <c r="AH318">
        <v>5.0599999999999996</v>
      </c>
      <c r="AI318">
        <v>953.71500000000003</v>
      </c>
      <c r="AJ318">
        <v>1588.9444000000001</v>
      </c>
      <c r="AK318">
        <v>-12.691136999999999</v>
      </c>
      <c r="AL318">
        <v>1.8093386698979299</v>
      </c>
    </row>
    <row r="319" spans="1:41">
      <c r="A319">
        <v>318</v>
      </c>
      <c r="G319" t="s">
        <v>97</v>
      </c>
      <c r="AA319" s="1">
        <v>44495</v>
      </c>
      <c r="AB319">
        <v>4.46</v>
      </c>
      <c r="AC319">
        <v>27.92</v>
      </c>
      <c r="AD319">
        <v>26.7</v>
      </c>
      <c r="AE319">
        <v>5.39</v>
      </c>
      <c r="AF319">
        <v>0.42</v>
      </c>
      <c r="AG319">
        <v>8.0500000000000007</v>
      </c>
      <c r="AH319">
        <v>4.75</v>
      </c>
      <c r="AI319">
        <v>948.79300000000001</v>
      </c>
      <c r="AJ319">
        <v>1100.3516</v>
      </c>
      <c r="AK319">
        <v>-13.098112</v>
      </c>
    </row>
    <row r="320" spans="1:41">
      <c r="A320">
        <v>319</v>
      </c>
      <c r="G320" t="s">
        <v>97</v>
      </c>
      <c r="AA320" s="1">
        <v>44508</v>
      </c>
      <c r="AB320">
        <v>4.49</v>
      </c>
      <c r="AC320">
        <v>27.97</v>
      </c>
      <c r="AD320">
        <v>24.1</v>
      </c>
      <c r="AE320">
        <v>6.31</v>
      </c>
      <c r="AF320">
        <v>0.35</v>
      </c>
      <c r="AG320">
        <v>6.28</v>
      </c>
      <c r="AH320">
        <v>4.34</v>
      </c>
      <c r="AI320">
        <v>808.60799999999995</v>
      </c>
      <c r="AJ320">
        <v>1039.2385999999999</v>
      </c>
      <c r="AK320">
        <v>-13.168006999999999</v>
      </c>
      <c r="AL320">
        <v>1.1741015603287399</v>
      </c>
    </row>
    <row r="321" spans="1:41">
      <c r="A321">
        <v>320</v>
      </c>
      <c r="G321" t="s">
        <v>97</v>
      </c>
      <c r="AA321" s="1">
        <v>44522</v>
      </c>
      <c r="AB321">
        <v>4.68</v>
      </c>
      <c r="AC321">
        <v>23.54</v>
      </c>
      <c r="AD321">
        <v>24.1</v>
      </c>
      <c r="AE321">
        <v>5.32</v>
      </c>
      <c r="AF321">
        <v>0.26</v>
      </c>
      <c r="AG321">
        <v>5.82</v>
      </c>
      <c r="AH321">
        <v>4.07</v>
      </c>
      <c r="AI321">
        <v>1110.42</v>
      </c>
      <c r="AJ321">
        <v>1000</v>
      </c>
      <c r="AK321">
        <v>-13.249359</v>
      </c>
      <c r="AL321">
        <v>1.60536987796988</v>
      </c>
    </row>
    <row r="322" spans="1:41">
      <c r="A322">
        <v>321</v>
      </c>
      <c r="G322" t="s">
        <v>97</v>
      </c>
      <c r="AA322" s="1">
        <v>44544</v>
      </c>
      <c r="AB322">
        <v>4.9400000000000004</v>
      </c>
      <c r="AC322">
        <v>22.38</v>
      </c>
      <c r="AD322">
        <v>13.3</v>
      </c>
      <c r="AE322">
        <v>1.1499999999999999</v>
      </c>
      <c r="AF322">
        <v>0.21</v>
      </c>
      <c r="AG322">
        <v>5.25</v>
      </c>
      <c r="AH322">
        <v>2</v>
      </c>
      <c r="AI322">
        <v>1186.8599999999999</v>
      </c>
      <c r="AJ322">
        <v>783.01869999999997</v>
      </c>
      <c r="AK322">
        <v>-13.069089999999999</v>
      </c>
      <c r="AL322">
        <v>1.58112064122342</v>
      </c>
      <c r="AM322">
        <v>1731.8345817224199</v>
      </c>
      <c r="AO322">
        <v>1.58094645132642</v>
      </c>
    </row>
    <row r="323" spans="1:41">
      <c r="A323">
        <v>322</v>
      </c>
      <c r="G323" t="s">
        <v>97</v>
      </c>
      <c r="AA323" s="1">
        <v>44574</v>
      </c>
      <c r="AB323">
        <v>5.1100000000000003</v>
      </c>
      <c r="AC323">
        <v>22.79</v>
      </c>
      <c r="AD323">
        <v>12.4</v>
      </c>
      <c r="AE323">
        <v>5.0999999999999996</v>
      </c>
      <c r="AF323">
        <v>0.2</v>
      </c>
      <c r="AG323">
        <v>4.84</v>
      </c>
      <c r="AH323">
        <v>6.57</v>
      </c>
      <c r="AI323">
        <v>1227.3900000000001</v>
      </c>
      <c r="AJ323">
        <v>970</v>
      </c>
      <c r="AK323">
        <v>-13.248122</v>
      </c>
      <c r="AL323">
        <v>2.4045689734356301</v>
      </c>
    </row>
    <row r="324" spans="1:41">
      <c r="A324">
        <v>323</v>
      </c>
      <c r="G324" t="s">
        <v>97</v>
      </c>
      <c r="AA324" s="1">
        <v>44602</v>
      </c>
      <c r="AB324">
        <v>5.33</v>
      </c>
      <c r="AC324">
        <v>24.05</v>
      </c>
      <c r="AD324">
        <v>12.6</v>
      </c>
      <c r="AE324">
        <v>6.12</v>
      </c>
      <c r="AF324">
        <v>0.19</v>
      </c>
      <c r="AG324">
        <v>3.88</v>
      </c>
      <c r="AH324">
        <v>3.86</v>
      </c>
      <c r="AI324">
        <v>1403.71</v>
      </c>
      <c r="AJ324">
        <v>900</v>
      </c>
      <c r="AK324">
        <v>-13.303527000000001</v>
      </c>
      <c r="AL324">
        <v>2.51797222633129</v>
      </c>
    </row>
    <row r="325" spans="1:41">
      <c r="A325">
        <v>324</v>
      </c>
      <c r="G325" t="s">
        <v>97</v>
      </c>
      <c r="AA325" s="1">
        <v>44627</v>
      </c>
      <c r="AB325">
        <v>5.42</v>
      </c>
      <c r="AC325">
        <v>25.24</v>
      </c>
      <c r="AD325">
        <v>12.6</v>
      </c>
      <c r="AE325">
        <v>6.11</v>
      </c>
      <c r="AF325">
        <v>0.2</v>
      </c>
      <c r="AG325">
        <v>3.96</v>
      </c>
      <c r="AH325">
        <v>4.25</v>
      </c>
      <c r="AI325">
        <v>1454.74</v>
      </c>
      <c r="AJ325">
        <v>950</v>
      </c>
      <c r="AK325">
        <v>-13.275463999999999</v>
      </c>
      <c r="AL325">
        <v>2.8392814428689701</v>
      </c>
    </row>
    <row r="326" spans="1:41">
      <c r="A326">
        <v>325</v>
      </c>
      <c r="G326" t="s">
        <v>97</v>
      </c>
      <c r="AA326" s="1">
        <v>44655</v>
      </c>
      <c r="AB326">
        <v>5.3</v>
      </c>
      <c r="AC326">
        <v>25.02</v>
      </c>
      <c r="AD326">
        <v>14.5</v>
      </c>
      <c r="AE326">
        <v>5.53</v>
      </c>
      <c r="AF326">
        <v>0.24</v>
      </c>
      <c r="AG326">
        <v>4.07</v>
      </c>
      <c r="AH326">
        <v>4.6900000000000004</v>
      </c>
      <c r="AI326">
        <v>1381.91</v>
      </c>
      <c r="AJ326">
        <v>1000</v>
      </c>
      <c r="AK326">
        <v>-13.113951999999999</v>
      </c>
      <c r="AL326">
        <v>2.5620734913462599</v>
      </c>
    </row>
    <row r="327" spans="1:41">
      <c r="A327">
        <v>326</v>
      </c>
      <c r="G327" t="s">
        <v>97</v>
      </c>
      <c r="AA327" s="1">
        <v>44671</v>
      </c>
      <c r="AB327">
        <v>4.8499999999999996</v>
      </c>
      <c r="AC327">
        <v>25.44</v>
      </c>
      <c r="AD327">
        <v>25.6</v>
      </c>
      <c r="AE327">
        <v>8.16</v>
      </c>
      <c r="AF327">
        <v>0.4</v>
      </c>
      <c r="AG327">
        <v>4.82</v>
      </c>
      <c r="AH327">
        <v>3.35</v>
      </c>
      <c r="AI327">
        <v>796.75699999999995</v>
      </c>
      <c r="AJ327">
        <v>1400</v>
      </c>
      <c r="AK327">
        <v>-13.967796</v>
      </c>
      <c r="AL327">
        <v>1.8690536125394901</v>
      </c>
      <c r="AM327">
        <v>2034.15985703551</v>
      </c>
      <c r="AO327">
        <v>1.86884793954242</v>
      </c>
    </row>
    <row r="328" spans="1:41">
      <c r="A328">
        <v>327</v>
      </c>
      <c r="G328" t="s">
        <v>97</v>
      </c>
      <c r="AA328" s="1">
        <v>44676</v>
      </c>
      <c r="AB328">
        <v>4.67</v>
      </c>
      <c r="AC328">
        <v>23.37</v>
      </c>
      <c r="AD328">
        <v>22.4</v>
      </c>
      <c r="AE328">
        <v>7.86</v>
      </c>
      <c r="AF328">
        <v>0.37</v>
      </c>
      <c r="AG328">
        <v>5.8</v>
      </c>
      <c r="AH328">
        <v>2.7</v>
      </c>
      <c r="AI328">
        <v>657.95299999999997</v>
      </c>
      <c r="AJ328">
        <v>1000</v>
      </c>
      <c r="AK328">
        <v>-14.128581000000001</v>
      </c>
      <c r="AL328">
        <v>1.0710307217922901</v>
      </c>
    </row>
    <row r="329" spans="1:41">
      <c r="A329">
        <v>328</v>
      </c>
      <c r="G329" t="s">
        <v>97</v>
      </c>
      <c r="AA329" s="1">
        <v>44679</v>
      </c>
      <c r="AB329">
        <v>4.82</v>
      </c>
      <c r="AC329">
        <v>22.4</v>
      </c>
      <c r="AD329">
        <v>18.2</v>
      </c>
      <c r="AE329">
        <v>3.22</v>
      </c>
      <c r="AF329">
        <v>0.3</v>
      </c>
      <c r="AG329">
        <v>6.65</v>
      </c>
      <c r="AH329">
        <v>3.18</v>
      </c>
      <c r="AI329">
        <v>892.16499999999996</v>
      </c>
      <c r="AJ329">
        <v>890</v>
      </c>
      <c r="AK329">
        <v>-13.783438</v>
      </c>
      <c r="AL329">
        <v>1.29993728782241</v>
      </c>
    </row>
    <row r="330" spans="1:41">
      <c r="A330">
        <v>329</v>
      </c>
      <c r="G330" t="s">
        <v>97</v>
      </c>
      <c r="AA330" s="1">
        <v>44686</v>
      </c>
      <c r="AB330">
        <v>4.8</v>
      </c>
      <c r="AC330">
        <v>22.29</v>
      </c>
      <c r="AD330">
        <v>16</v>
      </c>
      <c r="AE330">
        <v>3.75</v>
      </c>
      <c r="AF330">
        <v>0.26</v>
      </c>
      <c r="AG330">
        <v>6</v>
      </c>
      <c r="AH330">
        <v>2.56</v>
      </c>
      <c r="AI330">
        <v>896.11599999999999</v>
      </c>
      <c r="AJ330">
        <v>770</v>
      </c>
      <c r="AK330">
        <v>-13.720454</v>
      </c>
      <c r="AL330">
        <v>1.18443397468794</v>
      </c>
      <c r="AM330">
        <v>1373.3501947469999</v>
      </c>
      <c r="AO330">
        <v>1.1843021251944099</v>
      </c>
    </row>
    <row r="331" spans="1:41">
      <c r="A331">
        <v>330</v>
      </c>
      <c r="G331" t="s">
        <v>97</v>
      </c>
      <c r="AA331" s="1">
        <v>44690</v>
      </c>
      <c r="AB331">
        <v>4.7699999999999996</v>
      </c>
      <c r="AC331">
        <v>22.34</v>
      </c>
      <c r="AD331">
        <v>17.100000000000001</v>
      </c>
      <c r="AE331">
        <v>5.0999999999999996</v>
      </c>
      <c r="AF331">
        <v>0.28000000000000003</v>
      </c>
      <c r="AG331">
        <v>6.59</v>
      </c>
      <c r="AH331">
        <v>2.9</v>
      </c>
      <c r="AI331">
        <v>1019.45</v>
      </c>
      <c r="AJ331">
        <v>830</v>
      </c>
      <c r="AK331">
        <v>-13.800357999999999</v>
      </c>
      <c r="AL331">
        <v>1.1403327096729701</v>
      </c>
      <c r="AM331">
        <v>1359.7539031629599</v>
      </c>
      <c r="AO331">
        <v>1.1402051130118001</v>
      </c>
    </row>
    <row r="332" spans="1:41">
      <c r="A332">
        <v>331</v>
      </c>
      <c r="G332" t="s">
        <v>97</v>
      </c>
      <c r="AA332" s="1">
        <v>44693</v>
      </c>
      <c r="AB332">
        <v>4.6900000000000004</v>
      </c>
      <c r="AC332">
        <v>22.77</v>
      </c>
      <c r="AD332">
        <v>18.600000000000001</v>
      </c>
      <c r="AE332">
        <v>4.41</v>
      </c>
      <c r="AF332">
        <v>0.31</v>
      </c>
      <c r="AG332">
        <v>7.09</v>
      </c>
      <c r="AH332">
        <v>3.12</v>
      </c>
      <c r="AI332">
        <v>952.16499999999996</v>
      </c>
      <c r="AJ332">
        <v>980</v>
      </c>
      <c r="AK332">
        <v>-13.745010000000001</v>
      </c>
      <c r="AL332">
        <v>1.2201349987476899</v>
      </c>
    </row>
    <row r="333" spans="1:41">
      <c r="A333">
        <v>332</v>
      </c>
      <c r="G333" t="s">
        <v>97</v>
      </c>
      <c r="AA333" s="1">
        <v>44698</v>
      </c>
      <c r="AB333">
        <v>4.79</v>
      </c>
      <c r="AC333">
        <v>22.89</v>
      </c>
      <c r="AD333">
        <v>16</v>
      </c>
      <c r="AE333">
        <v>4.92</v>
      </c>
      <c r="AF333">
        <v>0.26</v>
      </c>
      <c r="AG333">
        <v>5.9</v>
      </c>
      <c r="AH333">
        <v>2.82</v>
      </c>
      <c r="AI333">
        <v>846.71500000000003</v>
      </c>
      <c r="AJ333">
        <v>940</v>
      </c>
      <c r="AK333">
        <v>-13.532165000000001</v>
      </c>
      <c r="AL333">
        <v>1.2978372275836001</v>
      </c>
    </row>
    <row r="334" spans="1:41">
      <c r="A334">
        <v>333</v>
      </c>
      <c r="G334" t="s">
        <v>97</v>
      </c>
      <c r="AA334" s="1">
        <v>44705</v>
      </c>
      <c r="AB334">
        <v>4.9000000000000004</v>
      </c>
      <c r="AC334">
        <v>23.9</v>
      </c>
      <c r="AD334">
        <v>14.4</v>
      </c>
      <c r="AE334">
        <v>4.42</v>
      </c>
      <c r="AF334">
        <v>0.24</v>
      </c>
      <c r="AG334">
        <v>4.83</v>
      </c>
      <c r="AH334">
        <v>2.25</v>
      </c>
      <c r="AI334">
        <v>762.98699999999997</v>
      </c>
      <c r="AJ334">
        <v>820</v>
      </c>
      <c r="AK334">
        <v>-13.391261999999999</v>
      </c>
      <c r="AL334">
        <v>1.61704638388248</v>
      </c>
    </row>
    <row r="335" spans="1:41">
      <c r="A335">
        <v>334</v>
      </c>
      <c r="G335" t="s">
        <v>97</v>
      </c>
      <c r="AA335" s="1">
        <v>44721</v>
      </c>
      <c r="AB335">
        <v>4.93</v>
      </c>
      <c r="AC335">
        <v>23.75</v>
      </c>
      <c r="AD335">
        <v>19.899999999999999</v>
      </c>
      <c r="AE335">
        <v>5.12</v>
      </c>
      <c r="AF335">
        <v>0.32</v>
      </c>
      <c r="AG335">
        <v>5.73</v>
      </c>
      <c r="AH335">
        <v>3.41</v>
      </c>
      <c r="AI335">
        <v>1003.84</v>
      </c>
      <c r="AJ335">
        <v>1300</v>
      </c>
      <c r="AK335">
        <v>-13.062431</v>
      </c>
      <c r="AL335">
        <v>1.5876455405391601</v>
      </c>
      <c r="AM335">
        <v>2273.6499965186399</v>
      </c>
      <c r="AO335">
        <v>1.58746167601942</v>
      </c>
    </row>
    <row r="336" spans="1:41">
      <c r="A336">
        <v>335</v>
      </c>
      <c r="G336" t="s">
        <v>97</v>
      </c>
      <c r="AA336" s="1">
        <v>44734</v>
      </c>
      <c r="AB336">
        <v>4.7</v>
      </c>
      <c r="AC336">
        <v>27.02</v>
      </c>
      <c r="AD336">
        <v>28.5</v>
      </c>
      <c r="AE336">
        <v>4.46</v>
      </c>
      <c r="AF336">
        <v>0.47</v>
      </c>
      <c r="AG336">
        <v>8.19</v>
      </c>
      <c r="AH336">
        <v>2.67</v>
      </c>
      <c r="AI336">
        <v>858.09699999999998</v>
      </c>
      <c r="AJ336">
        <v>1800</v>
      </c>
      <c r="AK336">
        <v>-13.605788</v>
      </c>
      <c r="AL336">
        <v>2.0748595159427099</v>
      </c>
      <c r="AM336">
        <v>3043.8358383667201</v>
      </c>
      <c r="AO336">
        <v>2.0746181243256601</v>
      </c>
    </row>
    <row r="337" spans="1:41">
      <c r="A337">
        <v>336</v>
      </c>
      <c r="G337" t="s">
        <v>97</v>
      </c>
      <c r="AA337" s="1">
        <v>44748</v>
      </c>
      <c r="AB337">
        <v>4.71</v>
      </c>
      <c r="AC337">
        <v>25.56</v>
      </c>
      <c r="AD337">
        <v>30.9</v>
      </c>
      <c r="AE337">
        <v>3.52</v>
      </c>
      <c r="AF337">
        <v>0.52</v>
      </c>
      <c r="AG337">
        <v>7.84</v>
      </c>
      <c r="AH337">
        <v>3.04</v>
      </c>
      <c r="AI337">
        <v>683.02499999999998</v>
      </c>
      <c r="AJ337">
        <v>2400</v>
      </c>
      <c r="AK337">
        <v>-13.032864</v>
      </c>
      <c r="AL337">
        <v>1.9803568051963301</v>
      </c>
    </row>
    <row r="338" spans="1:41">
      <c r="A338">
        <v>337</v>
      </c>
      <c r="G338" t="s">
        <v>97</v>
      </c>
      <c r="AA338" s="1">
        <v>44760</v>
      </c>
      <c r="AB338">
        <v>4.67</v>
      </c>
      <c r="AC338">
        <v>25.89</v>
      </c>
      <c r="AD338">
        <v>30.4</v>
      </c>
      <c r="AE338">
        <v>2.04</v>
      </c>
      <c r="AF338">
        <v>0.47</v>
      </c>
      <c r="AG338">
        <v>7.29</v>
      </c>
      <c r="AH338">
        <v>2.61</v>
      </c>
      <c r="AI338">
        <v>764.21600000000001</v>
      </c>
      <c r="AJ338">
        <v>2200</v>
      </c>
      <c r="AK338">
        <v>-13.056286999999999</v>
      </c>
      <c r="AL338">
        <v>2.0349583714053501</v>
      </c>
      <c r="AM338">
        <v>3160.4973557388498</v>
      </c>
      <c r="AO338">
        <v>2.0347190364768899</v>
      </c>
    </row>
    <row r="339" spans="1:41">
      <c r="A339">
        <v>338</v>
      </c>
      <c r="G339" t="s">
        <v>97</v>
      </c>
      <c r="AA339" s="1">
        <v>44805</v>
      </c>
      <c r="AB339">
        <v>5.51</v>
      </c>
      <c r="AC339">
        <v>35.08</v>
      </c>
      <c r="AD339">
        <v>32.5</v>
      </c>
      <c r="AE339">
        <v>4.04</v>
      </c>
      <c r="AF339">
        <v>0.59</v>
      </c>
      <c r="AG339">
        <v>6.32</v>
      </c>
      <c r="AH339">
        <v>8.0399999999999991</v>
      </c>
      <c r="AI339">
        <v>1138.06</v>
      </c>
      <c r="AJ339">
        <v>3500</v>
      </c>
      <c r="AK339">
        <v>-13.025233999999999</v>
      </c>
      <c r="AL339">
        <v>5.8297672229321504</v>
      </c>
      <c r="AM339">
        <v>8613.0523983216499</v>
      </c>
      <c r="AN339">
        <v>55.630518810636303</v>
      </c>
      <c r="AO339">
        <v>5.8290880669362704</v>
      </c>
    </row>
    <row r="340" spans="1:41">
      <c r="A340">
        <v>339</v>
      </c>
      <c r="G340" t="s">
        <v>97</v>
      </c>
      <c r="AA340" s="1">
        <v>44818</v>
      </c>
      <c r="AB340">
        <v>5.5</v>
      </c>
      <c r="AC340">
        <v>38.83</v>
      </c>
      <c r="AD340">
        <v>31.9</v>
      </c>
      <c r="AE340">
        <v>18.79</v>
      </c>
      <c r="AF340">
        <v>0.62</v>
      </c>
      <c r="AG340">
        <v>9.94</v>
      </c>
      <c r="AH340">
        <v>7.58</v>
      </c>
      <c r="AI340">
        <v>1280.9100000000001</v>
      </c>
      <c r="AJ340">
        <v>4100</v>
      </c>
      <c r="AK340">
        <v>-13.235803000000001</v>
      </c>
      <c r="AL340">
        <v>7.2767087274711502</v>
      </c>
      <c r="AN340">
        <v>89.000349835004201</v>
      </c>
    </row>
    <row r="341" spans="1:41">
      <c r="A341">
        <v>340</v>
      </c>
      <c r="G341" t="s">
        <v>97</v>
      </c>
      <c r="AA341" s="1">
        <v>44831</v>
      </c>
      <c r="AB341">
        <v>4.9000000000000004</v>
      </c>
      <c r="AC341">
        <v>28.13</v>
      </c>
      <c r="AD341">
        <v>27.6</v>
      </c>
      <c r="AE341">
        <v>4.43</v>
      </c>
      <c r="AF341">
        <v>0.43</v>
      </c>
      <c r="AG341">
        <v>7.76</v>
      </c>
      <c r="AH341">
        <v>4.34</v>
      </c>
      <c r="AI341">
        <v>932.86699999999996</v>
      </c>
      <c r="AJ341">
        <v>1900</v>
      </c>
      <c r="AK341">
        <v>-12.768055</v>
      </c>
      <c r="AL341">
        <v>2.2890656603011701</v>
      </c>
      <c r="AN341">
        <v>2.5440786041449499</v>
      </c>
    </row>
    <row r="342" spans="1:41">
      <c r="A342">
        <v>341</v>
      </c>
      <c r="G342" t="s">
        <v>97</v>
      </c>
      <c r="AA342" s="1">
        <v>44859</v>
      </c>
      <c r="AB342">
        <v>5.05</v>
      </c>
      <c r="AC342">
        <v>24.8</v>
      </c>
      <c r="AD342">
        <v>19.7</v>
      </c>
      <c r="AE342">
        <v>4.12</v>
      </c>
      <c r="AF342">
        <v>0.32</v>
      </c>
      <c r="AG342">
        <v>5.89</v>
      </c>
      <c r="AH342">
        <v>3.64</v>
      </c>
      <c r="AI342">
        <v>661.05200000000002</v>
      </c>
      <c r="AJ342">
        <v>1600</v>
      </c>
      <c r="AK342">
        <v>-12.954162</v>
      </c>
    </row>
    <row r="343" spans="1:41">
      <c r="A343">
        <v>342</v>
      </c>
      <c r="G343" t="s">
        <v>97</v>
      </c>
      <c r="AA343" s="1">
        <v>44874</v>
      </c>
      <c r="AB343">
        <v>5.0199999999999996</v>
      </c>
      <c r="AC343">
        <v>25.23</v>
      </c>
      <c r="AD343">
        <v>22.2</v>
      </c>
      <c r="AE343">
        <v>4.17</v>
      </c>
      <c r="AF343">
        <v>0.36</v>
      </c>
      <c r="AG343">
        <v>7</v>
      </c>
      <c r="AH343">
        <v>3.55</v>
      </c>
      <c r="AI343">
        <v>988.8</v>
      </c>
      <c r="AJ343">
        <v>1600</v>
      </c>
      <c r="AK343">
        <v>-12.945309999999999</v>
      </c>
    </row>
    <row r="344" spans="1:41">
      <c r="A344">
        <v>343</v>
      </c>
      <c r="G344" t="s">
        <v>97</v>
      </c>
      <c r="AA344" s="1">
        <v>44886</v>
      </c>
      <c r="AB344">
        <v>6.93</v>
      </c>
      <c r="AC344">
        <v>1.85</v>
      </c>
      <c r="AD344">
        <v>16.399999999999999</v>
      </c>
      <c r="AE344">
        <v>3.83</v>
      </c>
      <c r="AF344">
        <v>0.28999999999999998</v>
      </c>
      <c r="AG344">
        <v>7.24</v>
      </c>
      <c r="AH344">
        <v>3.28</v>
      </c>
      <c r="AI344">
        <v>1141.79</v>
      </c>
      <c r="AJ344">
        <v>1300</v>
      </c>
      <c r="AK344">
        <v>-13.040353</v>
      </c>
    </row>
    <row r="345" spans="1:41">
      <c r="A345">
        <v>344</v>
      </c>
      <c r="G345" t="s">
        <v>97</v>
      </c>
      <c r="AA345" s="1">
        <v>44907</v>
      </c>
      <c r="AB345">
        <v>5.33</v>
      </c>
      <c r="AC345">
        <v>23.78</v>
      </c>
      <c r="AD345">
        <v>12.7</v>
      </c>
      <c r="AE345">
        <v>3.74</v>
      </c>
      <c r="AF345">
        <v>0.23</v>
      </c>
      <c r="AG345">
        <v>4.83</v>
      </c>
      <c r="AH345">
        <v>2.84</v>
      </c>
      <c r="AI345">
        <v>1256.83</v>
      </c>
      <c r="AJ345">
        <v>890</v>
      </c>
      <c r="AK345">
        <v>-13.130393</v>
      </c>
    </row>
    <row r="346" spans="1:41">
      <c r="A346">
        <v>345</v>
      </c>
      <c r="G346" t="s">
        <v>97</v>
      </c>
      <c r="AA346" s="1">
        <v>44943</v>
      </c>
      <c r="AB346">
        <v>4.21</v>
      </c>
      <c r="AC346">
        <v>33.08</v>
      </c>
      <c r="AE346">
        <v>3.44</v>
      </c>
      <c r="AG346">
        <v>5.16</v>
      </c>
      <c r="AH346">
        <v>3.11</v>
      </c>
      <c r="AI346">
        <v>1291.8699999999999</v>
      </c>
      <c r="AK346">
        <v>-13.167999999999999</v>
      </c>
      <c r="AL346">
        <v>2.4969716239432</v>
      </c>
      <c r="AM346">
        <v>2769.41786362221</v>
      </c>
      <c r="AO346">
        <v>2.4966959112470302</v>
      </c>
    </row>
    <row r="347" spans="1:41">
      <c r="A347">
        <v>346</v>
      </c>
      <c r="G347" t="s">
        <v>97</v>
      </c>
      <c r="AA347" s="1">
        <v>44972</v>
      </c>
      <c r="AB347">
        <v>5.56</v>
      </c>
      <c r="AC347">
        <v>27.07</v>
      </c>
      <c r="AD347">
        <v>11.6</v>
      </c>
      <c r="AE347">
        <v>3.64</v>
      </c>
      <c r="AF347">
        <v>0.21</v>
      </c>
      <c r="AG347">
        <v>4.5599999999999996</v>
      </c>
      <c r="AH347">
        <v>2.9</v>
      </c>
      <c r="AI347">
        <v>1536.31</v>
      </c>
      <c r="AK347">
        <v>-12.935715999999999</v>
      </c>
      <c r="AL347">
        <v>2.7741795754659102</v>
      </c>
      <c r="AM347">
        <v>3096.99590782308</v>
      </c>
      <c r="AO347">
        <v>2.7738728905766399</v>
      </c>
    </row>
    <row r="348" spans="1:41">
      <c r="A348">
        <v>347</v>
      </c>
      <c r="G348" t="s">
        <v>97</v>
      </c>
      <c r="AA348" s="1">
        <v>44999</v>
      </c>
      <c r="AB348">
        <v>5.65</v>
      </c>
      <c r="AC348">
        <v>28.83</v>
      </c>
      <c r="AD348">
        <v>12.8</v>
      </c>
      <c r="AE348">
        <v>5.61</v>
      </c>
      <c r="AF348">
        <v>0.21</v>
      </c>
      <c r="AG348">
        <v>4.72</v>
      </c>
      <c r="AH348">
        <v>3.41</v>
      </c>
      <c r="AI348">
        <v>1551.3</v>
      </c>
      <c r="AK348">
        <v>-13.185295</v>
      </c>
      <c r="AL348">
        <v>3.1458902377350002</v>
      </c>
      <c r="AM348">
        <v>3504.79724357742</v>
      </c>
      <c r="AO348">
        <v>3.1455425894506299</v>
      </c>
    </row>
    <row r="349" spans="1:41">
      <c r="A349">
        <v>348</v>
      </c>
      <c r="G349" t="s">
        <v>97</v>
      </c>
      <c r="AA349" s="1">
        <v>45021</v>
      </c>
      <c r="AB349">
        <v>5.77</v>
      </c>
      <c r="AC349">
        <v>29.75</v>
      </c>
      <c r="AD349">
        <v>11.3</v>
      </c>
      <c r="AE349">
        <v>4.43</v>
      </c>
      <c r="AF349">
        <v>0.21</v>
      </c>
      <c r="AG349">
        <v>6.59</v>
      </c>
      <c r="AH349">
        <v>3.05</v>
      </c>
      <c r="AI349">
        <v>1664.33</v>
      </c>
      <c r="AK349">
        <v>-13.211793</v>
      </c>
      <c r="AL349">
        <v>2.1147606604800702</v>
      </c>
      <c r="AM349">
        <v>2334.6002736340502</v>
      </c>
      <c r="AO349">
        <v>2.11452734847862</v>
      </c>
    </row>
    <row r="350" spans="1:41">
      <c r="A350">
        <v>349</v>
      </c>
      <c r="G350" t="s">
        <v>97</v>
      </c>
      <c r="AA350" s="1">
        <v>45030</v>
      </c>
      <c r="AB350">
        <v>5.36</v>
      </c>
      <c r="AC350">
        <v>24.36</v>
      </c>
      <c r="AD350">
        <v>15.7</v>
      </c>
      <c r="AE350">
        <v>9.4600000000000009</v>
      </c>
      <c r="AF350">
        <v>0.24</v>
      </c>
      <c r="AG350">
        <v>6.67</v>
      </c>
      <c r="AH350">
        <v>4.21</v>
      </c>
      <c r="AI350">
        <v>1130.5899999999999</v>
      </c>
      <c r="AK350">
        <v>-13.374727</v>
      </c>
      <c r="AL350">
        <v>2.0664592749874799</v>
      </c>
      <c r="AM350">
        <v>2278.42261483724</v>
      </c>
      <c r="AO350">
        <v>2.0662313436363902</v>
      </c>
    </row>
    <row r="351" spans="1:41">
      <c r="A351">
        <v>350</v>
      </c>
      <c r="G351" t="s">
        <v>97</v>
      </c>
      <c r="AA351" s="1">
        <v>45034</v>
      </c>
      <c r="AB351">
        <v>5.25</v>
      </c>
      <c r="AC351">
        <v>24.28</v>
      </c>
      <c r="AD351">
        <v>17.399999999999999</v>
      </c>
      <c r="AE351">
        <v>8.56</v>
      </c>
      <c r="AF351">
        <v>0.26</v>
      </c>
      <c r="AG351">
        <v>8.2200000000000006</v>
      </c>
      <c r="AH351">
        <v>3.98</v>
      </c>
      <c r="AI351">
        <v>903.30399999999997</v>
      </c>
      <c r="AK351">
        <v>-13.456580000000001</v>
      </c>
      <c r="AL351">
        <v>1.30203734806121</v>
      </c>
      <c r="AM351">
        <v>1400.31273755185</v>
      </c>
      <c r="AO351">
        <v>1.3018943771178999</v>
      </c>
    </row>
    <row r="352" spans="1:41">
      <c r="A352">
        <v>351</v>
      </c>
      <c r="G352" t="s">
        <v>97</v>
      </c>
      <c r="AA352" s="1">
        <v>45041</v>
      </c>
      <c r="AB352">
        <v>4.84</v>
      </c>
      <c r="AC352">
        <v>24.78</v>
      </c>
      <c r="AD352">
        <v>20.3</v>
      </c>
      <c r="AE352">
        <v>8.26</v>
      </c>
      <c r="AF352">
        <v>0.31</v>
      </c>
      <c r="AG352">
        <v>7.91</v>
      </c>
      <c r="AH352">
        <v>3.84</v>
      </c>
      <c r="AI352">
        <v>1046.77</v>
      </c>
      <c r="AK352">
        <v>-13.699541</v>
      </c>
    </row>
    <row r="353" spans="1:41">
      <c r="A353">
        <v>352</v>
      </c>
      <c r="G353" t="s">
        <v>97</v>
      </c>
      <c r="AA353" s="1">
        <v>45043</v>
      </c>
      <c r="AB353">
        <v>4.6399999999999997</v>
      </c>
      <c r="AC353">
        <v>25.86</v>
      </c>
      <c r="AD353">
        <v>22.8</v>
      </c>
      <c r="AE353">
        <v>7.14</v>
      </c>
      <c r="AF353">
        <v>0.37</v>
      </c>
      <c r="AG353">
        <v>8.26</v>
      </c>
      <c r="AH353">
        <v>3.27</v>
      </c>
      <c r="AI353">
        <v>463.68299999999999</v>
      </c>
      <c r="AK353">
        <v>-13.877532</v>
      </c>
      <c r="AL353">
        <v>1.34193849259858</v>
      </c>
      <c r="AM353">
        <v>1475.7722672096399</v>
      </c>
      <c r="AO353">
        <v>1.3417905454260699</v>
      </c>
    </row>
    <row r="354" spans="1:41">
      <c r="A354">
        <v>353</v>
      </c>
      <c r="G354" t="s">
        <v>97</v>
      </c>
      <c r="AA354" s="1">
        <v>45049</v>
      </c>
      <c r="AB354">
        <v>4.67</v>
      </c>
      <c r="AC354">
        <v>25.08</v>
      </c>
      <c r="AD354">
        <v>19.600000000000001</v>
      </c>
      <c r="AE354">
        <v>6.77</v>
      </c>
      <c r="AF354">
        <v>0.3</v>
      </c>
      <c r="AG354">
        <v>6.99</v>
      </c>
      <c r="AH354">
        <v>3.08</v>
      </c>
      <c r="AI354">
        <v>718.61300000000006</v>
      </c>
      <c r="AK354">
        <v>-13.836959999999999</v>
      </c>
      <c r="AL354">
        <v>1.15083301086701</v>
      </c>
      <c r="AM354">
        <v>1273.81459620637</v>
      </c>
      <c r="AO354">
        <v>1.1507059840234599</v>
      </c>
    </row>
    <row r="355" spans="1:41">
      <c r="A355">
        <v>354</v>
      </c>
      <c r="G355" t="s">
        <v>97</v>
      </c>
      <c r="AA355" s="1">
        <v>45055</v>
      </c>
      <c r="AB355">
        <v>4.55</v>
      </c>
      <c r="AC355">
        <v>24.26</v>
      </c>
      <c r="AD355">
        <v>21.2</v>
      </c>
      <c r="AE355">
        <v>7.14</v>
      </c>
      <c r="AF355">
        <v>0.32</v>
      </c>
      <c r="AG355">
        <v>7.59</v>
      </c>
      <c r="AH355">
        <v>2.88</v>
      </c>
      <c r="AI355">
        <v>790.94100000000003</v>
      </c>
      <c r="AK355">
        <v>-14.091685</v>
      </c>
      <c r="AL355">
        <v>1.0374297579713601</v>
      </c>
      <c r="AM355">
        <v>1175.93565752276</v>
      </c>
      <c r="AO355">
        <v>1.03731475129368</v>
      </c>
    </row>
    <row r="356" spans="1:41">
      <c r="A356">
        <v>355</v>
      </c>
      <c r="G356" t="s">
        <v>97</v>
      </c>
      <c r="AA356" s="1">
        <v>45058</v>
      </c>
      <c r="AB356">
        <v>4.5199999999999996</v>
      </c>
      <c r="AC356">
        <v>22.73</v>
      </c>
      <c r="AD356">
        <v>17.8</v>
      </c>
      <c r="AE356">
        <v>6.08</v>
      </c>
      <c r="AF356">
        <v>0.3</v>
      </c>
      <c r="AG356">
        <v>6.95</v>
      </c>
      <c r="AH356">
        <v>2.98</v>
      </c>
      <c r="AI356">
        <v>669.6</v>
      </c>
      <c r="AK356">
        <v>-14.264265999999999</v>
      </c>
      <c r="AL356">
        <v>0.894625661732383</v>
      </c>
      <c r="AM356">
        <v>1092.05970103296</v>
      </c>
      <c r="AO356">
        <v>0.89452512272885099</v>
      </c>
    </row>
    <row r="357" spans="1:41">
      <c r="A357">
        <v>356</v>
      </c>
      <c r="G357" t="s">
        <v>97</v>
      </c>
      <c r="AA357" s="1">
        <v>45069</v>
      </c>
      <c r="AB357">
        <v>4.8099999999999996</v>
      </c>
      <c r="AC357">
        <v>22.98</v>
      </c>
      <c r="AD357">
        <v>14</v>
      </c>
      <c r="AE357">
        <v>4.76</v>
      </c>
      <c r="AF357">
        <v>0.21</v>
      </c>
      <c r="AG357">
        <v>5.63</v>
      </c>
      <c r="AH357">
        <v>3.1</v>
      </c>
      <c r="AI357">
        <v>1161.1600000000001</v>
      </c>
      <c r="AK357">
        <v>-13.575752</v>
      </c>
      <c r="AL357">
        <v>1.38393969737474</v>
      </c>
      <c r="AM357">
        <v>2053.1970440351502</v>
      </c>
      <c r="AO357">
        <v>1.3837783434409101</v>
      </c>
    </row>
    <row r="358" spans="1:41">
      <c r="A358">
        <v>357</v>
      </c>
      <c r="G358" t="s">
        <v>97</v>
      </c>
      <c r="AA358" s="1">
        <v>45084</v>
      </c>
      <c r="AB358">
        <v>5.09</v>
      </c>
      <c r="AC358">
        <v>22.51</v>
      </c>
      <c r="AD358">
        <v>13.3</v>
      </c>
      <c r="AE358">
        <v>4.71</v>
      </c>
      <c r="AF358">
        <v>0.21</v>
      </c>
      <c r="AG358">
        <v>5.38</v>
      </c>
      <c r="AH358">
        <v>3.22</v>
      </c>
      <c r="AI358">
        <v>1154.02</v>
      </c>
      <c r="AK358">
        <v>-13.428309</v>
      </c>
      <c r="AL358">
        <v>1.9866569859127601</v>
      </c>
      <c r="AM358">
        <v>2740.88600568216</v>
      </c>
      <c r="AO358">
        <v>1.9864285341576999</v>
      </c>
    </row>
    <row r="359" spans="1:41">
      <c r="A359">
        <v>358</v>
      </c>
      <c r="G359" t="s">
        <v>97</v>
      </c>
      <c r="AA359" s="1">
        <v>45097</v>
      </c>
    </row>
    <row r="360" spans="1:41">
      <c r="A360">
        <v>359</v>
      </c>
      <c r="G360" t="s">
        <v>97</v>
      </c>
      <c r="AA360" s="1">
        <v>45111</v>
      </c>
    </row>
    <row r="361" spans="1:41">
      <c r="A361">
        <v>360</v>
      </c>
      <c r="G361" t="s">
        <v>97</v>
      </c>
      <c r="AA361" s="1">
        <v>45125</v>
      </c>
    </row>
    <row r="362" spans="1:41">
      <c r="A362">
        <v>361</v>
      </c>
      <c r="G362" t="s">
        <v>97</v>
      </c>
      <c r="AA362" s="1">
        <v>45139</v>
      </c>
    </row>
    <row r="363" spans="1:41">
      <c r="A363">
        <v>362</v>
      </c>
      <c r="G363" t="s">
        <v>97</v>
      </c>
      <c r="AA363" s="1">
        <v>45153</v>
      </c>
      <c r="AB363">
        <v>4.67</v>
      </c>
      <c r="AC363">
        <v>32.880000000000003</v>
      </c>
      <c r="AD363">
        <v>35.5</v>
      </c>
      <c r="AE363">
        <v>7.79</v>
      </c>
      <c r="AF363">
        <v>0.53</v>
      </c>
      <c r="AG363">
        <v>11.77</v>
      </c>
      <c r="AH363">
        <v>4.6399999999999997</v>
      </c>
      <c r="AI363">
        <v>1132.06</v>
      </c>
      <c r="AL363">
        <v>2.46337066012227</v>
      </c>
      <c r="AN363">
        <v>1.80205567793601</v>
      </c>
    </row>
    <row r="364" spans="1:41">
      <c r="A364">
        <v>363</v>
      </c>
      <c r="G364" t="s">
        <v>97</v>
      </c>
      <c r="AA364" s="1">
        <v>45167</v>
      </c>
      <c r="AL364">
        <v>1.9467558413754</v>
      </c>
      <c r="AN364">
        <v>2.4380753289722499</v>
      </c>
    </row>
    <row r="365" spans="1:41">
      <c r="A365">
        <v>364</v>
      </c>
      <c r="G365" t="s">
        <v>97</v>
      </c>
      <c r="AA365" s="1">
        <v>45182</v>
      </c>
      <c r="AL365">
        <v>2.64187578042098</v>
      </c>
      <c r="AN365">
        <v>8.3954593936783404</v>
      </c>
    </row>
    <row r="366" spans="1:41">
      <c r="A366">
        <v>365</v>
      </c>
      <c r="G366" t="s">
        <v>97</v>
      </c>
      <c r="AA366" s="1">
        <v>45196</v>
      </c>
      <c r="AL366">
        <v>2.1315611423905398</v>
      </c>
      <c r="AM366">
        <v>3180.34316040979</v>
      </c>
      <c r="AN366">
        <v>8.90427511450733</v>
      </c>
      <c r="AO366">
        <v>2.1313123546055799</v>
      </c>
    </row>
    <row r="367" spans="1:41">
      <c r="A367">
        <v>366</v>
      </c>
      <c r="G367" t="s">
        <v>97</v>
      </c>
      <c r="AA367" s="1">
        <v>45209</v>
      </c>
      <c r="AL367">
        <v>2.5347727082417499</v>
      </c>
      <c r="AM367">
        <v>3106.8197312274401</v>
      </c>
      <c r="AN367">
        <v>5.06695655325536</v>
      </c>
      <c r="AO367">
        <v>2.5344876316882701</v>
      </c>
    </row>
    <row r="368" spans="1:41">
      <c r="A368">
        <v>367</v>
      </c>
      <c r="G368" t="s">
        <v>97</v>
      </c>
      <c r="AA368" s="1">
        <v>45222</v>
      </c>
      <c r="AL368">
        <v>1.9929571666291801</v>
      </c>
      <c r="AM368">
        <v>2235.2832926410902</v>
      </c>
      <c r="AN368">
        <v>1.4628451973833501</v>
      </c>
      <c r="AO368">
        <v>1.99273665826937</v>
      </c>
    </row>
    <row r="369" spans="1:41">
      <c r="A369">
        <v>368</v>
      </c>
      <c r="G369" t="s">
        <v>97</v>
      </c>
      <c r="AA369" s="1">
        <v>45245</v>
      </c>
      <c r="AL369">
        <v>3.2928944544515901</v>
      </c>
      <c r="AM369">
        <v>3592.3681546923299</v>
      </c>
      <c r="AO369">
        <v>3.2925319433892501</v>
      </c>
    </row>
    <row r="370" spans="1:41">
      <c r="A370">
        <v>369</v>
      </c>
      <c r="G370" t="s">
        <v>159</v>
      </c>
      <c r="AA370" s="1">
        <v>43437</v>
      </c>
      <c r="AD370">
        <v>11.3</v>
      </c>
      <c r="AF370">
        <v>0.544366666666667</v>
      </c>
    </row>
    <row r="371" spans="1:41">
      <c r="A371">
        <v>370</v>
      </c>
      <c r="G371" t="s">
        <v>159</v>
      </c>
      <c r="AA371" s="1">
        <v>43490</v>
      </c>
    </row>
    <row r="372" spans="1:41">
      <c r="A372">
        <v>371</v>
      </c>
      <c r="G372" t="s">
        <v>159</v>
      </c>
      <c r="AA372" s="1">
        <v>43518</v>
      </c>
    </row>
    <row r="373" spans="1:41">
      <c r="A373">
        <v>372</v>
      </c>
      <c r="G373" t="s">
        <v>159</v>
      </c>
      <c r="AA373" s="1">
        <v>43553</v>
      </c>
    </row>
    <row r="374" spans="1:41">
      <c r="A374">
        <v>373</v>
      </c>
      <c r="G374" t="s">
        <v>159</v>
      </c>
      <c r="AA374" s="1">
        <v>43560</v>
      </c>
    </row>
    <row r="375" spans="1:41">
      <c r="A375">
        <v>374</v>
      </c>
      <c r="G375" t="s">
        <v>159</v>
      </c>
      <c r="AA375" s="1">
        <v>43576</v>
      </c>
      <c r="AB375">
        <v>4.55</v>
      </c>
      <c r="AC375">
        <v>46.03</v>
      </c>
      <c r="AD375">
        <v>26.9933333333333</v>
      </c>
      <c r="AE375">
        <v>45.36</v>
      </c>
      <c r="AF375">
        <v>0.97843333333333304</v>
      </c>
      <c r="AG375">
        <v>6.93</v>
      </c>
      <c r="AI375">
        <v>2719.41</v>
      </c>
      <c r="AJ375">
        <v>546.95903229641101</v>
      </c>
      <c r="AK375">
        <v>-13.8872005233869</v>
      </c>
      <c r="AL375">
        <v>2.4244825699003001</v>
      </c>
      <c r="AN375">
        <v>1.0593591947947201</v>
      </c>
    </row>
    <row r="376" spans="1:41">
      <c r="A376">
        <v>375</v>
      </c>
      <c r="G376" t="s">
        <v>159</v>
      </c>
      <c r="AA376" s="1">
        <v>43578</v>
      </c>
      <c r="AB376">
        <v>4.62</v>
      </c>
      <c r="AC376">
        <v>37.44</v>
      </c>
      <c r="AD376">
        <v>29.706666666666699</v>
      </c>
      <c r="AE376">
        <v>35.33</v>
      </c>
      <c r="AF376">
        <v>0.59196666666666697</v>
      </c>
      <c r="AG376">
        <v>8.0500000000000007</v>
      </c>
      <c r="AI376">
        <v>1704.01</v>
      </c>
      <c r="AJ376">
        <v>546.13286327076503</v>
      </c>
      <c r="AK376">
        <v>-14.2317628286314</v>
      </c>
      <c r="AL376">
        <v>1.63088887395781</v>
      </c>
      <c r="AM376">
        <v>1725.3936949900699</v>
      </c>
      <c r="AO376">
        <v>1.61297293179322</v>
      </c>
    </row>
    <row r="377" spans="1:41">
      <c r="A377">
        <v>376</v>
      </c>
      <c r="G377" t="s">
        <v>159</v>
      </c>
      <c r="AA377" s="1">
        <v>43580</v>
      </c>
      <c r="AB377">
        <v>4.68</v>
      </c>
      <c r="AC377">
        <v>31.45</v>
      </c>
      <c r="AD377">
        <v>27.163333333333298</v>
      </c>
      <c r="AE377">
        <v>16.75</v>
      </c>
      <c r="AF377">
        <v>0.50416666666666698</v>
      </c>
      <c r="AG377">
        <v>8.34</v>
      </c>
      <c r="AI377">
        <v>1249.53</v>
      </c>
      <c r="AJ377">
        <v>534.16964584384698</v>
      </c>
      <c r="AK377">
        <v>-14.4775384982505</v>
      </c>
      <c r="AL377">
        <v>1.22199807271024</v>
      </c>
      <c r="AM377">
        <v>1290.72403267352</v>
      </c>
      <c r="AO377">
        <v>1.2066248608433501</v>
      </c>
    </row>
    <row r="378" spans="1:41">
      <c r="A378">
        <v>377</v>
      </c>
      <c r="G378" t="s">
        <v>159</v>
      </c>
      <c r="AA378" s="1">
        <v>43584</v>
      </c>
      <c r="AB378">
        <v>4.72</v>
      </c>
      <c r="AC378">
        <v>28.93</v>
      </c>
      <c r="AD378">
        <v>31.433333333333302</v>
      </c>
      <c r="AE378">
        <v>5.59</v>
      </c>
      <c r="AF378">
        <v>0.67753333333333299</v>
      </c>
      <c r="AG378">
        <v>6.04</v>
      </c>
      <c r="AI378">
        <v>1336.12</v>
      </c>
      <c r="AJ378">
        <v>452.61990144762399</v>
      </c>
      <c r="AK378">
        <v>-14.2264876663107</v>
      </c>
      <c r="AL378">
        <v>1.1265291659385199</v>
      </c>
      <c r="AM378">
        <v>1251.53494848539</v>
      </c>
      <c r="AO378">
        <v>1.1104176337207401</v>
      </c>
    </row>
    <row r="379" spans="1:41">
      <c r="A379">
        <v>378</v>
      </c>
      <c r="G379" t="s">
        <v>159</v>
      </c>
      <c r="AA379" s="1">
        <v>43593</v>
      </c>
      <c r="AB379">
        <v>4.8</v>
      </c>
      <c r="AC379">
        <v>29.22</v>
      </c>
      <c r="AD379">
        <v>17.453333333333301</v>
      </c>
      <c r="AE379">
        <v>5.65</v>
      </c>
      <c r="AF379">
        <v>0.31566666666666698</v>
      </c>
      <c r="AG379">
        <v>5.67</v>
      </c>
      <c r="AI379">
        <v>1205.27</v>
      </c>
      <c r="AJ379">
        <v>460.79509459648398</v>
      </c>
      <c r="AK379">
        <v>-13.6758246646668</v>
      </c>
      <c r="AL379">
        <v>1.05669071240914</v>
      </c>
      <c r="AM379">
        <v>1182.62872774176</v>
      </c>
      <c r="AO379">
        <v>1.03845562037054</v>
      </c>
    </row>
    <row r="380" spans="1:41">
      <c r="A380">
        <v>379</v>
      </c>
      <c r="G380" t="s">
        <v>159</v>
      </c>
      <c r="AA380" s="1">
        <v>43598</v>
      </c>
      <c r="AB380">
        <v>4.8099999999999996</v>
      </c>
      <c r="AC380">
        <v>28.85</v>
      </c>
      <c r="AD380">
        <v>23.74</v>
      </c>
      <c r="AE380">
        <v>5.93</v>
      </c>
      <c r="AF380">
        <v>0.43319999999999997</v>
      </c>
      <c r="AG380">
        <v>5.26</v>
      </c>
      <c r="AI380">
        <v>1192.83</v>
      </c>
      <c r="AJ380">
        <v>464.67395731693802</v>
      </c>
      <c r="AK380">
        <v>-13.5999901367018</v>
      </c>
      <c r="AL380">
        <v>1.16199881153489</v>
      </c>
      <c r="AM380">
        <v>1355.7947624655401</v>
      </c>
      <c r="AO380">
        <v>1.1408586026322101</v>
      </c>
    </row>
    <row r="381" spans="1:41">
      <c r="A381">
        <v>380</v>
      </c>
      <c r="G381" t="s">
        <v>159</v>
      </c>
      <c r="AA381" s="1">
        <v>43608</v>
      </c>
      <c r="AB381">
        <v>4.83</v>
      </c>
      <c r="AC381">
        <v>28.66</v>
      </c>
      <c r="AD381">
        <v>18.91</v>
      </c>
      <c r="AE381">
        <v>5.33</v>
      </c>
      <c r="AF381">
        <v>0.36030000000000001</v>
      </c>
      <c r="AG381">
        <v>3.66</v>
      </c>
      <c r="AI381">
        <v>1495.66</v>
      </c>
      <c r="AJ381">
        <v>378.99670574588401</v>
      </c>
      <c r="AK381">
        <v>-13.2928762507245</v>
      </c>
      <c r="AL381">
        <v>1.4662503935224001</v>
      </c>
      <c r="AM381">
        <v>1863.1354341497999</v>
      </c>
      <c r="AO381">
        <v>1.4365983692381199</v>
      </c>
    </row>
    <row r="382" spans="1:41">
      <c r="A382">
        <v>381</v>
      </c>
      <c r="G382" t="s">
        <v>159</v>
      </c>
      <c r="AA382" s="1">
        <v>43621</v>
      </c>
      <c r="AB382">
        <v>4.8600000000000003</v>
      </c>
      <c r="AC382">
        <v>29.23</v>
      </c>
      <c r="AD382">
        <v>21.7633333333333</v>
      </c>
      <c r="AE382">
        <v>4.87</v>
      </c>
      <c r="AF382">
        <v>0.38926666666666698</v>
      </c>
      <c r="AG382">
        <v>3.74</v>
      </c>
      <c r="AI382">
        <v>1343.6699999999901</v>
      </c>
      <c r="AJ382">
        <v>434.43084660979298</v>
      </c>
      <c r="AK382">
        <v>-13.032756310705301</v>
      </c>
      <c r="AL382">
        <v>1.4332825629538399</v>
      </c>
      <c r="AM382">
        <v>2007.44794620516</v>
      </c>
      <c r="AO382">
        <v>1.40011782844362</v>
      </c>
    </row>
    <row r="383" spans="1:41">
      <c r="A383">
        <v>382</v>
      </c>
      <c r="G383" t="s">
        <v>159</v>
      </c>
      <c r="AA383" s="1">
        <v>43634</v>
      </c>
      <c r="AB383">
        <v>4.8600000000000003</v>
      </c>
      <c r="AC383">
        <v>28.31</v>
      </c>
      <c r="AD383">
        <v>18.59</v>
      </c>
      <c r="AE383">
        <v>5.54</v>
      </c>
      <c r="AF383">
        <v>0.31569999999999998</v>
      </c>
      <c r="AG383">
        <v>3.49</v>
      </c>
      <c r="AI383">
        <v>1407.25</v>
      </c>
      <c r="AJ383">
        <v>529.51894446901395</v>
      </c>
      <c r="AK383">
        <v>-12.928661352634499</v>
      </c>
      <c r="AL383">
        <v>2.9795284951626302</v>
      </c>
    </row>
    <row r="384" spans="1:41">
      <c r="A384">
        <v>383</v>
      </c>
      <c r="G384" t="s">
        <v>159</v>
      </c>
      <c r="AA384" s="1">
        <v>43650</v>
      </c>
    </row>
    <row r="385" spans="1:41">
      <c r="A385">
        <v>384</v>
      </c>
      <c r="G385" t="s">
        <v>159</v>
      </c>
      <c r="AA385" s="1">
        <v>43664</v>
      </c>
    </row>
    <row r="386" spans="1:41">
      <c r="A386">
        <v>385</v>
      </c>
      <c r="G386" t="s">
        <v>159</v>
      </c>
      <c r="AA386" s="1">
        <v>43678</v>
      </c>
    </row>
    <row r="387" spans="1:41">
      <c r="A387">
        <v>386</v>
      </c>
      <c r="G387" t="s">
        <v>159</v>
      </c>
      <c r="AA387" s="1">
        <v>43692</v>
      </c>
    </row>
    <row r="388" spans="1:41">
      <c r="A388">
        <v>387</v>
      </c>
      <c r="G388" t="s">
        <v>159</v>
      </c>
      <c r="AA388" s="1">
        <v>43706</v>
      </c>
    </row>
    <row r="389" spans="1:41">
      <c r="A389">
        <v>388</v>
      </c>
      <c r="G389" t="s">
        <v>159</v>
      </c>
      <c r="AA389" s="1">
        <v>43719</v>
      </c>
    </row>
    <row r="390" spans="1:41">
      <c r="A390">
        <v>389</v>
      </c>
      <c r="G390" t="s">
        <v>159</v>
      </c>
      <c r="AA390" s="1">
        <v>43733</v>
      </c>
    </row>
    <row r="391" spans="1:41">
      <c r="A391">
        <v>390</v>
      </c>
      <c r="G391" t="s">
        <v>159</v>
      </c>
      <c r="AA391" s="1">
        <v>43761</v>
      </c>
    </row>
    <row r="392" spans="1:41">
      <c r="A392">
        <v>391</v>
      </c>
      <c r="G392" t="s">
        <v>159</v>
      </c>
      <c r="AA392" s="1">
        <v>43775</v>
      </c>
    </row>
    <row r="393" spans="1:41">
      <c r="A393">
        <v>392</v>
      </c>
      <c r="G393" t="s">
        <v>159</v>
      </c>
      <c r="AA393" s="1">
        <v>43789</v>
      </c>
      <c r="AB393">
        <v>4.7300000000000004</v>
      </c>
      <c r="AC393">
        <v>31.71</v>
      </c>
      <c r="AD393">
        <v>14.93</v>
      </c>
      <c r="AE393">
        <v>6.22</v>
      </c>
      <c r="AF393">
        <v>0.28766666666666701</v>
      </c>
      <c r="AG393">
        <v>9.6999999999999993</v>
      </c>
      <c r="AI393">
        <v>812.48299999999995</v>
      </c>
      <c r="AJ393">
        <v>335.75289323138901</v>
      </c>
      <c r="AK393">
        <v>-13.115006171242801</v>
      </c>
      <c r="AL393">
        <v>1.45399688712194</v>
      </c>
    </row>
    <row r="394" spans="1:41">
      <c r="A394">
        <v>393</v>
      </c>
      <c r="G394" t="s">
        <v>159</v>
      </c>
      <c r="AA394" s="1">
        <v>43811</v>
      </c>
    </row>
    <row r="395" spans="1:41">
      <c r="A395">
        <v>394</v>
      </c>
      <c r="G395" t="s">
        <v>159</v>
      </c>
      <c r="AA395" s="1">
        <v>43846</v>
      </c>
    </row>
    <row r="396" spans="1:41">
      <c r="A396">
        <v>395</v>
      </c>
      <c r="G396" t="s">
        <v>159</v>
      </c>
      <c r="AA396" s="1">
        <v>43907</v>
      </c>
      <c r="AB396">
        <v>5.13</v>
      </c>
      <c r="AC396">
        <v>30</v>
      </c>
      <c r="AD396">
        <v>11.65</v>
      </c>
      <c r="AE396">
        <v>4.6500000000000004</v>
      </c>
      <c r="AF396">
        <v>0.20496666666666699</v>
      </c>
      <c r="AG396">
        <v>3.12</v>
      </c>
      <c r="AH396">
        <v>0.8</v>
      </c>
      <c r="AJ396">
        <v>262.15870197704999</v>
      </c>
      <c r="AK396">
        <v>-13.049798250633399</v>
      </c>
      <c r="AL396">
        <v>1.7168639047099501</v>
      </c>
      <c r="AM396">
        <v>1811.1444176105299</v>
      </c>
      <c r="AO396">
        <v>1.6566619748390099</v>
      </c>
    </row>
    <row r="397" spans="1:41">
      <c r="A397">
        <v>396</v>
      </c>
      <c r="G397" t="s">
        <v>159</v>
      </c>
      <c r="AA397" s="1">
        <v>43921</v>
      </c>
      <c r="AB397">
        <v>5.21</v>
      </c>
      <c r="AC397">
        <v>30</v>
      </c>
      <c r="AD397">
        <v>12.08</v>
      </c>
      <c r="AE397">
        <v>4.18</v>
      </c>
      <c r="AF397">
        <v>0.2235</v>
      </c>
      <c r="AG397">
        <v>2.4700000000000002</v>
      </c>
      <c r="AH397">
        <v>0.46</v>
      </c>
      <c r="AI397">
        <v>1654.29</v>
      </c>
      <c r="AJ397">
        <v>252.242276106856</v>
      </c>
      <c r="AK397">
        <v>-12.9825014122576</v>
      </c>
      <c r="AL397">
        <v>1.51740912534632</v>
      </c>
      <c r="AM397">
        <v>1576.0407858354099</v>
      </c>
      <c r="AO397">
        <v>1.4543070057782601</v>
      </c>
    </row>
    <row r="398" spans="1:41">
      <c r="A398">
        <v>397</v>
      </c>
      <c r="G398" t="s">
        <v>159</v>
      </c>
      <c r="AA398" s="1">
        <v>43930</v>
      </c>
      <c r="AB398">
        <v>5.24</v>
      </c>
      <c r="AC398">
        <v>30</v>
      </c>
      <c r="AD398">
        <v>11.626666666666701</v>
      </c>
      <c r="AE398">
        <v>4.4000000000000004</v>
      </c>
      <c r="AF398">
        <v>0.203666666666667</v>
      </c>
      <c r="AG398">
        <v>2.46</v>
      </c>
      <c r="AH398">
        <v>1.1100000000000001</v>
      </c>
      <c r="AI398">
        <v>1775.69</v>
      </c>
      <c r="AJ398">
        <v>254.60116910423599</v>
      </c>
      <c r="AK398">
        <v>-13.0826581675777</v>
      </c>
      <c r="AL398">
        <v>1.6701995478540499</v>
      </c>
      <c r="AM398">
        <v>1763.4393689644301</v>
      </c>
      <c r="AO398">
        <v>1.59494760498893</v>
      </c>
    </row>
    <row r="399" spans="1:41">
      <c r="A399">
        <v>398</v>
      </c>
      <c r="G399" t="s">
        <v>159</v>
      </c>
      <c r="AA399" s="1">
        <v>43937</v>
      </c>
      <c r="AB399">
        <v>5.22</v>
      </c>
      <c r="AC399">
        <v>30</v>
      </c>
      <c r="AD399">
        <v>11.98</v>
      </c>
      <c r="AE399">
        <v>3.38</v>
      </c>
      <c r="AF399">
        <v>0.2077</v>
      </c>
      <c r="AG399">
        <v>1.8</v>
      </c>
      <c r="AH399">
        <v>0.45</v>
      </c>
      <c r="AI399">
        <v>1750.66</v>
      </c>
      <c r="AJ399">
        <v>278.946692616711</v>
      </c>
      <c r="AK399">
        <v>-13.020546674815201</v>
      </c>
      <c r="AL399">
        <v>1.8215573956809501</v>
      </c>
      <c r="AM399">
        <v>1915.8850278841501</v>
      </c>
      <c r="AO399">
        <v>1.74334949468183</v>
      </c>
    </row>
    <row r="400" spans="1:41">
      <c r="A400">
        <v>399</v>
      </c>
      <c r="G400" t="s">
        <v>159</v>
      </c>
      <c r="AA400" s="1">
        <v>43941</v>
      </c>
      <c r="AB400">
        <v>4.97</v>
      </c>
      <c r="AC400">
        <v>30</v>
      </c>
      <c r="AD400">
        <v>28.21</v>
      </c>
      <c r="AE400">
        <v>8.65</v>
      </c>
      <c r="AF400">
        <v>0.48046666666666699</v>
      </c>
      <c r="AG400">
        <v>8.92</v>
      </c>
      <c r="AH400">
        <v>2.04</v>
      </c>
      <c r="AI400">
        <v>962.28300000000002</v>
      </c>
      <c r="AJ400">
        <v>583.20290373336297</v>
      </c>
      <c r="AK400">
        <v>-13.4990293117971</v>
      </c>
      <c r="AL400">
        <v>1.99977097068714</v>
      </c>
      <c r="AM400">
        <v>2156.30920703636</v>
      </c>
      <c r="AO400">
        <v>1.9502798144956199</v>
      </c>
    </row>
    <row r="401" spans="1:41">
      <c r="A401">
        <v>400</v>
      </c>
      <c r="G401" t="s">
        <v>159</v>
      </c>
      <c r="AA401" s="1">
        <v>43945</v>
      </c>
      <c r="AB401">
        <v>4.9400000000000004</v>
      </c>
      <c r="AC401">
        <v>30</v>
      </c>
      <c r="AD401">
        <v>39.64</v>
      </c>
      <c r="AE401">
        <v>7.51</v>
      </c>
      <c r="AF401">
        <v>0.70406666666666695</v>
      </c>
      <c r="AG401">
        <v>5.6</v>
      </c>
      <c r="AH401">
        <v>2.83</v>
      </c>
      <c r="AI401">
        <v>1210.3499999999999</v>
      </c>
      <c r="AJ401">
        <v>492.040244131696</v>
      </c>
      <c r="AK401">
        <v>-13.4740468153023</v>
      </c>
      <c r="AL401">
        <v>1.7238858937216299</v>
      </c>
      <c r="AM401">
        <v>1869.3322441773901</v>
      </c>
      <c r="AO401">
        <v>1.6838785369971401</v>
      </c>
    </row>
    <row r="402" spans="1:41">
      <c r="A402">
        <v>401</v>
      </c>
      <c r="G402" t="s">
        <v>159</v>
      </c>
      <c r="AA402" s="1">
        <v>43951</v>
      </c>
      <c r="AB402">
        <v>5.03</v>
      </c>
      <c r="AC402">
        <v>30</v>
      </c>
      <c r="AD402">
        <v>18.863333333333301</v>
      </c>
      <c r="AE402">
        <v>6.89</v>
      </c>
      <c r="AF402">
        <v>0.33953333333333302</v>
      </c>
      <c r="AG402">
        <v>4.8600000000000003</v>
      </c>
      <c r="AH402">
        <v>2.8</v>
      </c>
      <c r="AI402">
        <v>1033.8</v>
      </c>
      <c r="AJ402">
        <v>400.28915033214702</v>
      </c>
      <c r="AL402">
        <v>1.37089129239707</v>
      </c>
    </row>
    <row r="403" spans="1:41">
      <c r="A403">
        <v>402</v>
      </c>
      <c r="G403" t="s">
        <v>159</v>
      </c>
      <c r="AA403" s="1">
        <v>43956</v>
      </c>
      <c r="AB403">
        <v>4.96</v>
      </c>
      <c r="AC403">
        <v>30</v>
      </c>
      <c r="AD403">
        <v>22.66</v>
      </c>
      <c r="AE403">
        <v>7.02</v>
      </c>
      <c r="AF403">
        <v>0.40229999999999999</v>
      </c>
      <c r="AG403">
        <v>6</v>
      </c>
      <c r="AH403">
        <v>1.73</v>
      </c>
      <c r="AI403">
        <v>849.10399999999902</v>
      </c>
      <c r="AJ403">
        <v>402.01844909943298</v>
      </c>
      <c r="AK403">
        <v>-13.3350222896084</v>
      </c>
      <c r="AL403">
        <v>1.3843371719980999</v>
      </c>
    </row>
    <row r="404" spans="1:41">
      <c r="A404">
        <v>403</v>
      </c>
      <c r="G404" t="s">
        <v>159</v>
      </c>
      <c r="AA404" s="1">
        <v>43959</v>
      </c>
      <c r="AB404">
        <v>4.96</v>
      </c>
      <c r="AC404">
        <v>20</v>
      </c>
      <c r="AD404">
        <v>20.350000000000001</v>
      </c>
      <c r="AE404">
        <v>6.83</v>
      </c>
      <c r="AF404">
        <v>0.36873333333333302</v>
      </c>
      <c r="AG404">
        <v>6.25</v>
      </c>
      <c r="AH404">
        <v>1.67</v>
      </c>
      <c r="AI404">
        <v>699.66600000000005</v>
      </c>
      <c r="AJ404">
        <v>357.53791232834999</v>
      </c>
      <c r="AK404">
        <v>-13.3456744987466</v>
      </c>
      <c r="AL404">
        <v>1.1706912824574001</v>
      </c>
      <c r="AM404">
        <v>1292.8575050018901</v>
      </c>
      <c r="AO404">
        <v>1.1418738097457799</v>
      </c>
    </row>
    <row r="405" spans="1:41">
      <c r="A405">
        <v>404</v>
      </c>
      <c r="G405" t="s">
        <v>159</v>
      </c>
      <c r="AA405" s="1">
        <v>43964</v>
      </c>
      <c r="AB405">
        <v>4.99</v>
      </c>
      <c r="AC405">
        <v>20</v>
      </c>
      <c r="AD405">
        <v>16.773333333333301</v>
      </c>
      <c r="AE405">
        <v>6.46</v>
      </c>
      <c r="AF405">
        <v>0.33989999999999998</v>
      </c>
      <c r="AG405">
        <v>5.33</v>
      </c>
      <c r="AH405">
        <v>1.03</v>
      </c>
      <c r="AI405">
        <v>683.58399999999995</v>
      </c>
      <c r="AJ405">
        <v>322.09038091613701</v>
      </c>
      <c r="AK405">
        <v>-13.3419171014338</v>
      </c>
      <c r="AL405">
        <v>1.18970318444958</v>
      </c>
    </row>
    <row r="406" spans="1:41">
      <c r="A406">
        <v>405</v>
      </c>
      <c r="G406" t="s">
        <v>159</v>
      </c>
      <c r="AA406" s="1">
        <v>43966</v>
      </c>
      <c r="AB406">
        <v>5.0199999999999996</v>
      </c>
      <c r="AC406">
        <v>20</v>
      </c>
      <c r="AD406">
        <v>17.656666666666698</v>
      </c>
      <c r="AE406">
        <v>5.9</v>
      </c>
      <c r="AF406">
        <v>0.335166666666667</v>
      </c>
      <c r="AG406">
        <v>5.89</v>
      </c>
      <c r="AH406">
        <v>0.77</v>
      </c>
      <c r="AI406">
        <v>1105.6699999999901</v>
      </c>
      <c r="AJ406">
        <v>299.94226419624499</v>
      </c>
      <c r="AK406">
        <v>-13.2761506382734</v>
      </c>
      <c r="AL406">
        <v>1.1190376382226299</v>
      </c>
      <c r="AM406">
        <v>1234.8474929264401</v>
      </c>
      <c r="AO406">
        <v>1.0874734353855799</v>
      </c>
    </row>
    <row r="407" spans="1:41">
      <c r="A407">
        <v>406</v>
      </c>
      <c r="G407" t="s">
        <v>159</v>
      </c>
      <c r="AA407" s="1">
        <v>43970</v>
      </c>
      <c r="AB407">
        <v>5.04</v>
      </c>
      <c r="AC407">
        <v>20</v>
      </c>
      <c r="AD407">
        <v>17.356666666666701</v>
      </c>
      <c r="AE407">
        <v>5.67</v>
      </c>
      <c r="AF407">
        <v>0.31226666666666703</v>
      </c>
      <c r="AG407">
        <v>4.7</v>
      </c>
      <c r="AH407">
        <v>1.39</v>
      </c>
      <c r="AI407">
        <v>1125</v>
      </c>
      <c r="AJ407">
        <v>291.191686173748</v>
      </c>
      <c r="AK407">
        <v>-13.237992040146899</v>
      </c>
      <c r="AL407">
        <v>1.1200438930510499</v>
      </c>
      <c r="AM407">
        <v>1253.7050634642401</v>
      </c>
      <c r="AO407">
        <v>1.0866359493728801</v>
      </c>
    </row>
    <row r="408" spans="1:41">
      <c r="A408">
        <v>407</v>
      </c>
      <c r="G408" t="s">
        <v>159</v>
      </c>
      <c r="AA408" s="1">
        <v>43977</v>
      </c>
      <c r="AB408">
        <v>5.05</v>
      </c>
      <c r="AC408">
        <v>20</v>
      </c>
      <c r="AD408">
        <v>16.433333333333302</v>
      </c>
      <c r="AE408">
        <v>4.17</v>
      </c>
      <c r="AF408">
        <v>0.29743333333333299</v>
      </c>
      <c r="AG408">
        <v>5.48</v>
      </c>
      <c r="AH408">
        <v>2.29</v>
      </c>
      <c r="AI408">
        <v>1202.26</v>
      </c>
      <c r="AJ408">
        <v>289.02396261829102</v>
      </c>
      <c r="AK408">
        <v>-13.147480495978099</v>
      </c>
      <c r="AL408">
        <v>1.4130258713372099</v>
      </c>
      <c r="AM408">
        <v>1840.53107122138</v>
      </c>
      <c r="AO408">
        <v>1.3650620149113899</v>
      </c>
    </row>
    <row r="409" spans="1:41">
      <c r="A409">
        <v>408</v>
      </c>
      <c r="G409" t="s">
        <v>159</v>
      </c>
      <c r="AA409" s="1">
        <v>43984</v>
      </c>
      <c r="AB409">
        <v>5.0599999999999996</v>
      </c>
      <c r="AC409">
        <v>20</v>
      </c>
      <c r="AD409">
        <v>15.6466666666667</v>
      </c>
      <c r="AE409">
        <v>10.23</v>
      </c>
      <c r="AF409">
        <v>0.27660000000000001</v>
      </c>
      <c r="AG409">
        <v>13.02</v>
      </c>
      <c r="AH409">
        <v>1.1399999999999999</v>
      </c>
      <c r="AI409">
        <v>1264.51</v>
      </c>
      <c r="AJ409">
        <v>297.71308435848999</v>
      </c>
      <c r="AK409">
        <v>-13.1734117096922</v>
      </c>
      <c r="AL409">
        <v>2.0211352281238399</v>
      </c>
      <c r="AM409">
        <v>2858.1091568205802</v>
      </c>
      <c r="AO409">
        <v>1.94697404463709</v>
      </c>
    </row>
    <row r="410" spans="1:41">
      <c r="A410">
        <v>409</v>
      </c>
      <c r="G410" t="s">
        <v>159</v>
      </c>
      <c r="AA410" s="1">
        <v>43998</v>
      </c>
      <c r="AB410">
        <v>5.07</v>
      </c>
      <c r="AC410">
        <v>20</v>
      </c>
      <c r="AD410">
        <v>17.8533333333333</v>
      </c>
      <c r="AE410">
        <v>4.76</v>
      </c>
      <c r="AF410">
        <v>0.31713333333333299</v>
      </c>
      <c r="AG410">
        <v>4.91</v>
      </c>
      <c r="AH410">
        <v>1.54</v>
      </c>
      <c r="AI410">
        <v>1171</v>
      </c>
      <c r="AJ410">
        <v>417.78235384643699</v>
      </c>
      <c r="AK410">
        <v>-13.295399124519101</v>
      </c>
      <c r="AL410">
        <v>3.1427926585097001</v>
      </c>
      <c r="AM410">
        <v>4747.9279878919997</v>
      </c>
      <c r="AO410">
        <v>3.0196622423354702</v>
      </c>
    </row>
    <row r="411" spans="1:41">
      <c r="A411">
        <v>410</v>
      </c>
      <c r="G411" t="s">
        <v>159</v>
      </c>
      <c r="AA411" s="1">
        <v>44011</v>
      </c>
    </row>
    <row r="412" spans="1:41">
      <c r="A412">
        <v>411</v>
      </c>
      <c r="G412" t="s">
        <v>159</v>
      </c>
      <c r="AA412" s="1">
        <v>44025</v>
      </c>
      <c r="AB412">
        <v>4.93</v>
      </c>
      <c r="AC412">
        <v>30</v>
      </c>
      <c r="AD412">
        <v>19.856666666666701</v>
      </c>
      <c r="AE412">
        <v>4.1100000000000003</v>
      </c>
      <c r="AF412">
        <v>0.34236666666666699</v>
      </c>
      <c r="AG412">
        <v>4.01</v>
      </c>
      <c r="AH412">
        <v>1.41</v>
      </c>
      <c r="AI412">
        <v>1077.3699999999999</v>
      </c>
      <c r="AJ412">
        <v>429.87694637402302</v>
      </c>
      <c r="AK412">
        <v>-13.1302176357616</v>
      </c>
      <c r="AL412">
        <v>2.3817341565660102</v>
      </c>
      <c r="AM412">
        <v>3508.79897972648</v>
      </c>
      <c r="AO412">
        <v>2.3149163182311101</v>
      </c>
    </row>
    <row r="413" spans="1:41">
      <c r="A413">
        <v>412</v>
      </c>
      <c r="G413" t="s">
        <v>159</v>
      </c>
      <c r="AA413" s="1">
        <v>44039</v>
      </c>
      <c r="AB413">
        <v>5.1100000000000003</v>
      </c>
      <c r="AC413">
        <v>30</v>
      </c>
      <c r="AD413">
        <v>22.7</v>
      </c>
      <c r="AE413">
        <v>4.5</v>
      </c>
      <c r="AF413">
        <v>0.37843333333333301</v>
      </c>
      <c r="AG413">
        <v>4.76</v>
      </c>
      <c r="AH413">
        <v>0.2</v>
      </c>
      <c r="AI413">
        <v>870.88800000000003</v>
      </c>
      <c r="AJ413">
        <v>529.44641591645404</v>
      </c>
      <c r="AK413">
        <v>-13.2595737367947</v>
      </c>
      <c r="AL413">
        <v>3.4168961161628602</v>
      </c>
      <c r="AM413">
        <v>5213.7887253470199</v>
      </c>
      <c r="AO413">
        <v>3.2694072403074599</v>
      </c>
    </row>
    <row r="414" spans="1:41">
      <c r="A414">
        <v>413</v>
      </c>
      <c r="G414" t="s">
        <v>159</v>
      </c>
      <c r="AA414" s="1">
        <v>44053</v>
      </c>
      <c r="AB414">
        <v>5.0999999999999996</v>
      </c>
      <c r="AC414">
        <v>20</v>
      </c>
      <c r="AD414">
        <v>27.97</v>
      </c>
      <c r="AE414">
        <v>5.86</v>
      </c>
      <c r="AF414">
        <v>0.48430000000000001</v>
      </c>
      <c r="AG414">
        <v>5.55</v>
      </c>
      <c r="AH414">
        <v>1.8</v>
      </c>
      <c r="AI414">
        <v>511.491999999999</v>
      </c>
      <c r="AJ414">
        <v>907.55385509166194</v>
      </c>
      <c r="AK414">
        <v>-12.889700747549</v>
      </c>
      <c r="AL414">
        <v>2.9777603714682899</v>
      </c>
    </row>
    <row r="415" spans="1:41">
      <c r="A415">
        <v>414</v>
      </c>
      <c r="G415" t="s">
        <v>159</v>
      </c>
      <c r="AA415" s="1">
        <v>44081</v>
      </c>
      <c r="AB415">
        <v>5.23</v>
      </c>
      <c r="AC415">
        <v>30</v>
      </c>
      <c r="AD415">
        <v>25.536666666666701</v>
      </c>
      <c r="AE415">
        <v>9.5399999999999991</v>
      </c>
      <c r="AF415">
        <v>0.42926666666666702</v>
      </c>
      <c r="AG415">
        <v>5.28</v>
      </c>
      <c r="AH415">
        <v>10.62</v>
      </c>
      <c r="AJ415">
        <v>762.537332418613</v>
      </c>
      <c r="AK415">
        <v>-12.773589699233201</v>
      </c>
      <c r="AL415">
        <v>2.0872513994103401</v>
      </c>
      <c r="AM415">
        <v>3046.1637718585898</v>
      </c>
      <c r="AO415">
        <v>1.9724187486809599</v>
      </c>
    </row>
    <row r="416" spans="1:41">
      <c r="A416">
        <v>415</v>
      </c>
      <c r="G416" t="s">
        <v>159</v>
      </c>
      <c r="AA416" s="1">
        <v>44095</v>
      </c>
      <c r="AB416">
        <v>5.07</v>
      </c>
      <c r="AC416">
        <v>30</v>
      </c>
      <c r="AD416">
        <v>25.5833333333333</v>
      </c>
      <c r="AE416">
        <v>4.47</v>
      </c>
      <c r="AF416">
        <v>0.42526666666666701</v>
      </c>
      <c r="AG416">
        <v>4.5199999999999996</v>
      </c>
      <c r="AH416">
        <v>1.36</v>
      </c>
      <c r="AJ416">
        <v>727.09068246342599</v>
      </c>
      <c r="AL416">
        <v>2.1942487499207202</v>
      </c>
      <c r="AM416">
        <v>2891.04937082376</v>
      </c>
      <c r="AO416">
        <v>2.1156942257443299</v>
      </c>
    </row>
    <row r="417" spans="1:38">
      <c r="A417">
        <v>416</v>
      </c>
      <c r="G417" t="s">
        <v>159</v>
      </c>
      <c r="AA417" s="1">
        <v>44125</v>
      </c>
      <c r="AB417">
        <v>4.93</v>
      </c>
      <c r="AC417">
        <v>32</v>
      </c>
      <c r="AD417">
        <v>28.5</v>
      </c>
      <c r="AE417">
        <v>6.59</v>
      </c>
      <c r="AF417">
        <v>0.51</v>
      </c>
      <c r="AG417">
        <v>6.45</v>
      </c>
      <c r="AH417">
        <v>5.53</v>
      </c>
      <c r="AJ417">
        <v>804.26974533959299</v>
      </c>
      <c r="AK417">
        <v>-12.994434379842099</v>
      </c>
      <c r="AL417">
        <v>1.54207954322924</v>
      </c>
    </row>
    <row r="418" spans="1:38">
      <c r="A418">
        <v>417</v>
      </c>
      <c r="G418" t="s">
        <v>159</v>
      </c>
      <c r="AA418" s="1">
        <v>44138</v>
      </c>
      <c r="AB418">
        <v>4.5999999999999996</v>
      </c>
      <c r="AC418">
        <v>36</v>
      </c>
      <c r="AD418">
        <v>38.6</v>
      </c>
      <c r="AE418">
        <v>9.1199999999999992</v>
      </c>
      <c r="AF418">
        <v>0.72</v>
      </c>
      <c r="AG418">
        <v>10.18</v>
      </c>
      <c r="AH418">
        <v>9.8699999999999992</v>
      </c>
      <c r="AI418">
        <v>621.95500000000004</v>
      </c>
      <c r="AJ418">
        <v>780.257805992665</v>
      </c>
      <c r="AK418">
        <v>-13.2505751342892</v>
      </c>
      <c r="AL418">
        <v>1.8920896290915901</v>
      </c>
    </row>
    <row r="419" spans="1:38">
      <c r="A419">
        <v>418</v>
      </c>
      <c r="G419" t="s">
        <v>159</v>
      </c>
      <c r="AA419" s="1">
        <v>44153</v>
      </c>
      <c r="AB419">
        <v>4.8</v>
      </c>
      <c r="AC419">
        <v>31</v>
      </c>
      <c r="AD419">
        <v>31.5</v>
      </c>
      <c r="AE419">
        <v>8.35</v>
      </c>
      <c r="AF419">
        <v>0.54</v>
      </c>
      <c r="AG419">
        <v>7.55</v>
      </c>
      <c r="AH419">
        <v>5.66</v>
      </c>
      <c r="AI419">
        <v>857.16399999999999</v>
      </c>
      <c r="AJ419">
        <v>796.94886271585699</v>
      </c>
      <c r="AK419">
        <v>-12.8490652570253</v>
      </c>
      <c r="AL419">
        <v>1.8814476324831599</v>
      </c>
    </row>
    <row r="420" spans="1:38">
      <c r="A420">
        <v>419</v>
      </c>
      <c r="G420" t="s">
        <v>159</v>
      </c>
      <c r="AA420" s="1">
        <v>44166</v>
      </c>
      <c r="AB420">
        <v>4.93</v>
      </c>
      <c r="AC420">
        <v>28</v>
      </c>
      <c r="AD420">
        <v>20.8</v>
      </c>
      <c r="AE420">
        <v>24.99</v>
      </c>
      <c r="AF420">
        <v>0.4</v>
      </c>
      <c r="AG420">
        <v>6.06</v>
      </c>
      <c r="AH420">
        <v>5.46</v>
      </c>
      <c r="AI420">
        <v>1000.91</v>
      </c>
      <c r="AJ420">
        <v>618.98260673541995</v>
      </c>
      <c r="AK420">
        <v>-13.0079519813373</v>
      </c>
      <c r="AL420">
        <v>2.0122564487340302</v>
      </c>
    </row>
    <row r="421" spans="1:38">
      <c r="A421">
        <v>420</v>
      </c>
      <c r="G421" t="s">
        <v>159</v>
      </c>
      <c r="AA421" s="1">
        <v>44180</v>
      </c>
      <c r="AB421">
        <v>4.9400000000000004</v>
      </c>
      <c r="AC421">
        <v>28</v>
      </c>
      <c r="AD421">
        <v>20.399999999999999</v>
      </c>
      <c r="AE421">
        <v>34.200000000000003</v>
      </c>
      <c r="AF421">
        <v>0.4</v>
      </c>
      <c r="AG421">
        <v>9.73</v>
      </c>
      <c r="AH421">
        <v>6.67</v>
      </c>
      <c r="AI421">
        <v>941.42599999999902</v>
      </c>
      <c r="AJ421">
        <v>637.67535719718603</v>
      </c>
      <c r="AK421">
        <v>-12.6118347403601</v>
      </c>
      <c r="AL421">
        <v>1.76973074438481</v>
      </c>
    </row>
    <row r="422" spans="1:38">
      <c r="A422">
        <v>421</v>
      </c>
      <c r="G422" t="s">
        <v>159</v>
      </c>
      <c r="AA422" s="1">
        <v>44216</v>
      </c>
      <c r="AB422">
        <v>5.08</v>
      </c>
      <c r="AC422">
        <v>2.5999999999999999E-2</v>
      </c>
      <c r="AD422">
        <v>14.7</v>
      </c>
      <c r="AE422">
        <v>52.73</v>
      </c>
      <c r="AF422">
        <v>0.36</v>
      </c>
      <c r="AG422">
        <v>46.92</v>
      </c>
      <c r="AH422">
        <v>5.39</v>
      </c>
      <c r="AI422">
        <v>820.91899999999998</v>
      </c>
      <c r="AJ422">
        <v>438.52796252378198</v>
      </c>
      <c r="AK422">
        <v>-13.198031348569</v>
      </c>
      <c r="AL422">
        <v>2.4356808146534799</v>
      </c>
    </row>
    <row r="423" spans="1:38">
      <c r="A423">
        <v>422</v>
      </c>
      <c r="G423" t="s">
        <v>159</v>
      </c>
      <c r="AA423" s="1">
        <v>44244</v>
      </c>
      <c r="AB423">
        <v>5.21</v>
      </c>
      <c r="AC423">
        <v>25.77</v>
      </c>
      <c r="AD423">
        <v>13.3</v>
      </c>
      <c r="AE423">
        <v>48.37</v>
      </c>
      <c r="AF423">
        <v>0.37</v>
      </c>
      <c r="AG423">
        <v>81.11</v>
      </c>
      <c r="AH423">
        <v>4.01</v>
      </c>
      <c r="AI423">
        <v>1326.61</v>
      </c>
      <c r="AJ423">
        <v>445.80637084707303</v>
      </c>
      <c r="AK423">
        <v>-13.261593588289401</v>
      </c>
      <c r="AL423">
        <v>2.3424876934930499</v>
      </c>
    </row>
    <row r="424" spans="1:38">
      <c r="A424">
        <v>423</v>
      </c>
      <c r="G424" t="s">
        <v>159</v>
      </c>
      <c r="AA424" s="1">
        <v>44272</v>
      </c>
      <c r="AB424">
        <v>5.26</v>
      </c>
      <c r="AC424">
        <v>25.9</v>
      </c>
      <c r="AD424">
        <v>13.7</v>
      </c>
      <c r="AE424">
        <v>37.700000000000003</v>
      </c>
      <c r="AF424">
        <v>0.4</v>
      </c>
      <c r="AG424">
        <v>118.16</v>
      </c>
      <c r="AH424">
        <v>3.79</v>
      </c>
      <c r="AI424">
        <v>1086.3</v>
      </c>
      <c r="AJ424">
        <v>471.358117119101</v>
      </c>
      <c r="AK424">
        <v>-13.2017343189894</v>
      </c>
      <c r="AL424">
        <v>3.1835553517692698</v>
      </c>
    </row>
    <row r="425" spans="1:38">
      <c r="A425">
        <v>424</v>
      </c>
      <c r="G425" t="s">
        <v>159</v>
      </c>
      <c r="AA425" s="1">
        <v>44286</v>
      </c>
      <c r="AB425">
        <v>5.0599999999999996</v>
      </c>
      <c r="AC425">
        <v>31.48</v>
      </c>
      <c r="AD425">
        <v>32.1</v>
      </c>
      <c r="AE425">
        <v>25.46</v>
      </c>
      <c r="AF425">
        <v>0.6</v>
      </c>
      <c r="AG425">
        <v>32.99</v>
      </c>
      <c r="AH425">
        <v>6.79</v>
      </c>
      <c r="AI425">
        <v>813.476</v>
      </c>
      <c r="AJ425">
        <v>350.35569461837099</v>
      </c>
      <c r="AK425">
        <v>-13.5845215078562</v>
      </c>
      <c r="AL425">
        <v>3.0268228812951201</v>
      </c>
    </row>
    <row r="426" spans="1:38">
      <c r="A426">
        <v>425</v>
      </c>
      <c r="G426" t="s">
        <v>159</v>
      </c>
      <c r="AA426" s="1">
        <v>44294</v>
      </c>
      <c r="AB426">
        <v>5.09</v>
      </c>
      <c r="AC426">
        <v>27.83</v>
      </c>
      <c r="AD426">
        <v>22.6</v>
      </c>
      <c r="AE426">
        <v>42.3</v>
      </c>
      <c r="AF426">
        <v>0.5</v>
      </c>
      <c r="AG426">
        <v>45.07</v>
      </c>
      <c r="AH426">
        <v>5.08</v>
      </c>
      <c r="AI426">
        <v>937.11299999999903</v>
      </c>
      <c r="AJ426">
        <v>571.34223011601603</v>
      </c>
      <c r="AK426">
        <v>-13.8777472754053</v>
      </c>
      <c r="AL426">
        <v>2.4026850101882902</v>
      </c>
    </row>
    <row r="427" spans="1:38">
      <c r="A427">
        <v>426</v>
      </c>
      <c r="G427" t="s">
        <v>159</v>
      </c>
      <c r="AA427" s="1">
        <v>44299</v>
      </c>
      <c r="AB427">
        <v>5.16</v>
      </c>
      <c r="AC427">
        <v>26.72</v>
      </c>
      <c r="AD427">
        <v>18.7</v>
      </c>
      <c r="AE427">
        <v>53.28</v>
      </c>
      <c r="AF427">
        <v>0.46</v>
      </c>
      <c r="AG427">
        <v>67.37</v>
      </c>
      <c r="AH427">
        <v>4.47</v>
      </c>
      <c r="AI427">
        <v>1012.21</v>
      </c>
      <c r="AJ427">
        <v>514.60186063250296</v>
      </c>
      <c r="AK427">
        <v>-13.836481793377899</v>
      </c>
      <c r="AL427">
        <v>1.9653276172165901</v>
      </c>
    </row>
    <row r="428" spans="1:38">
      <c r="A428">
        <v>427</v>
      </c>
      <c r="G428" t="s">
        <v>159</v>
      </c>
      <c r="AA428" s="1">
        <v>44306</v>
      </c>
      <c r="AB428">
        <v>4.96</v>
      </c>
      <c r="AC428">
        <v>27.17</v>
      </c>
      <c r="AD428">
        <v>30</v>
      </c>
      <c r="AE428">
        <v>76.819999999999993</v>
      </c>
      <c r="AF428">
        <v>0.71</v>
      </c>
      <c r="AG428">
        <v>96.46</v>
      </c>
      <c r="AH428">
        <v>13.03</v>
      </c>
      <c r="AI428">
        <v>682.31</v>
      </c>
      <c r="AJ428">
        <v>557.87659318179101</v>
      </c>
      <c r="AK428">
        <v>-14.7199645526102</v>
      </c>
      <c r="AL428">
        <v>1.9286574329689801</v>
      </c>
    </row>
    <row r="429" spans="1:38">
      <c r="A429">
        <v>428</v>
      </c>
      <c r="G429" t="s">
        <v>159</v>
      </c>
      <c r="AA429" s="1">
        <v>44307</v>
      </c>
      <c r="AB429">
        <v>4.92</v>
      </c>
      <c r="AC429">
        <v>27.18</v>
      </c>
      <c r="AD429">
        <v>29.4</v>
      </c>
      <c r="AE429">
        <v>34.56</v>
      </c>
      <c r="AF429">
        <v>0.76</v>
      </c>
      <c r="AG429">
        <v>96.52</v>
      </c>
      <c r="AH429">
        <v>6.98</v>
      </c>
      <c r="AI429">
        <v>645.18399999999997</v>
      </c>
      <c r="AJ429">
        <v>596.50811973219299</v>
      </c>
      <c r="AK429">
        <v>-14.948977089458699</v>
      </c>
      <c r="AL429">
        <v>2.1400262141786999</v>
      </c>
    </row>
    <row r="430" spans="1:38">
      <c r="A430">
        <v>429</v>
      </c>
      <c r="G430" t="s">
        <v>159</v>
      </c>
      <c r="AA430" s="1">
        <v>44313</v>
      </c>
      <c r="AB430">
        <v>5</v>
      </c>
      <c r="AC430">
        <v>25.84</v>
      </c>
      <c r="AD430">
        <v>21.4</v>
      </c>
      <c r="AE430">
        <v>97.39</v>
      </c>
      <c r="AF430">
        <v>0.57999999999999996</v>
      </c>
      <c r="AG430">
        <v>118.03</v>
      </c>
      <c r="AH430">
        <v>7.73</v>
      </c>
      <c r="AI430">
        <v>678.43299999999999</v>
      </c>
      <c r="AJ430">
        <v>419.65836446900602</v>
      </c>
      <c r="AK430">
        <v>-14.7085674746682</v>
      </c>
      <c r="AL430">
        <v>1.55036249263995</v>
      </c>
    </row>
    <row r="431" spans="1:38">
      <c r="A431">
        <v>430</v>
      </c>
      <c r="G431" t="s">
        <v>159</v>
      </c>
      <c r="AA431" s="1">
        <v>44323</v>
      </c>
      <c r="AB431">
        <v>4.96</v>
      </c>
      <c r="AC431">
        <v>24.61</v>
      </c>
      <c r="AD431">
        <v>19.7</v>
      </c>
      <c r="AE431">
        <v>78.94</v>
      </c>
      <c r="AF431">
        <v>0.52</v>
      </c>
      <c r="AG431">
        <v>93.81</v>
      </c>
      <c r="AH431">
        <v>7.02</v>
      </c>
      <c r="AI431">
        <v>754.57799999999997</v>
      </c>
      <c r="AJ431">
        <v>359.248628065763</v>
      </c>
      <c r="AK431">
        <v>-14.7962195936657</v>
      </c>
      <c r="AL431">
        <v>1.2338652552470899</v>
      </c>
    </row>
    <row r="432" spans="1:38">
      <c r="A432">
        <v>431</v>
      </c>
      <c r="G432" t="s">
        <v>159</v>
      </c>
      <c r="AA432" s="1">
        <v>44326</v>
      </c>
      <c r="AB432">
        <v>5</v>
      </c>
      <c r="AC432">
        <v>22.72</v>
      </c>
      <c r="AD432">
        <v>20</v>
      </c>
      <c r="AE432">
        <v>70.989999999999995</v>
      </c>
      <c r="AF432">
        <v>0.5</v>
      </c>
      <c r="AG432">
        <v>72.650000000000006</v>
      </c>
      <c r="AH432">
        <v>7.04</v>
      </c>
      <c r="AI432">
        <v>778.99</v>
      </c>
      <c r="AJ432">
        <v>382.59154392645701</v>
      </c>
      <c r="AK432">
        <v>-14.861664337098601</v>
      </c>
    </row>
    <row r="433" spans="1:41">
      <c r="A433">
        <v>432</v>
      </c>
      <c r="G433" t="s">
        <v>159</v>
      </c>
      <c r="AA433" s="1">
        <v>44330</v>
      </c>
      <c r="AB433">
        <v>5.04</v>
      </c>
      <c r="AC433">
        <v>24.05</v>
      </c>
      <c r="AD433">
        <v>20.100000000000001</v>
      </c>
      <c r="AE433">
        <v>63.23</v>
      </c>
      <c r="AF433">
        <v>0.53</v>
      </c>
      <c r="AG433">
        <v>63.14</v>
      </c>
      <c r="AH433">
        <v>6.93</v>
      </c>
      <c r="AI433">
        <v>879.654</v>
      </c>
      <c r="AJ433">
        <v>812.66575048460004</v>
      </c>
      <c r="AK433">
        <v>-14.516502874897499</v>
      </c>
      <c r="AL433">
        <v>1.2981581839851699</v>
      </c>
    </row>
    <row r="434" spans="1:41">
      <c r="A434">
        <v>433</v>
      </c>
      <c r="G434" t="s">
        <v>159</v>
      </c>
      <c r="AA434" s="1">
        <v>44335</v>
      </c>
      <c r="AB434">
        <v>5.01</v>
      </c>
      <c r="AC434">
        <v>26.73</v>
      </c>
      <c r="AD434">
        <v>24</v>
      </c>
      <c r="AE434">
        <v>13.17</v>
      </c>
      <c r="AF434">
        <v>0.56000000000000005</v>
      </c>
      <c r="AG434">
        <v>16.649999999999999</v>
      </c>
      <c r="AH434">
        <v>1.61</v>
      </c>
      <c r="AI434">
        <v>844.64</v>
      </c>
      <c r="AJ434">
        <v>437.47836730952201</v>
      </c>
      <c r="AK434">
        <v>-14.330503590247201</v>
      </c>
      <c r="AL434">
        <v>1.1313690289642799</v>
      </c>
      <c r="AM434">
        <v>1650.77715393364</v>
      </c>
      <c r="AO434">
        <v>1.1312375394734999</v>
      </c>
    </row>
    <row r="435" spans="1:41">
      <c r="A435">
        <v>434</v>
      </c>
      <c r="G435" t="s">
        <v>159</v>
      </c>
      <c r="AA435" s="1">
        <v>44341</v>
      </c>
      <c r="AB435">
        <v>5.07</v>
      </c>
      <c r="AC435">
        <v>25.99</v>
      </c>
      <c r="AD435">
        <v>22.3</v>
      </c>
      <c r="AE435">
        <v>12.06</v>
      </c>
      <c r="AF435">
        <v>0.44</v>
      </c>
      <c r="AG435">
        <v>10.050000000000001</v>
      </c>
      <c r="AH435">
        <v>4.42</v>
      </c>
      <c r="AI435">
        <v>861.67399999999998</v>
      </c>
      <c r="AJ435">
        <v>400.70183368155801</v>
      </c>
      <c r="AK435">
        <v>-14.092932112596401</v>
      </c>
      <c r="AL435">
        <v>1.3660449816178299</v>
      </c>
      <c r="AM435">
        <v>2261.5750314000702</v>
      </c>
      <c r="AO435">
        <v>1.36588235235904</v>
      </c>
    </row>
    <row r="436" spans="1:41">
      <c r="A436">
        <v>435</v>
      </c>
      <c r="G436" t="s">
        <v>159</v>
      </c>
      <c r="AA436" s="1">
        <v>44356</v>
      </c>
      <c r="AB436">
        <v>5.13</v>
      </c>
      <c r="AC436">
        <v>27.21</v>
      </c>
      <c r="AD436">
        <v>24.4</v>
      </c>
      <c r="AE436">
        <v>7.38</v>
      </c>
      <c r="AF436">
        <v>0.47</v>
      </c>
      <c r="AG436">
        <v>7.1</v>
      </c>
      <c r="AH436">
        <v>3.57</v>
      </c>
      <c r="AI436">
        <v>648.74199999999996</v>
      </c>
      <c r="AJ436">
        <v>716.33572485749005</v>
      </c>
      <c r="AL436">
        <v>1.6459771618099499</v>
      </c>
      <c r="AM436">
        <v>3088.7554051438101</v>
      </c>
      <c r="AN436">
        <v>2.5849300322609001</v>
      </c>
      <c r="AO436">
        <v>1.6457765182835</v>
      </c>
    </row>
    <row r="437" spans="1:41">
      <c r="A437">
        <v>436</v>
      </c>
      <c r="G437" t="s">
        <v>159</v>
      </c>
      <c r="AA437" s="1">
        <v>44368</v>
      </c>
      <c r="AB437">
        <v>4.66</v>
      </c>
      <c r="AC437">
        <v>38.51</v>
      </c>
      <c r="AD437">
        <v>63.7</v>
      </c>
      <c r="AE437">
        <v>40.98</v>
      </c>
      <c r="AF437">
        <v>1.32</v>
      </c>
      <c r="AG437">
        <v>137</v>
      </c>
      <c r="AH437">
        <v>2.62</v>
      </c>
      <c r="AI437">
        <v>459.75299999999999</v>
      </c>
      <c r="AJ437">
        <v>1107.0807398648501</v>
      </c>
      <c r="AL437">
        <v>1.74819945221104</v>
      </c>
      <c r="AM437">
        <v>2794.19315447178</v>
      </c>
      <c r="AN437">
        <v>1.91320858336903</v>
      </c>
      <c r="AO437">
        <v>1.74799271602883</v>
      </c>
    </row>
    <row r="438" spans="1:41">
      <c r="A438">
        <v>437</v>
      </c>
      <c r="G438" t="s">
        <v>159</v>
      </c>
      <c r="AA438" s="1">
        <v>44384</v>
      </c>
      <c r="AB438">
        <v>5.04</v>
      </c>
      <c r="AC438">
        <v>29.55</v>
      </c>
      <c r="AD438">
        <v>41.4</v>
      </c>
      <c r="AE438">
        <v>10.31</v>
      </c>
      <c r="AF438">
        <v>0.98</v>
      </c>
      <c r="AG438">
        <v>16.36</v>
      </c>
      <c r="AH438">
        <v>9.75</v>
      </c>
      <c r="AI438">
        <v>381.68099999999998</v>
      </c>
      <c r="AJ438">
        <v>1697.87669688031</v>
      </c>
      <c r="AK438">
        <v>-12.816603639262199</v>
      </c>
      <c r="AL438">
        <v>2.9078550467170401</v>
      </c>
      <c r="AN438">
        <v>4.5697620099658103</v>
      </c>
    </row>
    <row r="439" spans="1:41">
      <c r="A439">
        <v>438</v>
      </c>
      <c r="G439" t="s">
        <v>159</v>
      </c>
      <c r="AA439" s="1">
        <v>44396</v>
      </c>
      <c r="AB439">
        <v>4.96</v>
      </c>
      <c r="AC439">
        <v>33.51</v>
      </c>
      <c r="AD439">
        <v>46.3</v>
      </c>
      <c r="AE439">
        <v>10.8</v>
      </c>
      <c r="AF439">
        <v>0.88</v>
      </c>
      <c r="AG439">
        <v>17.190000000000001</v>
      </c>
      <c r="AH439">
        <v>3.92</v>
      </c>
      <c r="AI439">
        <v>404.426999999999</v>
      </c>
      <c r="AJ439">
        <v>1450.9938604818999</v>
      </c>
      <c r="AK439">
        <v>-12.274966703670501</v>
      </c>
      <c r="AL439">
        <v>1.7737513155185001</v>
      </c>
      <c r="AN439">
        <v>3.6892501330708201</v>
      </c>
    </row>
    <row r="440" spans="1:41">
      <c r="A440">
        <v>439</v>
      </c>
      <c r="G440" t="s">
        <v>159</v>
      </c>
      <c r="AA440" s="1">
        <v>44411</v>
      </c>
      <c r="AB440">
        <v>4.93</v>
      </c>
      <c r="AC440">
        <v>28</v>
      </c>
      <c r="AD440">
        <v>36.799999999999997</v>
      </c>
      <c r="AE440">
        <v>14.84</v>
      </c>
      <c r="AF440">
        <v>0.69</v>
      </c>
      <c r="AG440">
        <v>12.18</v>
      </c>
      <c r="AH440">
        <v>7.3</v>
      </c>
      <c r="AI440">
        <v>437.88600000000002</v>
      </c>
      <c r="AJ440">
        <v>1137.9256621345</v>
      </c>
      <c r="AK440">
        <v>-12.6468577846725</v>
      </c>
      <c r="AL440">
        <v>1.586332792796</v>
      </c>
      <c r="AN440">
        <v>2.90718922188407</v>
      </c>
    </row>
    <row r="441" spans="1:41">
      <c r="A441">
        <v>440</v>
      </c>
      <c r="G441" t="s">
        <v>159</v>
      </c>
      <c r="AA441" s="1">
        <v>44411</v>
      </c>
      <c r="AB441">
        <v>4.93</v>
      </c>
      <c r="AC441">
        <v>30.1</v>
      </c>
      <c r="AD441">
        <v>39.299999999999997</v>
      </c>
      <c r="AF441">
        <v>0.79</v>
      </c>
      <c r="AJ441">
        <v>1315.0468402123399</v>
      </c>
      <c r="AK441">
        <v>-12.47480234863</v>
      </c>
      <c r="AL441">
        <v>1.95502620639762</v>
      </c>
      <c r="AN441">
        <v>3.7446245719689002</v>
      </c>
    </row>
    <row r="442" spans="1:41">
      <c r="A442">
        <v>441</v>
      </c>
      <c r="G442" t="s">
        <v>159</v>
      </c>
      <c r="AA442" s="1">
        <v>44452</v>
      </c>
      <c r="AB442">
        <v>5.0599999999999996</v>
      </c>
      <c r="AC442">
        <v>29.07</v>
      </c>
      <c r="AD442">
        <v>36.200000000000003</v>
      </c>
      <c r="AE442">
        <v>8.41</v>
      </c>
      <c r="AF442">
        <v>0.7</v>
      </c>
      <c r="AG442">
        <v>15.84</v>
      </c>
      <c r="AH442">
        <v>6.88</v>
      </c>
      <c r="AI442">
        <v>423.48099999999999</v>
      </c>
      <c r="AJ442">
        <v>1331.42916909411</v>
      </c>
      <c r="AK442">
        <v>-12.682099740084</v>
      </c>
      <c r="AL442">
        <v>1.57746118934903</v>
      </c>
      <c r="AN442">
        <v>3.83965427424658</v>
      </c>
    </row>
    <row r="443" spans="1:41">
      <c r="A443">
        <v>442</v>
      </c>
      <c r="G443" t="s">
        <v>159</v>
      </c>
      <c r="AA443" s="1">
        <v>44459</v>
      </c>
      <c r="AD443">
        <v>28.4</v>
      </c>
      <c r="AL443">
        <v>1.7800622750200901</v>
      </c>
      <c r="AN443">
        <v>2.1840195505149902</v>
      </c>
    </row>
    <row r="444" spans="1:41">
      <c r="A444">
        <v>443</v>
      </c>
      <c r="G444" t="s">
        <v>159</v>
      </c>
      <c r="AA444" s="1">
        <v>44459</v>
      </c>
      <c r="AD444">
        <v>27.2</v>
      </c>
    </row>
    <row r="445" spans="1:41">
      <c r="A445">
        <v>444</v>
      </c>
      <c r="G445" t="s">
        <v>159</v>
      </c>
      <c r="AA445" s="1">
        <v>44460</v>
      </c>
      <c r="AD445">
        <v>27.8</v>
      </c>
      <c r="AL445">
        <v>1.96985523401604</v>
      </c>
      <c r="AN445">
        <v>2.3405221548837098</v>
      </c>
    </row>
    <row r="446" spans="1:41">
      <c r="A446">
        <v>445</v>
      </c>
      <c r="G446" t="s">
        <v>159</v>
      </c>
      <c r="AA446" s="1">
        <v>44460</v>
      </c>
      <c r="AD446">
        <v>28</v>
      </c>
    </row>
    <row r="447" spans="1:41">
      <c r="A447">
        <v>446</v>
      </c>
      <c r="G447" t="s">
        <v>159</v>
      </c>
      <c r="AA447" s="1">
        <v>44461</v>
      </c>
      <c r="AD447">
        <v>28.4</v>
      </c>
      <c r="AL447">
        <v>1.85412618224547</v>
      </c>
      <c r="AN447">
        <v>2.1488504259377401</v>
      </c>
    </row>
    <row r="448" spans="1:41">
      <c r="A448">
        <v>447</v>
      </c>
      <c r="G448" t="s">
        <v>159</v>
      </c>
      <c r="AA448" s="1">
        <v>44461</v>
      </c>
      <c r="AD448">
        <v>27.2</v>
      </c>
    </row>
    <row r="449" spans="1:40">
      <c r="A449">
        <v>448</v>
      </c>
      <c r="G449" t="s">
        <v>159</v>
      </c>
      <c r="AA449" s="1">
        <v>44462</v>
      </c>
      <c r="AD449">
        <v>27.2</v>
      </c>
      <c r="AL449">
        <v>1.5368197510636501</v>
      </c>
      <c r="AN449">
        <v>2.4073434915804701</v>
      </c>
    </row>
    <row r="450" spans="1:40">
      <c r="A450">
        <v>449</v>
      </c>
      <c r="G450" t="s">
        <v>159</v>
      </c>
      <c r="AA450" s="1">
        <v>44462</v>
      </c>
      <c r="AD450">
        <v>72</v>
      </c>
    </row>
    <row r="451" spans="1:40">
      <c r="A451">
        <v>450</v>
      </c>
      <c r="G451" t="s">
        <v>159</v>
      </c>
      <c r="AA451" s="1">
        <v>44464</v>
      </c>
      <c r="AD451">
        <v>50.1</v>
      </c>
      <c r="AL451">
        <v>1.86077380401819</v>
      </c>
      <c r="AN451">
        <v>2.5286769713719499</v>
      </c>
    </row>
    <row r="452" spans="1:40">
      <c r="A452">
        <v>451</v>
      </c>
      <c r="G452" t="s">
        <v>159</v>
      </c>
      <c r="AA452" s="1">
        <v>44464</v>
      </c>
      <c r="AD452">
        <v>45.8</v>
      </c>
    </row>
    <row r="453" spans="1:40">
      <c r="A453">
        <v>452</v>
      </c>
      <c r="G453" t="s">
        <v>159</v>
      </c>
      <c r="AA453" s="1">
        <v>44465</v>
      </c>
      <c r="AD453">
        <v>38.9</v>
      </c>
      <c r="AL453">
        <v>1.9140890735893099</v>
      </c>
      <c r="AN453">
        <v>3.3955958922009302</v>
      </c>
    </row>
    <row r="454" spans="1:40">
      <c r="A454">
        <v>453</v>
      </c>
      <c r="G454" t="s">
        <v>159</v>
      </c>
      <c r="AA454" s="1">
        <v>44465</v>
      </c>
      <c r="AD454">
        <v>37</v>
      </c>
    </row>
    <row r="455" spans="1:40">
      <c r="A455">
        <v>454</v>
      </c>
      <c r="G455" t="s">
        <v>159</v>
      </c>
      <c r="AA455" s="1">
        <v>44467</v>
      </c>
      <c r="AD455">
        <v>34.5</v>
      </c>
      <c r="AL455">
        <v>1.8785343692594501</v>
      </c>
      <c r="AN455">
        <v>2.1664349882263698</v>
      </c>
    </row>
    <row r="456" spans="1:40">
      <c r="A456">
        <v>455</v>
      </c>
      <c r="G456" t="s">
        <v>159</v>
      </c>
      <c r="AA456" s="1">
        <v>44467</v>
      </c>
      <c r="AD456">
        <v>33.6</v>
      </c>
    </row>
    <row r="457" spans="1:40">
      <c r="A457">
        <v>456</v>
      </c>
      <c r="G457" t="s">
        <v>159</v>
      </c>
      <c r="AA457" s="1">
        <v>44468</v>
      </c>
      <c r="AD457">
        <v>32.9</v>
      </c>
      <c r="AL457">
        <v>2.1542736935828</v>
      </c>
      <c r="AN457">
        <v>2.6197033008811998</v>
      </c>
    </row>
    <row r="458" spans="1:40">
      <c r="A458">
        <v>457</v>
      </c>
      <c r="G458" t="s">
        <v>159</v>
      </c>
      <c r="AA458" s="1">
        <v>44468</v>
      </c>
      <c r="AD458">
        <v>32.9</v>
      </c>
    </row>
    <row r="459" spans="1:40">
      <c r="A459">
        <v>458</v>
      </c>
      <c r="G459" t="s">
        <v>159</v>
      </c>
      <c r="AA459" s="1">
        <v>44469</v>
      </c>
      <c r="AD459">
        <v>31.9</v>
      </c>
      <c r="AL459">
        <v>1.87844159987129</v>
      </c>
      <c r="AN459">
        <v>2.5440332479016199</v>
      </c>
    </row>
    <row r="460" spans="1:40">
      <c r="A460">
        <v>459</v>
      </c>
      <c r="G460" t="s">
        <v>159</v>
      </c>
      <c r="AA460" s="1">
        <v>44469</v>
      </c>
      <c r="AD460">
        <v>31.7</v>
      </c>
    </row>
    <row r="461" spans="1:40">
      <c r="A461">
        <v>460</v>
      </c>
      <c r="G461" t="s">
        <v>159</v>
      </c>
      <c r="AA461" s="1">
        <v>44470</v>
      </c>
      <c r="AD461">
        <v>32.299999999999997</v>
      </c>
      <c r="AL461">
        <v>1.97647093405075</v>
      </c>
      <c r="AN461">
        <v>2.9002361802201699</v>
      </c>
    </row>
    <row r="462" spans="1:40">
      <c r="A462">
        <v>461</v>
      </c>
      <c r="G462" t="s">
        <v>159</v>
      </c>
      <c r="AA462" s="1">
        <v>44471</v>
      </c>
      <c r="AD462">
        <v>37.4</v>
      </c>
      <c r="AL462">
        <v>1.6919655349962199</v>
      </c>
      <c r="AN462">
        <v>2.9297659569926999</v>
      </c>
    </row>
    <row r="463" spans="1:40">
      <c r="A463">
        <v>462</v>
      </c>
      <c r="G463" t="s">
        <v>159</v>
      </c>
      <c r="AA463" s="1">
        <v>44472</v>
      </c>
      <c r="AD463">
        <v>34.200000000000003</v>
      </c>
      <c r="AL463">
        <v>1.83937675282226</v>
      </c>
      <c r="AN463">
        <v>2.7562785184541201</v>
      </c>
    </row>
    <row r="464" spans="1:40">
      <c r="A464">
        <v>463</v>
      </c>
      <c r="G464" t="s">
        <v>159</v>
      </c>
      <c r="AA464" s="1">
        <v>44473</v>
      </c>
      <c r="AD464">
        <v>34.700000000000003</v>
      </c>
      <c r="AL464">
        <v>1.61495497707143</v>
      </c>
      <c r="AN464">
        <v>2.6972189649090699</v>
      </c>
    </row>
    <row r="465" spans="1:41">
      <c r="A465">
        <v>464</v>
      </c>
      <c r="G465" t="s">
        <v>159</v>
      </c>
      <c r="AA465" s="1">
        <v>44474</v>
      </c>
      <c r="AD465">
        <v>45.9</v>
      </c>
      <c r="AL465">
        <v>1.58344429919213</v>
      </c>
      <c r="AN465">
        <v>2.4646719728254598</v>
      </c>
    </row>
    <row r="466" spans="1:41">
      <c r="A466">
        <v>465</v>
      </c>
      <c r="G466" t="s">
        <v>159</v>
      </c>
      <c r="AA466" s="1">
        <v>44475</v>
      </c>
      <c r="AD466">
        <v>40.5</v>
      </c>
      <c r="AL466">
        <v>1.7447398001681</v>
      </c>
      <c r="AN466">
        <v>2.7784258510335098</v>
      </c>
    </row>
    <row r="467" spans="1:41">
      <c r="A467">
        <v>466</v>
      </c>
      <c r="G467" t="s">
        <v>159</v>
      </c>
      <c r="AA467" s="1">
        <v>44476</v>
      </c>
      <c r="AD467">
        <v>49.3</v>
      </c>
      <c r="AL467">
        <v>1.8495236004556499</v>
      </c>
      <c r="AN467">
        <v>2.43786380591518</v>
      </c>
    </row>
    <row r="468" spans="1:41">
      <c r="A468">
        <v>467</v>
      </c>
      <c r="G468" t="s">
        <v>159</v>
      </c>
      <c r="AA468" s="1">
        <v>44477</v>
      </c>
      <c r="AD468">
        <v>41.2</v>
      </c>
      <c r="AL468">
        <v>1.8644986840433799</v>
      </c>
      <c r="AN468">
        <v>2.5667949874003</v>
      </c>
    </row>
    <row r="469" spans="1:41">
      <c r="A469">
        <v>468</v>
      </c>
      <c r="G469" t="s">
        <v>159</v>
      </c>
      <c r="AA469" s="1">
        <v>44478</v>
      </c>
      <c r="AD469">
        <v>37.299999999999997</v>
      </c>
      <c r="AL469">
        <v>1.85312741730036</v>
      </c>
      <c r="AN469">
        <v>2.4360478737815998</v>
      </c>
    </row>
    <row r="470" spans="1:41">
      <c r="A470">
        <v>469</v>
      </c>
      <c r="G470" t="s">
        <v>159</v>
      </c>
      <c r="AA470" s="1">
        <v>44479</v>
      </c>
      <c r="AD470">
        <v>34.799999999999997</v>
      </c>
      <c r="AL470">
        <v>1.7577137421981199</v>
      </c>
      <c r="AN470">
        <v>2.8555281966416199</v>
      </c>
    </row>
    <row r="471" spans="1:41">
      <c r="A471">
        <v>470</v>
      </c>
      <c r="G471" t="s">
        <v>159</v>
      </c>
      <c r="AA471" s="1">
        <v>44481</v>
      </c>
      <c r="AB471">
        <v>5.08</v>
      </c>
      <c r="AC471">
        <v>29.44</v>
      </c>
      <c r="AD471">
        <v>33.700000000000003</v>
      </c>
      <c r="AE471">
        <v>159.82</v>
      </c>
      <c r="AF471">
        <v>1.01</v>
      </c>
      <c r="AG471">
        <v>183.61</v>
      </c>
      <c r="AH471">
        <v>14.78</v>
      </c>
      <c r="AI471">
        <v>625.91200000000003</v>
      </c>
      <c r="AJ471">
        <v>960.61322975640803</v>
      </c>
      <c r="AK471">
        <v>-12.261813595398401</v>
      </c>
      <c r="AL471">
        <v>1.60607352661575</v>
      </c>
      <c r="AN471">
        <v>2.7683634542291502</v>
      </c>
    </row>
    <row r="472" spans="1:41">
      <c r="A472">
        <v>471</v>
      </c>
      <c r="G472" t="s">
        <v>159</v>
      </c>
      <c r="AA472" s="1">
        <v>44484</v>
      </c>
      <c r="AD472">
        <v>31.6</v>
      </c>
      <c r="AL472">
        <v>1.4239044310953799</v>
      </c>
      <c r="AN472">
        <v>2.8109223168343398</v>
      </c>
    </row>
    <row r="473" spans="1:41">
      <c r="A473">
        <v>472</v>
      </c>
      <c r="G473" t="s">
        <v>159</v>
      </c>
      <c r="AA473" s="1">
        <v>44487</v>
      </c>
      <c r="AD473">
        <v>32.200000000000003</v>
      </c>
      <c r="AL473">
        <v>1.60629886668135</v>
      </c>
      <c r="AN473">
        <v>2.3916320508673201</v>
      </c>
    </row>
    <row r="474" spans="1:41">
      <c r="A474">
        <v>473</v>
      </c>
      <c r="G474" t="s">
        <v>159</v>
      </c>
      <c r="AA474" s="1">
        <v>44489</v>
      </c>
      <c r="AD474">
        <v>40.6</v>
      </c>
      <c r="AL474">
        <v>1.5130457033372999</v>
      </c>
      <c r="AN474">
        <v>1.94693025362959</v>
      </c>
    </row>
    <row r="475" spans="1:41">
      <c r="A475">
        <v>474</v>
      </c>
      <c r="G475" t="s">
        <v>159</v>
      </c>
      <c r="AA475" s="1">
        <v>44491</v>
      </c>
      <c r="AD475">
        <v>31.9</v>
      </c>
      <c r="AL475">
        <v>1.2502241867442301</v>
      </c>
      <c r="AN475">
        <v>1.5294550970390599</v>
      </c>
    </row>
    <row r="476" spans="1:41">
      <c r="A476">
        <v>475</v>
      </c>
      <c r="G476" t="s">
        <v>159</v>
      </c>
      <c r="AA476" s="1">
        <v>44493</v>
      </c>
      <c r="AD476">
        <v>25.1</v>
      </c>
      <c r="AL476">
        <v>1.70939793440761</v>
      </c>
      <c r="AN476">
        <v>1.9850475505356799</v>
      </c>
    </row>
    <row r="477" spans="1:41">
      <c r="A477">
        <v>476</v>
      </c>
      <c r="G477" t="s">
        <v>159</v>
      </c>
      <c r="AA477" s="1">
        <v>44503</v>
      </c>
      <c r="AD477">
        <v>28.4</v>
      </c>
      <c r="AL477">
        <v>1.55176386588846</v>
      </c>
      <c r="AN477">
        <v>1.56764279834651</v>
      </c>
    </row>
    <row r="478" spans="1:41">
      <c r="A478">
        <v>477</v>
      </c>
      <c r="G478" t="s">
        <v>159</v>
      </c>
      <c r="AA478" s="1">
        <v>44510</v>
      </c>
      <c r="AB478">
        <v>5.19</v>
      </c>
      <c r="AC478">
        <v>27.33</v>
      </c>
      <c r="AD478">
        <v>23.8</v>
      </c>
      <c r="AE478">
        <v>351.31</v>
      </c>
      <c r="AF478">
        <v>0.97</v>
      </c>
      <c r="AG478">
        <v>282.62</v>
      </c>
      <c r="AH478">
        <v>18.8</v>
      </c>
      <c r="AI478">
        <v>853.13099999999997</v>
      </c>
      <c r="AJ478">
        <v>641.20397483225304</v>
      </c>
      <c r="AK478">
        <v>-13.177616619213399</v>
      </c>
      <c r="AL478">
        <v>1.6492095409930401</v>
      </c>
      <c r="AN478">
        <v>1.44911891491622</v>
      </c>
    </row>
    <row r="479" spans="1:41">
      <c r="A479">
        <v>478</v>
      </c>
      <c r="G479" t="s">
        <v>159</v>
      </c>
      <c r="AA479" s="1">
        <v>44524</v>
      </c>
      <c r="AB479">
        <v>5.28</v>
      </c>
      <c r="AC479">
        <v>26.67</v>
      </c>
      <c r="AD479">
        <v>22.1</v>
      </c>
      <c r="AE479">
        <v>288.79000000000002</v>
      </c>
      <c r="AF479">
        <v>0.81</v>
      </c>
      <c r="AG479">
        <v>289.2</v>
      </c>
      <c r="AH479">
        <v>18.95</v>
      </c>
      <c r="AI479">
        <v>964.06600000000003</v>
      </c>
      <c r="AJ479">
        <v>583.82281701353304</v>
      </c>
      <c r="AK479">
        <v>-13.346320831298099</v>
      </c>
      <c r="AL479">
        <v>3.7441021928099998</v>
      </c>
      <c r="AM479">
        <v>4055.4495409721499</v>
      </c>
      <c r="AO479">
        <v>3.7436905419295501</v>
      </c>
    </row>
    <row r="480" spans="1:41">
      <c r="A480">
        <v>479</v>
      </c>
      <c r="G480" t="s">
        <v>159</v>
      </c>
      <c r="AA480" s="1">
        <v>44545</v>
      </c>
      <c r="AB480">
        <v>5.45</v>
      </c>
      <c r="AC480">
        <v>25.99</v>
      </c>
      <c r="AD480">
        <v>14.5</v>
      </c>
      <c r="AE480">
        <v>291.85000000000002</v>
      </c>
      <c r="AF480">
        <v>0.78</v>
      </c>
      <c r="AG480">
        <v>290.06</v>
      </c>
      <c r="AH480">
        <v>17.5</v>
      </c>
      <c r="AI480">
        <v>974.25699999999995</v>
      </c>
      <c r="AJ480">
        <v>579.611401617664</v>
      </c>
      <c r="AK480">
        <v>-12.9696105214064</v>
      </c>
      <c r="AL480">
        <v>1.7834995051135401</v>
      </c>
    </row>
    <row r="481" spans="1:41">
      <c r="A481">
        <v>480</v>
      </c>
      <c r="G481" t="s">
        <v>159</v>
      </c>
      <c r="AA481" s="1">
        <v>44573</v>
      </c>
    </row>
    <row r="482" spans="1:41">
      <c r="A482">
        <v>481</v>
      </c>
      <c r="G482" t="s">
        <v>159</v>
      </c>
      <c r="AA482" s="1">
        <v>44601</v>
      </c>
    </row>
    <row r="483" spans="1:41">
      <c r="A483">
        <v>482</v>
      </c>
      <c r="G483" t="s">
        <v>159</v>
      </c>
      <c r="AA483" s="1">
        <v>44628</v>
      </c>
    </row>
    <row r="484" spans="1:41">
      <c r="A484">
        <v>483</v>
      </c>
      <c r="G484" t="s">
        <v>159</v>
      </c>
      <c r="AA484" s="1">
        <v>44656</v>
      </c>
      <c r="AB484">
        <v>5.55</v>
      </c>
      <c r="AC484">
        <v>28.92</v>
      </c>
      <c r="AD484">
        <v>12.6</v>
      </c>
      <c r="AE484">
        <v>252.47</v>
      </c>
      <c r="AF484">
        <v>0.78</v>
      </c>
      <c r="AG484">
        <v>307.20999999999998</v>
      </c>
      <c r="AH484">
        <v>8.41</v>
      </c>
      <c r="AI484">
        <v>1136.9000000000001</v>
      </c>
      <c r="AJ484">
        <v>750</v>
      </c>
      <c r="AK484">
        <v>-12.8728082844033</v>
      </c>
      <c r="AL484">
        <v>2.18826276883836</v>
      </c>
    </row>
    <row r="485" spans="1:41">
      <c r="A485">
        <v>484</v>
      </c>
      <c r="G485" t="s">
        <v>159</v>
      </c>
      <c r="AA485" s="1">
        <v>44670</v>
      </c>
      <c r="AB485">
        <v>5.3</v>
      </c>
      <c r="AC485">
        <v>33.409999999999997</v>
      </c>
      <c r="AD485">
        <v>24.3</v>
      </c>
      <c r="AE485">
        <v>399.55</v>
      </c>
      <c r="AF485">
        <v>1.49</v>
      </c>
      <c r="AG485">
        <v>598.91</v>
      </c>
      <c r="AH485">
        <v>14.93</v>
      </c>
      <c r="AI485">
        <v>930.94799999999998</v>
      </c>
      <c r="AJ485">
        <v>990</v>
      </c>
      <c r="AK485">
        <v>-14.285514368688199</v>
      </c>
      <c r="AL485">
        <v>3.3558962616158401</v>
      </c>
      <c r="AM485">
        <v>3636.40401132325</v>
      </c>
      <c r="AO485">
        <v>3.3555272661959199</v>
      </c>
    </row>
    <row r="486" spans="1:41">
      <c r="A486">
        <v>485</v>
      </c>
      <c r="G486" t="s">
        <v>159</v>
      </c>
      <c r="AA486" s="1">
        <v>44672</v>
      </c>
      <c r="AB486">
        <v>5.13</v>
      </c>
      <c r="AC486">
        <v>32.64</v>
      </c>
      <c r="AD486">
        <v>23.2</v>
      </c>
      <c r="AE486">
        <v>459.52</v>
      </c>
      <c r="AF486">
        <v>1.46</v>
      </c>
      <c r="AG486">
        <v>564.03</v>
      </c>
      <c r="AH486">
        <v>22.23</v>
      </c>
      <c r="AI486">
        <v>832.70500000000004</v>
      </c>
      <c r="AJ486">
        <v>880</v>
      </c>
      <c r="AK486">
        <v>-14.711087471739701</v>
      </c>
      <c r="AL486">
        <v>3.01358644269007</v>
      </c>
      <c r="AM486">
        <v>3279.7970728606201</v>
      </c>
      <c r="AO486">
        <v>3.01325482386896</v>
      </c>
    </row>
    <row r="487" spans="1:41">
      <c r="A487">
        <v>486</v>
      </c>
      <c r="G487" t="s">
        <v>159</v>
      </c>
      <c r="AA487" s="1">
        <v>44677</v>
      </c>
      <c r="AB487">
        <v>5.1100000000000003</v>
      </c>
      <c r="AC487">
        <v>30.36</v>
      </c>
      <c r="AD487">
        <v>21</v>
      </c>
      <c r="AE487">
        <v>860.03</v>
      </c>
      <c r="AF487">
        <v>2.02</v>
      </c>
      <c r="AG487">
        <v>563.58000000000004</v>
      </c>
      <c r="AH487">
        <v>31.32</v>
      </c>
      <c r="AJ487">
        <v>560</v>
      </c>
      <c r="AK487">
        <v>-14.887847567316401</v>
      </c>
      <c r="AL487">
        <v>1.44484144430018</v>
      </c>
    </row>
    <row r="488" spans="1:41">
      <c r="A488">
        <v>487</v>
      </c>
      <c r="G488" t="s">
        <v>159</v>
      </c>
      <c r="AA488" s="1">
        <v>44680</v>
      </c>
      <c r="AB488">
        <v>5.25</v>
      </c>
      <c r="AC488">
        <v>31.18</v>
      </c>
      <c r="AD488">
        <v>16.7</v>
      </c>
      <c r="AE488">
        <v>1004.33</v>
      </c>
      <c r="AF488">
        <v>1.83</v>
      </c>
      <c r="AG488">
        <v>518.75</v>
      </c>
      <c r="AH488">
        <v>23.24</v>
      </c>
      <c r="AI488">
        <v>871.75400000000002</v>
      </c>
      <c r="AJ488">
        <v>520</v>
      </c>
      <c r="AL488">
        <v>1.6632477091362601</v>
      </c>
    </row>
    <row r="489" spans="1:41">
      <c r="A489">
        <v>488</v>
      </c>
      <c r="G489" t="s">
        <v>159</v>
      </c>
      <c r="AA489" s="1">
        <v>44687</v>
      </c>
      <c r="AB489">
        <v>5.33</v>
      </c>
      <c r="AC489">
        <v>29.7</v>
      </c>
      <c r="AD489">
        <v>15.6</v>
      </c>
      <c r="AE489">
        <v>800.36</v>
      </c>
      <c r="AF489">
        <v>1.58</v>
      </c>
      <c r="AG489">
        <v>442.57</v>
      </c>
      <c r="AH489">
        <v>18.11</v>
      </c>
      <c r="AI489">
        <v>839.16800000000001</v>
      </c>
      <c r="AJ489">
        <v>390</v>
      </c>
      <c r="AL489">
        <v>1.2159348782700701</v>
      </c>
    </row>
    <row r="490" spans="1:41">
      <c r="A490">
        <v>489</v>
      </c>
      <c r="G490" t="s">
        <v>159</v>
      </c>
      <c r="AA490" s="1">
        <v>44690</v>
      </c>
      <c r="AB490">
        <v>5.31</v>
      </c>
      <c r="AC490">
        <v>31.6</v>
      </c>
      <c r="AD490">
        <v>16.100000000000001</v>
      </c>
      <c r="AE490">
        <v>798.88</v>
      </c>
      <c r="AF490">
        <v>1.5</v>
      </c>
      <c r="AG490">
        <v>344.86</v>
      </c>
      <c r="AH490">
        <v>19.55</v>
      </c>
      <c r="AI490">
        <v>982.92899999999997</v>
      </c>
      <c r="AJ490">
        <v>420</v>
      </c>
      <c r="AK490">
        <v>-13.843352117532399</v>
      </c>
      <c r="AL490">
        <v>1.24743578185219</v>
      </c>
      <c r="AM490">
        <v>1937.3946638894399</v>
      </c>
      <c r="AO490">
        <v>1.24728906880007</v>
      </c>
    </row>
    <row r="491" spans="1:41">
      <c r="A491">
        <v>490</v>
      </c>
      <c r="G491" t="s">
        <v>159</v>
      </c>
      <c r="AA491" s="1">
        <v>44697</v>
      </c>
      <c r="AB491">
        <v>5.31</v>
      </c>
      <c r="AC491">
        <v>29.96</v>
      </c>
      <c r="AD491">
        <v>17.100000000000001</v>
      </c>
      <c r="AE491">
        <v>667.87</v>
      </c>
      <c r="AF491">
        <v>1.17</v>
      </c>
      <c r="AG491">
        <v>170.22</v>
      </c>
      <c r="AH491">
        <v>13.7</v>
      </c>
      <c r="AI491">
        <v>1047.3499999999999</v>
      </c>
      <c r="AJ491">
        <v>500</v>
      </c>
      <c r="AK491">
        <v>-13.5257839373238</v>
      </c>
      <c r="AL491">
        <v>1.0836310832251399</v>
      </c>
    </row>
    <row r="492" spans="1:41">
      <c r="A492">
        <v>491</v>
      </c>
      <c r="G492" t="s">
        <v>159</v>
      </c>
      <c r="AA492" s="1">
        <v>44704</v>
      </c>
      <c r="AB492">
        <v>5.36</v>
      </c>
      <c r="AC492">
        <v>26.47</v>
      </c>
      <c r="AD492">
        <v>17.2</v>
      </c>
      <c r="AE492">
        <v>271.8</v>
      </c>
      <c r="AF492">
        <v>0.69</v>
      </c>
      <c r="AG492">
        <v>47.88</v>
      </c>
      <c r="AH492">
        <v>9.44</v>
      </c>
      <c r="AI492">
        <v>931.90300000000002</v>
      </c>
      <c r="AJ492">
        <v>540</v>
      </c>
      <c r="AK492">
        <v>-13.2925335454596</v>
      </c>
      <c r="AL492">
        <v>1.0626304808370499</v>
      </c>
    </row>
    <row r="493" spans="1:41">
      <c r="A493">
        <v>492</v>
      </c>
      <c r="G493" t="s">
        <v>159</v>
      </c>
      <c r="AA493" s="1">
        <v>44722</v>
      </c>
      <c r="AB493">
        <v>5.44</v>
      </c>
      <c r="AC493">
        <v>24.65</v>
      </c>
      <c r="AD493">
        <v>21.3</v>
      </c>
      <c r="AE493">
        <v>13.33</v>
      </c>
      <c r="AF493">
        <v>0.46</v>
      </c>
      <c r="AG493">
        <v>24.49</v>
      </c>
      <c r="AH493">
        <v>7.97</v>
      </c>
      <c r="AI493">
        <v>815.58500000000004</v>
      </c>
      <c r="AJ493">
        <v>740</v>
      </c>
      <c r="AK493">
        <v>-12.945764568122399</v>
      </c>
      <c r="AL493">
        <v>1.3734393961807001</v>
      </c>
      <c r="AM493">
        <v>2440.5308068715199</v>
      </c>
      <c r="AO493">
        <v>1.3732736798071801</v>
      </c>
    </row>
    <row r="494" spans="1:41">
      <c r="A494">
        <v>493</v>
      </c>
      <c r="G494" t="s">
        <v>159</v>
      </c>
      <c r="AA494" s="1">
        <v>44733</v>
      </c>
      <c r="AB494">
        <v>5.21</v>
      </c>
      <c r="AC494">
        <v>27.8</v>
      </c>
      <c r="AD494">
        <v>27.1</v>
      </c>
      <c r="AE494">
        <v>81.3</v>
      </c>
      <c r="AF494">
        <v>0.65</v>
      </c>
      <c r="AG494">
        <v>39.590000000000003</v>
      </c>
      <c r="AH494">
        <v>9.85</v>
      </c>
      <c r="AI494">
        <v>669.428</v>
      </c>
      <c r="AJ494">
        <v>890</v>
      </c>
      <c r="AK494">
        <v>-13.3014593651627</v>
      </c>
      <c r="AL494">
        <v>1.69264855247957</v>
      </c>
      <c r="AN494">
        <v>2.12006550345412</v>
      </c>
    </row>
    <row r="495" spans="1:41">
      <c r="A495">
        <v>494</v>
      </c>
      <c r="G495" t="s">
        <v>159</v>
      </c>
      <c r="AA495" s="1">
        <v>44747</v>
      </c>
      <c r="AB495">
        <v>5.52</v>
      </c>
      <c r="AC495">
        <v>24.49</v>
      </c>
      <c r="AD495">
        <v>28.7</v>
      </c>
      <c r="AE495">
        <v>13.23</v>
      </c>
      <c r="AF495">
        <v>0.67</v>
      </c>
      <c r="AG495">
        <v>24.94</v>
      </c>
      <c r="AH495">
        <v>11.79</v>
      </c>
      <c r="AI495">
        <v>443.04599999999999</v>
      </c>
      <c r="AJ495">
        <v>1500</v>
      </c>
      <c r="AK495">
        <v>-12.6069650566729</v>
      </c>
      <c r="AL495">
        <v>1.96145626304705</v>
      </c>
      <c r="AN495">
        <v>13.822827082520901</v>
      </c>
    </row>
    <row r="496" spans="1:41">
      <c r="A496">
        <v>495</v>
      </c>
      <c r="G496" t="s">
        <v>159</v>
      </c>
      <c r="AA496" s="1">
        <v>44762</v>
      </c>
      <c r="AB496">
        <v>5.3</v>
      </c>
      <c r="AC496">
        <v>24.34</v>
      </c>
      <c r="AD496">
        <v>30.6</v>
      </c>
      <c r="AE496">
        <v>27.45</v>
      </c>
      <c r="AF496">
        <v>0.69</v>
      </c>
      <c r="AG496">
        <v>31.94</v>
      </c>
      <c r="AH496">
        <v>12.95</v>
      </c>
      <c r="AI496">
        <v>536.19200000000001</v>
      </c>
      <c r="AJ496">
        <v>1100</v>
      </c>
      <c r="AK496">
        <v>-12.615740181809</v>
      </c>
      <c r="AL496">
        <v>1.42594090215091</v>
      </c>
      <c r="AN496">
        <v>13.610820532175399</v>
      </c>
    </row>
    <row r="497" spans="1:41">
      <c r="A497">
        <v>496</v>
      </c>
      <c r="G497" t="s">
        <v>159</v>
      </c>
      <c r="AA497" s="1">
        <v>44805</v>
      </c>
      <c r="AB497">
        <v>5.72</v>
      </c>
      <c r="AC497">
        <v>23.14</v>
      </c>
      <c r="AD497">
        <v>21.5</v>
      </c>
      <c r="AE497">
        <v>9.2200000000000006</v>
      </c>
      <c r="AF497">
        <v>0.43</v>
      </c>
      <c r="AG497">
        <v>18.59</v>
      </c>
      <c r="AH497">
        <v>3.78</v>
      </c>
      <c r="AI497">
        <v>601.33299999999997</v>
      </c>
      <c r="AJ497">
        <v>940</v>
      </c>
      <c r="AK497">
        <v>-12.6601151007387</v>
      </c>
      <c r="AL497">
        <v>1.4406413238225699</v>
      </c>
      <c r="AN497">
        <v>28.4724797113889</v>
      </c>
    </row>
    <row r="498" spans="1:41">
      <c r="A498">
        <v>497</v>
      </c>
      <c r="G498" t="s">
        <v>159</v>
      </c>
      <c r="AA498" s="1">
        <v>44816</v>
      </c>
      <c r="AB498">
        <v>5.82</v>
      </c>
      <c r="AC498">
        <v>22.29</v>
      </c>
      <c r="AD498">
        <v>18.100000000000001</v>
      </c>
      <c r="AE498">
        <v>8.3699999999999992</v>
      </c>
      <c r="AF498">
        <v>0.39</v>
      </c>
      <c r="AG498">
        <v>15.51</v>
      </c>
      <c r="AH498">
        <v>3.88</v>
      </c>
      <c r="AI498">
        <v>678.33</v>
      </c>
      <c r="AJ498">
        <v>790</v>
      </c>
      <c r="AK498">
        <v>-12.724252755924301</v>
      </c>
      <c r="AL498">
        <v>1.4994430105092</v>
      </c>
      <c r="AN498">
        <v>18.465770535085401</v>
      </c>
    </row>
    <row r="499" spans="1:41">
      <c r="A499">
        <v>498</v>
      </c>
      <c r="G499" t="s">
        <v>159</v>
      </c>
      <c r="AA499" s="1">
        <v>44830</v>
      </c>
      <c r="AB499">
        <v>5.62</v>
      </c>
      <c r="AC499">
        <v>26.99</v>
      </c>
      <c r="AD499">
        <v>22.4</v>
      </c>
      <c r="AE499">
        <v>113.81</v>
      </c>
      <c r="AF499">
        <v>0.56999999999999995</v>
      </c>
      <c r="AG499">
        <v>23.61</v>
      </c>
      <c r="AH499">
        <v>3.14</v>
      </c>
      <c r="AI499">
        <v>722.005</v>
      </c>
      <c r="AJ499">
        <v>1000</v>
      </c>
      <c r="AK499">
        <v>-12.569566631281401</v>
      </c>
      <c r="AL499">
        <v>1.61704638388247</v>
      </c>
      <c r="AM499">
        <v>2446.6044713277802</v>
      </c>
      <c r="AN499">
        <v>13.8652283925899</v>
      </c>
      <c r="AO499">
        <v>1.61685714566473</v>
      </c>
    </row>
    <row r="500" spans="1:41">
      <c r="A500">
        <v>499</v>
      </c>
      <c r="G500" t="s">
        <v>159</v>
      </c>
      <c r="AA500" s="1">
        <v>44846</v>
      </c>
      <c r="AB500">
        <v>5.59</v>
      </c>
      <c r="AC500">
        <v>27.81</v>
      </c>
      <c r="AD500">
        <v>21.4</v>
      </c>
      <c r="AE500">
        <v>188.76</v>
      </c>
      <c r="AF500">
        <v>0.61</v>
      </c>
      <c r="AG500">
        <v>41.95</v>
      </c>
      <c r="AH500">
        <v>2.98</v>
      </c>
      <c r="AI500">
        <v>818.37400000000002</v>
      </c>
      <c r="AJ500">
        <v>1100</v>
      </c>
      <c r="AK500">
        <v>-12.4648810573735</v>
      </c>
      <c r="AL500">
        <v>1.8018516848976101</v>
      </c>
      <c r="AM500">
        <v>2194.5909316208399</v>
      </c>
      <c r="AN500">
        <v>10.557926207201501</v>
      </c>
      <c r="AO500">
        <v>1.8016492748556701</v>
      </c>
    </row>
    <row r="501" spans="1:41">
      <c r="A501">
        <v>500</v>
      </c>
      <c r="G501" t="s">
        <v>159</v>
      </c>
      <c r="AA501" s="1">
        <v>44873</v>
      </c>
      <c r="AB501">
        <v>5.64</v>
      </c>
      <c r="AC501">
        <v>28.13</v>
      </c>
      <c r="AD501">
        <v>20.100000000000001</v>
      </c>
      <c r="AE501">
        <v>214.21</v>
      </c>
      <c r="AF501">
        <v>0.68</v>
      </c>
      <c r="AG501">
        <v>88.84</v>
      </c>
      <c r="AH501">
        <v>3.3</v>
      </c>
      <c r="AI501">
        <v>908.88</v>
      </c>
      <c r="AJ501">
        <v>860</v>
      </c>
      <c r="AK501">
        <v>-12.566065889158001</v>
      </c>
    </row>
    <row r="502" spans="1:41">
      <c r="A502">
        <v>501</v>
      </c>
      <c r="G502" t="s">
        <v>159</v>
      </c>
      <c r="AA502" s="1">
        <v>44888</v>
      </c>
      <c r="AB502">
        <v>5.69</v>
      </c>
      <c r="AC502">
        <v>28.88</v>
      </c>
      <c r="AD502">
        <v>12.5</v>
      </c>
      <c r="AE502">
        <v>302.07</v>
      </c>
      <c r="AF502">
        <v>0.62</v>
      </c>
      <c r="AG502">
        <v>67.12</v>
      </c>
      <c r="AH502">
        <v>3.19</v>
      </c>
      <c r="AI502">
        <v>1047.6799999999901</v>
      </c>
      <c r="AJ502">
        <v>660</v>
      </c>
      <c r="AK502">
        <v>-12.5607410124039</v>
      </c>
    </row>
    <row r="503" spans="1:41">
      <c r="A503">
        <v>502</v>
      </c>
      <c r="G503" t="s">
        <v>159</v>
      </c>
      <c r="AA503" s="1">
        <v>44909</v>
      </c>
      <c r="AB503">
        <v>5.99</v>
      </c>
      <c r="AC503">
        <v>26.47</v>
      </c>
      <c r="AD503">
        <v>9.48</v>
      </c>
      <c r="AE503">
        <v>312.87</v>
      </c>
      <c r="AF503">
        <v>0.56000000000000005</v>
      </c>
      <c r="AG503">
        <v>51.58</v>
      </c>
      <c r="AH503">
        <v>2.9</v>
      </c>
      <c r="AI503">
        <v>1045.04</v>
      </c>
      <c r="AJ503">
        <v>430</v>
      </c>
      <c r="AK503">
        <v>-12.882249048555799</v>
      </c>
    </row>
    <row r="504" spans="1:41">
      <c r="A504">
        <v>503</v>
      </c>
      <c r="G504" t="s">
        <v>159</v>
      </c>
      <c r="AA504" s="1">
        <v>44944</v>
      </c>
    </row>
    <row r="505" spans="1:41">
      <c r="A505">
        <v>504</v>
      </c>
      <c r="G505" t="s">
        <v>159</v>
      </c>
      <c r="AA505" s="1">
        <v>44970</v>
      </c>
    </row>
    <row r="506" spans="1:41">
      <c r="A506">
        <v>505</v>
      </c>
      <c r="G506" t="s">
        <v>159</v>
      </c>
      <c r="AA506" s="1">
        <v>44998</v>
      </c>
      <c r="AB506">
        <v>5.87</v>
      </c>
      <c r="AC506">
        <v>26.13</v>
      </c>
      <c r="AD506">
        <v>8.6</v>
      </c>
      <c r="AE506">
        <v>359.59</v>
      </c>
      <c r="AF506">
        <v>0.55000000000000004</v>
      </c>
      <c r="AG506">
        <v>29.51</v>
      </c>
      <c r="AH506">
        <v>2.63</v>
      </c>
      <c r="AI506">
        <v>1255.97</v>
      </c>
      <c r="AK506">
        <v>-12.926011128425101</v>
      </c>
      <c r="AL506">
        <v>1.76195054036025</v>
      </c>
      <c r="AM506">
        <v>1909.22588579487</v>
      </c>
      <c r="AN506">
        <v>2.50167729407586</v>
      </c>
      <c r="AO506">
        <v>1.7617568062192599</v>
      </c>
    </row>
    <row r="507" spans="1:41">
      <c r="A507">
        <v>506</v>
      </c>
      <c r="G507" t="s">
        <v>159</v>
      </c>
      <c r="AA507" s="1">
        <v>45029</v>
      </c>
      <c r="AB507">
        <v>5.67</v>
      </c>
      <c r="AC507">
        <v>29.84</v>
      </c>
      <c r="AD507">
        <v>12.7</v>
      </c>
      <c r="AE507">
        <v>466.96</v>
      </c>
      <c r="AF507">
        <v>0.76</v>
      </c>
      <c r="AG507">
        <v>114.85</v>
      </c>
      <c r="AH507">
        <v>2.68</v>
      </c>
      <c r="AI507">
        <v>1096.03</v>
      </c>
      <c r="AK507">
        <v>-13.379320171523</v>
      </c>
      <c r="AL507">
        <v>2.6124749370776601</v>
      </c>
      <c r="AM507">
        <v>2823.0015011974901</v>
      </c>
      <c r="AO507">
        <v>2.6121878277814399</v>
      </c>
    </row>
    <row r="508" spans="1:41">
      <c r="A508">
        <v>507</v>
      </c>
      <c r="G508" t="s">
        <v>159</v>
      </c>
      <c r="AA508" s="1">
        <v>45035</v>
      </c>
      <c r="AB508">
        <v>5.3</v>
      </c>
      <c r="AC508">
        <v>34.46</v>
      </c>
      <c r="AD508">
        <v>19.5</v>
      </c>
      <c r="AE508">
        <v>830.4</v>
      </c>
      <c r="AF508">
        <v>1.33</v>
      </c>
      <c r="AG508">
        <v>241.92</v>
      </c>
      <c r="AH508">
        <v>7.92</v>
      </c>
      <c r="AI508">
        <v>945.14400000000001</v>
      </c>
      <c r="AK508">
        <v>-13.6368489941252</v>
      </c>
      <c r="AL508">
        <v>3.71080644197446</v>
      </c>
      <c r="AM508">
        <v>3984.6139481318801</v>
      </c>
      <c r="AO508">
        <v>3.7103990902631399</v>
      </c>
    </row>
    <row r="509" spans="1:41">
      <c r="A509">
        <v>508</v>
      </c>
      <c r="G509" t="s">
        <v>159</v>
      </c>
      <c r="AA509" s="1">
        <v>45040</v>
      </c>
      <c r="AB509">
        <v>5.18</v>
      </c>
      <c r="AC509">
        <v>32.18</v>
      </c>
      <c r="AD509">
        <v>17.7</v>
      </c>
      <c r="AE509">
        <v>1046</v>
      </c>
      <c r="AF509">
        <v>1.48</v>
      </c>
      <c r="AG509">
        <v>108.35</v>
      </c>
      <c r="AH509">
        <v>8.93</v>
      </c>
      <c r="AK509">
        <v>-14.693857789070201</v>
      </c>
      <c r="AL509">
        <v>1.5666449381510701</v>
      </c>
      <c r="AM509">
        <v>1697.5953644850699</v>
      </c>
      <c r="AO509">
        <v>1.5664726787122401</v>
      </c>
    </row>
    <row r="510" spans="1:41">
      <c r="A510">
        <v>509</v>
      </c>
      <c r="G510" t="s">
        <v>159</v>
      </c>
      <c r="AA510" s="1">
        <v>45044</v>
      </c>
      <c r="AB510">
        <v>5.01</v>
      </c>
      <c r="AC510">
        <v>32.799999999999997</v>
      </c>
      <c r="AD510">
        <v>19.899999999999999</v>
      </c>
      <c r="AE510">
        <v>1241</v>
      </c>
      <c r="AF510">
        <v>1.75</v>
      </c>
      <c r="AG510">
        <v>141.68</v>
      </c>
      <c r="AH510">
        <v>15.78</v>
      </c>
      <c r="AI510">
        <v>524.45600000000002</v>
      </c>
      <c r="AK510">
        <v>-14.867797765173499</v>
      </c>
      <c r="AL510">
        <v>1.6674478296138699</v>
      </c>
      <c r="AM510">
        <v>1803.9607837465001</v>
      </c>
      <c r="AO510">
        <v>1.6672645389169301</v>
      </c>
    </row>
    <row r="511" spans="1:41">
      <c r="A511">
        <v>510</v>
      </c>
      <c r="G511" t="s">
        <v>159</v>
      </c>
      <c r="AA511" s="1">
        <v>45049</v>
      </c>
      <c r="AB511">
        <v>5.12</v>
      </c>
      <c r="AC511">
        <v>30.15</v>
      </c>
      <c r="AD511">
        <v>15.9</v>
      </c>
      <c r="AE511">
        <v>1084</v>
      </c>
      <c r="AF511">
        <v>1.5</v>
      </c>
      <c r="AG511">
        <v>99.75</v>
      </c>
      <c r="AH511">
        <v>10.32</v>
      </c>
      <c r="AI511">
        <v>643.36300000000006</v>
      </c>
      <c r="AK511">
        <v>-14.760721578333399</v>
      </c>
      <c r="AL511">
        <v>1.1886340951655601</v>
      </c>
    </row>
    <row r="512" spans="1:41">
      <c r="A512">
        <v>511</v>
      </c>
      <c r="G512" t="s">
        <v>159</v>
      </c>
      <c r="AA512" s="1">
        <v>45054</v>
      </c>
      <c r="AB512">
        <v>5.31</v>
      </c>
      <c r="AC512">
        <v>24.049999</v>
      </c>
      <c r="AD512">
        <v>13.2</v>
      </c>
      <c r="AE512">
        <v>731.56</v>
      </c>
      <c r="AF512">
        <v>0.98</v>
      </c>
      <c r="AG512">
        <v>60.08</v>
      </c>
      <c r="AH512">
        <v>6.94</v>
      </c>
      <c r="AI512">
        <v>650.10400000000004</v>
      </c>
      <c r="AK512">
        <v>-14.6623686923493</v>
      </c>
      <c r="AL512">
        <v>0.942927047224976</v>
      </c>
      <c r="AM512">
        <v>1198.7834931612499</v>
      </c>
      <c r="AO512">
        <v>0.94282027366751597</v>
      </c>
    </row>
    <row r="513" spans="1:41">
      <c r="A513">
        <v>512</v>
      </c>
      <c r="G513" t="s">
        <v>159</v>
      </c>
      <c r="AA513" s="1">
        <v>45057</v>
      </c>
      <c r="AB513">
        <v>5.39</v>
      </c>
      <c r="AC513">
        <v>26.299999</v>
      </c>
      <c r="AD513">
        <v>14.9</v>
      </c>
      <c r="AE513">
        <v>682.51</v>
      </c>
      <c r="AF513">
        <v>0.93</v>
      </c>
      <c r="AG513">
        <v>18.93</v>
      </c>
      <c r="AH513">
        <v>8.35</v>
      </c>
      <c r="AI513">
        <v>759.99599999999998</v>
      </c>
      <c r="AK513">
        <v>-14.2079448014889</v>
      </c>
      <c r="AL513">
        <v>1.01222903510565</v>
      </c>
      <c r="AM513">
        <v>1839.37121895102</v>
      </c>
      <c r="AO513">
        <v>1.01210638613468</v>
      </c>
    </row>
    <row r="514" spans="1:41">
      <c r="A514">
        <v>513</v>
      </c>
      <c r="G514" t="s">
        <v>159</v>
      </c>
      <c r="AA514" s="1">
        <v>45061</v>
      </c>
      <c r="AB514">
        <v>5.52</v>
      </c>
      <c r="AC514">
        <v>25.24</v>
      </c>
      <c r="AD514">
        <v>16.5</v>
      </c>
      <c r="AE514">
        <v>403.06</v>
      </c>
      <c r="AF514">
        <v>0.7</v>
      </c>
      <c r="AG514">
        <v>14.77</v>
      </c>
      <c r="AH514">
        <v>6.88</v>
      </c>
      <c r="AI514">
        <v>818.56200000000001</v>
      </c>
      <c r="AK514">
        <v>-13.892549735921699</v>
      </c>
      <c r="AL514">
        <v>1.0689306615534799</v>
      </c>
      <c r="AM514">
        <v>1959.91068323283</v>
      </c>
      <c r="AO514">
        <v>1.06880092388137</v>
      </c>
    </row>
    <row r="515" spans="1:41">
      <c r="A515">
        <v>514</v>
      </c>
      <c r="G515" t="s">
        <v>159</v>
      </c>
      <c r="AA515" s="1">
        <v>45070</v>
      </c>
      <c r="AB515">
        <v>5.66</v>
      </c>
      <c r="AC515">
        <v>22.84</v>
      </c>
      <c r="AD515">
        <v>18.3</v>
      </c>
      <c r="AE515">
        <v>49.37</v>
      </c>
      <c r="AF515">
        <v>0.41</v>
      </c>
      <c r="AG515">
        <v>15.64</v>
      </c>
      <c r="AH515">
        <v>5.04</v>
      </c>
      <c r="AI515">
        <v>773.53799999999899</v>
      </c>
      <c r="AK515">
        <v>-13.521492001909101</v>
      </c>
      <c r="AL515">
        <v>1.24743578185219</v>
      </c>
      <c r="AM515">
        <v>2177.3197384605701</v>
      </c>
      <c r="AN515">
        <v>3.24370022028481</v>
      </c>
      <c r="AO515">
        <v>1.2472857766170999</v>
      </c>
    </row>
    <row r="516" spans="1:41">
      <c r="A516">
        <v>515</v>
      </c>
      <c r="G516" t="s">
        <v>159</v>
      </c>
      <c r="AA516" s="1">
        <v>45085</v>
      </c>
      <c r="AB516">
        <v>5.75</v>
      </c>
      <c r="AC516">
        <v>21.35</v>
      </c>
      <c r="AD516">
        <v>15.9</v>
      </c>
      <c r="AE516">
        <v>8.11</v>
      </c>
      <c r="AF516">
        <v>0.31</v>
      </c>
      <c r="AG516">
        <v>12.97</v>
      </c>
      <c r="AH516">
        <v>3.29</v>
      </c>
      <c r="AI516">
        <v>753.22799999999995</v>
      </c>
      <c r="AK516">
        <v>-13.126748729039001</v>
      </c>
      <c r="AL516">
        <v>1.4679421069270699</v>
      </c>
      <c r="AM516">
        <v>2448.4534483828402</v>
      </c>
      <c r="AN516">
        <v>6.4025978204314598</v>
      </c>
      <c r="AO516">
        <v>1.46776709893775</v>
      </c>
    </row>
    <row r="517" spans="1:41">
      <c r="A517">
        <v>516</v>
      </c>
      <c r="G517" t="s">
        <v>159</v>
      </c>
      <c r="AA517" s="1">
        <v>45098</v>
      </c>
    </row>
    <row r="518" spans="1:41">
      <c r="A518">
        <v>517</v>
      </c>
      <c r="G518" t="s">
        <v>159</v>
      </c>
      <c r="AA518" s="1">
        <v>45111</v>
      </c>
      <c r="AB518">
        <v>5.62</v>
      </c>
      <c r="AC518">
        <v>22.450001</v>
      </c>
      <c r="AD518">
        <v>20.8</v>
      </c>
      <c r="AE518">
        <v>6.68</v>
      </c>
      <c r="AF518">
        <v>0.39</v>
      </c>
      <c r="AG518">
        <v>10.01</v>
      </c>
      <c r="AH518">
        <v>2.82</v>
      </c>
      <c r="AI518">
        <v>664.51499999999999</v>
      </c>
      <c r="AK518">
        <v>-13.1434904924197</v>
      </c>
      <c r="AL518">
        <v>1.8144520463304601</v>
      </c>
      <c r="AM518">
        <v>3290.35374562265</v>
      </c>
      <c r="AO518">
        <v>1.81423227922182</v>
      </c>
    </row>
    <row r="519" spans="1:41">
      <c r="A519">
        <v>518</v>
      </c>
      <c r="G519" t="s">
        <v>159</v>
      </c>
      <c r="AA519" s="1">
        <v>45126</v>
      </c>
    </row>
    <row r="520" spans="1:41">
      <c r="A520">
        <v>519</v>
      </c>
      <c r="G520" t="s">
        <v>159</v>
      </c>
      <c r="AA520" s="1">
        <v>45140</v>
      </c>
      <c r="AB520">
        <v>5.83</v>
      </c>
      <c r="AC520">
        <v>22.77</v>
      </c>
      <c r="AD520">
        <v>15.9</v>
      </c>
      <c r="AE520">
        <v>5.83</v>
      </c>
      <c r="AF520">
        <v>0.32</v>
      </c>
      <c r="AG520">
        <v>8.6999999999999993</v>
      </c>
      <c r="AH520">
        <v>2.59</v>
      </c>
      <c r="AI520">
        <v>604.51099999999997</v>
      </c>
      <c r="AK520">
        <v>-12.8338658113626</v>
      </c>
      <c r="AL520">
        <v>2.0727594557039</v>
      </c>
      <c r="AM520">
        <v>3730.6762221296299</v>
      </c>
      <c r="AO520">
        <v>2.0725087563581499</v>
      </c>
    </row>
    <row r="521" spans="1:41">
      <c r="A521">
        <v>520</v>
      </c>
      <c r="G521" t="s">
        <v>159</v>
      </c>
      <c r="AA521" s="1">
        <v>45168</v>
      </c>
      <c r="AB521">
        <v>5.43</v>
      </c>
      <c r="AC521">
        <v>26.52</v>
      </c>
      <c r="AD521">
        <v>28.1</v>
      </c>
      <c r="AE521">
        <v>41.92</v>
      </c>
      <c r="AF521">
        <v>0.53</v>
      </c>
      <c r="AG521">
        <v>11.73</v>
      </c>
      <c r="AH521">
        <v>1.92</v>
      </c>
      <c r="AI521">
        <v>650.68899999999996</v>
      </c>
      <c r="AK521">
        <v>-12.390912103767899</v>
      </c>
      <c r="AL521">
        <v>1.86485349206186</v>
      </c>
      <c r="AN521">
        <v>4.0069238015282904</v>
      </c>
    </row>
    <row r="522" spans="1:41">
      <c r="A522">
        <v>521</v>
      </c>
      <c r="G522" t="s">
        <v>159</v>
      </c>
      <c r="AA522" s="1">
        <v>45183</v>
      </c>
      <c r="AB522">
        <v>5.77</v>
      </c>
      <c r="AC522">
        <v>24.48</v>
      </c>
      <c r="AD522">
        <v>19.3</v>
      </c>
      <c r="AE522">
        <v>36.630000000000003</v>
      </c>
      <c r="AF522">
        <v>0.42</v>
      </c>
      <c r="AG522">
        <v>13.66</v>
      </c>
      <c r="AH522">
        <v>1.77</v>
      </c>
      <c r="AI522">
        <v>667.84199999999998</v>
      </c>
      <c r="AK522">
        <v>-12.6431557005558</v>
      </c>
      <c r="AL522">
        <v>1.8984544558828</v>
      </c>
      <c r="AN522">
        <v>6.2753938902242101</v>
      </c>
    </row>
    <row r="523" spans="1:41">
      <c r="A523">
        <v>522</v>
      </c>
      <c r="G523" t="s">
        <v>159</v>
      </c>
      <c r="AA523" s="1">
        <v>45196</v>
      </c>
      <c r="AB523">
        <v>5.74</v>
      </c>
      <c r="AC523">
        <v>25.780000999999999</v>
      </c>
      <c r="AD523">
        <v>18.8</v>
      </c>
      <c r="AE523">
        <v>36.31</v>
      </c>
      <c r="AF523">
        <v>0.38</v>
      </c>
      <c r="AG523">
        <v>10.67</v>
      </c>
      <c r="AH523">
        <v>1.41</v>
      </c>
      <c r="AI523">
        <v>771.45399999999995</v>
      </c>
      <c r="AK523">
        <v>-12.582087578773301</v>
      </c>
      <c r="AL523">
        <v>1.9152549377932699</v>
      </c>
      <c r="AM523">
        <v>2969.4398707895998</v>
      </c>
      <c r="AN523">
        <v>4.6217427975299898</v>
      </c>
      <c r="AO523">
        <v>1.9150297556965099</v>
      </c>
    </row>
    <row r="524" spans="1:41">
      <c r="A524">
        <v>523</v>
      </c>
      <c r="G524" t="s">
        <v>159</v>
      </c>
      <c r="AA524" s="1">
        <v>45209</v>
      </c>
      <c r="AB524">
        <v>5.81</v>
      </c>
      <c r="AC524">
        <v>25.84</v>
      </c>
      <c r="AD524">
        <v>16</v>
      </c>
      <c r="AE524">
        <v>101.92</v>
      </c>
      <c r="AF524">
        <v>0.39</v>
      </c>
      <c r="AG524">
        <v>12.87</v>
      </c>
      <c r="AH524">
        <v>1.38</v>
      </c>
      <c r="AI524">
        <v>905.10400000000004</v>
      </c>
      <c r="AK524">
        <v>-12.435331771884099</v>
      </c>
      <c r="AL524">
        <v>1.6968486729571901</v>
      </c>
      <c r="AM524">
        <v>2059.85282377455</v>
      </c>
      <c r="AN524">
        <v>2.96809170483577</v>
      </c>
      <c r="AO524">
        <v>1.69665817574989</v>
      </c>
    </row>
    <row r="525" spans="1:41">
      <c r="A525">
        <v>524</v>
      </c>
      <c r="G525" t="s">
        <v>159</v>
      </c>
      <c r="AA525" s="1">
        <v>45224</v>
      </c>
      <c r="AB525">
        <v>5.84</v>
      </c>
      <c r="AC525">
        <v>24.129999000000002</v>
      </c>
      <c r="AD525">
        <v>13.8</v>
      </c>
      <c r="AE525">
        <v>164.48</v>
      </c>
      <c r="AF525">
        <v>0.41</v>
      </c>
      <c r="AG525">
        <v>18.72</v>
      </c>
      <c r="AH525">
        <v>1.3</v>
      </c>
      <c r="AI525">
        <v>971.98099999999999</v>
      </c>
      <c r="AK525">
        <v>-12.493148536877801</v>
      </c>
      <c r="AL525">
        <v>1.70104879343481</v>
      </c>
      <c r="AM525">
        <v>1875.1625274283899</v>
      </c>
      <c r="AN525">
        <v>1.4416445423488</v>
      </c>
      <c r="AO525">
        <v>1.7008611736991199</v>
      </c>
    </row>
    <row r="526" spans="1:41">
      <c r="A526">
        <v>525</v>
      </c>
      <c r="G526" t="s">
        <v>159</v>
      </c>
      <c r="AA526" s="1">
        <v>45245</v>
      </c>
      <c r="AB526">
        <v>5.76</v>
      </c>
      <c r="AC526">
        <v>26.67</v>
      </c>
      <c r="AD526">
        <v>11.1</v>
      </c>
      <c r="AF526">
        <v>0.36</v>
      </c>
      <c r="AK526">
        <v>-12.802420615565</v>
      </c>
      <c r="AL526">
        <v>3.24879318943661</v>
      </c>
      <c r="AM526">
        <v>3478.9340295400002</v>
      </c>
      <c r="AO526">
        <v>3.2484367313412701</v>
      </c>
    </row>
    <row r="527" spans="1:41">
      <c r="A527">
        <v>526</v>
      </c>
      <c r="G527" t="s">
        <v>159</v>
      </c>
      <c r="AA527" s="1">
        <v>45271</v>
      </c>
    </row>
    <row r="528" spans="1:41">
      <c r="A528">
        <v>527</v>
      </c>
      <c r="G528" t="s">
        <v>206</v>
      </c>
      <c r="AA528" s="1">
        <v>43437</v>
      </c>
    </row>
    <row r="529" spans="1:41">
      <c r="A529">
        <v>528</v>
      </c>
      <c r="G529" t="s">
        <v>206</v>
      </c>
      <c r="AA529" s="1">
        <v>43490</v>
      </c>
    </row>
    <row r="530" spans="1:41">
      <c r="A530">
        <v>529</v>
      </c>
      <c r="G530" t="s">
        <v>206</v>
      </c>
      <c r="AA530" s="1">
        <v>43518</v>
      </c>
    </row>
    <row r="531" spans="1:41">
      <c r="A531">
        <v>530</v>
      </c>
      <c r="G531" t="s">
        <v>206</v>
      </c>
      <c r="AA531" s="1">
        <v>43553</v>
      </c>
    </row>
    <row r="532" spans="1:41">
      <c r="A532">
        <v>531</v>
      </c>
      <c r="G532" t="s">
        <v>206</v>
      </c>
      <c r="AA532" s="1">
        <v>43560</v>
      </c>
    </row>
    <row r="533" spans="1:41">
      <c r="A533">
        <v>532</v>
      </c>
      <c r="G533" t="s">
        <v>206</v>
      </c>
      <c r="AA533" s="1">
        <v>43572</v>
      </c>
    </row>
    <row r="534" spans="1:41">
      <c r="A534">
        <v>533</v>
      </c>
      <c r="G534" t="s">
        <v>206</v>
      </c>
      <c r="AA534" s="1">
        <v>43576</v>
      </c>
      <c r="AB534">
        <v>4.5199999999999996</v>
      </c>
      <c r="AC534">
        <v>55.52</v>
      </c>
      <c r="AD534">
        <v>35.1933333333333</v>
      </c>
      <c r="AE534">
        <v>83.35</v>
      </c>
      <c r="AF534">
        <v>0.75746666666666695</v>
      </c>
      <c r="AG534">
        <v>9.3699999999999992</v>
      </c>
      <c r="AI534">
        <v>3863.91</v>
      </c>
      <c r="AJ534">
        <v>545.48652965414794</v>
      </c>
      <c r="AK534">
        <v>-14.529252823084599</v>
      </c>
      <c r="AL534">
        <v>2.2460381023344498</v>
      </c>
      <c r="AN534">
        <v>1.0411066442029999</v>
      </c>
    </row>
    <row r="535" spans="1:41">
      <c r="A535">
        <v>534</v>
      </c>
      <c r="G535" t="s">
        <v>206</v>
      </c>
      <c r="AA535" s="1">
        <v>43578</v>
      </c>
      <c r="AB535">
        <v>4.54</v>
      </c>
      <c r="AC535">
        <v>41.7</v>
      </c>
      <c r="AD535">
        <v>20.14</v>
      </c>
      <c r="AE535">
        <v>116.33</v>
      </c>
      <c r="AF535">
        <v>0.58240000000000003</v>
      </c>
      <c r="AG535">
        <v>13.9</v>
      </c>
      <c r="AI535">
        <v>1425.76</v>
      </c>
      <c r="AJ535">
        <v>347.12513429857</v>
      </c>
      <c r="AK535">
        <v>-15.0184093368962</v>
      </c>
      <c r="AL535">
        <v>1.38704747386067</v>
      </c>
      <c r="AM535">
        <v>1490.41349983137</v>
      </c>
      <c r="AO535">
        <v>1.37420214912066</v>
      </c>
    </row>
    <row r="536" spans="1:41">
      <c r="A536">
        <v>535</v>
      </c>
      <c r="G536" t="s">
        <v>206</v>
      </c>
      <c r="AA536" s="1">
        <v>43580</v>
      </c>
      <c r="AB536">
        <v>4.5599999999999996</v>
      </c>
      <c r="AC536">
        <v>38.14</v>
      </c>
      <c r="AD536">
        <v>29.053333333333299</v>
      </c>
      <c r="AE536">
        <v>58.12</v>
      </c>
      <c r="AF536">
        <v>0.63490000000000002</v>
      </c>
      <c r="AG536">
        <v>11.94</v>
      </c>
      <c r="AI536">
        <v>1838.75</v>
      </c>
      <c r="AJ536">
        <v>498.948865270037</v>
      </c>
      <c r="AK536">
        <v>-15.012286622747499</v>
      </c>
      <c r="AL536">
        <v>1.3183231044490999</v>
      </c>
      <c r="AM536">
        <v>1396.68070950728</v>
      </c>
      <c r="AO536">
        <v>1.3056777623184499</v>
      </c>
    </row>
    <row r="537" spans="1:41">
      <c r="A537">
        <v>536</v>
      </c>
      <c r="G537" t="s">
        <v>206</v>
      </c>
      <c r="AA537" s="1">
        <v>43584</v>
      </c>
      <c r="AB537">
        <v>4.58</v>
      </c>
      <c r="AC537">
        <v>43.67</v>
      </c>
      <c r="AD537">
        <v>30.566666666666698</v>
      </c>
      <c r="AE537">
        <v>12.65</v>
      </c>
      <c r="AF537">
        <v>0.57650000000000001</v>
      </c>
      <c r="AG537">
        <v>8.1</v>
      </c>
      <c r="AI537">
        <v>2680.47</v>
      </c>
      <c r="AJ537">
        <v>558.01323482354405</v>
      </c>
      <c r="AK537">
        <v>-14.2845728395476</v>
      </c>
      <c r="AL537">
        <v>1.4584693981693</v>
      </c>
      <c r="AM537">
        <v>1683.9322522920299</v>
      </c>
      <c r="AO537">
        <v>1.4428807978331999</v>
      </c>
    </row>
    <row r="538" spans="1:41">
      <c r="A538">
        <v>537</v>
      </c>
      <c r="G538" t="s">
        <v>206</v>
      </c>
      <c r="AA538" s="1">
        <v>43593</v>
      </c>
      <c r="AB538">
        <v>4.58</v>
      </c>
      <c r="AC538">
        <v>44.11</v>
      </c>
      <c r="AD538">
        <v>23.59</v>
      </c>
      <c r="AE538">
        <v>14.09</v>
      </c>
      <c r="AF538">
        <v>0.427433333333333</v>
      </c>
      <c r="AG538">
        <v>7.44</v>
      </c>
      <c r="AI538">
        <v>2592.5</v>
      </c>
      <c r="AJ538">
        <v>600.179918954556</v>
      </c>
      <c r="AK538">
        <v>-13.869323683341699</v>
      </c>
      <c r="AL538">
        <v>1.4719850301931501</v>
      </c>
      <c r="AM538">
        <v>1686.6617889910401</v>
      </c>
      <c r="AO538">
        <v>1.45633790263066</v>
      </c>
    </row>
    <row r="539" spans="1:41">
      <c r="A539">
        <v>538</v>
      </c>
      <c r="G539" t="s">
        <v>206</v>
      </c>
      <c r="AA539" s="1">
        <v>43598</v>
      </c>
      <c r="AB539">
        <v>4.58</v>
      </c>
      <c r="AC539">
        <v>45.78</v>
      </c>
      <c r="AD539">
        <v>34.299999999999997</v>
      </c>
      <c r="AE539">
        <v>7.07</v>
      </c>
      <c r="AF539">
        <v>0.62243333333333295</v>
      </c>
      <c r="AG539">
        <v>6.85</v>
      </c>
      <c r="AI539">
        <v>1384.21</v>
      </c>
      <c r="AJ539">
        <v>605.67589763510205</v>
      </c>
      <c r="AK539">
        <v>-13.6571942698813</v>
      </c>
      <c r="AL539">
        <v>1.5918668478886999</v>
      </c>
      <c r="AM539">
        <v>1887.5987201948999</v>
      </c>
      <c r="AO539">
        <v>1.5745244814728501</v>
      </c>
    </row>
    <row r="540" spans="1:41">
      <c r="A540">
        <v>539</v>
      </c>
      <c r="G540" t="s">
        <v>206</v>
      </c>
      <c r="AA540" s="1">
        <v>43608</v>
      </c>
      <c r="AB540">
        <v>4.6500000000000004</v>
      </c>
      <c r="AC540">
        <v>45.64</v>
      </c>
      <c r="AD540">
        <v>29.1933333333333</v>
      </c>
      <c r="AE540">
        <v>6.05</v>
      </c>
      <c r="AF540">
        <v>0.56340000000000001</v>
      </c>
      <c r="AG540">
        <v>5.01</v>
      </c>
      <c r="AI540">
        <v>2662.65</v>
      </c>
      <c r="AJ540">
        <v>531.31819601188397</v>
      </c>
      <c r="AK540">
        <v>-13.368148935731799</v>
      </c>
      <c r="AL540">
        <v>2.1147841096990301</v>
      </c>
      <c r="AM540">
        <v>2714.6701202122199</v>
      </c>
      <c r="AO540">
        <v>2.0862090905756498</v>
      </c>
    </row>
    <row r="541" spans="1:41">
      <c r="A541">
        <v>540</v>
      </c>
      <c r="G541" t="s">
        <v>206</v>
      </c>
      <c r="AA541" s="1">
        <v>43621</v>
      </c>
      <c r="AB541">
        <v>4.59</v>
      </c>
      <c r="AC541">
        <v>47.38</v>
      </c>
      <c r="AD541">
        <v>32.5133333333333</v>
      </c>
      <c r="AE541">
        <v>4.76</v>
      </c>
      <c r="AF541">
        <v>0.55500000000000005</v>
      </c>
      <c r="AG541">
        <v>3.38</v>
      </c>
      <c r="AI541">
        <v>2840.22</v>
      </c>
      <c r="AJ541">
        <v>630.52298991639202</v>
      </c>
      <c r="AK541">
        <v>-13.2337663246379</v>
      </c>
      <c r="AL541">
        <v>1.98862861507819</v>
      </c>
      <c r="AM541">
        <v>2834.6550546569101</v>
      </c>
      <c r="AO541">
        <v>1.9634601268632099</v>
      </c>
    </row>
    <row r="542" spans="1:41">
      <c r="A542">
        <v>541</v>
      </c>
      <c r="G542" t="s">
        <v>206</v>
      </c>
      <c r="AA542" s="1">
        <v>43650</v>
      </c>
    </row>
    <row r="543" spans="1:41">
      <c r="A543">
        <v>542</v>
      </c>
      <c r="G543" t="s">
        <v>206</v>
      </c>
      <c r="AA543" s="1">
        <v>43664</v>
      </c>
    </row>
    <row r="544" spans="1:41">
      <c r="A544">
        <v>543</v>
      </c>
      <c r="G544" t="s">
        <v>206</v>
      </c>
      <c r="AA544" s="1">
        <v>43678</v>
      </c>
    </row>
    <row r="545" spans="1:41">
      <c r="A545">
        <v>544</v>
      </c>
      <c r="G545" t="s">
        <v>206</v>
      </c>
      <c r="AA545" s="1">
        <v>43692</v>
      </c>
    </row>
    <row r="546" spans="1:41">
      <c r="A546">
        <v>545</v>
      </c>
      <c r="G546" t="s">
        <v>206</v>
      </c>
      <c r="AA546" s="1">
        <v>43706</v>
      </c>
    </row>
    <row r="547" spans="1:41">
      <c r="A547">
        <v>546</v>
      </c>
      <c r="G547" t="s">
        <v>206</v>
      </c>
      <c r="AA547" s="1">
        <v>43719</v>
      </c>
    </row>
    <row r="548" spans="1:41">
      <c r="A548">
        <v>547</v>
      </c>
      <c r="G548" t="s">
        <v>206</v>
      </c>
      <c r="AA548" s="1">
        <v>43733</v>
      </c>
    </row>
    <row r="549" spans="1:41">
      <c r="A549">
        <v>548</v>
      </c>
      <c r="G549" t="s">
        <v>206</v>
      </c>
      <c r="AA549" s="1">
        <v>43761</v>
      </c>
    </row>
    <row r="550" spans="1:41">
      <c r="A550">
        <v>549</v>
      </c>
      <c r="G550" t="s">
        <v>206</v>
      </c>
      <c r="AA550" s="1">
        <v>43775</v>
      </c>
    </row>
    <row r="551" spans="1:41">
      <c r="A551">
        <v>550</v>
      </c>
      <c r="G551" t="s">
        <v>206</v>
      </c>
      <c r="AA551" s="1">
        <v>43789</v>
      </c>
      <c r="AB551">
        <v>4.46</v>
      </c>
      <c r="AC551">
        <v>56</v>
      </c>
      <c r="AD551">
        <v>27.563333333333301</v>
      </c>
      <c r="AE551">
        <v>7.56</v>
      </c>
      <c r="AF551">
        <v>0.593766666666667</v>
      </c>
      <c r="AG551">
        <v>18.77</v>
      </c>
      <c r="AI551">
        <v>1524.56</v>
      </c>
      <c r="AJ551">
        <v>567.98891455137004</v>
      </c>
      <c r="AK551">
        <v>-13.2354128236066</v>
      </c>
      <c r="AL551">
        <v>1.27264978578646</v>
      </c>
    </row>
    <row r="552" spans="1:41">
      <c r="A552">
        <v>551</v>
      </c>
      <c r="G552" t="s">
        <v>206</v>
      </c>
      <c r="AA552" s="1">
        <v>43811</v>
      </c>
    </row>
    <row r="553" spans="1:41">
      <c r="A553">
        <v>552</v>
      </c>
      <c r="G553" t="s">
        <v>206</v>
      </c>
      <c r="AA553" s="1">
        <v>43846</v>
      </c>
    </row>
    <row r="554" spans="1:41">
      <c r="A554">
        <v>553</v>
      </c>
      <c r="G554" t="s">
        <v>206</v>
      </c>
      <c r="AA554" s="1">
        <v>43872</v>
      </c>
      <c r="AB554">
        <v>4.5999999999999996</v>
      </c>
      <c r="AC554">
        <v>54.01</v>
      </c>
      <c r="AD554">
        <v>32.0566666666667</v>
      </c>
      <c r="AE554">
        <v>6.7</v>
      </c>
      <c r="AF554">
        <v>0.61936666666666695</v>
      </c>
      <c r="AG554">
        <v>6.62</v>
      </c>
      <c r="AH554">
        <v>2.19</v>
      </c>
      <c r="AI554">
        <v>3672.34</v>
      </c>
      <c r="AJ554">
        <v>631.92236230946799</v>
      </c>
      <c r="AK554">
        <v>-13.1859906661303</v>
      </c>
      <c r="AL554">
        <v>2.28326250768631</v>
      </c>
      <c r="AM554">
        <v>2452.0171573212101</v>
      </c>
      <c r="AO554">
        <v>2.2590314846217399</v>
      </c>
    </row>
    <row r="555" spans="1:41">
      <c r="A555">
        <v>554</v>
      </c>
      <c r="G555" t="s">
        <v>206</v>
      </c>
      <c r="AA555" s="1">
        <v>43907</v>
      </c>
    </row>
    <row r="556" spans="1:41">
      <c r="A556">
        <v>555</v>
      </c>
      <c r="G556" t="s">
        <v>206</v>
      </c>
      <c r="AA556" s="1">
        <v>43921</v>
      </c>
    </row>
    <row r="557" spans="1:41">
      <c r="A557">
        <v>556</v>
      </c>
      <c r="G557" t="s">
        <v>206</v>
      </c>
      <c r="AA557" s="1">
        <v>43930</v>
      </c>
    </row>
    <row r="558" spans="1:41">
      <c r="A558">
        <v>557</v>
      </c>
      <c r="G558" t="s">
        <v>206</v>
      </c>
      <c r="AA558" s="1">
        <v>43937</v>
      </c>
      <c r="AB558">
        <v>4.75</v>
      </c>
      <c r="AC558">
        <v>40</v>
      </c>
      <c r="AD558">
        <v>24.373333333333299</v>
      </c>
      <c r="AE558">
        <v>5.03</v>
      </c>
      <c r="AF558">
        <v>0.43916666666666698</v>
      </c>
      <c r="AG558">
        <v>3.8</v>
      </c>
      <c r="AH558">
        <v>1.1599999999999999</v>
      </c>
      <c r="AI558">
        <v>2590.16</v>
      </c>
      <c r="AJ558">
        <v>503.81011922539301</v>
      </c>
      <c r="AK558">
        <v>-13.3074695311845</v>
      </c>
      <c r="AL558">
        <v>2.00853992890067</v>
      </c>
      <c r="AM558">
        <v>2168.9739351611302</v>
      </c>
      <c r="AO558">
        <v>1.97841123989889</v>
      </c>
    </row>
    <row r="559" spans="1:41">
      <c r="A559">
        <v>558</v>
      </c>
      <c r="G559" t="s">
        <v>206</v>
      </c>
      <c r="AA559" s="1">
        <v>43941</v>
      </c>
      <c r="AB559">
        <v>4.62</v>
      </c>
      <c r="AC559">
        <v>40</v>
      </c>
      <c r="AD559">
        <v>38.996666666666698</v>
      </c>
      <c r="AE559">
        <v>6.15</v>
      </c>
      <c r="AF559">
        <v>0.69840000000000002</v>
      </c>
      <c r="AG559">
        <v>5.74</v>
      </c>
      <c r="AH559">
        <v>1.07</v>
      </c>
      <c r="AI559">
        <v>1855.54</v>
      </c>
      <c r="AJ559">
        <v>716.90170575321804</v>
      </c>
      <c r="AK559">
        <v>-13.6488228396408</v>
      </c>
      <c r="AL559">
        <v>2.5250227101437601</v>
      </c>
      <c r="AM559">
        <v>2771.4787310008701</v>
      </c>
      <c r="AO559">
        <v>2.4965243954961598</v>
      </c>
    </row>
    <row r="560" spans="1:41">
      <c r="A560">
        <v>559</v>
      </c>
      <c r="G560" t="s">
        <v>206</v>
      </c>
      <c r="AA560" s="1">
        <v>43945</v>
      </c>
      <c r="AB560">
        <v>4.55</v>
      </c>
      <c r="AC560">
        <v>40</v>
      </c>
      <c r="AD560">
        <v>26.483333333333299</v>
      </c>
      <c r="AE560">
        <v>9.33</v>
      </c>
      <c r="AF560">
        <v>0.44996666666666701</v>
      </c>
      <c r="AG560">
        <v>9.0500000000000007</v>
      </c>
      <c r="AH560">
        <v>3.51</v>
      </c>
      <c r="AI560">
        <v>1684.11</v>
      </c>
      <c r="AJ560">
        <v>698.49304148949102</v>
      </c>
      <c r="AK560">
        <v>-13.6940106853576</v>
      </c>
      <c r="AL560">
        <v>2.2792796691067001</v>
      </c>
      <c r="AM560">
        <v>2510.9963952748699</v>
      </c>
      <c r="AO560">
        <v>2.2572873897666801</v>
      </c>
    </row>
    <row r="561" spans="1:41">
      <c r="A561">
        <v>560</v>
      </c>
      <c r="G561" t="s">
        <v>206</v>
      </c>
      <c r="AA561" s="1">
        <v>43951</v>
      </c>
      <c r="AB561">
        <v>4.62</v>
      </c>
      <c r="AC561">
        <v>40</v>
      </c>
      <c r="AD561">
        <v>31.1733333333333</v>
      </c>
      <c r="AE561">
        <v>9.32</v>
      </c>
      <c r="AF561">
        <v>0.55349999999999999</v>
      </c>
      <c r="AG561">
        <v>7.63</v>
      </c>
      <c r="AH561">
        <v>3.79</v>
      </c>
      <c r="AI561">
        <v>1736.87</v>
      </c>
      <c r="AJ561">
        <v>592.05046500457195</v>
      </c>
      <c r="AL561">
        <v>2.0167053347795898</v>
      </c>
    </row>
    <row r="562" spans="1:41">
      <c r="A562">
        <v>561</v>
      </c>
      <c r="G562" t="s">
        <v>206</v>
      </c>
      <c r="AA562" s="1">
        <v>43956</v>
      </c>
      <c r="AB562">
        <v>4.58</v>
      </c>
      <c r="AC562">
        <v>40</v>
      </c>
      <c r="AD562">
        <v>35.723333333333301</v>
      </c>
      <c r="AE562">
        <v>8.91</v>
      </c>
      <c r="AF562">
        <v>0.61160000000000003</v>
      </c>
      <c r="AG562">
        <v>8.66</v>
      </c>
      <c r="AH562">
        <v>2.2400000000000002</v>
      </c>
      <c r="AI562">
        <v>1095.6099999999999</v>
      </c>
      <c r="AJ562">
        <v>634.91198562883505</v>
      </c>
      <c r="AK562">
        <v>-13.483627146492401</v>
      </c>
      <c r="AL562">
        <v>2.0077808066762501</v>
      </c>
    </row>
    <row r="563" spans="1:41">
      <c r="A563">
        <v>562</v>
      </c>
      <c r="G563" t="s">
        <v>206</v>
      </c>
      <c r="AA563" s="1">
        <v>43959</v>
      </c>
      <c r="AB563">
        <v>4.5999999999999996</v>
      </c>
      <c r="AC563">
        <v>40</v>
      </c>
      <c r="AD563">
        <v>33.276666666666699</v>
      </c>
      <c r="AE563">
        <v>8.6199999999999992</v>
      </c>
      <c r="AF563">
        <v>0.62613333333333299</v>
      </c>
      <c r="AG563">
        <v>7.99</v>
      </c>
      <c r="AH563">
        <v>2.4300000000000002</v>
      </c>
      <c r="AI563">
        <v>462.38499999999999</v>
      </c>
      <c r="AJ563">
        <v>547.96112755760805</v>
      </c>
      <c r="AK563">
        <v>-13.413673966910901</v>
      </c>
      <c r="AL563">
        <v>1.9097704815051699</v>
      </c>
      <c r="AM563">
        <v>2140.3892246831501</v>
      </c>
      <c r="AO563">
        <v>1.8888609042523199</v>
      </c>
    </row>
    <row r="564" spans="1:41">
      <c r="A564">
        <v>563</v>
      </c>
      <c r="G564" t="s">
        <v>206</v>
      </c>
      <c r="AA564" s="1">
        <v>43965</v>
      </c>
      <c r="AB564">
        <v>4.6399999999999997</v>
      </c>
      <c r="AC564">
        <v>40</v>
      </c>
      <c r="AD564">
        <v>27.9933333333333</v>
      </c>
      <c r="AE564">
        <v>7.77</v>
      </c>
      <c r="AF564">
        <v>0.55246666666666699</v>
      </c>
      <c r="AG564">
        <v>7.33</v>
      </c>
      <c r="AH564">
        <v>1.78</v>
      </c>
      <c r="AI564">
        <v>1483.42</v>
      </c>
      <c r="AJ564">
        <v>525.47110194145205</v>
      </c>
      <c r="AK564">
        <v>-13.342432628158599</v>
      </c>
      <c r="AL564">
        <v>1.9995759348854101</v>
      </c>
    </row>
    <row r="565" spans="1:41">
      <c r="A565">
        <v>564</v>
      </c>
      <c r="G565" t="s">
        <v>206</v>
      </c>
      <c r="AA565" s="1">
        <v>43966</v>
      </c>
      <c r="AB565">
        <v>4.68</v>
      </c>
      <c r="AC565">
        <v>30</v>
      </c>
      <c r="AD565">
        <v>27.9866666666667</v>
      </c>
      <c r="AE565">
        <v>5.35</v>
      </c>
      <c r="AF565">
        <v>0.48816666666666703</v>
      </c>
      <c r="AG565">
        <v>4.1900000000000004</v>
      </c>
      <c r="AH565">
        <v>0.7</v>
      </c>
      <c r="AI565">
        <v>1533.87</v>
      </c>
      <c r="AJ565">
        <v>467.12615933975502</v>
      </c>
      <c r="AK565">
        <v>-13.2970864465406</v>
      </c>
      <c r="AL565">
        <v>1.9524351769507799</v>
      </c>
      <c r="AM565">
        <v>2226.4127404148398</v>
      </c>
      <c r="AO565">
        <v>1.92645913280474</v>
      </c>
    </row>
    <row r="566" spans="1:41">
      <c r="A566">
        <v>565</v>
      </c>
      <c r="G566" t="s">
        <v>206</v>
      </c>
      <c r="AA566" s="1">
        <v>43970</v>
      </c>
      <c r="AB566">
        <v>4.71</v>
      </c>
      <c r="AC566">
        <v>30</v>
      </c>
      <c r="AD566">
        <v>26.963333333333299</v>
      </c>
      <c r="AE566">
        <v>9.0500000000000007</v>
      </c>
      <c r="AF566">
        <v>0.471766666666667</v>
      </c>
      <c r="AG566">
        <v>6.05</v>
      </c>
      <c r="AH566">
        <v>6.82</v>
      </c>
      <c r="AI566">
        <v>1592.1</v>
      </c>
      <c r="AJ566">
        <v>448.31062153316702</v>
      </c>
      <c r="AK566">
        <v>-13.183495724379201</v>
      </c>
      <c r="AL566">
        <v>1.8624031037556901</v>
      </c>
      <c r="AM566">
        <v>2146.92106144118</v>
      </c>
      <c r="AO566">
        <v>1.8356623050173899</v>
      </c>
    </row>
    <row r="567" spans="1:41">
      <c r="A567">
        <v>566</v>
      </c>
      <c r="G567" t="s">
        <v>206</v>
      </c>
      <c r="AA567" s="1">
        <v>43977</v>
      </c>
      <c r="AB567">
        <v>4.71</v>
      </c>
      <c r="AC567">
        <v>40</v>
      </c>
      <c r="AD567">
        <v>28.933333333333302</v>
      </c>
      <c r="AE567">
        <v>6.27</v>
      </c>
      <c r="AF567">
        <v>0.49923333333333297</v>
      </c>
      <c r="AG567">
        <v>7.07</v>
      </c>
      <c r="AH567">
        <v>2.86</v>
      </c>
      <c r="AI567">
        <v>1741.37</v>
      </c>
      <c r="AJ567">
        <v>494.80680033116897</v>
      </c>
      <c r="AK567">
        <v>-13.2233506373233</v>
      </c>
      <c r="AL567">
        <v>2.2332832778409002</v>
      </c>
      <c r="AM567">
        <v>2992.8032452435</v>
      </c>
      <c r="AO567">
        <v>2.1976451749963299</v>
      </c>
    </row>
    <row r="568" spans="1:41">
      <c r="A568">
        <v>567</v>
      </c>
      <c r="G568" t="s">
        <v>206</v>
      </c>
      <c r="AA568" s="1">
        <v>43984</v>
      </c>
      <c r="AB568">
        <v>4.75</v>
      </c>
      <c r="AC568">
        <v>40</v>
      </c>
      <c r="AD568">
        <v>29.186666666666699</v>
      </c>
      <c r="AE568">
        <v>4.2300000000000004</v>
      </c>
      <c r="AF568">
        <v>0.50580000000000003</v>
      </c>
      <c r="AG568">
        <v>4.0599999999999996</v>
      </c>
      <c r="AH568">
        <v>1.37</v>
      </c>
      <c r="AI568">
        <v>1625.26</v>
      </c>
      <c r="AJ568">
        <v>511.160075474812</v>
      </c>
      <c r="AL568">
        <v>2.9740862196940099</v>
      </c>
      <c r="AM568">
        <v>4171.8290422549699</v>
      </c>
      <c r="AO568">
        <v>2.9204666442318299</v>
      </c>
    </row>
    <row r="569" spans="1:41">
      <c r="A569">
        <v>568</v>
      </c>
      <c r="G569" t="s">
        <v>206</v>
      </c>
      <c r="AA569" s="1">
        <v>43998</v>
      </c>
    </row>
    <row r="570" spans="1:41">
      <c r="A570">
        <v>569</v>
      </c>
      <c r="G570" t="s">
        <v>206</v>
      </c>
      <c r="AA570" s="1">
        <v>44011</v>
      </c>
    </row>
    <row r="571" spans="1:41">
      <c r="A571">
        <v>570</v>
      </c>
      <c r="G571" t="s">
        <v>206</v>
      </c>
      <c r="AA571" s="1">
        <v>44025</v>
      </c>
      <c r="AB571">
        <v>4.55</v>
      </c>
      <c r="AC571">
        <v>40</v>
      </c>
      <c r="AD571">
        <v>35.6533333333333</v>
      </c>
      <c r="AE571">
        <v>6.11</v>
      </c>
      <c r="AF571">
        <v>0.65066666666666695</v>
      </c>
      <c r="AG571">
        <v>7.49</v>
      </c>
      <c r="AH571">
        <v>1.39</v>
      </c>
      <c r="AI571">
        <v>2220.4</v>
      </c>
      <c r="AJ571">
        <v>619.79419466807997</v>
      </c>
      <c r="AK571">
        <v>-13.038279338947399</v>
      </c>
      <c r="AL571">
        <v>2.8468345708349001</v>
      </c>
      <c r="AM571">
        <v>4191.1901036852496</v>
      </c>
      <c r="AO571">
        <v>2.8132310540878298</v>
      </c>
    </row>
    <row r="572" spans="1:41">
      <c r="A572">
        <v>571</v>
      </c>
      <c r="G572" t="s">
        <v>206</v>
      </c>
      <c r="AA572" s="1">
        <v>44039</v>
      </c>
    </row>
    <row r="573" spans="1:41">
      <c r="A573">
        <v>572</v>
      </c>
      <c r="G573" t="s">
        <v>206</v>
      </c>
      <c r="AA573" s="1">
        <v>44053</v>
      </c>
      <c r="AB573">
        <v>4.72</v>
      </c>
      <c r="AC573">
        <v>30</v>
      </c>
      <c r="AD573">
        <v>42.39</v>
      </c>
      <c r="AE573">
        <v>10.119999999999999</v>
      </c>
      <c r="AF573">
        <v>0.75076666666666703</v>
      </c>
      <c r="AG573">
        <v>8.3699999999999992</v>
      </c>
      <c r="AH573">
        <v>3.18</v>
      </c>
      <c r="AI573">
        <v>753.26700000000005</v>
      </c>
      <c r="AJ573">
        <v>994.318849220385</v>
      </c>
      <c r="AK573">
        <v>-12.735637971314601</v>
      </c>
      <c r="AL573">
        <v>4.6347752009902496</v>
      </c>
    </row>
    <row r="574" spans="1:41">
      <c r="A574">
        <v>573</v>
      </c>
      <c r="G574" t="s">
        <v>206</v>
      </c>
      <c r="AA574" s="1">
        <v>44067</v>
      </c>
    </row>
    <row r="575" spans="1:41">
      <c r="A575">
        <v>574</v>
      </c>
      <c r="G575" t="s">
        <v>206</v>
      </c>
      <c r="AA575" s="1">
        <v>44081</v>
      </c>
      <c r="AB575">
        <v>4.84</v>
      </c>
      <c r="AC575">
        <v>40</v>
      </c>
      <c r="AD575">
        <v>39.276666666666699</v>
      </c>
      <c r="AE575">
        <v>7.05</v>
      </c>
      <c r="AF575">
        <v>0.63263333333333305</v>
      </c>
      <c r="AG575">
        <v>7.1</v>
      </c>
      <c r="AH575">
        <v>3.51</v>
      </c>
      <c r="AJ575">
        <v>1035.1817750949101</v>
      </c>
      <c r="AK575">
        <v>-12.719181824879501</v>
      </c>
      <c r="AL575">
        <v>2.94803934223803</v>
      </c>
      <c r="AM575">
        <v>4459.7862992138298</v>
      </c>
      <c r="AO575">
        <v>2.8794758665739799</v>
      </c>
    </row>
    <row r="576" spans="1:41">
      <c r="A576">
        <v>575</v>
      </c>
      <c r="G576" t="s">
        <v>206</v>
      </c>
      <c r="AA576" s="1">
        <v>44095</v>
      </c>
      <c r="AB576">
        <v>4.68</v>
      </c>
      <c r="AC576">
        <v>40</v>
      </c>
      <c r="AD576">
        <v>41.05</v>
      </c>
      <c r="AE576">
        <v>6.7</v>
      </c>
      <c r="AF576">
        <v>0.66063333333333296</v>
      </c>
      <c r="AG576">
        <v>6.98</v>
      </c>
      <c r="AH576">
        <v>3.25</v>
      </c>
      <c r="AJ576">
        <v>882.75888553785501</v>
      </c>
      <c r="AK576">
        <v>-12.7641865192165</v>
      </c>
      <c r="AL576">
        <v>2.97057754431976</v>
      </c>
      <c r="AM576">
        <v>4012.8421290728702</v>
      </c>
      <c r="AO576">
        <v>2.9260645217777701</v>
      </c>
    </row>
    <row r="577" spans="1:38">
      <c r="A577">
        <v>576</v>
      </c>
      <c r="G577" t="s">
        <v>206</v>
      </c>
      <c r="AA577" s="1">
        <v>44125</v>
      </c>
      <c r="AB577">
        <v>4.5999999999999996</v>
      </c>
      <c r="AC577">
        <v>41</v>
      </c>
      <c r="AD577">
        <v>40.799999999999997</v>
      </c>
      <c r="AE577">
        <v>8.59</v>
      </c>
      <c r="AF577">
        <v>0.7</v>
      </c>
      <c r="AG577">
        <v>7.61</v>
      </c>
      <c r="AH577">
        <v>7.72</v>
      </c>
      <c r="AJ577">
        <v>912.69472630191603</v>
      </c>
      <c r="AK577">
        <v>-12.8350145612504</v>
      </c>
      <c r="AL577">
        <v>2.4373760503363702</v>
      </c>
    </row>
    <row r="578" spans="1:38">
      <c r="A578">
        <v>577</v>
      </c>
      <c r="G578" t="s">
        <v>206</v>
      </c>
      <c r="AA578" s="1">
        <v>44138</v>
      </c>
      <c r="AB578">
        <v>4.29</v>
      </c>
      <c r="AC578">
        <v>47</v>
      </c>
      <c r="AD578">
        <v>62.4</v>
      </c>
      <c r="AE578">
        <v>13.61</v>
      </c>
      <c r="AF578">
        <v>1.1299999999999999</v>
      </c>
      <c r="AG578">
        <v>22.08</v>
      </c>
      <c r="AH578">
        <v>21.13</v>
      </c>
      <c r="AI578">
        <v>622.37400000000002</v>
      </c>
      <c r="AJ578">
        <v>1088.2988990821</v>
      </c>
      <c r="AK578">
        <v>-13.366082814509699</v>
      </c>
      <c r="AL578">
        <v>2.6988738728154198</v>
      </c>
    </row>
    <row r="579" spans="1:38">
      <c r="A579">
        <v>578</v>
      </c>
      <c r="G579" t="s">
        <v>206</v>
      </c>
      <c r="AA579" s="1">
        <v>44153</v>
      </c>
      <c r="AB579">
        <v>4.45</v>
      </c>
      <c r="AC579">
        <v>44</v>
      </c>
      <c r="AD579">
        <v>56</v>
      </c>
      <c r="AE579">
        <v>13.29</v>
      </c>
      <c r="AF579">
        <v>0.98</v>
      </c>
      <c r="AG579">
        <v>18.53</v>
      </c>
      <c r="AH579">
        <v>10.78</v>
      </c>
      <c r="AI579">
        <v>649.01299999999901</v>
      </c>
      <c r="AJ579">
        <v>1217.7481626290601</v>
      </c>
      <c r="AK579">
        <v>-12.894557158328199</v>
      </c>
      <c r="AL579">
        <v>2.7702568566917098</v>
      </c>
    </row>
    <row r="580" spans="1:38">
      <c r="A580">
        <v>579</v>
      </c>
      <c r="G580" t="s">
        <v>206</v>
      </c>
      <c r="AA580" s="1">
        <v>44166</v>
      </c>
      <c r="AB580">
        <v>4.6100000000000003</v>
      </c>
      <c r="AC580">
        <v>36</v>
      </c>
      <c r="AD580">
        <v>36.200000000000003</v>
      </c>
      <c r="AE580">
        <v>13.49</v>
      </c>
      <c r="AF580">
        <v>0.65</v>
      </c>
      <c r="AG580">
        <v>17.55</v>
      </c>
      <c r="AH580">
        <v>7.83</v>
      </c>
      <c r="AI580">
        <v>1116.51</v>
      </c>
      <c r="AJ580">
        <v>825.82627493644895</v>
      </c>
      <c r="AK580">
        <v>-12.9490227645617</v>
      </c>
      <c r="AL580">
        <v>2.7065730290605501</v>
      </c>
    </row>
    <row r="581" spans="1:38">
      <c r="A581">
        <v>580</v>
      </c>
      <c r="G581" t="s">
        <v>206</v>
      </c>
      <c r="AA581" s="1">
        <v>44180</v>
      </c>
      <c r="AB581">
        <v>4.62</v>
      </c>
      <c r="AC581">
        <v>37</v>
      </c>
      <c r="AD581">
        <v>38.1</v>
      </c>
      <c r="AE581">
        <v>16.86</v>
      </c>
      <c r="AF581">
        <v>0.71</v>
      </c>
      <c r="AG581">
        <v>26.44</v>
      </c>
      <c r="AH581">
        <v>9</v>
      </c>
      <c r="AI581">
        <v>1113.3</v>
      </c>
      <c r="AJ581">
        <v>886.35868015161805</v>
      </c>
      <c r="AK581">
        <v>-12.806395030604399</v>
      </c>
      <c r="AL581">
        <v>2.64212330146428</v>
      </c>
    </row>
    <row r="582" spans="1:38">
      <c r="A582">
        <v>581</v>
      </c>
      <c r="G582" t="s">
        <v>206</v>
      </c>
      <c r="AA582" s="1">
        <v>44216</v>
      </c>
      <c r="AB582">
        <v>4.78</v>
      </c>
      <c r="AC582">
        <v>3.5000000000000003E-2</v>
      </c>
      <c r="AD582">
        <v>27.2</v>
      </c>
      <c r="AE582">
        <v>22.77</v>
      </c>
      <c r="AF582">
        <v>0.5</v>
      </c>
      <c r="AG582">
        <v>26.91</v>
      </c>
      <c r="AH582">
        <v>7.61</v>
      </c>
      <c r="AI582">
        <v>1023.18</v>
      </c>
      <c r="AJ582">
        <v>604.10826244885698</v>
      </c>
      <c r="AK582">
        <v>-12.9357240671483</v>
      </c>
      <c r="AL582">
        <v>2.6300459102593701</v>
      </c>
    </row>
    <row r="583" spans="1:38">
      <c r="A583">
        <v>582</v>
      </c>
      <c r="G583" t="s">
        <v>206</v>
      </c>
      <c r="AA583" s="1">
        <v>44244</v>
      </c>
      <c r="AB583">
        <v>4.88</v>
      </c>
      <c r="AC583">
        <v>33.61</v>
      </c>
      <c r="AD583">
        <v>37.700000000000003</v>
      </c>
      <c r="AE583">
        <v>15.28</v>
      </c>
      <c r="AF583">
        <v>0.75</v>
      </c>
      <c r="AG583">
        <v>98.04</v>
      </c>
      <c r="AH583">
        <v>0.86</v>
      </c>
      <c r="AI583">
        <v>1338.34</v>
      </c>
      <c r="AJ583">
        <v>523.26053762683603</v>
      </c>
      <c r="AK583">
        <v>-13.057640478268601</v>
      </c>
      <c r="AL583">
        <v>2.0633041395712302</v>
      </c>
    </row>
    <row r="584" spans="1:38">
      <c r="A584">
        <v>583</v>
      </c>
      <c r="G584" t="s">
        <v>206</v>
      </c>
      <c r="AA584" s="1">
        <v>44272</v>
      </c>
      <c r="AB584">
        <v>4.9000000000000004</v>
      </c>
      <c r="AC584">
        <v>34.619999999999997</v>
      </c>
      <c r="AD584">
        <v>24</v>
      </c>
      <c r="AE584">
        <v>26.32</v>
      </c>
      <c r="AF584">
        <v>0.49</v>
      </c>
      <c r="AG584">
        <v>59.41</v>
      </c>
      <c r="AH584">
        <v>5.24</v>
      </c>
      <c r="AI584">
        <v>1417.89</v>
      </c>
      <c r="AJ584">
        <v>543.37866596215395</v>
      </c>
      <c r="AK584">
        <v>-13.0580887377248</v>
      </c>
      <c r="AL584">
        <v>2.3711563202146202</v>
      </c>
    </row>
    <row r="585" spans="1:38">
      <c r="A585">
        <v>584</v>
      </c>
      <c r="G585" t="s">
        <v>206</v>
      </c>
      <c r="AA585" s="1">
        <v>44286</v>
      </c>
      <c r="AB585">
        <v>4.66</v>
      </c>
      <c r="AC585">
        <v>41.3</v>
      </c>
      <c r="AD585">
        <v>55.3</v>
      </c>
      <c r="AE585">
        <v>82.78</v>
      </c>
      <c r="AF585">
        <v>1.37</v>
      </c>
      <c r="AG585">
        <v>259.49</v>
      </c>
      <c r="AH585">
        <v>18.47</v>
      </c>
      <c r="AI585">
        <v>990.25099999999998</v>
      </c>
      <c r="AJ585">
        <v>709.30426018932906</v>
      </c>
      <c r="AK585">
        <v>-13.591584035869699</v>
      </c>
      <c r="AL585">
        <v>3.3302484385263802</v>
      </c>
    </row>
    <row r="586" spans="1:38">
      <c r="A586">
        <v>585</v>
      </c>
      <c r="G586" t="s">
        <v>206</v>
      </c>
      <c r="AA586" s="1">
        <v>44294</v>
      </c>
      <c r="AB586">
        <v>4.6900000000000004</v>
      </c>
      <c r="AC586">
        <v>36.130000000000003</v>
      </c>
      <c r="AD586">
        <v>44.3</v>
      </c>
      <c r="AE586">
        <v>54.75</v>
      </c>
      <c r="AF586">
        <v>1.06</v>
      </c>
      <c r="AG586">
        <v>151.53</v>
      </c>
      <c r="AH586">
        <v>11.25</v>
      </c>
      <c r="AI586">
        <v>1133</v>
      </c>
      <c r="AJ586">
        <v>873.60881214570395</v>
      </c>
      <c r="AK586">
        <v>-13.7988952524332</v>
      </c>
      <c r="AL586">
        <v>3.1520324832876199</v>
      </c>
    </row>
    <row r="587" spans="1:38">
      <c r="A587">
        <v>586</v>
      </c>
      <c r="G587" t="s">
        <v>206</v>
      </c>
      <c r="AA587" s="1">
        <v>44299</v>
      </c>
      <c r="AB587">
        <v>4.75</v>
      </c>
      <c r="AC587">
        <v>35.1</v>
      </c>
      <c r="AD587">
        <v>37</v>
      </c>
      <c r="AE587">
        <v>41.8</v>
      </c>
      <c r="AF587">
        <v>0.83</v>
      </c>
      <c r="AG587">
        <v>109.88</v>
      </c>
      <c r="AH587">
        <v>8.06</v>
      </c>
      <c r="AI587">
        <v>1126.82</v>
      </c>
      <c r="AJ587">
        <v>774.44894445899502</v>
      </c>
      <c r="AK587">
        <v>-13.7067534608678</v>
      </c>
      <c r="AL587">
        <v>2.6823998417438002</v>
      </c>
    </row>
    <row r="588" spans="1:38">
      <c r="A588">
        <v>587</v>
      </c>
      <c r="G588" t="s">
        <v>206</v>
      </c>
      <c r="AA588" s="1">
        <v>44306</v>
      </c>
      <c r="AB588">
        <v>4.5599999999999996</v>
      </c>
      <c r="AC588">
        <v>36.81</v>
      </c>
      <c r="AD588">
        <v>51.6</v>
      </c>
      <c r="AE588">
        <v>84.9</v>
      </c>
      <c r="AF588">
        <v>1.58</v>
      </c>
      <c r="AG588">
        <v>383.08</v>
      </c>
      <c r="AH588">
        <v>74.12</v>
      </c>
      <c r="AI588">
        <v>623.11900000000003</v>
      </c>
      <c r="AJ588">
        <v>869.57200248636798</v>
      </c>
      <c r="AK588">
        <v>-15.1812560382323</v>
      </c>
      <c r="AL588">
        <v>2.6326187033422199</v>
      </c>
    </row>
    <row r="589" spans="1:38">
      <c r="A589">
        <v>588</v>
      </c>
      <c r="G589" t="s">
        <v>206</v>
      </c>
      <c r="AA589" s="1">
        <v>44307</v>
      </c>
      <c r="AB589">
        <v>4.57</v>
      </c>
      <c r="AC589">
        <v>35.06</v>
      </c>
      <c r="AD589">
        <v>51</v>
      </c>
      <c r="AE589">
        <v>52.44</v>
      </c>
      <c r="AF589">
        <v>1.45</v>
      </c>
      <c r="AG589">
        <v>331.53</v>
      </c>
      <c r="AH589">
        <v>30.86</v>
      </c>
      <c r="AI589">
        <v>620.71299999999997</v>
      </c>
      <c r="AJ589">
        <v>925.82564754852001</v>
      </c>
      <c r="AK589">
        <v>-14.9192606549401</v>
      </c>
      <c r="AL589">
        <v>2.9474168739348201</v>
      </c>
    </row>
    <row r="590" spans="1:38">
      <c r="A590">
        <v>589</v>
      </c>
      <c r="G590" t="s">
        <v>206</v>
      </c>
      <c r="AA590" s="1">
        <v>44313</v>
      </c>
      <c r="AB590">
        <v>4.6500000000000004</v>
      </c>
      <c r="AC590">
        <v>33.83</v>
      </c>
      <c r="AD590">
        <v>41.6</v>
      </c>
      <c r="AE590">
        <v>50.45</v>
      </c>
      <c r="AF590">
        <v>1.01</v>
      </c>
      <c r="AG590">
        <v>212.43</v>
      </c>
      <c r="AH590">
        <v>18.3</v>
      </c>
      <c r="AI590">
        <v>603.69799999999998</v>
      </c>
      <c r="AJ590">
        <v>853.69819651052001</v>
      </c>
      <c r="AK590">
        <v>-14.742145607661</v>
      </c>
      <c r="AL590">
        <v>2.5883089096723899</v>
      </c>
    </row>
    <row r="591" spans="1:38">
      <c r="A591">
        <v>590</v>
      </c>
      <c r="G591" t="s">
        <v>206</v>
      </c>
      <c r="AA591" s="1">
        <v>44320</v>
      </c>
      <c r="AB591">
        <v>4.6100000000000003</v>
      </c>
      <c r="AC591">
        <v>29.88</v>
      </c>
      <c r="AD591">
        <v>42.5</v>
      </c>
      <c r="AE591">
        <v>51.26</v>
      </c>
      <c r="AF591">
        <v>1.05</v>
      </c>
      <c r="AG591">
        <v>234.67</v>
      </c>
      <c r="AH591">
        <v>20.88</v>
      </c>
      <c r="AI591">
        <v>375.16399999999999</v>
      </c>
      <c r="AJ591">
        <v>786.34840518128203</v>
      </c>
      <c r="AK591">
        <v>-14.9797326905957</v>
      </c>
      <c r="AL591">
        <v>2.3212343749636601</v>
      </c>
    </row>
    <row r="592" spans="1:38">
      <c r="A592">
        <v>591</v>
      </c>
      <c r="G592" t="s">
        <v>206</v>
      </c>
      <c r="AA592" s="1">
        <v>44323</v>
      </c>
      <c r="AB592">
        <v>4.63</v>
      </c>
      <c r="AC592">
        <v>30.44</v>
      </c>
      <c r="AD592">
        <v>37.6</v>
      </c>
      <c r="AE592">
        <v>45.4</v>
      </c>
      <c r="AF592">
        <v>0.91</v>
      </c>
      <c r="AG592">
        <v>183.6</v>
      </c>
      <c r="AH592">
        <v>17.440000000000001</v>
      </c>
      <c r="AI592">
        <v>618.44500000000005</v>
      </c>
      <c r="AJ592">
        <v>735.70946995008705</v>
      </c>
      <c r="AK592">
        <v>-14.970385217991</v>
      </c>
      <c r="AL592">
        <v>2.05993538504165</v>
      </c>
    </row>
    <row r="593" spans="1:41">
      <c r="A593">
        <v>592</v>
      </c>
      <c r="G593" t="s">
        <v>206</v>
      </c>
      <c r="AA593" s="1">
        <v>44326</v>
      </c>
      <c r="AB593">
        <v>4.6399999999999997</v>
      </c>
      <c r="AC593">
        <v>28.78</v>
      </c>
      <c r="AD593">
        <v>36.6</v>
      </c>
      <c r="AE593">
        <v>36.630000000000003</v>
      </c>
      <c r="AF593">
        <v>0.81</v>
      </c>
      <c r="AG593">
        <v>117.92</v>
      </c>
      <c r="AH593">
        <v>14.82</v>
      </c>
      <c r="AI593">
        <v>527.56899999999996</v>
      </c>
      <c r="AJ593">
        <v>676.38115711937905</v>
      </c>
      <c r="AK593">
        <v>-15.150658085806599</v>
      </c>
    </row>
    <row r="594" spans="1:41">
      <c r="A594">
        <v>593</v>
      </c>
      <c r="G594" t="s">
        <v>206</v>
      </c>
      <c r="AA594" s="1">
        <v>44330</v>
      </c>
      <c r="AB594">
        <v>4.6399999999999997</v>
      </c>
      <c r="AC594">
        <v>31.98</v>
      </c>
      <c r="AD594">
        <v>38</v>
      </c>
      <c r="AE594">
        <v>16.63</v>
      </c>
      <c r="AF594">
        <v>0.75</v>
      </c>
      <c r="AG594">
        <v>48.48</v>
      </c>
      <c r="AH594">
        <v>11.79</v>
      </c>
      <c r="AI594">
        <v>774.81299999999999</v>
      </c>
      <c r="AJ594">
        <v>1250.76805958363</v>
      </c>
      <c r="AK594">
        <v>-14.667239083755501</v>
      </c>
      <c r="AL594">
        <v>2.1701416815560099</v>
      </c>
    </row>
    <row r="595" spans="1:41">
      <c r="A595">
        <v>594</v>
      </c>
      <c r="G595" t="s">
        <v>206</v>
      </c>
      <c r="AA595" s="1">
        <v>44335</v>
      </c>
      <c r="AB595">
        <v>4.62</v>
      </c>
      <c r="AC595">
        <v>33.22</v>
      </c>
      <c r="AD595">
        <v>45.4</v>
      </c>
      <c r="AE595">
        <v>20.72</v>
      </c>
      <c r="AF595">
        <v>0.91</v>
      </c>
      <c r="AG595">
        <v>65.38</v>
      </c>
      <c r="AH595">
        <v>9.98</v>
      </c>
      <c r="AI595">
        <v>747.24800000000005</v>
      </c>
      <c r="AJ595">
        <v>1051.5706713791401</v>
      </c>
      <c r="AK595">
        <v>-14.3883275673819</v>
      </c>
      <c r="AL595">
        <v>1.94572456073836</v>
      </c>
      <c r="AM595">
        <v>2802.7489271628601</v>
      </c>
      <c r="AO595">
        <v>1.9454989774224201</v>
      </c>
    </row>
    <row r="596" spans="1:41">
      <c r="A596">
        <v>595</v>
      </c>
      <c r="G596" t="s">
        <v>206</v>
      </c>
      <c r="AA596" s="1">
        <v>44341</v>
      </c>
      <c r="AB596">
        <v>4.72</v>
      </c>
      <c r="AC596">
        <v>32.6</v>
      </c>
      <c r="AD596">
        <v>39.299999999999997</v>
      </c>
      <c r="AE596">
        <v>9.76</v>
      </c>
      <c r="AF596">
        <v>0.75</v>
      </c>
      <c r="AG596">
        <v>15.72</v>
      </c>
      <c r="AH596">
        <v>5.85</v>
      </c>
      <c r="AI596">
        <v>654.45399999999995</v>
      </c>
      <c r="AJ596">
        <v>744.76705965635495</v>
      </c>
      <c r="AK596">
        <v>-14.1908418711072</v>
      </c>
      <c r="AL596">
        <v>1.5743218607976599</v>
      </c>
      <c r="AM596">
        <v>2498.4454483227801</v>
      </c>
      <c r="AO596">
        <v>1.57413593886979</v>
      </c>
    </row>
    <row r="597" spans="1:41">
      <c r="A597">
        <v>596</v>
      </c>
      <c r="G597" t="s">
        <v>206</v>
      </c>
      <c r="AA597" s="1">
        <v>44356</v>
      </c>
      <c r="AB597">
        <v>4.75</v>
      </c>
      <c r="AC597">
        <v>32.14</v>
      </c>
      <c r="AD597">
        <v>32.5</v>
      </c>
      <c r="AE597">
        <v>8.33</v>
      </c>
      <c r="AF597">
        <v>0.57999999999999996</v>
      </c>
      <c r="AG597">
        <v>6.93</v>
      </c>
      <c r="AH597">
        <v>4.54</v>
      </c>
      <c r="AI597">
        <v>661.17499999999995</v>
      </c>
      <c r="AJ597">
        <v>719.83321125590203</v>
      </c>
      <c r="AL597">
        <v>2.1504929180580499</v>
      </c>
      <c r="AM597">
        <v>3641.4653121756901</v>
      </c>
      <c r="AO597">
        <v>2.1502358004497402</v>
      </c>
    </row>
    <row r="598" spans="1:41">
      <c r="A598">
        <v>597</v>
      </c>
      <c r="G598" t="s">
        <v>206</v>
      </c>
      <c r="AA598" s="1">
        <v>44368</v>
      </c>
      <c r="AB598">
        <v>4.37</v>
      </c>
      <c r="AC598">
        <v>50.72</v>
      </c>
      <c r="AD598">
        <v>83.8</v>
      </c>
      <c r="AE598">
        <v>148.35</v>
      </c>
      <c r="AF598">
        <v>2.27</v>
      </c>
      <c r="AG598">
        <v>433.24</v>
      </c>
      <c r="AH598">
        <v>57.23</v>
      </c>
      <c r="AI598">
        <v>462.92899999999997</v>
      </c>
      <c r="AJ598">
        <v>1451.6180696064</v>
      </c>
      <c r="AK598">
        <v>-11.6852996291016</v>
      </c>
      <c r="AL598">
        <v>2.1507477032336402</v>
      </c>
      <c r="AM598">
        <v>3397.18878620745</v>
      </c>
      <c r="AO598">
        <v>2.15049393529929</v>
      </c>
    </row>
    <row r="599" spans="1:41">
      <c r="A599">
        <v>598</v>
      </c>
      <c r="G599" t="s">
        <v>206</v>
      </c>
      <c r="AA599" s="1">
        <v>44384</v>
      </c>
      <c r="AB599">
        <v>4.68</v>
      </c>
      <c r="AC599">
        <v>35.36</v>
      </c>
      <c r="AD599">
        <v>50.4</v>
      </c>
      <c r="AE599">
        <v>14.14</v>
      </c>
      <c r="AF599">
        <v>1.1299999999999999</v>
      </c>
      <c r="AG599">
        <v>76.819999999999993</v>
      </c>
      <c r="AH599">
        <v>19.260000000000002</v>
      </c>
      <c r="AI599">
        <v>397.00400000000002</v>
      </c>
      <c r="AJ599">
        <v>1645.56978282002</v>
      </c>
      <c r="AK599">
        <v>-13.03676199817</v>
      </c>
      <c r="AL599">
        <v>2.7452509131931699</v>
      </c>
      <c r="AN599">
        <v>2.8086004498569701</v>
      </c>
    </row>
    <row r="600" spans="1:41">
      <c r="A600">
        <v>599</v>
      </c>
      <c r="G600" t="s">
        <v>206</v>
      </c>
      <c r="AA600" s="1">
        <v>44396</v>
      </c>
      <c r="AB600">
        <v>4.53</v>
      </c>
      <c r="AC600">
        <v>43.13</v>
      </c>
      <c r="AD600">
        <v>70.599999999999994</v>
      </c>
      <c r="AE600">
        <v>21.69</v>
      </c>
      <c r="AF600">
        <v>1.39</v>
      </c>
      <c r="AG600">
        <v>115.1</v>
      </c>
      <c r="AH600">
        <v>13.95</v>
      </c>
      <c r="AI600">
        <v>509.92099999999903</v>
      </c>
      <c r="AJ600">
        <v>1759.3140761110999</v>
      </c>
      <c r="AK600">
        <v>-12.337040774098</v>
      </c>
      <c r="AL600">
        <v>2.2857115380686501</v>
      </c>
    </row>
    <row r="601" spans="1:41">
      <c r="A601">
        <v>600</v>
      </c>
      <c r="G601" t="s">
        <v>206</v>
      </c>
      <c r="AA601" s="1">
        <v>44411</v>
      </c>
      <c r="AB601">
        <v>4.5599999999999996</v>
      </c>
      <c r="AC601">
        <v>37.67</v>
      </c>
      <c r="AD601">
        <v>59.1</v>
      </c>
      <c r="AF601">
        <v>1.19</v>
      </c>
      <c r="AJ601">
        <v>1725.7663763145599</v>
      </c>
      <c r="AK601">
        <v>-12.4436516215604</v>
      </c>
      <c r="AL601">
        <v>2.8407895811950201</v>
      </c>
      <c r="AN601">
        <v>2.3829111837154202</v>
      </c>
    </row>
    <row r="602" spans="1:41">
      <c r="A602">
        <v>601</v>
      </c>
      <c r="G602" t="s">
        <v>206</v>
      </c>
      <c r="AA602" s="1">
        <v>44440</v>
      </c>
      <c r="AB602">
        <v>4.5599999999999996</v>
      </c>
      <c r="AC602">
        <v>38.869999999999997</v>
      </c>
      <c r="AD602">
        <v>58.7</v>
      </c>
      <c r="AE602">
        <v>39.700000000000003</v>
      </c>
      <c r="AF602">
        <v>1.18</v>
      </c>
      <c r="AG602">
        <v>104.66</v>
      </c>
      <c r="AH602">
        <v>51.6</v>
      </c>
      <c r="AI602">
        <v>515.976</v>
      </c>
      <c r="AJ602">
        <v>1656.9785975550701</v>
      </c>
      <c r="AK602">
        <v>-12.3788612140346</v>
      </c>
      <c r="AL602">
        <v>2.3090677714928298</v>
      </c>
      <c r="AN602">
        <v>1.95599276431102</v>
      </c>
    </row>
    <row r="603" spans="1:41">
      <c r="A603">
        <v>602</v>
      </c>
      <c r="G603" t="s">
        <v>206</v>
      </c>
      <c r="AA603" s="1">
        <v>44452</v>
      </c>
      <c r="AB603">
        <v>4.6100000000000003</v>
      </c>
      <c r="AC603">
        <v>39.119999999999997</v>
      </c>
      <c r="AD603">
        <v>61.5</v>
      </c>
      <c r="AE603">
        <v>20.59</v>
      </c>
      <c r="AF603">
        <v>1.28</v>
      </c>
      <c r="AG603">
        <v>108.32</v>
      </c>
      <c r="AH603">
        <v>12.56</v>
      </c>
      <c r="AI603">
        <v>476.95299999999997</v>
      </c>
      <c r="AJ603">
        <v>1852.8486406837401</v>
      </c>
      <c r="AK603">
        <v>-12.456072160038101</v>
      </c>
      <c r="AL603">
        <v>2.4958896105971902</v>
      </c>
    </row>
    <row r="604" spans="1:41">
      <c r="A604">
        <v>603</v>
      </c>
      <c r="G604" t="s">
        <v>206</v>
      </c>
      <c r="AA604" s="1">
        <v>44459</v>
      </c>
      <c r="AD604">
        <v>45.5</v>
      </c>
      <c r="AL604">
        <v>2.3621992139960102</v>
      </c>
      <c r="AN604">
        <v>2.0398261397483002</v>
      </c>
    </row>
    <row r="605" spans="1:41">
      <c r="A605">
        <v>604</v>
      </c>
      <c r="G605" t="s">
        <v>206</v>
      </c>
      <c r="AA605" s="1">
        <v>44459</v>
      </c>
      <c r="AD605">
        <v>44.9</v>
      </c>
    </row>
    <row r="606" spans="1:41">
      <c r="A606">
        <v>605</v>
      </c>
      <c r="G606" t="s">
        <v>206</v>
      </c>
      <c r="AA606" s="1">
        <v>44460</v>
      </c>
      <c r="AD606">
        <v>45.3</v>
      </c>
      <c r="AL606">
        <v>2.3854658902005501</v>
      </c>
      <c r="AN606">
        <v>2.0204831212308201</v>
      </c>
    </row>
    <row r="607" spans="1:41">
      <c r="A607">
        <v>606</v>
      </c>
      <c r="G607" t="s">
        <v>206</v>
      </c>
      <c r="AA607" s="1">
        <v>44460</v>
      </c>
      <c r="AD607">
        <v>44.1</v>
      </c>
    </row>
    <row r="608" spans="1:41">
      <c r="A608">
        <v>607</v>
      </c>
      <c r="G608" t="s">
        <v>206</v>
      </c>
      <c r="AA608" s="1">
        <v>44461</v>
      </c>
      <c r="AD608">
        <v>47.5</v>
      </c>
      <c r="AL608">
        <v>2.0205517434948801</v>
      </c>
      <c r="AN608">
        <v>1.35402821049211</v>
      </c>
    </row>
    <row r="609" spans="1:40">
      <c r="A609">
        <v>608</v>
      </c>
      <c r="G609" t="s">
        <v>206</v>
      </c>
      <c r="AA609" s="1">
        <v>44461</v>
      </c>
      <c r="AD609">
        <v>44.8</v>
      </c>
    </row>
    <row r="610" spans="1:40">
      <c r="A610">
        <v>609</v>
      </c>
      <c r="G610" t="s">
        <v>206</v>
      </c>
      <c r="AA610" s="1">
        <v>44462</v>
      </c>
      <c r="AD610">
        <v>46.5</v>
      </c>
      <c r="AL610">
        <v>2.0355256794071801</v>
      </c>
      <c r="AN610">
        <v>1.3030329798551099</v>
      </c>
    </row>
    <row r="611" spans="1:40">
      <c r="A611">
        <v>610</v>
      </c>
      <c r="G611" t="s">
        <v>206</v>
      </c>
      <c r="AA611" s="1">
        <v>44462</v>
      </c>
      <c r="AD611">
        <v>98.6</v>
      </c>
    </row>
    <row r="612" spans="1:40">
      <c r="A612">
        <v>611</v>
      </c>
      <c r="G612" t="s">
        <v>206</v>
      </c>
      <c r="AA612" s="1">
        <v>44464</v>
      </c>
      <c r="AD612">
        <v>88.1</v>
      </c>
      <c r="AL612">
        <v>2.5037465543687101</v>
      </c>
    </row>
    <row r="613" spans="1:40">
      <c r="A613">
        <v>612</v>
      </c>
      <c r="G613" t="s">
        <v>206</v>
      </c>
      <c r="AA613" s="1">
        <v>44464</v>
      </c>
      <c r="AD613">
        <v>85.7</v>
      </c>
    </row>
    <row r="614" spans="1:40">
      <c r="A614">
        <v>613</v>
      </c>
      <c r="G614" t="s">
        <v>206</v>
      </c>
      <c r="AA614" s="1">
        <v>44465</v>
      </c>
      <c r="AD614">
        <v>78.7</v>
      </c>
      <c r="AL614">
        <v>2.5426250695849499</v>
      </c>
    </row>
    <row r="615" spans="1:40">
      <c r="A615">
        <v>614</v>
      </c>
      <c r="G615" t="s">
        <v>206</v>
      </c>
      <c r="AA615" s="1">
        <v>44465</v>
      </c>
      <c r="AD615">
        <v>77.2</v>
      </c>
    </row>
    <row r="616" spans="1:40">
      <c r="A616">
        <v>615</v>
      </c>
      <c r="G616" t="s">
        <v>206</v>
      </c>
      <c r="AA616" s="1">
        <v>44467</v>
      </c>
      <c r="AD616">
        <v>68.400000000000006</v>
      </c>
      <c r="AL616">
        <v>2.4348530196332399</v>
      </c>
    </row>
    <row r="617" spans="1:40">
      <c r="A617">
        <v>616</v>
      </c>
      <c r="G617" t="s">
        <v>206</v>
      </c>
      <c r="AA617" s="1">
        <v>44467</v>
      </c>
      <c r="AD617">
        <v>65.099999999999994</v>
      </c>
    </row>
    <row r="618" spans="1:40">
      <c r="A618">
        <v>617</v>
      </c>
      <c r="G618" t="s">
        <v>206</v>
      </c>
      <c r="AA618" s="1">
        <v>44468</v>
      </c>
      <c r="AD618">
        <v>63.3</v>
      </c>
      <c r="AL618">
        <v>2.7543405205007501</v>
      </c>
    </row>
    <row r="619" spans="1:40">
      <c r="A619">
        <v>618</v>
      </c>
      <c r="G619" t="s">
        <v>206</v>
      </c>
      <c r="AA619" s="1">
        <v>44468</v>
      </c>
      <c r="AD619">
        <v>62.3</v>
      </c>
    </row>
    <row r="620" spans="1:40">
      <c r="A620">
        <v>619</v>
      </c>
      <c r="G620" t="s">
        <v>206</v>
      </c>
      <c r="AA620" s="1">
        <v>44469</v>
      </c>
      <c r="AD620">
        <v>59.8</v>
      </c>
      <c r="AL620">
        <v>2.4464032078178999</v>
      </c>
    </row>
    <row r="621" spans="1:40">
      <c r="A621">
        <v>620</v>
      </c>
      <c r="G621" t="s">
        <v>206</v>
      </c>
      <c r="AA621" s="1">
        <v>44469</v>
      </c>
      <c r="AD621">
        <v>61.3</v>
      </c>
    </row>
    <row r="622" spans="1:40">
      <c r="A622">
        <v>621</v>
      </c>
      <c r="G622" t="s">
        <v>206</v>
      </c>
      <c r="AA622" s="1">
        <v>44470</v>
      </c>
      <c r="AD622">
        <v>59.9</v>
      </c>
      <c r="AL622">
        <v>2.7171642157441598</v>
      </c>
      <c r="AN622">
        <v>1.7024346098846901</v>
      </c>
    </row>
    <row r="623" spans="1:40">
      <c r="A623">
        <v>622</v>
      </c>
      <c r="G623" t="s">
        <v>206</v>
      </c>
      <c r="AA623" s="1">
        <v>44471</v>
      </c>
      <c r="AD623">
        <v>69.5</v>
      </c>
      <c r="AL623">
        <v>2.43818455154525</v>
      </c>
    </row>
    <row r="624" spans="1:40">
      <c r="A624">
        <v>623</v>
      </c>
      <c r="G624" t="s">
        <v>206</v>
      </c>
      <c r="AA624" s="1">
        <v>44472</v>
      </c>
      <c r="AD624">
        <v>67.599999999999994</v>
      </c>
      <c r="AL624">
        <v>2.3086445394865098</v>
      </c>
    </row>
    <row r="625" spans="1:41">
      <c r="A625">
        <v>624</v>
      </c>
      <c r="G625" t="s">
        <v>206</v>
      </c>
      <c r="AA625" s="1">
        <v>44473</v>
      </c>
      <c r="AD625">
        <v>64.099999999999994</v>
      </c>
      <c r="AL625">
        <v>2.1513359611278902</v>
      </c>
    </row>
    <row r="626" spans="1:41">
      <c r="A626">
        <v>625</v>
      </c>
      <c r="G626" t="s">
        <v>206</v>
      </c>
      <c r="AA626" s="1">
        <v>44474</v>
      </c>
      <c r="AD626">
        <v>79.5</v>
      </c>
      <c r="AL626">
        <v>1.97258893044963</v>
      </c>
    </row>
    <row r="627" spans="1:41">
      <c r="A627">
        <v>626</v>
      </c>
      <c r="G627" t="s">
        <v>206</v>
      </c>
      <c r="AA627" s="1">
        <v>44475</v>
      </c>
      <c r="AD627">
        <v>74</v>
      </c>
      <c r="AL627">
        <v>2.2316339815617199</v>
      </c>
    </row>
    <row r="628" spans="1:41">
      <c r="A628">
        <v>627</v>
      </c>
      <c r="G628" t="s">
        <v>206</v>
      </c>
      <c r="AA628" s="1">
        <v>44476</v>
      </c>
      <c r="AD628">
        <v>91.3</v>
      </c>
      <c r="AL628">
        <v>2.6072698276977602</v>
      </c>
    </row>
    <row r="629" spans="1:41">
      <c r="A629">
        <v>628</v>
      </c>
      <c r="G629" t="s">
        <v>206</v>
      </c>
      <c r="AA629" s="1">
        <v>44477</v>
      </c>
      <c r="AD629">
        <v>81.2</v>
      </c>
      <c r="AL629">
        <v>2.7511425933818101</v>
      </c>
    </row>
    <row r="630" spans="1:41">
      <c r="A630">
        <v>629</v>
      </c>
      <c r="G630" t="s">
        <v>206</v>
      </c>
      <c r="AA630" s="1">
        <v>44478</v>
      </c>
      <c r="AD630">
        <v>75.900000000000006</v>
      </c>
      <c r="AL630">
        <v>2.7303944051399198</v>
      </c>
    </row>
    <row r="631" spans="1:41">
      <c r="A631">
        <v>630</v>
      </c>
      <c r="G631" t="s">
        <v>206</v>
      </c>
      <c r="AA631" s="1">
        <v>44479</v>
      </c>
      <c r="AD631">
        <v>66.8</v>
      </c>
      <c r="AL631">
        <v>2.54107156099683</v>
      </c>
    </row>
    <row r="632" spans="1:41">
      <c r="A632">
        <v>631</v>
      </c>
      <c r="G632" t="s">
        <v>206</v>
      </c>
      <c r="AA632" s="1">
        <v>44481</v>
      </c>
      <c r="AB632">
        <v>4.55</v>
      </c>
      <c r="AC632">
        <v>42.73</v>
      </c>
      <c r="AD632">
        <v>68.2</v>
      </c>
      <c r="AE632">
        <v>45.36</v>
      </c>
      <c r="AF632">
        <v>1.88</v>
      </c>
      <c r="AG632">
        <v>528.80999999999995</v>
      </c>
      <c r="AH632">
        <v>23.18</v>
      </c>
      <c r="AI632">
        <v>616.897999999999</v>
      </c>
      <c r="AJ632">
        <v>1723.39153796806</v>
      </c>
      <c r="AK632">
        <v>-12.101117897124301</v>
      </c>
      <c r="AL632">
        <v>2.4835154570206002</v>
      </c>
    </row>
    <row r="633" spans="1:41">
      <c r="A633">
        <v>632</v>
      </c>
      <c r="G633" t="s">
        <v>206</v>
      </c>
      <c r="AA633" s="1">
        <v>44484</v>
      </c>
      <c r="AD633">
        <v>66.3</v>
      </c>
      <c r="AL633">
        <v>2.4124935891028199</v>
      </c>
      <c r="AN633">
        <v>1.35520459689693</v>
      </c>
    </row>
    <row r="634" spans="1:41">
      <c r="A634">
        <v>633</v>
      </c>
      <c r="G634" t="s">
        <v>206</v>
      </c>
      <c r="AA634" s="1">
        <v>44487</v>
      </c>
      <c r="AD634">
        <v>69.5</v>
      </c>
      <c r="AL634">
        <v>2.3320287843241498</v>
      </c>
    </row>
    <row r="635" spans="1:41">
      <c r="A635">
        <v>634</v>
      </c>
      <c r="G635" t="s">
        <v>206</v>
      </c>
      <c r="AA635" s="1">
        <v>44489</v>
      </c>
      <c r="AD635">
        <v>73</v>
      </c>
      <c r="AL635">
        <v>2.22444058777995</v>
      </c>
    </row>
    <row r="636" spans="1:41">
      <c r="A636">
        <v>635</v>
      </c>
      <c r="G636" t="s">
        <v>206</v>
      </c>
      <c r="AA636" s="1">
        <v>44491</v>
      </c>
      <c r="AD636">
        <v>71.5</v>
      </c>
      <c r="AL636">
        <v>1.95969515883634</v>
      </c>
    </row>
    <row r="637" spans="1:41">
      <c r="A637">
        <v>636</v>
      </c>
      <c r="G637" t="s">
        <v>206</v>
      </c>
      <c r="AA637" s="1">
        <v>44493</v>
      </c>
      <c r="AD637">
        <v>56.7</v>
      </c>
      <c r="AL637">
        <v>2.5454321601483199</v>
      </c>
    </row>
    <row r="638" spans="1:41">
      <c r="A638">
        <v>637</v>
      </c>
      <c r="G638" t="s">
        <v>206</v>
      </c>
      <c r="AA638" s="1">
        <v>44503</v>
      </c>
      <c r="AD638">
        <v>66.599999999999994</v>
      </c>
      <c r="AL638">
        <v>2.4299157365481698</v>
      </c>
    </row>
    <row r="639" spans="1:41">
      <c r="A639">
        <v>638</v>
      </c>
      <c r="G639" t="s">
        <v>206</v>
      </c>
      <c r="AA639" s="1">
        <v>44510</v>
      </c>
      <c r="AB639">
        <v>4.7</v>
      </c>
      <c r="AC639">
        <v>37.130000000000003</v>
      </c>
      <c r="AD639">
        <v>50.5</v>
      </c>
      <c r="AE639">
        <v>62.99</v>
      </c>
      <c r="AF639">
        <v>1.61</v>
      </c>
      <c r="AG639">
        <v>654.87</v>
      </c>
      <c r="AH639">
        <v>32</v>
      </c>
      <c r="AI639">
        <v>859.83299999999997</v>
      </c>
      <c r="AJ639">
        <v>1328.1733493363799</v>
      </c>
      <c r="AK639">
        <v>-12.861105625376499</v>
      </c>
      <c r="AL639">
        <v>2.4583849171358598</v>
      </c>
    </row>
    <row r="640" spans="1:41">
      <c r="A640">
        <v>639</v>
      </c>
      <c r="G640" t="s">
        <v>206</v>
      </c>
      <c r="AA640" s="1">
        <v>44524</v>
      </c>
      <c r="AB640">
        <v>4.84</v>
      </c>
      <c r="AC640">
        <v>36.44</v>
      </c>
      <c r="AD640">
        <v>41.9</v>
      </c>
      <c r="AE640">
        <v>36.58</v>
      </c>
      <c r="AF640">
        <v>1.4</v>
      </c>
      <c r="AG640">
        <v>636.79</v>
      </c>
      <c r="AH640">
        <v>25.83</v>
      </c>
      <c r="AI640">
        <v>1161.6400000000001</v>
      </c>
      <c r="AJ640">
        <v>1101.13390252094</v>
      </c>
      <c r="AK640">
        <v>-12.8678948003505</v>
      </c>
      <c r="AL640">
        <v>2.6193389915260301</v>
      </c>
      <c r="AM640">
        <v>2846.1859104806599</v>
      </c>
      <c r="AO640">
        <v>2.6190508391187399</v>
      </c>
    </row>
    <row r="641" spans="1:41">
      <c r="A641">
        <v>640</v>
      </c>
      <c r="G641" t="s">
        <v>206</v>
      </c>
      <c r="AA641" s="1">
        <v>44545</v>
      </c>
      <c r="AB641">
        <v>4.95</v>
      </c>
      <c r="AC641">
        <v>35.51</v>
      </c>
      <c r="AD641">
        <v>33.4</v>
      </c>
      <c r="AE641">
        <v>51.49</v>
      </c>
      <c r="AF641">
        <v>1.4</v>
      </c>
      <c r="AG641">
        <v>677.65</v>
      </c>
      <c r="AH641">
        <v>24.4</v>
      </c>
      <c r="AI641">
        <v>1218.0999999999999</v>
      </c>
      <c r="AJ641">
        <v>1059.83374274433</v>
      </c>
      <c r="AK641">
        <v>-12.786035453983599</v>
      </c>
      <c r="AL641">
        <v>1.93729159424165</v>
      </c>
    </row>
    <row r="642" spans="1:41">
      <c r="A642">
        <v>641</v>
      </c>
      <c r="G642" t="s">
        <v>206</v>
      </c>
      <c r="AA642" s="1">
        <v>44573</v>
      </c>
      <c r="AB642">
        <v>4.51</v>
      </c>
      <c r="AC642">
        <v>20.99</v>
      </c>
      <c r="AD642">
        <v>36.700000000000003</v>
      </c>
      <c r="AE642">
        <v>219</v>
      </c>
      <c r="AF642">
        <v>1.83</v>
      </c>
      <c r="AG642">
        <v>890.85</v>
      </c>
      <c r="AH642">
        <v>34.44</v>
      </c>
      <c r="AJ642">
        <v>1300</v>
      </c>
      <c r="AK642">
        <v>-13.181207876919499</v>
      </c>
      <c r="AL642">
        <v>1.85225313062901</v>
      </c>
    </row>
    <row r="643" spans="1:41">
      <c r="A643">
        <v>642</v>
      </c>
      <c r="G643" t="s">
        <v>206</v>
      </c>
      <c r="AA643" s="1">
        <v>44601</v>
      </c>
      <c r="AB643">
        <v>5.0199999999999996</v>
      </c>
      <c r="AC643">
        <v>38.75</v>
      </c>
      <c r="AD643">
        <v>36.799999999999997</v>
      </c>
      <c r="AE643">
        <v>184.06</v>
      </c>
      <c r="AF643">
        <v>1.59</v>
      </c>
      <c r="AG643">
        <v>718.89</v>
      </c>
      <c r="AH643">
        <v>25.11</v>
      </c>
      <c r="AI643">
        <v>1294.71</v>
      </c>
      <c r="AJ643">
        <v>1500</v>
      </c>
      <c r="AK643">
        <v>-13.057083495376901</v>
      </c>
      <c r="AL643">
        <v>1.9089547570768399</v>
      </c>
    </row>
    <row r="644" spans="1:41">
      <c r="A644">
        <v>643</v>
      </c>
      <c r="G644" t="s">
        <v>206</v>
      </c>
      <c r="AA644" s="1">
        <v>44628</v>
      </c>
    </row>
    <row r="645" spans="1:41">
      <c r="A645">
        <v>644</v>
      </c>
      <c r="G645" t="s">
        <v>206</v>
      </c>
      <c r="AA645" s="1">
        <v>44656</v>
      </c>
      <c r="AB645">
        <v>5.12</v>
      </c>
      <c r="AC645">
        <v>37.68</v>
      </c>
      <c r="AD645">
        <v>27.6</v>
      </c>
      <c r="AE645">
        <v>273.61</v>
      </c>
      <c r="AF645">
        <v>1.47</v>
      </c>
      <c r="AG645">
        <v>651.08000000000004</v>
      </c>
      <c r="AH645">
        <v>20.43</v>
      </c>
      <c r="AI645">
        <v>1356.74</v>
      </c>
      <c r="AJ645">
        <v>1000</v>
      </c>
      <c r="AK645">
        <v>-13.056453149087901</v>
      </c>
      <c r="AL645">
        <v>2.3814683108087298</v>
      </c>
    </row>
    <row r="646" spans="1:41">
      <c r="A646">
        <v>645</v>
      </c>
      <c r="G646" t="s">
        <v>206</v>
      </c>
      <c r="AA646" s="1">
        <v>44670</v>
      </c>
      <c r="AB646">
        <v>4.8600000000000003</v>
      </c>
      <c r="AC646">
        <v>40.119999999999997</v>
      </c>
      <c r="AD646">
        <v>43.6</v>
      </c>
      <c r="AE646">
        <v>510.84</v>
      </c>
      <c r="AF646">
        <v>2.4500000000000002</v>
      </c>
      <c r="AG646">
        <v>999.56</v>
      </c>
      <c r="AH646">
        <v>50.56</v>
      </c>
      <c r="AI646">
        <v>931.56399999999996</v>
      </c>
      <c r="AJ646">
        <v>1400</v>
      </c>
      <c r="AK646">
        <v>-14.610869719879901</v>
      </c>
      <c r="AL646">
        <v>3.5008004180936201</v>
      </c>
      <c r="AM646">
        <v>3791.9155828216299</v>
      </c>
      <c r="AO646">
        <v>3.5004155173884102</v>
      </c>
    </row>
    <row r="647" spans="1:41">
      <c r="A647">
        <v>646</v>
      </c>
      <c r="G647" t="s">
        <v>206</v>
      </c>
      <c r="AA647" s="1">
        <v>44672</v>
      </c>
      <c r="AB647">
        <v>4.74</v>
      </c>
      <c r="AC647">
        <v>42.51</v>
      </c>
      <c r="AD647">
        <v>43</v>
      </c>
      <c r="AE647">
        <v>668.65</v>
      </c>
      <c r="AF647">
        <v>2.77</v>
      </c>
      <c r="AG647">
        <v>1268</v>
      </c>
      <c r="AH647">
        <v>96.39</v>
      </c>
      <c r="AI647">
        <v>701.49599999999998</v>
      </c>
      <c r="AJ647">
        <v>1200</v>
      </c>
      <c r="AK647">
        <v>-15.0754231471289</v>
      </c>
      <c r="AL647">
        <v>3.51130071928766</v>
      </c>
    </row>
    <row r="648" spans="1:41">
      <c r="A648">
        <v>647</v>
      </c>
      <c r="G648" t="s">
        <v>206</v>
      </c>
      <c r="AA648" s="1">
        <v>44677</v>
      </c>
      <c r="AB648">
        <v>4.74</v>
      </c>
      <c r="AC648">
        <v>32.46</v>
      </c>
      <c r="AD648">
        <v>39.5</v>
      </c>
      <c r="AE648">
        <v>368.21</v>
      </c>
      <c r="AF648">
        <v>2.23</v>
      </c>
      <c r="AG648">
        <v>892.94</v>
      </c>
      <c r="AH648">
        <v>91.86</v>
      </c>
      <c r="AJ648">
        <v>980</v>
      </c>
      <c r="AK648">
        <v>-15.022494938426901</v>
      </c>
      <c r="AL648">
        <v>2.2197636724204899</v>
      </c>
    </row>
    <row r="649" spans="1:41">
      <c r="A649">
        <v>648</v>
      </c>
      <c r="G649" t="s">
        <v>206</v>
      </c>
      <c r="AA649" s="1">
        <v>44680</v>
      </c>
      <c r="AB649">
        <v>4.8099999999999996</v>
      </c>
      <c r="AC649">
        <v>34.36</v>
      </c>
      <c r="AD649">
        <v>35</v>
      </c>
      <c r="AE649">
        <v>322.99</v>
      </c>
      <c r="AF649">
        <v>1.74</v>
      </c>
      <c r="AG649">
        <v>754.6</v>
      </c>
      <c r="AH649">
        <v>55.86</v>
      </c>
      <c r="AI649">
        <v>864.43899999999996</v>
      </c>
      <c r="AJ649">
        <v>1100</v>
      </c>
      <c r="AL649">
        <v>2.8224809609585</v>
      </c>
    </row>
    <row r="650" spans="1:41">
      <c r="A650">
        <v>649</v>
      </c>
      <c r="G650" t="s">
        <v>206</v>
      </c>
      <c r="AA650" s="1">
        <v>44687</v>
      </c>
      <c r="AB650">
        <v>4.87</v>
      </c>
      <c r="AC650">
        <v>31.07</v>
      </c>
      <c r="AD650">
        <v>30.8</v>
      </c>
      <c r="AE650">
        <v>223.02</v>
      </c>
      <c r="AF650">
        <v>1.37</v>
      </c>
      <c r="AG650">
        <v>527.45000000000005</v>
      </c>
      <c r="AH650">
        <v>33.28</v>
      </c>
      <c r="AI650">
        <v>722.86799999999903</v>
      </c>
      <c r="AJ650">
        <v>880</v>
      </c>
      <c r="AL650">
        <v>1.92575523898731</v>
      </c>
    </row>
    <row r="651" spans="1:41">
      <c r="A651">
        <v>650</v>
      </c>
      <c r="G651" t="s">
        <v>206</v>
      </c>
      <c r="AA651" s="1">
        <v>44690</v>
      </c>
      <c r="AB651">
        <v>4.8499999999999996</v>
      </c>
      <c r="AC651">
        <v>32.18</v>
      </c>
      <c r="AD651">
        <v>34.9</v>
      </c>
      <c r="AE651">
        <v>195.97</v>
      </c>
      <c r="AF651">
        <v>1.43</v>
      </c>
      <c r="AG651">
        <v>540.1</v>
      </c>
      <c r="AH651">
        <v>30.36</v>
      </c>
      <c r="AI651">
        <v>882.65200000000004</v>
      </c>
      <c r="AJ651">
        <v>930</v>
      </c>
      <c r="AL651">
        <v>1.83755270895736</v>
      </c>
      <c r="AM651">
        <v>2544.2238840907598</v>
      </c>
      <c r="AO651">
        <v>1.8373412605509101</v>
      </c>
    </row>
    <row r="652" spans="1:41">
      <c r="A652">
        <v>651</v>
      </c>
      <c r="G652" t="s">
        <v>206</v>
      </c>
      <c r="AA652" s="1">
        <v>44697</v>
      </c>
      <c r="AB652">
        <v>4.8</v>
      </c>
      <c r="AC652">
        <v>34.200000000000003</v>
      </c>
      <c r="AD652">
        <v>39</v>
      </c>
      <c r="AE652">
        <v>167.3</v>
      </c>
      <c r="AF652">
        <v>1.38</v>
      </c>
      <c r="AG652">
        <v>454.07</v>
      </c>
      <c r="AH652">
        <v>23.2</v>
      </c>
      <c r="AI652">
        <v>921.85199999999998</v>
      </c>
      <c r="AJ652">
        <v>1300</v>
      </c>
      <c r="AK652">
        <v>-13.707624601011901</v>
      </c>
      <c r="AL652">
        <v>1.7787510222707199</v>
      </c>
    </row>
    <row r="653" spans="1:41">
      <c r="A653">
        <v>652</v>
      </c>
      <c r="G653" t="s">
        <v>206</v>
      </c>
      <c r="AA653" s="1">
        <v>44704</v>
      </c>
      <c r="AB653">
        <v>4.8499999999999996</v>
      </c>
      <c r="AC653">
        <v>33.65</v>
      </c>
      <c r="AD653">
        <v>36.200000000000003</v>
      </c>
      <c r="AE653">
        <v>70.98</v>
      </c>
      <c r="AF653">
        <v>1.08</v>
      </c>
      <c r="AG653">
        <v>338.44</v>
      </c>
      <c r="AH653">
        <v>18.89</v>
      </c>
      <c r="AI653">
        <v>937.21199999999999</v>
      </c>
      <c r="AJ653">
        <v>1100</v>
      </c>
      <c r="AK653">
        <v>-13.468623868718399</v>
      </c>
      <c r="AL653">
        <v>2.0013574075844098</v>
      </c>
    </row>
    <row r="654" spans="1:41">
      <c r="A654">
        <v>653</v>
      </c>
      <c r="G654" t="s">
        <v>206</v>
      </c>
      <c r="AA654" s="1">
        <v>44722</v>
      </c>
      <c r="AB654">
        <v>4.8</v>
      </c>
      <c r="AC654">
        <v>31.41</v>
      </c>
      <c r="AD654">
        <v>38.299999999999997</v>
      </c>
      <c r="AE654">
        <v>21.4</v>
      </c>
      <c r="AF654">
        <v>0.8</v>
      </c>
      <c r="AG654">
        <v>99.94</v>
      </c>
      <c r="AH654">
        <v>11.23</v>
      </c>
      <c r="AI654">
        <v>675.41800000000001</v>
      </c>
      <c r="AJ654">
        <v>1300</v>
      </c>
      <c r="AK654">
        <v>-13.174562536650299</v>
      </c>
      <c r="AL654">
        <v>1.52044361289729</v>
      </c>
      <c r="AM654">
        <v>2424.3950525999599</v>
      </c>
      <c r="AO654">
        <v>1.5202638917457001</v>
      </c>
    </row>
    <row r="655" spans="1:41">
      <c r="A655">
        <v>654</v>
      </c>
      <c r="G655" t="s">
        <v>206</v>
      </c>
      <c r="AA655" s="1">
        <v>44733</v>
      </c>
      <c r="AB655">
        <v>4.58</v>
      </c>
      <c r="AC655">
        <v>36.08</v>
      </c>
      <c r="AD655">
        <v>54.7</v>
      </c>
      <c r="AE655">
        <v>62.66</v>
      </c>
      <c r="AF655">
        <v>1.22</v>
      </c>
      <c r="AG655">
        <v>156.09</v>
      </c>
      <c r="AH655">
        <v>21.71</v>
      </c>
      <c r="AI655">
        <v>541.17499999999995</v>
      </c>
      <c r="AJ655">
        <v>1700</v>
      </c>
      <c r="AK655">
        <v>-13.401980954578301</v>
      </c>
      <c r="AL655">
        <v>1.96985650400228</v>
      </c>
    </row>
    <row r="656" spans="1:41">
      <c r="A656">
        <v>655</v>
      </c>
      <c r="G656" t="s">
        <v>206</v>
      </c>
      <c r="AA656" s="1">
        <v>44747</v>
      </c>
    </row>
    <row r="657" spans="1:41">
      <c r="A657">
        <v>656</v>
      </c>
      <c r="G657" t="s">
        <v>206</v>
      </c>
      <c r="AA657" s="1">
        <v>44762</v>
      </c>
    </row>
    <row r="658" spans="1:41">
      <c r="A658">
        <v>657</v>
      </c>
      <c r="G658" t="s">
        <v>206</v>
      </c>
      <c r="AA658" s="1">
        <v>44805</v>
      </c>
    </row>
    <row r="659" spans="1:41">
      <c r="A659">
        <v>658</v>
      </c>
      <c r="G659" t="s">
        <v>206</v>
      </c>
      <c r="AA659" s="1">
        <v>44816</v>
      </c>
    </row>
    <row r="660" spans="1:41">
      <c r="A660">
        <v>659</v>
      </c>
      <c r="G660" t="s">
        <v>206</v>
      </c>
      <c r="AA660" s="1">
        <v>44830</v>
      </c>
      <c r="AB660">
        <v>4.74</v>
      </c>
      <c r="AC660">
        <v>37.24</v>
      </c>
      <c r="AD660">
        <v>49.4</v>
      </c>
      <c r="AE660">
        <v>67.900000000000006</v>
      </c>
      <c r="AF660">
        <v>0.98</v>
      </c>
      <c r="AG660">
        <v>84.62</v>
      </c>
      <c r="AH660">
        <v>12.78</v>
      </c>
      <c r="AI660">
        <v>575.01700000000005</v>
      </c>
      <c r="AJ660">
        <v>2000</v>
      </c>
      <c r="AK660">
        <v>-12.360331146575501</v>
      </c>
      <c r="AL660">
        <v>2.4465701782117901</v>
      </c>
      <c r="AM660">
        <v>3640.4947309325598</v>
      </c>
      <c r="AN660">
        <v>1.61124978262513</v>
      </c>
      <c r="AO660">
        <v>2.4462847706252902</v>
      </c>
    </row>
    <row r="661" spans="1:41">
      <c r="A661">
        <v>660</v>
      </c>
      <c r="G661" t="s">
        <v>206</v>
      </c>
      <c r="AA661" s="1">
        <v>44846</v>
      </c>
      <c r="AB661">
        <v>4.72</v>
      </c>
      <c r="AC661">
        <v>37.9</v>
      </c>
      <c r="AD661">
        <v>49.3</v>
      </c>
      <c r="AE661">
        <v>151.09</v>
      </c>
      <c r="AF661">
        <v>1.19</v>
      </c>
      <c r="AG661">
        <v>153.69999999999999</v>
      </c>
      <c r="AH661">
        <v>13.87</v>
      </c>
      <c r="AI661">
        <v>775.54399999999998</v>
      </c>
      <c r="AJ661">
        <v>1900</v>
      </c>
      <c r="AK661">
        <v>-12.245098036518099</v>
      </c>
      <c r="AL661">
        <v>2.41716933486848</v>
      </c>
      <c r="AM661">
        <v>3169.20646626485</v>
      </c>
      <c r="AO661">
        <v>2.41689403676087</v>
      </c>
    </row>
    <row r="662" spans="1:41">
      <c r="A662">
        <v>661</v>
      </c>
      <c r="G662" t="s">
        <v>206</v>
      </c>
      <c r="AA662" s="1">
        <v>44873</v>
      </c>
      <c r="AB662">
        <v>4.8</v>
      </c>
      <c r="AC662">
        <v>37.909999999999997</v>
      </c>
      <c r="AD662">
        <v>47.8</v>
      </c>
      <c r="AE662">
        <v>249.59</v>
      </c>
      <c r="AF662">
        <v>1.33</v>
      </c>
      <c r="AG662">
        <v>227.65</v>
      </c>
      <c r="AH662">
        <v>12.5</v>
      </c>
      <c r="AI662">
        <v>843.79399999999998</v>
      </c>
      <c r="AJ662">
        <v>1600</v>
      </c>
      <c r="AK662">
        <v>-12.247826755359901</v>
      </c>
    </row>
    <row r="663" spans="1:41">
      <c r="A663">
        <v>662</v>
      </c>
      <c r="G663" t="s">
        <v>206</v>
      </c>
      <c r="AA663" s="1">
        <v>44888</v>
      </c>
      <c r="AB663">
        <v>4.97</v>
      </c>
      <c r="AC663">
        <v>36.04</v>
      </c>
      <c r="AD663">
        <v>29.7</v>
      </c>
      <c r="AE663">
        <v>161.06</v>
      </c>
      <c r="AF663">
        <v>0.99</v>
      </c>
      <c r="AG663">
        <v>275.18</v>
      </c>
      <c r="AH663">
        <v>11.66</v>
      </c>
      <c r="AI663">
        <v>1323.1599999999901</v>
      </c>
      <c r="AJ663">
        <v>1200</v>
      </c>
      <c r="AK663">
        <v>-12.2993842260411</v>
      </c>
    </row>
    <row r="664" spans="1:41">
      <c r="A664">
        <v>663</v>
      </c>
      <c r="G664" t="s">
        <v>206</v>
      </c>
      <c r="AA664" s="1">
        <v>44909</v>
      </c>
    </row>
    <row r="665" spans="1:41">
      <c r="A665">
        <v>664</v>
      </c>
      <c r="G665" t="s">
        <v>206</v>
      </c>
      <c r="AA665" s="1">
        <v>44944</v>
      </c>
    </row>
    <row r="666" spans="1:41">
      <c r="A666">
        <v>665</v>
      </c>
      <c r="G666" t="s">
        <v>206</v>
      </c>
      <c r="AA666" s="1">
        <v>44970</v>
      </c>
    </row>
    <row r="667" spans="1:41">
      <c r="A667">
        <v>666</v>
      </c>
      <c r="G667" t="s">
        <v>206</v>
      </c>
      <c r="AA667" s="1">
        <v>44998</v>
      </c>
    </row>
    <row r="668" spans="1:41">
      <c r="A668">
        <v>667</v>
      </c>
      <c r="G668" t="s">
        <v>206</v>
      </c>
      <c r="AA668" s="1">
        <v>45022</v>
      </c>
    </row>
    <row r="669" spans="1:41">
      <c r="A669">
        <v>668</v>
      </c>
      <c r="G669" t="s">
        <v>206</v>
      </c>
      <c r="AA669" s="1">
        <v>45029</v>
      </c>
      <c r="AB669">
        <v>5.04</v>
      </c>
      <c r="AC669">
        <v>35.11</v>
      </c>
      <c r="AD669">
        <v>25.9</v>
      </c>
      <c r="AE669">
        <v>683.91</v>
      </c>
      <c r="AF669">
        <v>1.32</v>
      </c>
      <c r="AG669">
        <v>217.07</v>
      </c>
      <c r="AH669">
        <v>9.68</v>
      </c>
      <c r="AI669">
        <v>972.98099999999999</v>
      </c>
      <c r="AK669">
        <v>-13.815322987739201</v>
      </c>
      <c r="AL669">
        <v>3.7528076467506302</v>
      </c>
      <c r="AM669">
        <v>4023.38573274696</v>
      </c>
      <c r="AO669">
        <v>3.7523958008974398</v>
      </c>
    </row>
    <row r="670" spans="1:41">
      <c r="A670">
        <v>669</v>
      </c>
      <c r="G670" t="s">
        <v>206</v>
      </c>
      <c r="AA670" s="1">
        <v>45035</v>
      </c>
      <c r="AB670">
        <v>4.74</v>
      </c>
      <c r="AC670">
        <v>45.29</v>
      </c>
      <c r="AD670">
        <v>38.299999999999997</v>
      </c>
      <c r="AE670">
        <v>1186</v>
      </c>
      <c r="AF670">
        <v>2.38</v>
      </c>
      <c r="AG670">
        <v>461.87</v>
      </c>
      <c r="AH670">
        <v>20.48</v>
      </c>
      <c r="AI670">
        <v>823.529</v>
      </c>
      <c r="AK670">
        <v>-13.885998664194799</v>
      </c>
      <c r="AL670">
        <v>4.0846171644823599</v>
      </c>
      <c r="AM670">
        <v>4370.5389028596601</v>
      </c>
      <c r="AO670">
        <v>4.0841690628425003</v>
      </c>
    </row>
    <row r="671" spans="1:41">
      <c r="A671">
        <v>670</v>
      </c>
      <c r="G671" t="s">
        <v>206</v>
      </c>
      <c r="AA671" s="1">
        <v>45040</v>
      </c>
      <c r="AB671">
        <v>4.57</v>
      </c>
      <c r="AC671">
        <v>41.92</v>
      </c>
      <c r="AD671">
        <v>33.1</v>
      </c>
      <c r="AE671">
        <v>1125</v>
      </c>
      <c r="AF671">
        <v>2.17</v>
      </c>
      <c r="AG671">
        <v>445.64</v>
      </c>
      <c r="AH671">
        <v>39.909999999999997</v>
      </c>
      <c r="AK671">
        <v>-14.7241015576843</v>
      </c>
      <c r="AL671">
        <v>2.5851741539731501</v>
      </c>
      <c r="AM671">
        <v>2773.7437081437502</v>
      </c>
      <c r="AO671">
        <v>2.5848904080747399</v>
      </c>
    </row>
    <row r="672" spans="1:41">
      <c r="A672">
        <v>671</v>
      </c>
      <c r="G672" t="s">
        <v>206</v>
      </c>
      <c r="AA672" s="1">
        <v>45044</v>
      </c>
      <c r="AB672">
        <v>4.59</v>
      </c>
      <c r="AC672">
        <v>41.03</v>
      </c>
      <c r="AD672">
        <v>35.200000000000003</v>
      </c>
      <c r="AE672">
        <v>1095</v>
      </c>
      <c r="AF672">
        <v>2.31</v>
      </c>
      <c r="AG672">
        <v>516.08000000000004</v>
      </c>
      <c r="AH672">
        <v>49.39</v>
      </c>
      <c r="AI672">
        <v>521.08399999999995</v>
      </c>
      <c r="AK672">
        <v>-14.7647962832293</v>
      </c>
      <c r="AL672">
        <v>2.3919686120027799</v>
      </c>
      <c r="AM672">
        <v>2562.4178474856999</v>
      </c>
      <c r="AO672">
        <v>2.3917061463149598</v>
      </c>
    </row>
    <row r="673" spans="1:41">
      <c r="A673">
        <v>672</v>
      </c>
      <c r="G673" t="s">
        <v>206</v>
      </c>
      <c r="AA673" s="1">
        <v>45049</v>
      </c>
      <c r="AB673">
        <v>4.66</v>
      </c>
      <c r="AC673">
        <v>33.520000000000003</v>
      </c>
      <c r="AD673">
        <v>30.3</v>
      </c>
      <c r="AE673">
        <v>794.86</v>
      </c>
      <c r="AF673">
        <v>1.6</v>
      </c>
      <c r="AG673">
        <v>317.10000000000002</v>
      </c>
      <c r="AH673">
        <v>33.130000000000003</v>
      </c>
      <c r="AI673">
        <v>548.35299999999995</v>
      </c>
      <c r="AK673">
        <v>-14.7692909512665</v>
      </c>
      <c r="AL673">
        <v>1.8837540342111401</v>
      </c>
    </row>
    <row r="674" spans="1:41">
      <c r="A674">
        <v>673</v>
      </c>
      <c r="G674" t="s">
        <v>206</v>
      </c>
      <c r="AA674" s="1">
        <v>45054</v>
      </c>
      <c r="AB674">
        <v>4.7</v>
      </c>
      <c r="AC674">
        <v>28.440000999999999</v>
      </c>
      <c r="AD674">
        <v>26.6</v>
      </c>
      <c r="AE674">
        <v>503.24</v>
      </c>
      <c r="AF674">
        <v>1.08</v>
      </c>
      <c r="AG674">
        <v>122.82</v>
      </c>
      <c r="AH674">
        <v>19.75</v>
      </c>
      <c r="AI674">
        <v>558.14</v>
      </c>
      <c r="AK674">
        <v>-14.7724968671741</v>
      </c>
      <c r="AL674">
        <v>1.4280409623897099</v>
      </c>
      <c r="AM674">
        <v>1789.6528685210301</v>
      </c>
      <c r="AO674">
        <v>1.42787968964493</v>
      </c>
    </row>
    <row r="675" spans="1:41">
      <c r="A675">
        <v>674</v>
      </c>
      <c r="G675" t="s">
        <v>206</v>
      </c>
      <c r="AA675" s="1">
        <v>45057</v>
      </c>
      <c r="AB675">
        <v>4.67</v>
      </c>
      <c r="AC675">
        <v>30.58</v>
      </c>
      <c r="AD675">
        <v>30</v>
      </c>
      <c r="AE675">
        <v>360.95</v>
      </c>
      <c r="AF675">
        <v>0.92</v>
      </c>
      <c r="AG675">
        <v>52.79</v>
      </c>
      <c r="AH675">
        <v>17.41</v>
      </c>
      <c r="AI675">
        <v>658.69799999999998</v>
      </c>
      <c r="AK675">
        <v>-14.368858322643</v>
      </c>
      <c r="AL675">
        <v>1.5729451188675001</v>
      </c>
      <c r="AM675">
        <v>2430.3322580116101</v>
      </c>
      <c r="AO675">
        <v>1.5727603044704199</v>
      </c>
    </row>
    <row r="676" spans="1:41">
      <c r="A676">
        <v>675</v>
      </c>
      <c r="G676" t="s">
        <v>206</v>
      </c>
      <c r="AA676" s="1">
        <v>45061</v>
      </c>
      <c r="AB676">
        <v>4.72</v>
      </c>
      <c r="AC676">
        <v>29.459999</v>
      </c>
      <c r="AD676">
        <v>31.7</v>
      </c>
      <c r="AE676">
        <v>133.53</v>
      </c>
      <c r="AF676">
        <v>0.72</v>
      </c>
      <c r="AG676">
        <v>33.51</v>
      </c>
      <c r="AH676">
        <v>14.26</v>
      </c>
      <c r="AI676">
        <v>760.88400000000001</v>
      </c>
      <c r="AK676">
        <v>-13.980304700768601</v>
      </c>
      <c r="AL676">
        <v>1.72834957653932</v>
      </c>
      <c r="AM676">
        <v>2671.9775427261902</v>
      </c>
      <c r="AO676">
        <v>1.7281464805767299</v>
      </c>
    </row>
    <row r="677" spans="1:41">
      <c r="A677">
        <v>676</v>
      </c>
      <c r="G677" t="s">
        <v>206</v>
      </c>
      <c r="AA677" s="1">
        <v>45070</v>
      </c>
      <c r="AB677">
        <v>4.79</v>
      </c>
      <c r="AC677">
        <v>29.879999000000002</v>
      </c>
      <c r="AD677">
        <v>33.6</v>
      </c>
      <c r="AE677">
        <v>42.38</v>
      </c>
      <c r="AF677">
        <v>0.65</v>
      </c>
      <c r="AG677">
        <v>22.13</v>
      </c>
      <c r="AH677">
        <v>10.71</v>
      </c>
      <c r="AI677">
        <v>778.86099999999999</v>
      </c>
      <c r="AK677">
        <v>-13.6650553330606</v>
      </c>
      <c r="AL677">
        <v>2.0076575883008401</v>
      </c>
      <c r="AM677">
        <v>3114.5043191352202</v>
      </c>
      <c r="AO677">
        <v>2.0074215161225299</v>
      </c>
    </row>
    <row r="678" spans="1:41">
      <c r="A678">
        <v>677</v>
      </c>
      <c r="G678" t="s">
        <v>206</v>
      </c>
      <c r="AA678" s="1">
        <v>45085</v>
      </c>
    </row>
    <row r="679" spans="1:41">
      <c r="A679">
        <v>678</v>
      </c>
      <c r="G679" t="s">
        <v>206</v>
      </c>
      <c r="AA679" s="1">
        <v>45098</v>
      </c>
    </row>
    <row r="680" spans="1:41">
      <c r="A680">
        <v>679</v>
      </c>
      <c r="G680" t="s">
        <v>206</v>
      </c>
      <c r="AA680" s="1">
        <v>45111</v>
      </c>
    </row>
    <row r="681" spans="1:41">
      <c r="A681">
        <v>680</v>
      </c>
      <c r="G681" t="s">
        <v>206</v>
      </c>
      <c r="AA681" s="1">
        <v>45126</v>
      </c>
    </row>
    <row r="682" spans="1:41">
      <c r="A682">
        <v>681</v>
      </c>
      <c r="G682" t="s">
        <v>206</v>
      </c>
      <c r="AA682" s="1">
        <v>45140</v>
      </c>
    </row>
    <row r="683" spans="1:41">
      <c r="A683">
        <v>682</v>
      </c>
      <c r="G683" t="s">
        <v>206</v>
      </c>
      <c r="AA683" s="1">
        <v>45168</v>
      </c>
      <c r="AB683">
        <v>4.6100000000000003</v>
      </c>
      <c r="AC683">
        <v>35.42</v>
      </c>
      <c r="AD683">
        <v>59</v>
      </c>
      <c r="AE683">
        <v>16.309999999999999</v>
      </c>
      <c r="AF683">
        <v>0.97</v>
      </c>
      <c r="AG683">
        <v>19.11</v>
      </c>
      <c r="AH683">
        <v>6.51</v>
      </c>
      <c r="AI683">
        <v>451.048</v>
      </c>
      <c r="AK683">
        <v>-12.2100308175526</v>
      </c>
      <c r="AL683">
        <v>2.8476816838242001</v>
      </c>
    </row>
    <row r="684" spans="1:41">
      <c r="A684">
        <v>683</v>
      </c>
      <c r="G684" t="s">
        <v>206</v>
      </c>
      <c r="AA684" s="1">
        <v>45183</v>
      </c>
      <c r="AB684">
        <v>4.84</v>
      </c>
      <c r="AC684">
        <v>29.52</v>
      </c>
      <c r="AD684">
        <v>37.4</v>
      </c>
      <c r="AE684">
        <v>10.65</v>
      </c>
      <c r="AF684">
        <v>0.68</v>
      </c>
      <c r="AG684">
        <v>13.44</v>
      </c>
      <c r="AH684">
        <v>7.16</v>
      </c>
      <c r="AI684">
        <v>484.06700000000001</v>
      </c>
      <c r="AK684">
        <v>-12.484032918338</v>
      </c>
      <c r="AL684">
        <v>3.0198866234064901</v>
      </c>
    </row>
    <row r="685" spans="1:41">
      <c r="A685">
        <v>684</v>
      </c>
      <c r="G685" t="s">
        <v>206</v>
      </c>
      <c r="AA685" s="1">
        <v>45196</v>
      </c>
      <c r="AB685">
        <v>4.82</v>
      </c>
      <c r="AC685">
        <v>31.66</v>
      </c>
      <c r="AD685">
        <v>43.1</v>
      </c>
      <c r="AE685">
        <v>12.18</v>
      </c>
      <c r="AF685">
        <v>0.71</v>
      </c>
      <c r="AG685">
        <v>14.24</v>
      </c>
      <c r="AH685">
        <v>6.37</v>
      </c>
      <c r="AI685">
        <v>580.34199999999998</v>
      </c>
      <c r="AK685">
        <v>-12.3394919854456</v>
      </c>
      <c r="AL685">
        <v>2.8329812621525399</v>
      </c>
      <c r="AM685">
        <v>4302.7793375373903</v>
      </c>
      <c r="AO685">
        <v>2.8326494845365802</v>
      </c>
    </row>
    <row r="686" spans="1:41">
      <c r="A686">
        <v>685</v>
      </c>
      <c r="G686" t="s">
        <v>206</v>
      </c>
      <c r="AA686" s="1">
        <v>45209</v>
      </c>
      <c r="AB686">
        <v>4.92</v>
      </c>
      <c r="AC686">
        <v>30.129999000000002</v>
      </c>
      <c r="AD686">
        <v>37.6</v>
      </c>
      <c r="AE686">
        <v>11.18</v>
      </c>
      <c r="AF686">
        <v>0.63</v>
      </c>
      <c r="AG686">
        <v>13.43</v>
      </c>
      <c r="AH686">
        <v>5.9</v>
      </c>
      <c r="AI686">
        <v>749.58100000000002</v>
      </c>
      <c r="AK686">
        <v>-12.141629461920401</v>
      </c>
      <c r="AL686">
        <v>2.5620734913462599</v>
      </c>
      <c r="AM686">
        <v>3241.2931465586498</v>
      </c>
      <c r="AO686">
        <v>2.5617836384540702</v>
      </c>
    </row>
    <row r="687" spans="1:41">
      <c r="A687">
        <v>686</v>
      </c>
      <c r="G687" t="s">
        <v>206</v>
      </c>
      <c r="AA687" s="1">
        <v>45224</v>
      </c>
      <c r="AB687">
        <v>4.9800000000000004</v>
      </c>
      <c r="AC687">
        <v>29.040001</v>
      </c>
      <c r="AD687">
        <v>27.4</v>
      </c>
      <c r="AE687">
        <v>14.55</v>
      </c>
      <c r="AF687">
        <v>0.47</v>
      </c>
      <c r="AG687">
        <v>11.89</v>
      </c>
      <c r="AH687">
        <v>5.54</v>
      </c>
      <c r="AI687">
        <v>1007.31</v>
      </c>
      <c r="AK687">
        <v>-12.115242034013299</v>
      </c>
      <c r="AL687">
        <v>2.5515731901522098</v>
      </c>
      <c r="AM687">
        <v>2981.5344523314202</v>
      </c>
      <c r="AO687">
        <v>2.5512887482801601</v>
      </c>
    </row>
    <row r="688" spans="1:41">
      <c r="A688">
        <v>687</v>
      </c>
      <c r="G688" t="s">
        <v>206</v>
      </c>
      <c r="AA688" s="1">
        <v>45245</v>
      </c>
      <c r="AB688">
        <v>5.05</v>
      </c>
      <c r="AC688">
        <v>28.889999</v>
      </c>
      <c r="AD688">
        <v>25.3</v>
      </c>
      <c r="AF688">
        <v>0.47</v>
      </c>
      <c r="AK688">
        <v>-12.4013470806416</v>
      </c>
      <c r="AL688">
        <v>2.7006774671076101</v>
      </c>
      <c r="AM688">
        <v>2891.9904085251701</v>
      </c>
      <c r="AO688">
        <v>2.7003811483548001</v>
      </c>
    </row>
    <row r="689" spans="1:41">
      <c r="A689">
        <v>688</v>
      </c>
      <c r="G689" t="s">
        <v>206</v>
      </c>
      <c r="AA689" s="1">
        <v>45271</v>
      </c>
    </row>
    <row r="690" spans="1:41">
      <c r="A690">
        <v>689</v>
      </c>
      <c r="G690" t="s">
        <v>245</v>
      </c>
      <c r="AA690" s="1">
        <v>43444</v>
      </c>
      <c r="AB690">
        <v>4.76</v>
      </c>
      <c r="AC690">
        <v>76.39</v>
      </c>
      <c r="AE690">
        <v>262.18</v>
      </c>
      <c r="AG690">
        <v>4.3899999999999997</v>
      </c>
      <c r="AI690">
        <v>7963.59</v>
      </c>
      <c r="AJ690">
        <v>254.00739893821699</v>
      </c>
      <c r="AK690">
        <v>-13.382318479042301</v>
      </c>
      <c r="AL690">
        <v>1.0472329763563599</v>
      </c>
      <c r="AM690">
        <v>1106.1146566554701</v>
      </c>
      <c r="AO690">
        <v>1.0314216284689199</v>
      </c>
    </row>
    <row r="691" spans="1:41">
      <c r="A691">
        <v>690</v>
      </c>
      <c r="G691" t="s">
        <v>245</v>
      </c>
      <c r="AA691" s="1">
        <v>43490</v>
      </c>
    </row>
    <row r="692" spans="1:41">
      <c r="A692">
        <v>691</v>
      </c>
      <c r="G692" t="s">
        <v>245</v>
      </c>
      <c r="AA692" s="1">
        <v>43518</v>
      </c>
    </row>
    <row r="693" spans="1:41">
      <c r="A693">
        <v>692</v>
      </c>
      <c r="G693" t="s">
        <v>245</v>
      </c>
      <c r="AA693" s="1">
        <v>43553</v>
      </c>
    </row>
    <row r="694" spans="1:41">
      <c r="A694">
        <v>693</v>
      </c>
      <c r="G694" t="s">
        <v>245</v>
      </c>
      <c r="AA694" s="1">
        <v>43560</v>
      </c>
    </row>
    <row r="695" spans="1:41">
      <c r="A695">
        <v>694</v>
      </c>
      <c r="G695" t="s">
        <v>245</v>
      </c>
      <c r="AA695" s="1">
        <v>43576</v>
      </c>
      <c r="AB695">
        <v>4.7699999999999996</v>
      </c>
      <c r="AC695">
        <v>37.159999999999997</v>
      </c>
      <c r="AD695">
        <v>19.2366666666667</v>
      </c>
      <c r="AE695">
        <v>222.8</v>
      </c>
      <c r="AF695">
        <v>0.67649999999999999</v>
      </c>
      <c r="AG695">
        <v>9.44</v>
      </c>
      <c r="AI695">
        <v>2304.16</v>
      </c>
      <c r="AJ695">
        <v>474.855442548935</v>
      </c>
      <c r="AK695">
        <v>-14.7992835199369</v>
      </c>
      <c r="AL695">
        <v>2.47324231803029</v>
      </c>
      <c r="AN695">
        <v>1.13601990727994</v>
      </c>
    </row>
    <row r="696" spans="1:41">
      <c r="A696">
        <v>695</v>
      </c>
      <c r="G696" t="s">
        <v>245</v>
      </c>
      <c r="AA696" s="1">
        <v>43578</v>
      </c>
      <c r="AB696">
        <v>4.7</v>
      </c>
      <c r="AC696">
        <v>29.99</v>
      </c>
      <c r="AD696">
        <v>32.299999999999997</v>
      </c>
      <c r="AE696">
        <v>69.459999999999994</v>
      </c>
      <c r="AF696">
        <v>0.72609999999999997</v>
      </c>
      <c r="AG696">
        <v>9.23</v>
      </c>
      <c r="AI696">
        <v>2177.13</v>
      </c>
      <c r="AJ696">
        <v>496.89926540043399</v>
      </c>
      <c r="AK696">
        <v>-15.012929813117299</v>
      </c>
      <c r="AL696">
        <v>1.4557291838250499</v>
      </c>
      <c r="AM696">
        <v>1536.69518583731</v>
      </c>
      <c r="AO696">
        <v>1.4365693733376099</v>
      </c>
    </row>
    <row r="697" spans="1:41">
      <c r="A697">
        <v>696</v>
      </c>
      <c r="G697" t="s">
        <v>245</v>
      </c>
      <c r="AA697" s="1">
        <v>43580</v>
      </c>
      <c r="AB697">
        <v>4.74</v>
      </c>
      <c r="AC697">
        <v>28.1</v>
      </c>
      <c r="AD697">
        <v>17.9933333333333</v>
      </c>
      <c r="AE697">
        <v>89.98</v>
      </c>
      <c r="AF697">
        <v>0.504033333333333</v>
      </c>
      <c r="AG697">
        <v>19.55</v>
      </c>
      <c r="AI697">
        <v>1350.44</v>
      </c>
      <c r="AJ697">
        <v>403.088646217806</v>
      </c>
      <c r="AK697">
        <v>-15.0113649738025</v>
      </c>
      <c r="AL697">
        <v>1.29622551080839</v>
      </c>
      <c r="AM697">
        <v>1366.5956102581899</v>
      </c>
      <c r="AO697">
        <v>1.2775529054350701</v>
      </c>
    </row>
    <row r="698" spans="1:41">
      <c r="A698">
        <v>697</v>
      </c>
      <c r="G698" t="s">
        <v>245</v>
      </c>
      <c r="AA698" s="1">
        <v>43584</v>
      </c>
      <c r="AB698">
        <v>4.8899999999999997</v>
      </c>
      <c r="AC698">
        <v>29.05</v>
      </c>
      <c r="AD698">
        <v>18.026666666666699</v>
      </c>
      <c r="AE698">
        <v>74.569999999999993</v>
      </c>
      <c r="AF698">
        <v>0.49326666666666702</v>
      </c>
      <c r="AG698">
        <v>41.52</v>
      </c>
      <c r="AI698">
        <v>1622.86</v>
      </c>
      <c r="AJ698">
        <v>697.02192391537506</v>
      </c>
      <c r="AK698">
        <v>-14.4528355870266</v>
      </c>
      <c r="AL698">
        <v>1.3701795698633299</v>
      </c>
      <c r="AM698">
        <v>1475.35755249357</v>
      </c>
      <c r="AO698">
        <v>1.34195365938213</v>
      </c>
    </row>
    <row r="699" spans="1:41">
      <c r="A699">
        <v>698</v>
      </c>
      <c r="G699" t="s">
        <v>245</v>
      </c>
      <c r="AA699" s="1">
        <v>43593</v>
      </c>
      <c r="AB699">
        <v>4.8499999999999996</v>
      </c>
      <c r="AC699">
        <v>34.21</v>
      </c>
      <c r="AD699">
        <v>10.48</v>
      </c>
      <c r="AE699">
        <v>71.53</v>
      </c>
      <c r="AF699">
        <v>0.26423333333333299</v>
      </c>
      <c r="AG699">
        <v>19.38</v>
      </c>
      <c r="AI699">
        <v>1987.73</v>
      </c>
      <c r="AJ699">
        <v>637.48915688202305</v>
      </c>
      <c r="AK699">
        <v>-13.8013576052098</v>
      </c>
      <c r="AL699">
        <v>1.2902851170807199</v>
      </c>
      <c r="AM699">
        <v>1459.0399873173501</v>
      </c>
      <c r="AO699">
        <v>1.2651421628227799</v>
      </c>
    </row>
    <row r="700" spans="1:41">
      <c r="A700">
        <v>699</v>
      </c>
      <c r="G700" t="s">
        <v>245</v>
      </c>
      <c r="AA700" s="1">
        <v>43598</v>
      </c>
      <c r="AB700">
        <v>4.84</v>
      </c>
      <c r="AC700">
        <v>34.86</v>
      </c>
      <c r="AD700">
        <v>21.823333333333299</v>
      </c>
      <c r="AE700">
        <v>41.76</v>
      </c>
      <c r="AF700">
        <v>0.52883333333333304</v>
      </c>
      <c r="AG700">
        <v>13.33</v>
      </c>
      <c r="AI700">
        <v>2022.65</v>
      </c>
      <c r="AJ700">
        <v>666.56344969952602</v>
      </c>
      <c r="AK700">
        <v>-13.7060524250084</v>
      </c>
      <c r="AL700">
        <v>1.2345965926462701</v>
      </c>
      <c r="AM700">
        <v>1454.8757883380699</v>
      </c>
      <c r="AO700">
        <v>1.2103740386755499</v>
      </c>
    </row>
    <row r="701" spans="1:41">
      <c r="A701">
        <v>700</v>
      </c>
      <c r="G701" t="s">
        <v>245</v>
      </c>
      <c r="AA701" s="1">
        <v>43608</v>
      </c>
      <c r="AB701">
        <v>5.01</v>
      </c>
      <c r="AC701">
        <v>33.49</v>
      </c>
      <c r="AD701">
        <v>16.436666666666699</v>
      </c>
      <c r="AE701">
        <v>41.66</v>
      </c>
      <c r="AF701">
        <v>0.36206666666666698</v>
      </c>
      <c r="AG701">
        <v>2.83</v>
      </c>
      <c r="AI701">
        <v>1597.3</v>
      </c>
      <c r="AJ701">
        <v>464.12891269783</v>
      </c>
      <c r="AK701">
        <v>-13.315515979093499</v>
      </c>
      <c r="AL701">
        <v>0.98927618678122498</v>
      </c>
      <c r="AM701">
        <v>1250.5969514266999</v>
      </c>
      <c r="AO701">
        <v>0.95923982905549199</v>
      </c>
    </row>
    <row r="702" spans="1:41">
      <c r="A702">
        <v>701</v>
      </c>
      <c r="G702" t="s">
        <v>245</v>
      </c>
      <c r="AA702" s="1">
        <v>43621</v>
      </c>
      <c r="AB702">
        <v>4.9000000000000004</v>
      </c>
      <c r="AC702">
        <v>36.65</v>
      </c>
      <c r="AD702">
        <v>20.6466666666667</v>
      </c>
      <c r="AE702">
        <v>46.62</v>
      </c>
      <c r="AF702">
        <v>0.4541</v>
      </c>
      <c r="AG702">
        <v>8.93</v>
      </c>
      <c r="AI702">
        <v>2226.0499999999902</v>
      </c>
      <c r="AJ702">
        <v>549.69621958281198</v>
      </c>
      <c r="AK702">
        <v>-13.16121339142</v>
      </c>
      <c r="AL702">
        <v>1.1181473002098901</v>
      </c>
      <c r="AM702">
        <v>1611.2626179048</v>
      </c>
      <c r="AO702">
        <v>1.08926851189615</v>
      </c>
    </row>
    <row r="703" spans="1:41">
      <c r="A703">
        <v>702</v>
      </c>
      <c r="G703" t="s">
        <v>245</v>
      </c>
      <c r="AA703" s="1">
        <v>43634</v>
      </c>
      <c r="AB703">
        <v>5.09</v>
      </c>
      <c r="AC703">
        <v>29.53</v>
      </c>
      <c r="AD703">
        <v>16.440000000000001</v>
      </c>
      <c r="AE703">
        <v>5.67</v>
      </c>
      <c r="AF703">
        <v>0.31</v>
      </c>
      <c r="AG703">
        <v>3.43</v>
      </c>
      <c r="AI703">
        <v>1833.22</v>
      </c>
      <c r="AJ703">
        <v>534.25002342625203</v>
      </c>
      <c r="AK703">
        <v>-12.608682920721099</v>
      </c>
      <c r="AL703">
        <v>1.0142154765846201</v>
      </c>
      <c r="AN703">
        <v>1.96413395604269</v>
      </c>
    </row>
    <row r="704" spans="1:41">
      <c r="A704">
        <v>703</v>
      </c>
      <c r="G704" t="s">
        <v>245</v>
      </c>
      <c r="AA704" s="1">
        <v>43650</v>
      </c>
      <c r="AB704">
        <v>5.0599999999999996</v>
      </c>
      <c r="AC704">
        <v>31.31</v>
      </c>
      <c r="AD704">
        <v>17.066666666666698</v>
      </c>
      <c r="AE704">
        <v>14.93</v>
      </c>
      <c r="AF704">
        <v>0.342233333333333</v>
      </c>
      <c r="AG704">
        <v>3.82</v>
      </c>
      <c r="AI704">
        <v>2038.29</v>
      </c>
      <c r="AJ704">
        <v>700.54281664368</v>
      </c>
      <c r="AL704">
        <v>2.7307329529542401</v>
      </c>
      <c r="AM704">
        <v>3815.1361999146202</v>
      </c>
      <c r="AO704">
        <v>2.6313323350222402</v>
      </c>
    </row>
    <row r="705" spans="1:41">
      <c r="A705">
        <v>704</v>
      </c>
      <c r="G705" t="s">
        <v>245</v>
      </c>
      <c r="AA705" s="1">
        <v>43664</v>
      </c>
    </row>
    <row r="706" spans="1:41">
      <c r="A706">
        <v>705</v>
      </c>
      <c r="G706" t="s">
        <v>245</v>
      </c>
      <c r="AA706" s="1">
        <v>43678</v>
      </c>
    </row>
    <row r="707" spans="1:41">
      <c r="A707">
        <v>706</v>
      </c>
      <c r="G707" t="s">
        <v>245</v>
      </c>
      <c r="AA707" s="1">
        <v>43692</v>
      </c>
    </row>
    <row r="708" spans="1:41">
      <c r="A708">
        <v>707</v>
      </c>
      <c r="G708" t="s">
        <v>245</v>
      </c>
      <c r="AA708" s="1">
        <v>43706</v>
      </c>
    </row>
    <row r="709" spans="1:41">
      <c r="A709">
        <v>708</v>
      </c>
      <c r="G709" t="s">
        <v>245</v>
      </c>
      <c r="AA709" s="1">
        <v>43719</v>
      </c>
    </row>
    <row r="710" spans="1:41">
      <c r="A710">
        <v>709</v>
      </c>
      <c r="G710" t="s">
        <v>245</v>
      </c>
      <c r="AA710" s="1">
        <v>43733</v>
      </c>
    </row>
    <row r="711" spans="1:41">
      <c r="A711">
        <v>710</v>
      </c>
      <c r="G711" t="s">
        <v>245</v>
      </c>
      <c r="AA711" s="1">
        <v>43748</v>
      </c>
      <c r="AB711">
        <v>5.04</v>
      </c>
      <c r="AC711">
        <v>33.94</v>
      </c>
      <c r="AD711">
        <v>13.9333333333333</v>
      </c>
      <c r="AE711">
        <v>4.6900000000000004</v>
      </c>
      <c r="AF711">
        <v>0.29139999999999999</v>
      </c>
      <c r="AG711">
        <v>2.86</v>
      </c>
      <c r="AI711">
        <v>2305.33</v>
      </c>
      <c r="AJ711">
        <v>529.30844882184203</v>
      </c>
      <c r="AK711">
        <v>-12.7450419384644</v>
      </c>
      <c r="AL711">
        <v>0.91645968507902698</v>
      </c>
    </row>
    <row r="712" spans="1:41">
      <c r="A712">
        <v>711</v>
      </c>
      <c r="G712" t="s">
        <v>245</v>
      </c>
      <c r="AA712" s="1">
        <v>43761</v>
      </c>
      <c r="AB712">
        <v>5.0599999999999996</v>
      </c>
      <c r="AC712">
        <v>40.32</v>
      </c>
      <c r="AD712">
        <v>11.1733333333333</v>
      </c>
      <c r="AE712">
        <v>6.44</v>
      </c>
      <c r="AF712">
        <v>0.22953333333333301</v>
      </c>
      <c r="AG712">
        <v>3.09</v>
      </c>
      <c r="AI712">
        <v>3377.62</v>
      </c>
      <c r="AJ712">
        <v>308.28882028438699</v>
      </c>
      <c r="AK712">
        <v>-12.8186940241808</v>
      </c>
      <c r="AL712">
        <v>1.0928975429274199</v>
      </c>
      <c r="AM712">
        <v>1269.32391227844</v>
      </c>
      <c r="AO712">
        <v>1.0578656786649701</v>
      </c>
    </row>
    <row r="713" spans="1:41">
      <c r="A713">
        <v>712</v>
      </c>
      <c r="G713" t="s">
        <v>245</v>
      </c>
      <c r="AA713" s="1">
        <v>43775</v>
      </c>
    </row>
    <row r="714" spans="1:41">
      <c r="A714">
        <v>713</v>
      </c>
      <c r="G714" t="s">
        <v>245</v>
      </c>
      <c r="AA714" s="1">
        <v>43789</v>
      </c>
      <c r="AB714">
        <v>4.9400000000000004</v>
      </c>
      <c r="AC714">
        <v>40.89</v>
      </c>
      <c r="AD714">
        <v>12.946666666666699</v>
      </c>
      <c r="AE714">
        <v>59.78</v>
      </c>
      <c r="AF714">
        <v>0.338666666666667</v>
      </c>
      <c r="AG714">
        <v>4.1399999999999997</v>
      </c>
      <c r="AI714">
        <v>3317.95999999999</v>
      </c>
      <c r="AJ714">
        <v>402.19971901568402</v>
      </c>
      <c r="AK714">
        <v>-13.318662631896601</v>
      </c>
      <c r="AL714">
        <v>1.709921244045</v>
      </c>
    </row>
    <row r="715" spans="1:41">
      <c r="A715">
        <v>714</v>
      </c>
      <c r="G715" t="s">
        <v>245</v>
      </c>
      <c r="AA715" s="1">
        <v>43811</v>
      </c>
      <c r="AB715">
        <v>5.08</v>
      </c>
      <c r="AC715">
        <v>38.69</v>
      </c>
      <c r="AD715">
        <v>11.026666666666699</v>
      </c>
      <c r="AE715">
        <v>33.94</v>
      </c>
      <c r="AF715">
        <v>0.23873333333333299</v>
      </c>
      <c r="AG715">
        <v>2.02</v>
      </c>
      <c r="AI715">
        <v>3198.5899999999901</v>
      </c>
      <c r="AJ715">
        <v>375.25611810509901</v>
      </c>
      <c r="AK715">
        <v>-12.7050032850489</v>
      </c>
      <c r="AL715">
        <v>1.2522141392096899</v>
      </c>
    </row>
    <row r="716" spans="1:41">
      <c r="A716">
        <v>715</v>
      </c>
      <c r="G716" t="s">
        <v>245</v>
      </c>
      <c r="AA716" s="1">
        <v>43846</v>
      </c>
      <c r="AB716">
        <v>5.23</v>
      </c>
      <c r="AC716">
        <v>37.229999999999997</v>
      </c>
      <c r="AD716">
        <v>10.4766666666667</v>
      </c>
      <c r="AE716">
        <v>12.57</v>
      </c>
      <c r="AF716">
        <v>0.224566666666667</v>
      </c>
      <c r="AG716">
        <v>3.09</v>
      </c>
      <c r="AH716">
        <v>0.5</v>
      </c>
      <c r="AI716">
        <v>2998.56</v>
      </c>
      <c r="AJ716">
        <v>345.395833680051</v>
      </c>
      <c r="AK716">
        <v>-12.851037773918099</v>
      </c>
      <c r="AL716">
        <v>1.0364846031047601</v>
      </c>
      <c r="AM716">
        <v>1068.6867317630899</v>
      </c>
      <c r="AO716">
        <v>0.99161947420107699</v>
      </c>
    </row>
    <row r="717" spans="1:41">
      <c r="A717">
        <v>716</v>
      </c>
      <c r="G717" t="s">
        <v>245</v>
      </c>
      <c r="AA717" s="1">
        <v>43907</v>
      </c>
      <c r="AB717">
        <v>5.38</v>
      </c>
      <c r="AC717">
        <v>30</v>
      </c>
      <c r="AD717">
        <v>10.303333333333301</v>
      </c>
      <c r="AE717">
        <v>42.12</v>
      </c>
      <c r="AF717">
        <v>0.25286666666666702</v>
      </c>
      <c r="AG717">
        <v>5.29</v>
      </c>
      <c r="AH717">
        <v>1.1200000000000001</v>
      </c>
      <c r="AI717">
        <v>2656.31</v>
      </c>
      <c r="AJ717">
        <v>356.784041732704</v>
      </c>
      <c r="AK717">
        <v>-13.096346054453001</v>
      </c>
      <c r="AL717">
        <v>1.37954570878623</v>
      </c>
      <c r="AM717">
        <v>1411.87015585312</v>
      </c>
      <c r="AO717">
        <v>1.2960965190439799</v>
      </c>
    </row>
    <row r="718" spans="1:41">
      <c r="A718">
        <v>717</v>
      </c>
      <c r="G718" t="s">
        <v>245</v>
      </c>
      <c r="AA718" s="1">
        <v>43921</v>
      </c>
      <c r="AB718">
        <v>5.36</v>
      </c>
      <c r="AC718">
        <v>40</v>
      </c>
      <c r="AD718">
        <v>12.713333333333299</v>
      </c>
      <c r="AE718">
        <v>43.4</v>
      </c>
      <c r="AF718">
        <v>0.30733333333333301</v>
      </c>
      <c r="AG718">
        <v>6</v>
      </c>
      <c r="AH718">
        <v>1.07</v>
      </c>
      <c r="AI718">
        <v>2713.13</v>
      </c>
      <c r="AJ718">
        <v>412.07440549301299</v>
      </c>
      <c r="AK718">
        <v>-13.2161876171425</v>
      </c>
      <c r="AL718">
        <v>1.1194689032607399</v>
      </c>
      <c r="AM718">
        <v>1141.4165402715801</v>
      </c>
      <c r="AO718">
        <v>1.05492499552888</v>
      </c>
    </row>
    <row r="719" spans="1:41">
      <c r="A719">
        <v>718</v>
      </c>
      <c r="G719" t="s">
        <v>245</v>
      </c>
      <c r="AA719" s="1">
        <v>43930</v>
      </c>
      <c r="AB719">
        <v>5.45</v>
      </c>
      <c r="AC719">
        <v>30</v>
      </c>
      <c r="AD719">
        <v>12.3233333333333</v>
      </c>
      <c r="AE719">
        <v>31.54</v>
      </c>
      <c r="AF719">
        <v>0.25283333333333302</v>
      </c>
      <c r="AG719">
        <v>3.33</v>
      </c>
      <c r="AH719">
        <v>1.1299999999999999</v>
      </c>
      <c r="AI719">
        <v>2466.83</v>
      </c>
      <c r="AJ719">
        <v>371.85556221924099</v>
      </c>
      <c r="AL719">
        <v>1.29940466647728</v>
      </c>
      <c r="AM719">
        <v>1326.07503142111</v>
      </c>
      <c r="AO719">
        <v>1.2075289324477401</v>
      </c>
    </row>
    <row r="720" spans="1:41">
      <c r="A720">
        <v>719</v>
      </c>
      <c r="G720" t="s">
        <v>245</v>
      </c>
      <c r="AA720" s="1">
        <v>43937</v>
      </c>
      <c r="AB720">
        <v>5.37</v>
      </c>
      <c r="AC720">
        <v>30</v>
      </c>
      <c r="AD720">
        <v>12.42</v>
      </c>
      <c r="AE720">
        <v>39.159999999999997</v>
      </c>
      <c r="AF720">
        <v>0.28056666666666702</v>
      </c>
      <c r="AG720">
        <v>7.2</v>
      </c>
      <c r="AH720">
        <v>0.83</v>
      </c>
      <c r="AI720">
        <v>2448.6999999999998</v>
      </c>
      <c r="AJ720">
        <v>395.18639902546403</v>
      </c>
      <c r="AK720">
        <v>-13.286751249342</v>
      </c>
      <c r="AL720">
        <v>1.24333760560124</v>
      </c>
      <c r="AM720">
        <v>1276.1694855757601</v>
      </c>
      <c r="AO720">
        <v>1.16965428249563</v>
      </c>
    </row>
    <row r="721" spans="1:41">
      <c r="A721">
        <v>720</v>
      </c>
      <c r="G721" t="s">
        <v>245</v>
      </c>
      <c r="AA721" s="1">
        <v>43941</v>
      </c>
      <c r="AB721">
        <v>4.9000000000000004</v>
      </c>
      <c r="AC721">
        <v>30</v>
      </c>
      <c r="AD721">
        <v>21.5066666666667</v>
      </c>
      <c r="AE721">
        <v>65.22</v>
      </c>
      <c r="AF721">
        <v>0.51359999999999995</v>
      </c>
      <c r="AG721">
        <v>11.5</v>
      </c>
      <c r="AH721">
        <v>1.17</v>
      </c>
      <c r="AI721">
        <v>2056.67</v>
      </c>
      <c r="AJ721">
        <v>615.84767312194697</v>
      </c>
      <c r="AK721">
        <v>-13.7603683429616</v>
      </c>
      <c r="AL721">
        <v>2.0534033363264301</v>
      </c>
      <c r="AM721">
        <v>2197.7780116685299</v>
      </c>
      <c r="AO721">
        <v>2.0103174687041898</v>
      </c>
    </row>
    <row r="722" spans="1:41">
      <c r="A722">
        <v>721</v>
      </c>
      <c r="G722" t="s">
        <v>245</v>
      </c>
      <c r="AA722" s="1">
        <v>43949</v>
      </c>
      <c r="AB722">
        <v>4.9400000000000004</v>
      </c>
      <c r="AC722">
        <v>30</v>
      </c>
      <c r="AD722">
        <v>16.636666666666699</v>
      </c>
      <c r="AE722">
        <v>28.29</v>
      </c>
      <c r="AF722">
        <v>0.371</v>
      </c>
      <c r="AG722">
        <v>9.2200000000000006</v>
      </c>
      <c r="AH722">
        <v>1.41</v>
      </c>
      <c r="AI722">
        <v>1544.05</v>
      </c>
      <c r="AJ722">
        <v>427.51554713088501</v>
      </c>
      <c r="AK722">
        <v>-13.807851576672601</v>
      </c>
      <c r="AL722">
        <v>1.29320817600204</v>
      </c>
      <c r="AM722">
        <v>1378.6356599235701</v>
      </c>
      <c r="AO722">
        <v>1.26356814032681</v>
      </c>
    </row>
    <row r="723" spans="1:41">
      <c r="A723">
        <v>722</v>
      </c>
      <c r="G723" t="s">
        <v>245</v>
      </c>
      <c r="AA723" s="1">
        <v>43951</v>
      </c>
      <c r="AB723">
        <v>5</v>
      </c>
      <c r="AC723">
        <v>30</v>
      </c>
      <c r="AD723">
        <v>16.46</v>
      </c>
      <c r="AE723">
        <v>25.1</v>
      </c>
      <c r="AF723">
        <v>0.4</v>
      </c>
      <c r="AG723">
        <v>9.44</v>
      </c>
      <c r="AH723">
        <v>1.45</v>
      </c>
      <c r="AI723">
        <v>1560.24</v>
      </c>
      <c r="AJ723">
        <v>431.020931839676</v>
      </c>
      <c r="AK723">
        <v>-13.8602233750076</v>
      </c>
      <c r="AL723">
        <v>1.2498208502750401</v>
      </c>
    </row>
    <row r="724" spans="1:41">
      <c r="A724">
        <v>723</v>
      </c>
      <c r="G724" t="s">
        <v>245</v>
      </c>
      <c r="AA724" s="1">
        <v>43956</v>
      </c>
      <c r="AB724">
        <v>4.84</v>
      </c>
      <c r="AC724">
        <v>30</v>
      </c>
      <c r="AD724">
        <v>16.8466666666667</v>
      </c>
      <c r="AE724">
        <v>28.25</v>
      </c>
      <c r="AF724">
        <v>0.36299999999999999</v>
      </c>
      <c r="AG724">
        <v>10.09</v>
      </c>
      <c r="AH724">
        <v>1.04</v>
      </c>
      <c r="AI724">
        <v>1350.37</v>
      </c>
      <c r="AJ724">
        <v>401.51023360101101</v>
      </c>
      <c r="AK724">
        <v>-13.733411325952201</v>
      </c>
      <c r="AL724">
        <v>1.2803788752860701</v>
      </c>
      <c r="AM724">
        <v>1461.25868877832</v>
      </c>
      <c r="AO724">
        <v>1.2558285504270801</v>
      </c>
    </row>
    <row r="725" spans="1:41">
      <c r="A725">
        <v>724</v>
      </c>
      <c r="G725" t="s">
        <v>245</v>
      </c>
      <c r="AA725" s="1">
        <v>43959</v>
      </c>
      <c r="AB725">
        <v>4.8499999999999996</v>
      </c>
      <c r="AC725">
        <v>30</v>
      </c>
      <c r="AD725">
        <v>17.543333333333301</v>
      </c>
      <c r="AE725">
        <v>31.03</v>
      </c>
      <c r="AF725">
        <v>0.38453333333333301</v>
      </c>
      <c r="AG725">
        <v>13.08</v>
      </c>
      <c r="AH725">
        <v>1.22</v>
      </c>
      <c r="AI725">
        <v>1434.22</v>
      </c>
      <c r="AJ725">
        <v>442.91979057743799</v>
      </c>
      <c r="AK725">
        <v>-13.6174408928179</v>
      </c>
      <c r="AL725">
        <v>1.2314830504126799</v>
      </c>
      <c r="AM725">
        <v>1393.7077597694399</v>
      </c>
      <c r="AO725">
        <v>1.20747148287933</v>
      </c>
    </row>
    <row r="726" spans="1:41">
      <c r="A726">
        <v>725</v>
      </c>
      <c r="G726" t="s">
        <v>245</v>
      </c>
      <c r="AA726" s="1">
        <v>43966</v>
      </c>
      <c r="AB726">
        <v>4.97</v>
      </c>
      <c r="AC726">
        <v>30</v>
      </c>
      <c r="AD726">
        <v>15.69</v>
      </c>
      <c r="AE726">
        <v>26.98</v>
      </c>
      <c r="AF726">
        <v>0.327133333333333</v>
      </c>
      <c r="AG726">
        <v>9.82</v>
      </c>
      <c r="AH726">
        <v>0.94</v>
      </c>
      <c r="AI726">
        <v>1584.6899999999901</v>
      </c>
      <c r="AJ726">
        <v>380.46502960102902</v>
      </c>
      <c r="AK726">
        <v>-13.346577876487499</v>
      </c>
      <c r="AL726">
        <v>1.1004366428287</v>
      </c>
      <c r="AM726">
        <v>1259.7014115576401</v>
      </c>
      <c r="AO726">
        <v>1.0719959466123401</v>
      </c>
    </row>
    <row r="727" spans="1:41">
      <c r="A727">
        <v>726</v>
      </c>
      <c r="G727" t="s">
        <v>245</v>
      </c>
      <c r="AA727" s="1">
        <v>43966</v>
      </c>
      <c r="AB727">
        <v>4.92</v>
      </c>
      <c r="AC727">
        <v>30</v>
      </c>
      <c r="AD727">
        <v>15.52</v>
      </c>
      <c r="AE727">
        <v>27.86</v>
      </c>
      <c r="AF727">
        <v>0.35676666666666701</v>
      </c>
      <c r="AG727">
        <v>14.76</v>
      </c>
      <c r="AH727">
        <v>1.1399999999999999</v>
      </c>
      <c r="AI727">
        <v>902.18799999999999</v>
      </c>
      <c r="AJ727">
        <v>412.44217254680001</v>
      </c>
      <c r="AK727">
        <v>-13.575333972689201</v>
      </c>
      <c r="AL727">
        <v>1.24742097898076</v>
      </c>
    </row>
    <row r="728" spans="1:41">
      <c r="A728">
        <v>727</v>
      </c>
      <c r="G728" t="s">
        <v>245</v>
      </c>
      <c r="AA728" s="1">
        <v>43970</v>
      </c>
      <c r="AB728">
        <v>4.99</v>
      </c>
      <c r="AC728">
        <v>30</v>
      </c>
      <c r="AD728">
        <v>15.63</v>
      </c>
      <c r="AE728">
        <v>30.44</v>
      </c>
      <c r="AF728">
        <v>0.337733333333333</v>
      </c>
      <c r="AG728">
        <v>8.98</v>
      </c>
      <c r="AH728">
        <v>1.69</v>
      </c>
      <c r="AI728">
        <v>1679</v>
      </c>
      <c r="AJ728">
        <v>361.97263908044403</v>
      </c>
      <c r="AK728">
        <v>-13.292177709149099</v>
      </c>
      <c r="AL728">
        <v>1.1278291059960699</v>
      </c>
      <c r="AM728">
        <v>1297.7074195821899</v>
      </c>
      <c r="AO728">
        <v>1.09720891486269</v>
      </c>
    </row>
    <row r="729" spans="1:41">
      <c r="A729">
        <v>728</v>
      </c>
      <c r="G729" t="s">
        <v>245</v>
      </c>
      <c r="AA729" s="1">
        <v>43977</v>
      </c>
      <c r="AB729">
        <v>5.0199999999999996</v>
      </c>
      <c r="AC729">
        <v>30</v>
      </c>
      <c r="AD729">
        <v>17.053333333333299</v>
      </c>
      <c r="AE729">
        <v>41.98</v>
      </c>
      <c r="AF729">
        <v>0.39779999999999999</v>
      </c>
      <c r="AG729">
        <v>14.42</v>
      </c>
      <c r="AH729">
        <v>3.94</v>
      </c>
      <c r="AI729">
        <v>1805.21</v>
      </c>
      <c r="AJ729">
        <v>380.87187974644002</v>
      </c>
      <c r="AK729">
        <v>-13.3214294776853</v>
      </c>
      <c r="AL729">
        <v>1.14786796771847</v>
      </c>
      <c r="AM729">
        <v>1492.74641133862</v>
      </c>
      <c r="AO729">
        <v>1.1115131393217901</v>
      </c>
    </row>
    <row r="730" spans="1:41">
      <c r="A730">
        <v>729</v>
      </c>
      <c r="G730" t="s">
        <v>245</v>
      </c>
      <c r="AA730" s="1">
        <v>43984</v>
      </c>
      <c r="AB730">
        <v>5.18</v>
      </c>
      <c r="AC730">
        <v>30</v>
      </c>
      <c r="AD730">
        <v>15.71</v>
      </c>
      <c r="AE730">
        <v>5.46</v>
      </c>
      <c r="AF730">
        <v>0.32050000000000001</v>
      </c>
      <c r="AG730">
        <v>5.19</v>
      </c>
      <c r="AH730">
        <v>2.4900000000000002</v>
      </c>
      <c r="AI730">
        <v>1752.94</v>
      </c>
      <c r="AJ730">
        <v>411.73740669935398</v>
      </c>
      <c r="AK730">
        <v>-13.2073068803992</v>
      </c>
      <c r="AL730">
        <v>0.97737655391171396</v>
      </c>
      <c r="AM730">
        <v>1398.56353874449</v>
      </c>
      <c r="AO730">
        <v>0.92994957232530695</v>
      </c>
    </row>
    <row r="731" spans="1:41">
      <c r="A731">
        <v>730</v>
      </c>
      <c r="G731" t="s">
        <v>245</v>
      </c>
      <c r="AA731" s="1">
        <v>43998</v>
      </c>
      <c r="AB731">
        <v>5.21</v>
      </c>
      <c r="AC731">
        <v>30</v>
      </c>
      <c r="AD731">
        <v>18.2</v>
      </c>
      <c r="AE731">
        <v>26.76</v>
      </c>
      <c r="AF731">
        <v>0.41053333333333297</v>
      </c>
      <c r="AG731">
        <v>5.39</v>
      </c>
      <c r="AH731">
        <v>3.07</v>
      </c>
      <c r="AI731">
        <v>1658.62</v>
      </c>
      <c r="AJ731">
        <v>649.52145425899801</v>
      </c>
      <c r="AK731">
        <v>-13.1361405366944</v>
      </c>
      <c r="AL731">
        <v>1.1492813376225199</v>
      </c>
      <c r="AM731">
        <v>1729.3689097434001</v>
      </c>
      <c r="AO731">
        <v>1.0876520151400999</v>
      </c>
    </row>
    <row r="732" spans="1:41">
      <c r="A732">
        <v>731</v>
      </c>
      <c r="G732" t="s">
        <v>245</v>
      </c>
      <c r="AA732" s="1">
        <v>44011</v>
      </c>
    </row>
    <row r="733" spans="1:41">
      <c r="A733">
        <v>732</v>
      </c>
      <c r="G733" t="s">
        <v>245</v>
      </c>
      <c r="AA733" s="1">
        <v>44025</v>
      </c>
      <c r="AB733">
        <v>5.13</v>
      </c>
      <c r="AC733">
        <v>30</v>
      </c>
      <c r="AD733">
        <v>20.206666666666699</v>
      </c>
      <c r="AE733">
        <v>5.34</v>
      </c>
      <c r="AF733">
        <v>0.38273333333333298</v>
      </c>
      <c r="AG733">
        <v>4.8899999999999997</v>
      </c>
      <c r="AH733">
        <v>3.07</v>
      </c>
      <c r="AI733">
        <v>597.24400000000003</v>
      </c>
      <c r="AJ733">
        <v>686.95641401750197</v>
      </c>
      <c r="AK733">
        <v>-13.1077802641256</v>
      </c>
      <c r="AL733">
        <v>1.0825761502839799</v>
      </c>
      <c r="AM733">
        <v>1556.4601152314899</v>
      </c>
      <c r="AO733">
        <v>1.03551640464004</v>
      </c>
    </row>
    <row r="734" spans="1:41">
      <c r="A734">
        <v>733</v>
      </c>
      <c r="G734" t="s">
        <v>245</v>
      </c>
      <c r="AA734" s="1">
        <v>44039</v>
      </c>
      <c r="AB734">
        <v>5.12</v>
      </c>
      <c r="AC734">
        <v>30</v>
      </c>
      <c r="AD734">
        <v>24.33</v>
      </c>
      <c r="AE734">
        <v>5.63</v>
      </c>
      <c r="AF734">
        <v>0.44626666666666698</v>
      </c>
      <c r="AG734">
        <v>5.14</v>
      </c>
      <c r="AH734">
        <v>1.27</v>
      </c>
      <c r="AI734">
        <v>1726.54</v>
      </c>
      <c r="AJ734">
        <v>1043.65133290526</v>
      </c>
      <c r="AK734">
        <v>-13.2763967895755</v>
      </c>
      <c r="AL734">
        <v>1.4718421216637301</v>
      </c>
      <c r="AM734">
        <v>2245.4223318119298</v>
      </c>
      <c r="AN734">
        <v>1.91983208324161</v>
      </c>
      <c r="AO734">
        <v>1.40686555152654</v>
      </c>
    </row>
    <row r="735" spans="1:41">
      <c r="A735">
        <v>734</v>
      </c>
      <c r="G735" t="s">
        <v>245</v>
      </c>
      <c r="AA735" s="1">
        <v>44053</v>
      </c>
      <c r="AB735">
        <v>5.01</v>
      </c>
      <c r="AC735">
        <v>40</v>
      </c>
      <c r="AD735">
        <v>61.53</v>
      </c>
      <c r="AE735">
        <v>6.72</v>
      </c>
      <c r="AF735">
        <v>0.71809999999999996</v>
      </c>
      <c r="AG735">
        <v>8.6300000000000008</v>
      </c>
      <c r="AH735">
        <v>17.29</v>
      </c>
      <c r="AI735">
        <v>555.41800000000001</v>
      </c>
      <c r="AJ735">
        <v>1957.8031530978501</v>
      </c>
      <c r="AK735">
        <v>-12.941029151982301</v>
      </c>
      <c r="AL735">
        <v>2.7538263684563802</v>
      </c>
      <c r="AN735">
        <v>3.8002863057522398</v>
      </c>
    </row>
    <row r="736" spans="1:41">
      <c r="A736">
        <v>735</v>
      </c>
      <c r="G736" t="s">
        <v>245</v>
      </c>
      <c r="AA736" s="1">
        <v>44081</v>
      </c>
      <c r="AB736">
        <v>5.08</v>
      </c>
      <c r="AC736">
        <v>40</v>
      </c>
      <c r="AD736">
        <v>27.286666666666701</v>
      </c>
      <c r="AE736">
        <v>8.69</v>
      </c>
      <c r="AF736">
        <v>0.52393333333333303</v>
      </c>
      <c r="AG736">
        <v>5.57</v>
      </c>
      <c r="AH736">
        <v>8.7799999999999994</v>
      </c>
      <c r="AJ736">
        <v>1265.0630639293399</v>
      </c>
      <c r="AK736">
        <v>-12.822721995353801</v>
      </c>
      <c r="AL736">
        <v>2.2611108378740701</v>
      </c>
      <c r="AM736">
        <v>3212.3413006275</v>
      </c>
      <c r="AN736">
        <v>4.5751266499056804</v>
      </c>
      <c r="AO736">
        <v>2.17402837884315</v>
      </c>
    </row>
    <row r="737" spans="1:41">
      <c r="A737">
        <v>736</v>
      </c>
      <c r="G737" t="s">
        <v>245</v>
      </c>
      <c r="AA737" s="1">
        <v>44095</v>
      </c>
      <c r="AB737">
        <v>4.9000000000000004</v>
      </c>
      <c r="AC737">
        <v>40</v>
      </c>
      <c r="AD737">
        <v>29.703333333333301</v>
      </c>
      <c r="AE737">
        <v>30.7</v>
      </c>
      <c r="AF737">
        <v>0.56003333333333305</v>
      </c>
      <c r="AG737">
        <v>5.44</v>
      </c>
      <c r="AH737">
        <v>2.52</v>
      </c>
      <c r="AJ737">
        <v>1278.91760102175</v>
      </c>
      <c r="AK737">
        <v>-12.8298694553158</v>
      </c>
      <c r="AL737">
        <v>2.45979289234814</v>
      </c>
      <c r="AM737">
        <v>3232.5260014998398</v>
      </c>
      <c r="AN737">
        <v>3.4118713039783999</v>
      </c>
      <c r="AO737">
        <v>2.4000778235186999</v>
      </c>
    </row>
    <row r="738" spans="1:41">
      <c r="A738">
        <v>737</v>
      </c>
      <c r="G738" t="s">
        <v>245</v>
      </c>
      <c r="AA738" s="1">
        <v>44125</v>
      </c>
      <c r="AB738">
        <v>4.8600000000000003</v>
      </c>
      <c r="AC738">
        <v>36</v>
      </c>
      <c r="AD738">
        <v>27</v>
      </c>
      <c r="AE738">
        <v>28.72</v>
      </c>
      <c r="AF738">
        <v>0.54</v>
      </c>
      <c r="AG738">
        <v>16.399999999999999</v>
      </c>
      <c r="AH738">
        <v>4</v>
      </c>
      <c r="AJ738">
        <v>1007.78906409175</v>
      </c>
      <c r="AK738">
        <v>-12.985613727827101</v>
      </c>
      <c r="AL738">
        <v>1.52395726966627</v>
      </c>
    </row>
    <row r="739" spans="1:41">
      <c r="A739">
        <v>738</v>
      </c>
      <c r="G739" t="s">
        <v>245</v>
      </c>
      <c r="AA739" s="1">
        <v>44138</v>
      </c>
      <c r="AB739">
        <v>4.5199999999999996</v>
      </c>
      <c r="AC739">
        <v>35</v>
      </c>
      <c r="AD739">
        <v>35.6</v>
      </c>
      <c r="AE739">
        <v>39.64</v>
      </c>
      <c r="AF739">
        <v>0.7</v>
      </c>
      <c r="AG739">
        <v>27.19</v>
      </c>
      <c r="AH739">
        <v>4.12</v>
      </c>
      <c r="AI739">
        <v>889.93499999999995</v>
      </c>
      <c r="AJ739">
        <v>802.26435607502196</v>
      </c>
      <c r="AK739">
        <v>-13.4167453660924</v>
      </c>
      <c r="AL739">
        <v>2.0684346652568601</v>
      </c>
    </row>
    <row r="740" spans="1:41">
      <c r="A740">
        <v>739</v>
      </c>
      <c r="G740" t="s">
        <v>245</v>
      </c>
      <c r="AA740" s="1">
        <v>44153</v>
      </c>
      <c r="AB740">
        <v>4.67</v>
      </c>
      <c r="AC740">
        <v>37</v>
      </c>
      <c r="AD740">
        <v>33.799999999999997</v>
      </c>
      <c r="AE740">
        <v>53.58</v>
      </c>
      <c r="AF740">
        <v>0.7</v>
      </c>
      <c r="AG740">
        <v>33.869999999999997</v>
      </c>
      <c r="AH740">
        <v>5.14</v>
      </c>
      <c r="AI740">
        <v>1306.6500000000001</v>
      </c>
      <c r="AJ740">
        <v>1022.9201860755099</v>
      </c>
      <c r="AK740">
        <v>-13.064813048134599</v>
      </c>
      <c r="AL740">
        <v>2.0471275552463699</v>
      </c>
    </row>
    <row r="741" spans="1:41">
      <c r="A741">
        <v>740</v>
      </c>
      <c r="G741" t="s">
        <v>245</v>
      </c>
      <c r="AA741" s="1">
        <v>44166</v>
      </c>
      <c r="AB741">
        <v>4.8899999999999997</v>
      </c>
      <c r="AC741">
        <v>31</v>
      </c>
      <c r="AD741">
        <v>20.7</v>
      </c>
      <c r="AE741">
        <v>49.64</v>
      </c>
      <c r="AF741">
        <v>0.51</v>
      </c>
      <c r="AG741">
        <v>49.15</v>
      </c>
      <c r="AH741">
        <v>5.53</v>
      </c>
      <c r="AI741">
        <v>1440.24</v>
      </c>
      <c r="AJ741">
        <v>779.17948573129195</v>
      </c>
      <c r="AK741">
        <v>-13.0644717083079</v>
      </c>
      <c r="AL741">
        <v>1.8276695999228001</v>
      </c>
    </row>
    <row r="742" spans="1:41">
      <c r="A742">
        <v>741</v>
      </c>
      <c r="G742" t="s">
        <v>245</v>
      </c>
      <c r="AA742" s="1">
        <v>44180</v>
      </c>
      <c r="AB742">
        <v>4.8899999999999997</v>
      </c>
      <c r="AC742">
        <v>31</v>
      </c>
      <c r="AD742">
        <v>21.8</v>
      </c>
      <c r="AE742">
        <v>61.38</v>
      </c>
      <c r="AF742">
        <v>0.51</v>
      </c>
      <c r="AG742">
        <v>48.65</v>
      </c>
      <c r="AH742">
        <v>6.48</v>
      </c>
      <c r="AI742">
        <v>1397.52</v>
      </c>
      <c r="AJ742">
        <v>787.84732934323802</v>
      </c>
      <c r="AK742">
        <v>-13.083710841210699</v>
      </c>
      <c r="AL742">
        <v>1.3860237596082801</v>
      </c>
    </row>
    <row r="743" spans="1:41">
      <c r="A743">
        <v>742</v>
      </c>
      <c r="G743" t="s">
        <v>245</v>
      </c>
      <c r="AA743" s="1">
        <v>44216</v>
      </c>
      <c r="AB743">
        <v>5.09</v>
      </c>
      <c r="AC743">
        <v>2.9000000000000001E-2</v>
      </c>
      <c r="AD743">
        <v>16.5</v>
      </c>
      <c r="AE743">
        <v>71.48</v>
      </c>
      <c r="AF743">
        <v>0.44</v>
      </c>
      <c r="AG743">
        <v>52.19</v>
      </c>
      <c r="AH743">
        <v>4.84</v>
      </c>
      <c r="AI743">
        <v>1536.57</v>
      </c>
      <c r="AJ743">
        <v>631.72178594263698</v>
      </c>
      <c r="AK743">
        <v>-13.170783895998101</v>
      </c>
      <c r="AL743">
        <v>1.92088442140975</v>
      </c>
    </row>
    <row r="744" spans="1:41">
      <c r="A744">
        <v>743</v>
      </c>
      <c r="G744" t="s">
        <v>245</v>
      </c>
      <c r="AA744" s="1">
        <v>44244</v>
      </c>
      <c r="AB744">
        <v>5.24</v>
      </c>
      <c r="AC744">
        <v>29.84</v>
      </c>
      <c r="AD744">
        <v>15.6</v>
      </c>
      <c r="AE744">
        <v>89.49</v>
      </c>
      <c r="AF744">
        <v>0.5</v>
      </c>
      <c r="AG744">
        <v>71.09</v>
      </c>
      <c r="AH744">
        <v>3.44</v>
      </c>
      <c r="AI744">
        <v>1658.56</v>
      </c>
      <c r="AJ744">
        <v>696.85974477272202</v>
      </c>
      <c r="AK744">
        <v>-13.240463052195199</v>
      </c>
      <c r="AL744">
        <v>2.1882518649403</v>
      </c>
    </row>
    <row r="745" spans="1:41">
      <c r="A745">
        <v>744</v>
      </c>
      <c r="G745" t="s">
        <v>245</v>
      </c>
      <c r="AA745" s="1">
        <v>44272</v>
      </c>
      <c r="AB745">
        <v>5.22</v>
      </c>
      <c r="AC745">
        <v>30.58</v>
      </c>
      <c r="AD745">
        <v>16.3</v>
      </c>
      <c r="AE745">
        <v>115.3</v>
      </c>
      <c r="AF745">
        <v>0.51</v>
      </c>
      <c r="AG745">
        <v>80.44</v>
      </c>
      <c r="AH745">
        <v>3.68</v>
      </c>
      <c r="AI745">
        <v>1120.1099999999999</v>
      </c>
      <c r="AJ745">
        <v>737.84629869398202</v>
      </c>
      <c r="AK745">
        <v>-13.258637286361701</v>
      </c>
      <c r="AL745">
        <v>2.52294698235574</v>
      </c>
    </row>
    <row r="746" spans="1:41">
      <c r="A746">
        <v>745</v>
      </c>
      <c r="G746" t="s">
        <v>245</v>
      </c>
      <c r="AA746" s="1">
        <v>44286</v>
      </c>
      <c r="AB746">
        <v>4.88</v>
      </c>
      <c r="AC746">
        <v>36.26</v>
      </c>
      <c r="AD746">
        <v>31.4</v>
      </c>
      <c r="AE746">
        <v>222.65</v>
      </c>
      <c r="AF746">
        <v>0.88</v>
      </c>
      <c r="AG746">
        <v>97.37</v>
      </c>
      <c r="AH746">
        <v>3.28</v>
      </c>
      <c r="AI746">
        <v>1437.81</v>
      </c>
      <c r="AJ746">
        <v>474.90169659317002</v>
      </c>
      <c r="AK746">
        <v>-13.7325865287175</v>
      </c>
      <c r="AL746">
        <v>2.2776664220813401</v>
      </c>
    </row>
    <row r="747" spans="1:41">
      <c r="A747">
        <v>746</v>
      </c>
      <c r="G747" t="s">
        <v>245</v>
      </c>
      <c r="AA747" s="1">
        <v>44294</v>
      </c>
      <c r="AB747">
        <v>4.91</v>
      </c>
      <c r="AC747">
        <v>31.59</v>
      </c>
      <c r="AD747">
        <v>25.8</v>
      </c>
      <c r="AE747">
        <v>187.31</v>
      </c>
      <c r="AF747">
        <v>0.75</v>
      </c>
      <c r="AG747">
        <v>88.31</v>
      </c>
      <c r="AH747">
        <v>3.2</v>
      </c>
      <c r="AI747">
        <v>1397.08</v>
      </c>
      <c r="AJ747">
        <v>775.01901675061902</v>
      </c>
      <c r="AK747">
        <v>-13.845524429455899</v>
      </c>
      <c r="AL747">
        <v>2.1678334378773898</v>
      </c>
    </row>
    <row r="748" spans="1:41">
      <c r="A748">
        <v>747</v>
      </c>
      <c r="G748" t="s">
        <v>245</v>
      </c>
      <c r="AA748" s="1">
        <v>44299</v>
      </c>
      <c r="AB748">
        <v>5.0199999999999996</v>
      </c>
      <c r="AC748">
        <v>29.95</v>
      </c>
      <c r="AD748">
        <v>21.3</v>
      </c>
      <c r="AE748">
        <v>149.21</v>
      </c>
      <c r="AF748">
        <v>0.63</v>
      </c>
      <c r="AG748">
        <v>71.72</v>
      </c>
      <c r="AH748">
        <v>2.87</v>
      </c>
      <c r="AI748">
        <v>1429.6899999999901</v>
      </c>
      <c r="AJ748">
        <v>634.76483224069</v>
      </c>
      <c r="AK748">
        <v>-13.659088821754899</v>
      </c>
      <c r="AL748">
        <v>1.80127841160534</v>
      </c>
    </row>
    <row r="749" spans="1:41">
      <c r="A749">
        <v>748</v>
      </c>
      <c r="G749" t="s">
        <v>245</v>
      </c>
      <c r="AA749" s="1">
        <v>44306</v>
      </c>
      <c r="AB749">
        <v>4.72</v>
      </c>
      <c r="AC749">
        <v>30.95</v>
      </c>
      <c r="AD749">
        <v>33.1</v>
      </c>
      <c r="AE749">
        <v>186.89</v>
      </c>
      <c r="AF749">
        <v>1.0900000000000001</v>
      </c>
      <c r="AG749">
        <v>266.26</v>
      </c>
      <c r="AH749">
        <v>10.42</v>
      </c>
      <c r="AI749">
        <v>892.17</v>
      </c>
      <c r="AJ749">
        <v>757.08942311052203</v>
      </c>
      <c r="AK749">
        <v>-14.9301804403581</v>
      </c>
      <c r="AL749">
        <v>2.4029092455268</v>
      </c>
    </row>
    <row r="750" spans="1:41">
      <c r="A750">
        <v>749</v>
      </c>
      <c r="G750" t="s">
        <v>245</v>
      </c>
      <c r="AA750" s="1">
        <v>44307</v>
      </c>
      <c r="AB750">
        <v>4.7300000000000004</v>
      </c>
      <c r="AC750">
        <v>30.36</v>
      </c>
      <c r="AD750">
        <v>28.8</v>
      </c>
      <c r="AE750">
        <v>152.34</v>
      </c>
      <c r="AF750">
        <v>0.92</v>
      </c>
      <c r="AG750">
        <v>205.64</v>
      </c>
      <c r="AH750">
        <v>5.13</v>
      </c>
      <c r="AI750">
        <v>977.63499999999999</v>
      </c>
      <c r="AJ750">
        <v>631.85755572823803</v>
      </c>
      <c r="AK750">
        <v>-14.8868866817417</v>
      </c>
      <c r="AL750">
        <v>1.6510417269704101</v>
      </c>
    </row>
    <row r="751" spans="1:41">
      <c r="A751">
        <v>750</v>
      </c>
      <c r="G751" t="s">
        <v>245</v>
      </c>
      <c r="AA751" s="1">
        <v>44313</v>
      </c>
      <c r="AB751">
        <v>4.88</v>
      </c>
      <c r="AC751">
        <v>28.07</v>
      </c>
      <c r="AD751">
        <v>22.3</v>
      </c>
      <c r="AE751">
        <v>136.26</v>
      </c>
      <c r="AF751">
        <v>0.67</v>
      </c>
      <c r="AG751">
        <v>125.7</v>
      </c>
      <c r="AH751">
        <v>2.91</v>
      </c>
      <c r="AI751">
        <v>999.303</v>
      </c>
      <c r="AJ751">
        <v>524.05916893188999</v>
      </c>
      <c r="AK751">
        <v>-14.5682977890645</v>
      </c>
      <c r="AL751">
        <v>1.5319229976334501</v>
      </c>
    </row>
    <row r="752" spans="1:41">
      <c r="A752">
        <v>751</v>
      </c>
      <c r="G752" t="s">
        <v>245</v>
      </c>
      <c r="AA752" s="1">
        <v>44320</v>
      </c>
      <c r="AB752">
        <v>4.82</v>
      </c>
      <c r="AC752">
        <v>27.54</v>
      </c>
      <c r="AD752">
        <v>24</v>
      </c>
      <c r="AE752">
        <v>134.91999999999999</v>
      </c>
      <c r="AF752">
        <v>0.71</v>
      </c>
      <c r="AG752">
        <v>143.38</v>
      </c>
      <c r="AH752">
        <v>4.37</v>
      </c>
      <c r="AI752">
        <v>1022.48999999999</v>
      </c>
      <c r="AJ752">
        <v>526.74201676859502</v>
      </c>
      <c r="AK752">
        <v>-14.783580980460901</v>
      </c>
      <c r="AL752">
        <v>1.5936130550446299</v>
      </c>
    </row>
    <row r="753" spans="1:41">
      <c r="A753">
        <v>752</v>
      </c>
      <c r="G753" t="s">
        <v>245</v>
      </c>
      <c r="AA753" s="1">
        <v>44323</v>
      </c>
      <c r="AB753">
        <v>4.8600000000000003</v>
      </c>
      <c r="AC753">
        <v>26.46</v>
      </c>
      <c r="AD753">
        <v>22.5</v>
      </c>
      <c r="AE753">
        <v>116.01</v>
      </c>
      <c r="AF753">
        <v>0.64</v>
      </c>
      <c r="AG753">
        <v>114.48</v>
      </c>
      <c r="AH753">
        <v>4.5999999999999996</v>
      </c>
      <c r="AI753">
        <v>899.80499999999995</v>
      </c>
      <c r="AJ753">
        <v>446.50901386112503</v>
      </c>
      <c r="AK753">
        <v>-14.696430575850499</v>
      </c>
      <c r="AL753">
        <v>1.2401777983086899</v>
      </c>
    </row>
    <row r="754" spans="1:41">
      <c r="A754">
        <v>753</v>
      </c>
      <c r="G754" t="s">
        <v>245</v>
      </c>
      <c r="AA754" s="1">
        <v>44326</v>
      </c>
      <c r="AB754">
        <v>4.91</v>
      </c>
      <c r="AC754">
        <v>24.66</v>
      </c>
      <c r="AD754">
        <v>23.1</v>
      </c>
      <c r="AE754">
        <v>85.73</v>
      </c>
      <c r="AF754">
        <v>0.62</v>
      </c>
      <c r="AG754">
        <v>100.38</v>
      </c>
      <c r="AH754">
        <v>3.34</v>
      </c>
      <c r="AI754">
        <v>983.62599999999998</v>
      </c>
      <c r="AJ754">
        <v>539.16513869766095</v>
      </c>
      <c r="AL754">
        <v>1.14219907142711</v>
      </c>
    </row>
    <row r="755" spans="1:41">
      <c r="A755">
        <v>754</v>
      </c>
      <c r="G755" t="s">
        <v>245</v>
      </c>
      <c r="AA755" s="1">
        <v>44330</v>
      </c>
      <c r="AB755">
        <v>4.97</v>
      </c>
      <c r="AC755">
        <v>25.1</v>
      </c>
      <c r="AD755">
        <v>21</v>
      </c>
      <c r="AE755">
        <v>77.260000000000005</v>
      </c>
      <c r="AF755">
        <v>0.56000000000000005</v>
      </c>
      <c r="AG755">
        <v>52.94</v>
      </c>
      <c r="AH755">
        <v>4.28</v>
      </c>
      <c r="AI755">
        <v>1059.8799999999901</v>
      </c>
      <c r="AJ755">
        <v>1084.45409970068</v>
      </c>
      <c r="AK755">
        <v>-15.030334101622399</v>
      </c>
      <c r="AL755">
        <v>1.2074444738971399</v>
      </c>
    </row>
    <row r="756" spans="1:41">
      <c r="A756">
        <v>755</v>
      </c>
      <c r="G756" t="s">
        <v>245</v>
      </c>
      <c r="AA756" s="1">
        <v>44335</v>
      </c>
      <c r="AB756">
        <v>4.91</v>
      </c>
      <c r="AC756">
        <v>28.19</v>
      </c>
      <c r="AD756">
        <v>25.6</v>
      </c>
      <c r="AE756">
        <v>94.64</v>
      </c>
      <c r="AF756">
        <v>0.64</v>
      </c>
      <c r="AG756">
        <v>54.17</v>
      </c>
      <c r="AH756">
        <v>3.68</v>
      </c>
      <c r="AI756">
        <v>1095</v>
      </c>
      <c r="AJ756">
        <v>589.98451037792199</v>
      </c>
      <c r="AK756">
        <v>-14.2706442409788</v>
      </c>
      <c r="AL756">
        <v>1.2626780766201999</v>
      </c>
      <c r="AM756">
        <v>1847.3504399532301</v>
      </c>
      <c r="AO756">
        <v>1.2625312508044999</v>
      </c>
    </row>
    <row r="757" spans="1:41">
      <c r="A757">
        <v>756</v>
      </c>
      <c r="G757" t="s">
        <v>245</v>
      </c>
      <c r="AA757" s="1">
        <v>44341</v>
      </c>
      <c r="AB757">
        <v>4.97</v>
      </c>
      <c r="AC757">
        <v>28.21</v>
      </c>
      <c r="AD757">
        <v>23.4</v>
      </c>
      <c r="AE757">
        <v>79.73</v>
      </c>
      <c r="AF757">
        <v>0.57999999999999996</v>
      </c>
      <c r="AG757">
        <v>24.39</v>
      </c>
      <c r="AH757">
        <v>3.6</v>
      </c>
      <c r="AI757">
        <v>1162.8699999999999</v>
      </c>
      <c r="AJ757">
        <v>555.96350921067301</v>
      </c>
      <c r="AK757">
        <v>-14.0737036094568</v>
      </c>
      <c r="AL757">
        <v>1.3595176644292799</v>
      </c>
      <c r="AM757">
        <v>2227.3599283049698</v>
      </c>
      <c r="AN757">
        <v>1.6950003179303901</v>
      </c>
      <c r="AO757">
        <v>1.3593561337684601</v>
      </c>
    </row>
    <row r="758" spans="1:41">
      <c r="A758">
        <v>757</v>
      </c>
      <c r="G758" t="s">
        <v>245</v>
      </c>
      <c r="AA758" s="1">
        <v>44356</v>
      </c>
      <c r="AD758">
        <v>26.5</v>
      </c>
      <c r="AE758">
        <v>7.88</v>
      </c>
      <c r="AF758">
        <v>0.56000000000000005</v>
      </c>
      <c r="AG758">
        <v>6.76</v>
      </c>
      <c r="AH758">
        <v>2.59</v>
      </c>
      <c r="AI758">
        <v>817.77300000000002</v>
      </c>
      <c r="AJ758">
        <v>964.06632715004798</v>
      </c>
      <c r="AK758">
        <v>-13.5456301791853</v>
      </c>
      <c r="AL758">
        <v>1.0220472445505999</v>
      </c>
      <c r="AM758">
        <v>1848.3319510619999</v>
      </c>
      <c r="AN758">
        <v>4.4773354464143402</v>
      </c>
      <c r="AO758">
        <v>1.0219235174632699</v>
      </c>
    </row>
    <row r="759" spans="1:41">
      <c r="A759">
        <v>758</v>
      </c>
      <c r="G759" t="s">
        <v>245</v>
      </c>
      <c r="AA759" s="1">
        <v>44368</v>
      </c>
      <c r="AB759">
        <v>4.55</v>
      </c>
      <c r="AC759">
        <v>40.229999999999997</v>
      </c>
      <c r="AD759">
        <v>60.8</v>
      </c>
      <c r="AE759">
        <v>229.25</v>
      </c>
      <c r="AF759">
        <v>1.72</v>
      </c>
      <c r="AG759">
        <v>240.52</v>
      </c>
      <c r="AH759">
        <v>7.12</v>
      </c>
      <c r="AI759">
        <v>685.80700000000002</v>
      </c>
      <c r="AJ759">
        <v>1506.8419495544999</v>
      </c>
      <c r="AK759">
        <v>-11.8874404502314</v>
      </c>
      <c r="AL759">
        <v>2.1253784115675201</v>
      </c>
      <c r="AM759">
        <v>3308.5619490725699</v>
      </c>
      <c r="AN759">
        <v>3.1246802045419901</v>
      </c>
      <c r="AO759">
        <v>2.1251283321424999</v>
      </c>
    </row>
    <row r="760" spans="1:41">
      <c r="A760">
        <v>759</v>
      </c>
      <c r="G760" t="s">
        <v>245</v>
      </c>
      <c r="AA760" s="1">
        <v>44384</v>
      </c>
      <c r="AB760">
        <v>4.96</v>
      </c>
      <c r="AC760">
        <v>32.99</v>
      </c>
      <c r="AD760">
        <v>44.8</v>
      </c>
      <c r="AE760">
        <v>11.26</v>
      </c>
      <c r="AF760">
        <v>0.99</v>
      </c>
      <c r="AG760">
        <v>13.49</v>
      </c>
      <c r="AH760">
        <v>6.07</v>
      </c>
      <c r="AI760">
        <v>626.83299999999997</v>
      </c>
      <c r="AJ760">
        <v>2256.3135455783399</v>
      </c>
      <c r="AK760">
        <v>-12.894770461641</v>
      </c>
      <c r="AL760">
        <v>1.9919399960003199</v>
      </c>
      <c r="AN760">
        <v>11.7241321490774</v>
      </c>
    </row>
    <row r="761" spans="1:41">
      <c r="A761">
        <v>760</v>
      </c>
      <c r="G761" t="s">
        <v>245</v>
      </c>
      <c r="AA761" s="1">
        <v>44396</v>
      </c>
      <c r="AB761">
        <v>4.7699999999999996</v>
      </c>
      <c r="AC761">
        <v>38.770000000000003</v>
      </c>
      <c r="AD761">
        <v>54</v>
      </c>
      <c r="AE761">
        <v>107.68</v>
      </c>
      <c r="AF761">
        <v>1.25</v>
      </c>
      <c r="AG761">
        <v>83.59</v>
      </c>
      <c r="AH761">
        <v>3.56</v>
      </c>
      <c r="AI761">
        <v>689.45</v>
      </c>
      <c r="AJ761">
        <v>2038.83002526527</v>
      </c>
      <c r="AK761">
        <v>-12.3631354720688</v>
      </c>
      <c r="AL761">
        <v>1.92436414478238</v>
      </c>
      <c r="AN761">
        <v>9.7121107702235303</v>
      </c>
    </row>
    <row r="762" spans="1:41">
      <c r="A762">
        <v>761</v>
      </c>
      <c r="G762" t="s">
        <v>245</v>
      </c>
      <c r="AA762" s="1">
        <v>44411</v>
      </c>
      <c r="AB762">
        <v>4.76</v>
      </c>
      <c r="AC762">
        <v>36.22</v>
      </c>
      <c r="AD762">
        <v>48.5</v>
      </c>
      <c r="AF762">
        <v>1.1399999999999999</v>
      </c>
      <c r="AJ762">
        <v>1794.6138295242499</v>
      </c>
      <c r="AK762">
        <v>-12.515587616358999</v>
      </c>
      <c r="AL762">
        <v>2.1057700172249301</v>
      </c>
      <c r="AN762">
        <v>8.8460767210566704</v>
      </c>
    </row>
    <row r="763" spans="1:41">
      <c r="A763">
        <v>762</v>
      </c>
      <c r="G763" t="s">
        <v>245</v>
      </c>
      <c r="AA763" s="1">
        <v>44440</v>
      </c>
      <c r="AB763">
        <v>4.76</v>
      </c>
      <c r="AC763">
        <v>35.659999999999997</v>
      </c>
      <c r="AD763">
        <v>44.2</v>
      </c>
      <c r="AE763">
        <v>90</v>
      </c>
      <c r="AF763">
        <v>1.04</v>
      </c>
      <c r="AG763">
        <v>100.87</v>
      </c>
      <c r="AH763">
        <v>12.86</v>
      </c>
      <c r="AI763">
        <v>796.77099999999996</v>
      </c>
      <c r="AJ763">
        <v>1665.56802920721</v>
      </c>
      <c r="AK763">
        <v>-12.6505392988201</v>
      </c>
      <c r="AL763">
        <v>1.9527889661855899</v>
      </c>
      <c r="AN763">
        <v>6.7157951182709503</v>
      </c>
    </row>
    <row r="764" spans="1:41">
      <c r="A764">
        <v>763</v>
      </c>
      <c r="G764" t="s">
        <v>245</v>
      </c>
      <c r="AA764" s="1">
        <v>44452</v>
      </c>
      <c r="AB764">
        <v>4.8600000000000003</v>
      </c>
      <c r="AC764">
        <v>34.44</v>
      </c>
      <c r="AD764">
        <v>41.9</v>
      </c>
      <c r="AE764">
        <v>95.93</v>
      </c>
      <c r="AF764">
        <v>1.1200000000000001</v>
      </c>
      <c r="AG764">
        <v>135.22</v>
      </c>
      <c r="AH764">
        <v>5.25</v>
      </c>
      <c r="AI764">
        <v>751.02700000000004</v>
      </c>
      <c r="AJ764">
        <v>1789.65172845546</v>
      </c>
      <c r="AK764">
        <v>-12.661796121922199</v>
      </c>
      <c r="AL764">
        <v>1.99089182588207</v>
      </c>
      <c r="AN764">
        <v>5.2079877235386398</v>
      </c>
    </row>
    <row r="765" spans="1:41">
      <c r="A765">
        <v>764</v>
      </c>
      <c r="G765" t="s">
        <v>245</v>
      </c>
      <c r="AA765" s="1">
        <v>44459</v>
      </c>
      <c r="AD765">
        <v>32.9</v>
      </c>
      <c r="AL765">
        <v>1.7970170679252599</v>
      </c>
      <c r="AN765">
        <v>4.8410469123255204</v>
      </c>
    </row>
    <row r="766" spans="1:41">
      <c r="A766">
        <v>765</v>
      </c>
      <c r="G766" t="s">
        <v>245</v>
      </c>
      <c r="AA766" s="1">
        <v>44459</v>
      </c>
      <c r="AD766">
        <v>30.5</v>
      </c>
    </row>
    <row r="767" spans="1:41">
      <c r="A767">
        <v>766</v>
      </c>
      <c r="G767" t="s">
        <v>245</v>
      </c>
      <c r="AA767" s="1">
        <v>44460</v>
      </c>
      <c r="AD767">
        <v>29.8</v>
      </c>
      <c r="AL767">
        <v>1.53587968333822</v>
      </c>
      <c r="AN767">
        <v>8.3860946697113707</v>
      </c>
    </row>
    <row r="768" spans="1:41">
      <c r="A768">
        <v>767</v>
      </c>
      <c r="G768" t="s">
        <v>245</v>
      </c>
      <c r="AA768" s="1">
        <v>44460</v>
      </c>
      <c r="AD768">
        <v>28.6</v>
      </c>
    </row>
    <row r="769" spans="1:40">
      <c r="A769">
        <v>768</v>
      </c>
      <c r="G769" t="s">
        <v>245</v>
      </c>
      <c r="AA769" s="1">
        <v>44461</v>
      </c>
      <c r="AD769">
        <v>28.9</v>
      </c>
      <c r="AL769">
        <v>1.4414700246266201</v>
      </c>
      <c r="AN769">
        <v>6.6381891782225102</v>
      </c>
    </row>
    <row r="770" spans="1:40">
      <c r="A770">
        <v>769</v>
      </c>
      <c r="G770" t="s">
        <v>245</v>
      </c>
      <c r="AA770" s="1">
        <v>44461</v>
      </c>
      <c r="AD770">
        <v>28</v>
      </c>
    </row>
    <row r="771" spans="1:40">
      <c r="A771">
        <v>770</v>
      </c>
      <c r="G771" t="s">
        <v>245</v>
      </c>
      <c r="AA771" s="1">
        <v>44462</v>
      </c>
      <c r="AD771">
        <v>28.9</v>
      </c>
      <c r="AL771">
        <v>1.38899410123892</v>
      </c>
      <c r="AN771">
        <v>5.9945941984590103</v>
      </c>
    </row>
    <row r="772" spans="1:40">
      <c r="A772">
        <v>771</v>
      </c>
      <c r="G772" t="s">
        <v>245</v>
      </c>
      <c r="AA772" s="1">
        <v>44462</v>
      </c>
      <c r="AD772">
        <v>69.5</v>
      </c>
    </row>
    <row r="773" spans="1:40">
      <c r="A773">
        <v>772</v>
      </c>
      <c r="G773" t="s">
        <v>245</v>
      </c>
      <c r="AA773" s="1">
        <v>44464</v>
      </c>
      <c r="AD773">
        <v>63</v>
      </c>
      <c r="AL773">
        <v>1.79130951387797</v>
      </c>
      <c r="AN773">
        <v>3.3832866985989001</v>
      </c>
    </row>
    <row r="774" spans="1:40">
      <c r="A774">
        <v>773</v>
      </c>
      <c r="G774" t="s">
        <v>245</v>
      </c>
      <c r="AA774" s="1">
        <v>44464</v>
      </c>
      <c r="AD774">
        <v>59.1</v>
      </c>
    </row>
    <row r="775" spans="1:40">
      <c r="A775">
        <v>774</v>
      </c>
      <c r="G775" t="s">
        <v>245</v>
      </c>
      <c r="AA775" s="1">
        <v>44465</v>
      </c>
      <c r="AD775">
        <v>51</v>
      </c>
      <c r="AL775">
        <v>1.63733984999057</v>
      </c>
      <c r="AN775">
        <v>4.2730655504030901</v>
      </c>
    </row>
    <row r="776" spans="1:40">
      <c r="A776">
        <v>775</v>
      </c>
      <c r="G776" t="s">
        <v>245</v>
      </c>
      <c r="AA776" s="1">
        <v>44465</v>
      </c>
      <c r="AD776">
        <v>48.3</v>
      </c>
    </row>
    <row r="777" spans="1:40">
      <c r="A777">
        <v>776</v>
      </c>
      <c r="G777" t="s">
        <v>245</v>
      </c>
      <c r="AA777" s="1">
        <v>44466</v>
      </c>
      <c r="AD777">
        <v>45.5</v>
      </c>
      <c r="AL777">
        <v>1.6370041115172</v>
      </c>
      <c r="AN777">
        <v>4.5860707591405196</v>
      </c>
    </row>
    <row r="778" spans="1:40">
      <c r="A778">
        <v>777</v>
      </c>
      <c r="G778" t="s">
        <v>245</v>
      </c>
      <c r="AA778" s="1">
        <v>44466</v>
      </c>
      <c r="AD778">
        <v>43.3</v>
      </c>
    </row>
    <row r="779" spans="1:40">
      <c r="A779">
        <v>778</v>
      </c>
      <c r="G779" t="s">
        <v>245</v>
      </c>
      <c r="AA779" s="1">
        <v>44468</v>
      </c>
      <c r="AD779">
        <v>37.5</v>
      </c>
      <c r="AL779">
        <v>1.521052457531</v>
      </c>
      <c r="AN779">
        <v>4.07404480692799</v>
      </c>
    </row>
    <row r="780" spans="1:40">
      <c r="A780">
        <v>779</v>
      </c>
      <c r="G780" t="s">
        <v>245</v>
      </c>
      <c r="AA780" s="1">
        <v>44468</v>
      </c>
      <c r="AD780">
        <v>37.9</v>
      </c>
    </row>
    <row r="781" spans="1:40">
      <c r="A781">
        <v>780</v>
      </c>
      <c r="G781" t="s">
        <v>245</v>
      </c>
      <c r="AA781" s="1">
        <v>44469</v>
      </c>
      <c r="AD781">
        <v>35.700000000000003</v>
      </c>
      <c r="AL781">
        <v>1.4572267226478399</v>
      </c>
      <c r="AN781">
        <v>4.2512234675631202</v>
      </c>
    </row>
    <row r="782" spans="1:40">
      <c r="A782">
        <v>781</v>
      </c>
      <c r="G782" t="s">
        <v>245</v>
      </c>
      <c r="AA782" s="1">
        <v>44469</v>
      </c>
      <c r="AD782">
        <v>36.799999999999997</v>
      </c>
    </row>
    <row r="783" spans="1:40">
      <c r="A783">
        <v>782</v>
      </c>
      <c r="G783" t="s">
        <v>245</v>
      </c>
      <c r="AA783" s="1">
        <v>44470</v>
      </c>
      <c r="AD783">
        <v>36</v>
      </c>
      <c r="AL783">
        <v>1.43428443109532</v>
      </c>
      <c r="AN783">
        <v>4.1940095250663703</v>
      </c>
    </row>
    <row r="784" spans="1:40">
      <c r="A784">
        <v>783</v>
      </c>
      <c r="G784" t="s">
        <v>245</v>
      </c>
      <c r="AA784" s="1">
        <v>44471</v>
      </c>
      <c r="AD784">
        <v>44.4</v>
      </c>
      <c r="AL784">
        <v>1.59624441917418</v>
      </c>
      <c r="AN784">
        <v>3.6347893774367002</v>
      </c>
    </row>
    <row r="785" spans="1:40">
      <c r="A785">
        <v>784</v>
      </c>
      <c r="G785" t="s">
        <v>245</v>
      </c>
      <c r="AA785" s="1">
        <v>44472</v>
      </c>
      <c r="AD785">
        <v>40.299999999999997</v>
      </c>
      <c r="AL785">
        <v>1.4846455588935401</v>
      </c>
      <c r="AN785">
        <v>3.7344523740439799</v>
      </c>
    </row>
    <row r="786" spans="1:40">
      <c r="A786">
        <v>785</v>
      </c>
      <c r="G786" t="s">
        <v>245</v>
      </c>
      <c r="AA786" s="1">
        <v>44473</v>
      </c>
      <c r="AD786">
        <v>41.5</v>
      </c>
      <c r="AL786">
        <v>1.4677535972778899</v>
      </c>
      <c r="AN786">
        <v>3.5757298238916499</v>
      </c>
    </row>
    <row r="787" spans="1:40">
      <c r="A787">
        <v>786</v>
      </c>
      <c r="G787" t="s">
        <v>245</v>
      </c>
      <c r="AA787" s="1">
        <v>44474</v>
      </c>
      <c r="AD787">
        <v>50.9</v>
      </c>
      <c r="AL787">
        <v>1.5542768126756601</v>
      </c>
      <c r="AN787">
        <v>3.6938489309817499</v>
      </c>
    </row>
    <row r="788" spans="1:40">
      <c r="A788">
        <v>787</v>
      </c>
      <c r="G788" t="s">
        <v>245</v>
      </c>
      <c r="AA788" s="1">
        <v>44475</v>
      </c>
      <c r="AD788">
        <v>42.5</v>
      </c>
      <c r="AL788">
        <v>1.56469876828946</v>
      </c>
      <c r="AN788">
        <v>3.6144876559055801</v>
      </c>
    </row>
    <row r="789" spans="1:40">
      <c r="A789">
        <v>788</v>
      </c>
      <c r="G789" t="s">
        <v>245</v>
      </c>
      <c r="AA789" s="1">
        <v>44476</v>
      </c>
      <c r="AD789">
        <v>59</v>
      </c>
      <c r="AL789">
        <v>1.6183195061851601</v>
      </c>
      <c r="AN789">
        <v>2.55771532673233</v>
      </c>
    </row>
    <row r="790" spans="1:40">
      <c r="A790">
        <v>789</v>
      </c>
      <c r="G790" t="s">
        <v>245</v>
      </c>
      <c r="AA790" s="1">
        <v>44477</v>
      </c>
      <c r="AD790">
        <v>47.6</v>
      </c>
      <c r="AL790">
        <v>1.4607312433833699</v>
      </c>
      <c r="AN790">
        <v>3.3712529225821202</v>
      </c>
    </row>
    <row r="791" spans="1:40">
      <c r="A791">
        <v>790</v>
      </c>
      <c r="G791" t="s">
        <v>245</v>
      </c>
      <c r="AA791" s="1">
        <v>44478</v>
      </c>
      <c r="AD791">
        <v>42.8</v>
      </c>
      <c r="AL791">
        <v>1.34173531048175</v>
      </c>
      <c r="AN791">
        <v>2.8410007395728898</v>
      </c>
    </row>
    <row r="792" spans="1:40">
      <c r="A792">
        <v>791</v>
      </c>
      <c r="G792" t="s">
        <v>245</v>
      </c>
      <c r="AA792" s="1">
        <v>44479</v>
      </c>
      <c r="AD792">
        <v>37.299999999999997</v>
      </c>
      <c r="AL792">
        <v>1.4061141745037999</v>
      </c>
      <c r="AN792">
        <v>3.0462010706689302</v>
      </c>
    </row>
    <row r="793" spans="1:40">
      <c r="A793">
        <v>792</v>
      </c>
      <c r="G793" t="s">
        <v>245</v>
      </c>
      <c r="AA793" s="1">
        <v>44481</v>
      </c>
      <c r="AB793">
        <v>4.9400000000000004</v>
      </c>
      <c r="AC793">
        <v>33.770000000000003</v>
      </c>
      <c r="AD793">
        <v>37.299999999999997</v>
      </c>
      <c r="AE793">
        <v>110.84</v>
      </c>
      <c r="AF793">
        <v>1.1100000000000001</v>
      </c>
      <c r="AG793">
        <v>240.84</v>
      </c>
      <c r="AH793">
        <v>6.19</v>
      </c>
      <c r="AI793">
        <v>991.26700000000005</v>
      </c>
      <c r="AJ793">
        <v>1150.5394399755801</v>
      </c>
      <c r="AK793">
        <v>-12.3588568047451</v>
      </c>
      <c r="AL793">
        <v>1.3037727738165701</v>
      </c>
      <c r="AN793">
        <v>4.0249884906756703</v>
      </c>
    </row>
    <row r="794" spans="1:40">
      <c r="A794">
        <v>793</v>
      </c>
      <c r="G794" t="s">
        <v>245</v>
      </c>
      <c r="AA794" s="1">
        <v>44484</v>
      </c>
      <c r="AD794">
        <v>42.3</v>
      </c>
      <c r="AL794">
        <v>1.5619357113040799</v>
      </c>
      <c r="AN794">
        <v>2.6965704261160499</v>
      </c>
    </row>
    <row r="795" spans="1:40">
      <c r="A795">
        <v>794</v>
      </c>
      <c r="G795" t="s">
        <v>245</v>
      </c>
      <c r="AA795" s="1">
        <v>44487</v>
      </c>
      <c r="AD795">
        <v>39.5</v>
      </c>
      <c r="AL795">
        <v>1.4803391933780301</v>
      </c>
      <c r="AN795">
        <v>3.3155227234959299</v>
      </c>
    </row>
    <row r="796" spans="1:40">
      <c r="A796">
        <v>795</v>
      </c>
      <c r="G796" t="s">
        <v>245</v>
      </c>
      <c r="AA796" s="1">
        <v>44489</v>
      </c>
      <c r="AD796">
        <v>48.8</v>
      </c>
      <c r="AL796">
        <v>1.8848511960229899</v>
      </c>
      <c r="AN796">
        <v>2.2772801601490502</v>
      </c>
    </row>
    <row r="797" spans="1:40">
      <c r="A797">
        <v>796</v>
      </c>
      <c r="G797" t="s">
        <v>245</v>
      </c>
      <c r="AA797" s="1">
        <v>44491</v>
      </c>
      <c r="AD797">
        <v>39.200000000000003</v>
      </c>
      <c r="AL797">
        <v>1.23815257983885</v>
      </c>
      <c r="AN797">
        <v>2.0413159412065802</v>
      </c>
    </row>
    <row r="798" spans="1:40">
      <c r="A798">
        <v>797</v>
      </c>
      <c r="G798" t="s">
        <v>245</v>
      </c>
      <c r="AA798" s="1">
        <v>44493</v>
      </c>
      <c r="AD798">
        <v>29</v>
      </c>
      <c r="AL798">
        <v>1.5698199795641601</v>
      </c>
      <c r="AN798">
        <v>3.27377520783687</v>
      </c>
    </row>
    <row r="799" spans="1:40">
      <c r="A799">
        <v>798</v>
      </c>
      <c r="G799" t="s">
        <v>245</v>
      </c>
      <c r="AA799" s="1">
        <v>44503</v>
      </c>
      <c r="AD799">
        <v>36.299999999999997</v>
      </c>
      <c r="AL799">
        <v>1.2376840211276601</v>
      </c>
      <c r="AN799">
        <v>2.3136486050054099</v>
      </c>
    </row>
    <row r="800" spans="1:40">
      <c r="A800">
        <v>799</v>
      </c>
      <c r="G800" t="s">
        <v>245</v>
      </c>
      <c r="AA800" s="1">
        <v>44510</v>
      </c>
      <c r="AB800">
        <v>5.16</v>
      </c>
      <c r="AC800">
        <v>28.79</v>
      </c>
      <c r="AD800">
        <v>26.2</v>
      </c>
      <c r="AE800">
        <v>108.85</v>
      </c>
      <c r="AF800">
        <v>0.8</v>
      </c>
      <c r="AG800">
        <v>242.79</v>
      </c>
      <c r="AH800">
        <v>9.26</v>
      </c>
      <c r="AI800">
        <v>1121.1599999999901</v>
      </c>
      <c r="AJ800">
        <v>836.64121631318403</v>
      </c>
      <c r="AK800">
        <v>-13.0630218775604</v>
      </c>
      <c r="AL800">
        <v>1.4322858369012199</v>
      </c>
      <c r="AN800">
        <v>2.8342750801557099</v>
      </c>
    </row>
    <row r="801" spans="1:41">
      <c r="A801">
        <v>800</v>
      </c>
      <c r="G801" t="s">
        <v>245</v>
      </c>
      <c r="AA801" s="1">
        <v>44524</v>
      </c>
      <c r="AB801">
        <v>5.35</v>
      </c>
      <c r="AC801">
        <v>26.44</v>
      </c>
      <c r="AD801">
        <v>20.9</v>
      </c>
      <c r="AE801">
        <v>109.88</v>
      </c>
      <c r="AF801">
        <v>0.59</v>
      </c>
      <c r="AG801">
        <v>171.25</v>
      </c>
      <c r="AH801">
        <v>6.94</v>
      </c>
      <c r="AI801">
        <v>1408.70999999999</v>
      </c>
      <c r="AJ801">
        <v>629.54125313127497</v>
      </c>
      <c r="AK801">
        <v>-13.2781588732558</v>
      </c>
      <c r="AL801">
        <v>2.6715730143846401</v>
      </c>
      <c r="AM801">
        <v>2890.2930953955702</v>
      </c>
      <c r="AN801">
        <v>2.90735331746134</v>
      </c>
      <c r="AO801">
        <v>2.67127934733788</v>
      </c>
    </row>
    <row r="802" spans="1:41">
      <c r="A802">
        <v>801</v>
      </c>
      <c r="G802" t="s">
        <v>245</v>
      </c>
      <c r="AA802" s="1">
        <v>44545</v>
      </c>
      <c r="AB802">
        <v>5.49</v>
      </c>
      <c r="AC802">
        <v>26.83</v>
      </c>
      <c r="AD802">
        <v>14.7</v>
      </c>
      <c r="AE802">
        <v>152.81</v>
      </c>
      <c r="AF802">
        <v>0.61</v>
      </c>
      <c r="AG802">
        <v>150.08000000000001</v>
      </c>
      <c r="AH802">
        <v>7.71</v>
      </c>
      <c r="AI802">
        <v>1345.76</v>
      </c>
      <c r="AJ802">
        <v>679.46672110677503</v>
      </c>
      <c r="AK802">
        <v>-13.0013671406781</v>
      </c>
      <c r="AL802">
        <v>1.6521099170247</v>
      </c>
      <c r="AN802">
        <v>1.40168891652682</v>
      </c>
    </row>
    <row r="803" spans="1:41">
      <c r="A803">
        <v>802</v>
      </c>
      <c r="G803" t="s">
        <v>245</v>
      </c>
      <c r="AA803" s="1">
        <v>44573</v>
      </c>
      <c r="AB803">
        <v>5.0999999999999996</v>
      </c>
      <c r="AC803">
        <v>17.39</v>
      </c>
      <c r="AD803">
        <v>11.7</v>
      </c>
      <c r="AE803">
        <v>230.08</v>
      </c>
      <c r="AF803">
        <v>0.56000000000000005</v>
      </c>
      <c r="AG803">
        <v>98.4</v>
      </c>
      <c r="AH803">
        <v>3.73</v>
      </c>
      <c r="AJ803">
        <v>720</v>
      </c>
      <c r="AK803">
        <v>-13.2319410926613</v>
      </c>
      <c r="AL803">
        <v>1.5120433719420501</v>
      </c>
    </row>
    <row r="804" spans="1:41">
      <c r="A804">
        <v>803</v>
      </c>
      <c r="G804" t="s">
        <v>245</v>
      </c>
      <c r="AA804" s="1">
        <v>44601</v>
      </c>
      <c r="AB804">
        <v>5.61</v>
      </c>
      <c r="AC804">
        <v>30.33</v>
      </c>
      <c r="AD804">
        <v>12.5</v>
      </c>
      <c r="AE804">
        <v>259.27</v>
      </c>
      <c r="AF804">
        <v>0.56000000000000005</v>
      </c>
      <c r="AG804">
        <v>78.84</v>
      </c>
      <c r="AH804">
        <v>3.4</v>
      </c>
      <c r="AI804">
        <v>1721.81</v>
      </c>
      <c r="AJ804">
        <v>700</v>
      </c>
      <c r="AK804">
        <v>-13.050269222445801</v>
      </c>
      <c r="AL804">
        <v>1.4574418057330301</v>
      </c>
    </row>
    <row r="805" spans="1:41">
      <c r="A805">
        <v>804</v>
      </c>
      <c r="G805" t="s">
        <v>245</v>
      </c>
      <c r="AA805" s="1">
        <v>44628</v>
      </c>
      <c r="AB805">
        <v>5.64</v>
      </c>
      <c r="AC805">
        <v>32.47</v>
      </c>
      <c r="AD805">
        <v>11.9</v>
      </c>
      <c r="AE805">
        <v>295.2</v>
      </c>
      <c r="AF805">
        <v>0.61</v>
      </c>
      <c r="AG805">
        <v>77.540000000000006</v>
      </c>
      <c r="AH805">
        <v>2.94</v>
      </c>
      <c r="AI805">
        <v>1855.87</v>
      </c>
      <c r="AJ805">
        <v>710</v>
      </c>
      <c r="AK805">
        <v>-13.181357905671</v>
      </c>
      <c r="AL805">
        <v>1.8417528294349701</v>
      </c>
    </row>
    <row r="806" spans="1:41">
      <c r="A806">
        <v>805</v>
      </c>
      <c r="G806" t="s">
        <v>245</v>
      </c>
      <c r="AA806" s="1">
        <v>44656</v>
      </c>
      <c r="AB806">
        <v>5.57</v>
      </c>
      <c r="AC806">
        <v>35.22</v>
      </c>
      <c r="AD806">
        <v>15.1</v>
      </c>
      <c r="AE806">
        <v>378.44</v>
      </c>
      <c r="AF806">
        <v>0.84</v>
      </c>
      <c r="AG806">
        <v>187.51</v>
      </c>
      <c r="AH806">
        <v>3.54</v>
      </c>
      <c r="AI806">
        <v>1791.49</v>
      </c>
      <c r="AJ806">
        <v>720</v>
      </c>
      <c r="AK806">
        <v>-13.1577259764435</v>
      </c>
      <c r="AL806">
        <v>1.68004819104672</v>
      </c>
      <c r="AN806">
        <v>1.92925960814325</v>
      </c>
    </row>
    <row r="807" spans="1:41">
      <c r="A807">
        <v>806</v>
      </c>
      <c r="G807" t="s">
        <v>245</v>
      </c>
      <c r="AA807" s="1">
        <v>44670</v>
      </c>
      <c r="AB807">
        <v>5.0599999999999996</v>
      </c>
      <c r="AC807">
        <v>37.520000000000003</v>
      </c>
      <c r="AD807">
        <v>28.7</v>
      </c>
      <c r="AE807">
        <v>626.61</v>
      </c>
      <c r="AF807">
        <v>1.94</v>
      </c>
      <c r="AG807">
        <v>625.37</v>
      </c>
      <c r="AH807">
        <v>10.199999999999999</v>
      </c>
      <c r="AI807">
        <v>1258.8</v>
      </c>
      <c r="AJ807">
        <v>1300</v>
      </c>
      <c r="AK807">
        <v>-14.743976775495801</v>
      </c>
      <c r="AL807">
        <v>3.9292127068105298</v>
      </c>
      <c r="AM807">
        <v>4281.4256238936996</v>
      </c>
      <c r="AN807">
        <v>2.01406222828142</v>
      </c>
      <c r="AO807">
        <v>3.9287802378386201</v>
      </c>
    </row>
    <row r="808" spans="1:41">
      <c r="A808">
        <v>807</v>
      </c>
      <c r="G808" t="s">
        <v>245</v>
      </c>
      <c r="AA808" s="1">
        <v>44672</v>
      </c>
      <c r="AB808">
        <v>4.91</v>
      </c>
      <c r="AC808">
        <v>39.630000000000003</v>
      </c>
      <c r="AD808">
        <v>29.8</v>
      </c>
      <c r="AE808">
        <v>794.7</v>
      </c>
      <c r="AF808">
        <v>2.29</v>
      </c>
      <c r="AG808">
        <v>873.18</v>
      </c>
      <c r="AH808">
        <v>20.12</v>
      </c>
      <c r="AI808">
        <v>1099.8499999999999</v>
      </c>
      <c r="AJ808">
        <v>1200</v>
      </c>
      <c r="AK808">
        <v>-14.886360799155</v>
      </c>
      <c r="AL808">
        <v>3.2886943339739698</v>
      </c>
      <c r="AN808">
        <v>1.73845371283238</v>
      </c>
    </row>
    <row r="809" spans="1:41">
      <c r="A809">
        <v>808</v>
      </c>
      <c r="G809" t="s">
        <v>245</v>
      </c>
      <c r="AA809" s="1">
        <v>44677</v>
      </c>
      <c r="AB809">
        <v>5.0199999999999996</v>
      </c>
      <c r="AC809">
        <v>27.97</v>
      </c>
      <c r="AD809">
        <v>23.7</v>
      </c>
      <c r="AE809">
        <v>439.94</v>
      </c>
      <c r="AF809">
        <v>1.62</v>
      </c>
      <c r="AG809">
        <v>554.70000000000005</v>
      </c>
      <c r="AH809">
        <v>14.68</v>
      </c>
      <c r="AJ809">
        <v>690</v>
      </c>
      <c r="AK809">
        <v>-14.882246236914799</v>
      </c>
      <c r="AL809">
        <v>1.39023987809116</v>
      </c>
      <c r="AM809">
        <v>1545.06724627161</v>
      </c>
      <c r="AO809">
        <v>1.3900863127271601</v>
      </c>
    </row>
    <row r="810" spans="1:41">
      <c r="A810">
        <v>809</v>
      </c>
      <c r="G810" t="s">
        <v>245</v>
      </c>
      <c r="AA810" s="1">
        <v>44680</v>
      </c>
      <c r="AB810">
        <v>5.21</v>
      </c>
      <c r="AC810">
        <v>27.64</v>
      </c>
      <c r="AD810">
        <v>18.5</v>
      </c>
      <c r="AE810">
        <v>403.59</v>
      </c>
      <c r="AF810">
        <v>1.1399999999999999</v>
      </c>
      <c r="AG810">
        <v>377.81</v>
      </c>
      <c r="AH810">
        <v>7.03</v>
      </c>
      <c r="AI810">
        <v>1162.02</v>
      </c>
      <c r="AJ810">
        <v>620</v>
      </c>
      <c r="AL810">
        <v>1.4763423478823099</v>
      </c>
    </row>
    <row r="811" spans="1:41">
      <c r="A811">
        <v>810</v>
      </c>
      <c r="G811" t="s">
        <v>245</v>
      </c>
      <c r="AA811" s="1">
        <v>44687</v>
      </c>
      <c r="AB811">
        <v>5.28</v>
      </c>
      <c r="AC811">
        <v>27.94</v>
      </c>
      <c r="AD811">
        <v>18.399999999999999</v>
      </c>
      <c r="AE811">
        <v>342.29</v>
      </c>
      <c r="AF811">
        <v>1.1200000000000001</v>
      </c>
      <c r="AG811">
        <v>351.03</v>
      </c>
      <c r="AH811">
        <v>4.32</v>
      </c>
      <c r="AI811">
        <v>1088.1099999999999</v>
      </c>
      <c r="AJ811">
        <v>620</v>
      </c>
      <c r="AL811">
        <v>1.1823339144491301</v>
      </c>
    </row>
    <row r="812" spans="1:41">
      <c r="A812">
        <v>811</v>
      </c>
      <c r="G812" t="s">
        <v>245</v>
      </c>
      <c r="AA812" s="1">
        <v>44690</v>
      </c>
      <c r="AB812">
        <v>5.28</v>
      </c>
      <c r="AC812">
        <v>28.17</v>
      </c>
      <c r="AD812">
        <v>17.8</v>
      </c>
      <c r="AE812">
        <v>344</v>
      </c>
      <c r="AF812">
        <v>1</v>
      </c>
      <c r="AG812">
        <v>262.61</v>
      </c>
      <c r="AH812">
        <v>3.53</v>
      </c>
      <c r="AI812">
        <v>1305.33</v>
      </c>
      <c r="AJ812">
        <v>550</v>
      </c>
      <c r="AK812">
        <v>-13.8912150964749</v>
      </c>
      <c r="AL812">
        <v>1.0773309025087101</v>
      </c>
      <c r="AM812">
        <v>1563.5019058579701</v>
      </c>
      <c r="AO812">
        <v>1.0772058213617699</v>
      </c>
    </row>
    <row r="813" spans="1:41">
      <c r="A813">
        <v>812</v>
      </c>
      <c r="G813" t="s">
        <v>245</v>
      </c>
      <c r="AA813" s="1">
        <v>44697</v>
      </c>
      <c r="AB813">
        <v>5.2</v>
      </c>
      <c r="AC813">
        <v>30.63</v>
      </c>
      <c r="AD813">
        <v>20.2</v>
      </c>
      <c r="AE813">
        <v>333.47</v>
      </c>
      <c r="AF813">
        <v>0.94</v>
      </c>
      <c r="AG813">
        <v>171.82</v>
      </c>
      <c r="AH813">
        <v>2.95</v>
      </c>
      <c r="AI813">
        <v>1364.36</v>
      </c>
      <c r="AJ813">
        <v>680</v>
      </c>
      <c r="AK813">
        <v>-13.5180587193825</v>
      </c>
      <c r="AL813">
        <v>0.92612656531450899</v>
      </c>
      <c r="AN813">
        <v>1.99286157324687</v>
      </c>
    </row>
    <row r="814" spans="1:41">
      <c r="A814">
        <v>813</v>
      </c>
      <c r="G814" t="s">
        <v>245</v>
      </c>
      <c r="AA814" s="1">
        <v>44704</v>
      </c>
      <c r="AB814">
        <v>5.29</v>
      </c>
      <c r="AC814">
        <v>28.13</v>
      </c>
      <c r="AD814">
        <v>17.5</v>
      </c>
      <c r="AE814">
        <v>192.21</v>
      </c>
      <c r="AF814">
        <v>0.59</v>
      </c>
      <c r="AG814">
        <v>30.28</v>
      </c>
      <c r="AH814">
        <v>2.2799999999999998</v>
      </c>
      <c r="AI814">
        <v>1135.21</v>
      </c>
      <c r="AJ814">
        <v>480</v>
      </c>
      <c r="AK814">
        <v>-13.203086921672901</v>
      </c>
      <c r="AL814">
        <v>0.82112355337408804</v>
      </c>
      <c r="AN814">
        <v>2.4380753289722401</v>
      </c>
    </row>
    <row r="815" spans="1:41">
      <c r="A815">
        <v>814</v>
      </c>
      <c r="G815" t="s">
        <v>245</v>
      </c>
      <c r="AA815" s="1">
        <v>44722</v>
      </c>
      <c r="AB815">
        <v>5.35</v>
      </c>
      <c r="AC815">
        <v>26.69</v>
      </c>
      <c r="AD815">
        <v>21.6</v>
      </c>
      <c r="AE815">
        <v>24.04</v>
      </c>
      <c r="AF815">
        <v>0.43</v>
      </c>
      <c r="AG815">
        <v>9.07</v>
      </c>
      <c r="AH815">
        <v>0.86</v>
      </c>
      <c r="AI815">
        <v>1231.82</v>
      </c>
      <c r="AJ815">
        <v>820</v>
      </c>
      <c r="AK815">
        <v>-12.892453515619501</v>
      </c>
      <c r="AL815">
        <v>0.65101867403060698</v>
      </c>
      <c r="AM815">
        <v>1245.6571894696699</v>
      </c>
      <c r="AN815">
        <v>5.0033545881517298</v>
      </c>
      <c r="AO815">
        <v>0.65093902743266296</v>
      </c>
    </row>
    <row r="816" spans="1:41">
      <c r="A816">
        <v>815</v>
      </c>
      <c r="G816" t="s">
        <v>245</v>
      </c>
      <c r="AA816" s="1">
        <v>44733</v>
      </c>
      <c r="AB816">
        <v>4.99</v>
      </c>
      <c r="AC816">
        <v>34.06</v>
      </c>
      <c r="AD816">
        <v>31.7</v>
      </c>
      <c r="AE816">
        <v>366.75</v>
      </c>
      <c r="AF816">
        <v>1.1100000000000001</v>
      </c>
      <c r="AG816">
        <v>117.11</v>
      </c>
      <c r="AH816">
        <v>3.33</v>
      </c>
      <c r="AI816">
        <v>1098.69</v>
      </c>
      <c r="AJ816">
        <v>1200</v>
      </c>
      <c r="AK816">
        <v>-13.26473106217</v>
      </c>
      <c r="AL816">
        <v>1.27893668543432</v>
      </c>
      <c r="AN816">
        <v>7.0598181265022397</v>
      </c>
    </row>
    <row r="817" spans="1:41">
      <c r="A817">
        <v>816</v>
      </c>
      <c r="G817" t="s">
        <v>245</v>
      </c>
      <c r="AA817" s="1">
        <v>44747</v>
      </c>
      <c r="AB817">
        <v>5.32</v>
      </c>
      <c r="AC817">
        <v>28.96</v>
      </c>
      <c r="AD817">
        <v>32.1</v>
      </c>
      <c r="AE817">
        <v>8.82</v>
      </c>
      <c r="AF817">
        <v>0.66</v>
      </c>
      <c r="AG817">
        <v>11.65</v>
      </c>
      <c r="AH817">
        <v>4.8</v>
      </c>
      <c r="AI817">
        <v>838.54499999999996</v>
      </c>
      <c r="AJ817">
        <v>1900</v>
      </c>
      <c r="AK817">
        <v>-12.395386056657999</v>
      </c>
      <c r="AL817">
        <v>1.3440385528373799</v>
      </c>
      <c r="AN817">
        <v>14.2892414932808</v>
      </c>
    </row>
    <row r="818" spans="1:41">
      <c r="A818">
        <v>817</v>
      </c>
      <c r="G818" t="s">
        <v>245</v>
      </c>
      <c r="AA818" s="1">
        <v>44762</v>
      </c>
      <c r="AB818">
        <v>5.09</v>
      </c>
      <c r="AC818">
        <v>26.42</v>
      </c>
      <c r="AD818">
        <v>26.4</v>
      </c>
      <c r="AE818">
        <v>124.02</v>
      </c>
      <c r="AF818">
        <v>0.73</v>
      </c>
      <c r="AG818">
        <v>55.5</v>
      </c>
      <c r="AH818">
        <v>3.96</v>
      </c>
      <c r="AI818">
        <v>932.88900000000001</v>
      </c>
      <c r="AJ818">
        <v>1000</v>
      </c>
      <c r="AK818">
        <v>-12.8221429583353</v>
      </c>
      <c r="AL818">
        <v>1.27263650471789</v>
      </c>
      <c r="AN818">
        <v>5.7453775143606798</v>
      </c>
    </row>
    <row r="819" spans="1:41">
      <c r="A819">
        <v>818</v>
      </c>
      <c r="G819" t="s">
        <v>245</v>
      </c>
      <c r="AA819" s="1">
        <v>44805</v>
      </c>
      <c r="AB819">
        <v>5.49</v>
      </c>
      <c r="AC819">
        <v>26.01</v>
      </c>
      <c r="AD819">
        <v>22.9</v>
      </c>
      <c r="AE819">
        <v>15.68</v>
      </c>
      <c r="AF819">
        <v>0.5</v>
      </c>
      <c r="AG819">
        <v>19.149999999999999</v>
      </c>
      <c r="AH819">
        <v>2.64</v>
      </c>
      <c r="AI819">
        <v>962.96600000000001</v>
      </c>
      <c r="AJ819">
        <v>1100</v>
      </c>
      <c r="AK819">
        <v>-12.568320868996899</v>
      </c>
      <c r="AL819">
        <v>1.7934514439423801</v>
      </c>
      <c r="AN819">
        <v>15.7520866906641</v>
      </c>
    </row>
    <row r="820" spans="1:41">
      <c r="A820">
        <v>819</v>
      </c>
      <c r="G820" t="s">
        <v>245</v>
      </c>
      <c r="AA820" s="1">
        <v>44816</v>
      </c>
      <c r="AB820">
        <v>5.57</v>
      </c>
      <c r="AC820">
        <v>27.06</v>
      </c>
      <c r="AD820">
        <v>18.600000000000001</v>
      </c>
      <c r="AE820">
        <v>10.38</v>
      </c>
      <c r="AF820">
        <v>0.41</v>
      </c>
      <c r="AG820">
        <v>18.829999999999998</v>
      </c>
      <c r="AH820">
        <v>1.94</v>
      </c>
      <c r="AI820">
        <v>1123.28</v>
      </c>
      <c r="AJ820">
        <v>930</v>
      </c>
      <c r="AK820">
        <v>-12.788169997236601</v>
      </c>
      <c r="AL820">
        <v>2.1147606604800702</v>
      </c>
      <c r="AN820">
        <v>10.197515071614299</v>
      </c>
    </row>
    <row r="821" spans="1:41">
      <c r="A821">
        <v>820</v>
      </c>
      <c r="G821" t="s">
        <v>245</v>
      </c>
      <c r="AA821" s="1">
        <v>44830</v>
      </c>
      <c r="AB821">
        <v>5.34</v>
      </c>
      <c r="AC821">
        <v>32.28</v>
      </c>
      <c r="AD821">
        <v>27</v>
      </c>
      <c r="AE821">
        <v>199.28</v>
      </c>
      <c r="AF821">
        <v>0.76</v>
      </c>
      <c r="AG821">
        <v>27.57</v>
      </c>
      <c r="AH821">
        <v>2.36</v>
      </c>
      <c r="AI821">
        <v>1063.3399999999999</v>
      </c>
      <c r="AJ821">
        <v>1200</v>
      </c>
      <c r="AL821">
        <v>1.50784325146443</v>
      </c>
      <c r="AM821">
        <v>2276.27536501657</v>
      </c>
      <c r="AN821">
        <v>8.0138476030565897</v>
      </c>
      <c r="AO821">
        <v>1.5076668682369301</v>
      </c>
    </row>
    <row r="822" spans="1:41">
      <c r="A822">
        <v>821</v>
      </c>
      <c r="G822" t="s">
        <v>245</v>
      </c>
      <c r="AA822" s="1">
        <v>44846</v>
      </c>
      <c r="AB822">
        <v>5.26</v>
      </c>
      <c r="AC822">
        <v>33.47</v>
      </c>
      <c r="AD822">
        <v>25.8</v>
      </c>
      <c r="AE822">
        <v>363.28</v>
      </c>
      <c r="AF822">
        <v>0.92</v>
      </c>
      <c r="AG822">
        <v>60.68</v>
      </c>
      <c r="AH822">
        <v>2.42</v>
      </c>
      <c r="AI822">
        <v>865.64599999999996</v>
      </c>
      <c r="AJ822">
        <v>1200</v>
      </c>
      <c r="AK822">
        <v>-12.491423150645099</v>
      </c>
      <c r="AL822">
        <v>1.4238408419121</v>
      </c>
      <c r="AM822">
        <v>1745.0945637807399</v>
      </c>
      <c r="AN822">
        <v>5.9361834096715498</v>
      </c>
      <c r="AO822">
        <v>1.4236807091125601</v>
      </c>
    </row>
    <row r="823" spans="1:41">
      <c r="A823">
        <v>822</v>
      </c>
      <c r="G823" t="s">
        <v>245</v>
      </c>
      <c r="AA823" s="1">
        <v>44873</v>
      </c>
      <c r="AB823">
        <v>5.32</v>
      </c>
      <c r="AC823">
        <v>33.72</v>
      </c>
      <c r="AD823">
        <v>24.3</v>
      </c>
      <c r="AE823">
        <v>391.15</v>
      </c>
      <c r="AF823">
        <v>0.94</v>
      </c>
      <c r="AG823">
        <v>88.01</v>
      </c>
      <c r="AH823">
        <v>2.5299999999999998</v>
      </c>
      <c r="AI823">
        <v>1352.1799999999901</v>
      </c>
      <c r="AJ823">
        <v>1100</v>
      </c>
      <c r="AK823">
        <v>-12.6810845623442</v>
      </c>
    </row>
    <row r="824" spans="1:41">
      <c r="A824">
        <v>823</v>
      </c>
      <c r="G824" t="s">
        <v>245</v>
      </c>
      <c r="AA824" s="1">
        <v>44888</v>
      </c>
      <c r="AB824">
        <v>5.56</v>
      </c>
      <c r="AC824">
        <v>30.55</v>
      </c>
      <c r="AD824">
        <v>13.1</v>
      </c>
      <c r="AE824">
        <v>215.22</v>
      </c>
      <c r="AF824">
        <v>0.53</v>
      </c>
      <c r="AG824">
        <v>71.33</v>
      </c>
      <c r="AH824">
        <v>1.93</v>
      </c>
      <c r="AI824">
        <v>1562.35</v>
      </c>
      <c r="AJ824">
        <v>720</v>
      </c>
      <c r="AK824">
        <v>-13.116456916210099</v>
      </c>
    </row>
    <row r="825" spans="1:41">
      <c r="A825">
        <v>824</v>
      </c>
      <c r="G825" t="s">
        <v>245</v>
      </c>
      <c r="AA825" s="1">
        <v>44909</v>
      </c>
    </row>
    <row r="826" spans="1:41">
      <c r="A826">
        <v>825</v>
      </c>
      <c r="G826" t="s">
        <v>245</v>
      </c>
      <c r="AA826" s="1">
        <v>44944</v>
      </c>
      <c r="AB826">
        <v>4.7</v>
      </c>
      <c r="AC826">
        <v>19.399999999999999</v>
      </c>
      <c r="AE826">
        <v>228.42</v>
      </c>
      <c r="AG826">
        <v>75.73</v>
      </c>
      <c r="AH826">
        <v>2.4500000000000002</v>
      </c>
      <c r="AK826">
        <v>-13.057357186559001</v>
      </c>
      <c r="AL826">
        <v>2.9820855391079402</v>
      </c>
      <c r="AM826">
        <v>3266.3408013479402</v>
      </c>
      <c r="AN826">
        <v>2.9256903947666899</v>
      </c>
      <c r="AO826">
        <v>2.9817570068256001</v>
      </c>
    </row>
    <row r="827" spans="1:41">
      <c r="A827">
        <v>826</v>
      </c>
      <c r="G827" t="s">
        <v>245</v>
      </c>
      <c r="AA827" s="1">
        <v>44970</v>
      </c>
      <c r="AB827">
        <v>5.74</v>
      </c>
      <c r="AC827">
        <v>30.77</v>
      </c>
      <c r="AD827">
        <v>9.85</v>
      </c>
      <c r="AE827">
        <v>257.36</v>
      </c>
      <c r="AF827">
        <v>0.55000000000000004</v>
      </c>
      <c r="AG827">
        <v>57.3</v>
      </c>
      <c r="AH827">
        <v>2.23</v>
      </c>
      <c r="AK827">
        <v>-13.078701126438499</v>
      </c>
      <c r="AL827">
        <v>1.78295114274834</v>
      </c>
      <c r="AM827">
        <v>1952.90376080592</v>
      </c>
      <c r="AN827">
        <v>1.5900491275905899</v>
      </c>
      <c r="AO827">
        <v>1.7827547174612199</v>
      </c>
    </row>
    <row r="828" spans="1:41">
      <c r="A828">
        <v>827</v>
      </c>
      <c r="G828" t="s">
        <v>245</v>
      </c>
      <c r="AA828" s="1">
        <v>44998</v>
      </c>
      <c r="AB828">
        <v>5.8</v>
      </c>
      <c r="AC828">
        <v>32.81</v>
      </c>
      <c r="AD828">
        <v>10.5</v>
      </c>
      <c r="AE828">
        <v>314.57</v>
      </c>
      <c r="AF828">
        <v>0.59</v>
      </c>
      <c r="AG828">
        <v>62.35</v>
      </c>
      <c r="AH828">
        <v>3.03</v>
      </c>
      <c r="AI828">
        <v>1767.15</v>
      </c>
      <c r="AK828">
        <v>-13.19851162132</v>
      </c>
      <c r="AL828">
        <v>2.10636041952483</v>
      </c>
      <c r="AM828">
        <v>2271.6072387301701</v>
      </c>
      <c r="AN828">
        <v>1.8656576430396301</v>
      </c>
      <c r="AO828">
        <v>2.1061290143626299</v>
      </c>
    </row>
    <row r="829" spans="1:41">
      <c r="A829">
        <v>828</v>
      </c>
      <c r="G829" t="s">
        <v>245</v>
      </c>
      <c r="AA829" s="1">
        <v>45022</v>
      </c>
    </row>
    <row r="830" spans="1:41">
      <c r="A830">
        <v>829</v>
      </c>
      <c r="G830" t="s">
        <v>245</v>
      </c>
      <c r="AA830" s="1">
        <v>45029</v>
      </c>
      <c r="AB830">
        <v>5.52</v>
      </c>
      <c r="AC830">
        <v>33.67</v>
      </c>
      <c r="AD830">
        <v>15.1</v>
      </c>
      <c r="AE830">
        <v>628.13</v>
      </c>
      <c r="AF830">
        <v>1.01</v>
      </c>
      <c r="AG830">
        <v>138.22</v>
      </c>
      <c r="AH830">
        <v>2.46</v>
      </c>
      <c r="AI830">
        <v>1530.83</v>
      </c>
      <c r="AK830">
        <v>-13.789906467723901</v>
      </c>
      <c r="AL830">
        <v>2.85608192477943</v>
      </c>
      <c r="AM830">
        <v>3058.4035424527501</v>
      </c>
      <c r="AN830">
        <v>3.1164962900775599</v>
      </c>
      <c r="AO830">
        <v>2.85576855502529</v>
      </c>
    </row>
    <row r="831" spans="1:41">
      <c r="A831">
        <v>830</v>
      </c>
      <c r="G831" t="s">
        <v>245</v>
      </c>
      <c r="AA831" s="1">
        <v>45035</v>
      </c>
      <c r="AB831">
        <v>5.01</v>
      </c>
      <c r="AC831">
        <v>42.58</v>
      </c>
      <c r="AD831">
        <v>22</v>
      </c>
      <c r="AE831">
        <v>1315</v>
      </c>
      <c r="AF831">
        <v>2.09</v>
      </c>
      <c r="AG831">
        <v>331.38</v>
      </c>
      <c r="AH831">
        <v>5.17</v>
      </c>
      <c r="AI831">
        <v>1448.49</v>
      </c>
      <c r="AK831">
        <v>-14.1373803459737</v>
      </c>
      <c r="AL831">
        <v>3.50920065904885</v>
      </c>
      <c r="AM831">
        <v>3753.3726600765899</v>
      </c>
      <c r="AN831">
        <v>2.0776641933850399</v>
      </c>
      <c r="AO831">
        <v>3.50881571041739</v>
      </c>
    </row>
    <row r="832" spans="1:41">
      <c r="A832">
        <v>831</v>
      </c>
      <c r="G832" t="s">
        <v>245</v>
      </c>
      <c r="AA832" s="1">
        <v>45040</v>
      </c>
      <c r="AB832">
        <v>4.9400000000000004</v>
      </c>
      <c r="AC832">
        <v>33.86</v>
      </c>
      <c r="AD832">
        <v>18.600000000000001</v>
      </c>
      <c r="AE832">
        <v>1076.98</v>
      </c>
      <c r="AF832">
        <v>1.68</v>
      </c>
      <c r="AG832">
        <v>315.87</v>
      </c>
      <c r="AH832">
        <v>6.74</v>
      </c>
      <c r="AK832">
        <v>-14.657961366129699</v>
      </c>
      <c r="AL832">
        <v>1.6086461429272401</v>
      </c>
      <c r="AM832">
        <v>1719.22970942503</v>
      </c>
      <c r="AO832">
        <v>1.6084697041860201</v>
      </c>
    </row>
    <row r="833" spans="1:41">
      <c r="A833">
        <v>832</v>
      </c>
      <c r="G833" t="s">
        <v>245</v>
      </c>
      <c r="AA833" s="1">
        <v>45044</v>
      </c>
      <c r="AB833">
        <v>4.8499999999999996</v>
      </c>
      <c r="AC833">
        <v>35.03</v>
      </c>
      <c r="AD833">
        <v>20.9</v>
      </c>
      <c r="AE833">
        <v>1086</v>
      </c>
      <c r="AF833">
        <v>1.94</v>
      </c>
      <c r="AG833">
        <v>391.18</v>
      </c>
      <c r="AH833">
        <v>9.8000000000000007</v>
      </c>
      <c r="AI833">
        <v>940.59299999999996</v>
      </c>
      <c r="AK833">
        <v>-14.7009469387108</v>
      </c>
      <c r="AL833">
        <v>1.5456443357629901</v>
      </c>
      <c r="AM833">
        <v>1668.2198716457499</v>
      </c>
      <c r="AO833">
        <v>1.54547450679001</v>
      </c>
    </row>
    <row r="834" spans="1:41">
      <c r="A834">
        <v>833</v>
      </c>
      <c r="G834" t="s">
        <v>245</v>
      </c>
      <c r="AA834" s="1">
        <v>45049</v>
      </c>
      <c r="AB834">
        <v>5</v>
      </c>
      <c r="AC834">
        <v>30.46</v>
      </c>
      <c r="AD834">
        <v>16.8</v>
      </c>
      <c r="AE834">
        <v>856.68</v>
      </c>
      <c r="AF834">
        <v>1.36</v>
      </c>
      <c r="AG834">
        <v>247.19</v>
      </c>
      <c r="AH834">
        <v>5.0599999999999996</v>
      </c>
      <c r="AI834">
        <v>730.85900000000004</v>
      </c>
      <c r="AK834">
        <v>-14.531866534647699</v>
      </c>
      <c r="AL834">
        <v>1.0710307217922801</v>
      </c>
    </row>
    <row r="835" spans="1:41">
      <c r="A835">
        <v>834</v>
      </c>
      <c r="G835" t="s">
        <v>245</v>
      </c>
      <c r="AA835" s="1">
        <v>45054</v>
      </c>
      <c r="AB835">
        <v>5.2</v>
      </c>
      <c r="AC835">
        <v>21.65</v>
      </c>
      <c r="AD835">
        <v>13.1</v>
      </c>
      <c r="AE835">
        <v>451.62</v>
      </c>
      <c r="AF835">
        <v>0.8</v>
      </c>
      <c r="AG835">
        <v>121.67</v>
      </c>
      <c r="AH835">
        <v>2.75</v>
      </c>
      <c r="AI835">
        <v>843.55899999999997</v>
      </c>
      <c r="AK835">
        <v>-14.583239720958399</v>
      </c>
      <c r="AL835">
        <v>0.894625661732383</v>
      </c>
      <c r="AM835">
        <v>1151.3441936724701</v>
      </c>
      <c r="AO835">
        <v>0.89452412572229301</v>
      </c>
    </row>
    <row r="836" spans="1:41">
      <c r="A836">
        <v>835</v>
      </c>
      <c r="G836" t="s">
        <v>245</v>
      </c>
      <c r="AA836" s="1">
        <v>45057</v>
      </c>
      <c r="AB836">
        <v>5.23</v>
      </c>
      <c r="AC836">
        <v>25.639999</v>
      </c>
      <c r="AD836">
        <v>14.2</v>
      </c>
      <c r="AE836">
        <v>447.81</v>
      </c>
      <c r="AF836">
        <v>0.76</v>
      </c>
      <c r="AG836">
        <v>60.94</v>
      </c>
      <c r="AH836">
        <v>2.39</v>
      </c>
      <c r="AI836">
        <v>1027.01</v>
      </c>
      <c r="AK836">
        <v>-14.041792722626599</v>
      </c>
      <c r="AL836">
        <v>0.84842433647859805</v>
      </c>
      <c r="AM836">
        <v>1450.4571548859201</v>
      </c>
      <c r="AO836">
        <v>0.84832271282855998</v>
      </c>
    </row>
    <row r="837" spans="1:41">
      <c r="A837">
        <v>836</v>
      </c>
      <c r="G837" t="s">
        <v>245</v>
      </c>
      <c r="AA837" s="1">
        <v>45061</v>
      </c>
      <c r="AB837">
        <v>5.34</v>
      </c>
      <c r="AC837">
        <v>26.290001</v>
      </c>
      <c r="AD837">
        <v>14.4</v>
      </c>
      <c r="AE837">
        <v>355.33</v>
      </c>
      <c r="AF837">
        <v>0.62</v>
      </c>
      <c r="AG837">
        <v>20.25</v>
      </c>
      <c r="AH837">
        <v>1.87</v>
      </c>
      <c r="AI837">
        <v>1202.9399999999901</v>
      </c>
      <c r="AK837">
        <v>-13.736920397324599</v>
      </c>
      <c r="AL837">
        <v>0.894625661732383</v>
      </c>
      <c r="AM837">
        <v>1599.34301673551</v>
      </c>
      <c r="AN837">
        <v>2.0988648484195802</v>
      </c>
      <c r="AO837">
        <v>0.89451759494134298</v>
      </c>
    </row>
    <row r="838" spans="1:41">
      <c r="A838">
        <v>837</v>
      </c>
      <c r="G838" t="s">
        <v>245</v>
      </c>
      <c r="AA838" s="1">
        <v>45070</v>
      </c>
      <c r="AB838">
        <v>5.51</v>
      </c>
      <c r="AC838">
        <v>25.58</v>
      </c>
      <c r="AD838">
        <v>15.4</v>
      </c>
      <c r="AE838">
        <v>156.58000000000001</v>
      </c>
      <c r="AF838">
        <v>0.45</v>
      </c>
      <c r="AG838">
        <v>11.98</v>
      </c>
      <c r="AH838">
        <v>1.92</v>
      </c>
      <c r="AI838">
        <v>1190.6300000000001</v>
      </c>
      <c r="AK838">
        <v>-13.4155955283825</v>
      </c>
      <c r="AL838">
        <v>1.0164291555832701</v>
      </c>
      <c r="AM838">
        <v>1727.7122681697499</v>
      </c>
      <c r="AN838">
        <v>3.8585192162865098</v>
      </c>
      <c r="AO838">
        <v>1.0163075411418001</v>
      </c>
    </row>
    <row r="839" spans="1:41">
      <c r="A839">
        <v>838</v>
      </c>
      <c r="G839" t="s">
        <v>245</v>
      </c>
      <c r="AA839" s="1">
        <v>45085</v>
      </c>
      <c r="AB839">
        <v>5.74</v>
      </c>
      <c r="AC839">
        <v>24.27</v>
      </c>
      <c r="AD839">
        <v>14.7</v>
      </c>
      <c r="AE839">
        <v>10.56</v>
      </c>
      <c r="AF839">
        <v>0.32</v>
      </c>
      <c r="AG839">
        <v>7.76</v>
      </c>
      <c r="AH839">
        <v>1.45</v>
      </c>
      <c r="AI839">
        <v>1173.26</v>
      </c>
      <c r="AK839">
        <v>-12.888680140259</v>
      </c>
      <c r="AL839">
        <v>0.98912837247876095</v>
      </c>
      <c r="AM839">
        <v>1704.11758432487</v>
      </c>
      <c r="AN839">
        <v>4.4945388673227402</v>
      </c>
      <c r="AO839">
        <v>0.98900972182180502</v>
      </c>
    </row>
    <row r="840" spans="1:41">
      <c r="A840">
        <v>839</v>
      </c>
      <c r="G840" t="s">
        <v>245</v>
      </c>
      <c r="AA840" s="1">
        <v>45098</v>
      </c>
      <c r="AE840">
        <v>5.76</v>
      </c>
      <c r="AG840">
        <v>436.29</v>
      </c>
      <c r="AH840">
        <v>11.65</v>
      </c>
    </row>
    <row r="841" spans="1:41">
      <c r="A841">
        <v>840</v>
      </c>
      <c r="G841" t="s">
        <v>245</v>
      </c>
      <c r="AA841" s="1">
        <v>45111</v>
      </c>
      <c r="AB841">
        <v>5.67</v>
      </c>
      <c r="AC841">
        <v>28.209999</v>
      </c>
      <c r="AD841">
        <v>19.600000000000001</v>
      </c>
      <c r="AE841">
        <v>39.49</v>
      </c>
      <c r="AF841">
        <v>0.43</v>
      </c>
      <c r="AG841">
        <v>14.54</v>
      </c>
      <c r="AH841">
        <v>1.7</v>
      </c>
      <c r="AI841">
        <v>1191.71</v>
      </c>
      <c r="AK841">
        <v>-12.9293240834249</v>
      </c>
      <c r="AL841">
        <v>1.6275466850765099</v>
      </c>
      <c r="AM841">
        <v>2913.5307306616601</v>
      </c>
      <c r="AN841">
        <v>15.2432709698351</v>
      </c>
      <c r="AO841">
        <v>1.62735003471484</v>
      </c>
    </row>
    <row r="842" spans="1:41">
      <c r="A842">
        <v>841</v>
      </c>
      <c r="G842" t="s">
        <v>245</v>
      </c>
      <c r="AA842" s="1">
        <v>45126</v>
      </c>
      <c r="AB842">
        <v>5.67</v>
      </c>
      <c r="AC842">
        <v>27.129999000000002</v>
      </c>
      <c r="AD842">
        <v>19</v>
      </c>
      <c r="AE842">
        <v>10.57</v>
      </c>
      <c r="AF842">
        <v>0.4</v>
      </c>
      <c r="AG842">
        <v>20.9</v>
      </c>
      <c r="AH842">
        <v>3.78</v>
      </c>
      <c r="AI842">
        <v>897.85799999999995</v>
      </c>
      <c r="AK842">
        <v>-12.3138118648916</v>
      </c>
      <c r="AL842">
        <v>2.96738511743628</v>
      </c>
      <c r="AN842">
        <v>6.3813971653969199</v>
      </c>
    </row>
    <row r="843" spans="1:41">
      <c r="A843">
        <v>842</v>
      </c>
      <c r="G843" t="s">
        <v>245</v>
      </c>
      <c r="AA843" s="1">
        <v>45140</v>
      </c>
      <c r="AB843">
        <v>5.72</v>
      </c>
      <c r="AC843">
        <v>27.889999</v>
      </c>
      <c r="AD843">
        <v>19.2</v>
      </c>
      <c r="AE843">
        <v>11.31</v>
      </c>
      <c r="AF843">
        <v>0.4</v>
      </c>
      <c r="AG843">
        <v>11.41</v>
      </c>
      <c r="AH843">
        <v>2.42</v>
      </c>
      <c r="AI843">
        <v>1042.98</v>
      </c>
      <c r="AK843">
        <v>-12.595143087978901</v>
      </c>
      <c r="AL843">
        <v>2.3247666843609101</v>
      </c>
      <c r="AM843">
        <v>4209.9986862785699</v>
      </c>
      <c r="AN843">
        <v>13.6532218422445</v>
      </c>
      <c r="AO843">
        <v>2.3244851802061</v>
      </c>
    </row>
    <row r="844" spans="1:41">
      <c r="A844">
        <v>843</v>
      </c>
      <c r="G844" t="s">
        <v>245</v>
      </c>
      <c r="AA844" s="1">
        <v>45168</v>
      </c>
      <c r="AB844">
        <v>5.0599999999999996</v>
      </c>
      <c r="AC844">
        <v>32.659999999999997</v>
      </c>
      <c r="AD844">
        <v>33.4</v>
      </c>
      <c r="AE844">
        <v>214.4</v>
      </c>
      <c r="AF844">
        <v>0.81</v>
      </c>
      <c r="AG844">
        <v>11.44</v>
      </c>
      <c r="AH844">
        <v>1.41</v>
      </c>
      <c r="AI844">
        <v>1181.82</v>
      </c>
      <c r="AK844">
        <v>-12.426764340978201</v>
      </c>
      <c r="AL844">
        <v>1.4973429502703901</v>
      </c>
      <c r="AN844">
        <v>7.5262325372621399</v>
      </c>
    </row>
    <row r="845" spans="1:41">
      <c r="A845">
        <v>844</v>
      </c>
      <c r="G845" t="s">
        <v>245</v>
      </c>
      <c r="AA845" s="1">
        <v>45183</v>
      </c>
      <c r="AB845">
        <v>5.58</v>
      </c>
      <c r="AC845">
        <v>28.28</v>
      </c>
      <c r="AD845">
        <v>19.7</v>
      </c>
      <c r="AE845">
        <v>56.89</v>
      </c>
      <c r="AF845">
        <v>0.47</v>
      </c>
      <c r="AG845">
        <v>11.54</v>
      </c>
      <c r="AH845">
        <v>1.49</v>
      </c>
      <c r="AI845">
        <v>1203.6500000000001</v>
      </c>
      <c r="AK845">
        <v>-12.664587593358499</v>
      </c>
      <c r="AL845">
        <v>1.7493501789274</v>
      </c>
      <c r="AN845">
        <v>13.0384028462428</v>
      </c>
    </row>
    <row r="846" spans="1:41">
      <c r="A846">
        <v>845</v>
      </c>
      <c r="G846" t="s">
        <v>245</v>
      </c>
      <c r="AA846" s="1">
        <v>45196</v>
      </c>
      <c r="AB846">
        <v>5.46</v>
      </c>
      <c r="AC846">
        <v>31.16</v>
      </c>
      <c r="AD846">
        <v>22.5</v>
      </c>
      <c r="AE846">
        <v>100.74</v>
      </c>
      <c r="AF846">
        <v>0.54</v>
      </c>
      <c r="AG846">
        <v>13.43</v>
      </c>
      <c r="AH846">
        <v>1.64</v>
      </c>
      <c r="AI846">
        <v>1319.52</v>
      </c>
      <c r="AK846">
        <v>-12.626584859334301</v>
      </c>
      <c r="AL846">
        <v>1.63804698627056</v>
      </c>
      <c r="AM846">
        <v>2565.7544694242802</v>
      </c>
      <c r="AN846">
        <v>10.3883209669252</v>
      </c>
      <c r="AO846">
        <v>1.63785402070727</v>
      </c>
    </row>
    <row r="847" spans="1:41">
      <c r="A847">
        <v>846</v>
      </c>
      <c r="G847" t="s">
        <v>245</v>
      </c>
      <c r="AA847" s="1">
        <v>45209</v>
      </c>
      <c r="AB847">
        <v>5.6</v>
      </c>
      <c r="AC847">
        <v>29.98</v>
      </c>
      <c r="AD847">
        <v>18.8</v>
      </c>
      <c r="AE847">
        <v>154.9</v>
      </c>
      <c r="AF847">
        <v>0.51</v>
      </c>
      <c r="AG847">
        <v>12.87</v>
      </c>
      <c r="AH847">
        <v>1.07</v>
      </c>
      <c r="AI847">
        <v>1466.81</v>
      </c>
      <c r="AK847">
        <v>-12.6096382290311</v>
      </c>
      <c r="AL847">
        <v>1.41124048047925</v>
      </c>
      <c r="AM847">
        <v>1713.1449227431899</v>
      </c>
      <c r="AN847">
        <v>7.5050318822276001</v>
      </c>
      <c r="AO847">
        <v>1.4110820471583201</v>
      </c>
    </row>
    <row r="848" spans="1:41">
      <c r="A848">
        <v>847</v>
      </c>
      <c r="G848" t="s">
        <v>245</v>
      </c>
      <c r="AA848" s="1">
        <v>45224</v>
      </c>
      <c r="AB848">
        <v>5.72</v>
      </c>
      <c r="AC848">
        <v>28.690000999999999</v>
      </c>
      <c r="AD848">
        <v>13.5</v>
      </c>
      <c r="AE848">
        <v>175.15</v>
      </c>
      <c r="AF848">
        <v>0.43</v>
      </c>
      <c r="AG848">
        <v>19.73</v>
      </c>
      <c r="AH848">
        <v>1.29</v>
      </c>
      <c r="AI848">
        <v>1490.1299999999901</v>
      </c>
      <c r="AK848">
        <v>-12.6848091289656</v>
      </c>
      <c r="AL848">
        <v>1.6422471067481701</v>
      </c>
      <c r="AM848">
        <v>1796.1521807481199</v>
      </c>
      <c r="AN848">
        <v>4.1129270767010002</v>
      </c>
      <c r="AO848">
        <v>1.64206623063526</v>
      </c>
    </row>
    <row r="849" spans="1:41">
      <c r="A849">
        <v>848</v>
      </c>
      <c r="G849" t="s">
        <v>245</v>
      </c>
      <c r="AA849" s="1">
        <v>45245</v>
      </c>
      <c r="AB849">
        <v>5.6</v>
      </c>
      <c r="AC849">
        <v>32.75</v>
      </c>
      <c r="AD849">
        <v>12.6</v>
      </c>
      <c r="AF849">
        <v>0.41</v>
      </c>
      <c r="AK849">
        <v>-12.9882894563227</v>
      </c>
      <c r="AL849">
        <v>3.4188980687800901</v>
      </c>
      <c r="AM849">
        <v>3662.52524645015</v>
      </c>
      <c r="AN849">
        <v>7.4414299171239797</v>
      </c>
      <c r="AO849">
        <v>3.4185229202816201</v>
      </c>
    </row>
    <row r="850" spans="1:41">
      <c r="A850">
        <v>849</v>
      </c>
      <c r="G850" t="s">
        <v>245</v>
      </c>
      <c r="AA850" s="1">
        <v>45271</v>
      </c>
    </row>
    <row r="851" spans="1:41">
      <c r="A851">
        <v>850</v>
      </c>
      <c r="G851" t="s">
        <v>292</v>
      </c>
      <c r="AA851" s="1">
        <v>43437</v>
      </c>
      <c r="AB851">
        <v>4.05</v>
      </c>
      <c r="AC851">
        <v>81.99</v>
      </c>
      <c r="AD851">
        <v>16.876666666666701</v>
      </c>
      <c r="AE851">
        <v>281.75</v>
      </c>
      <c r="AF851">
        <v>0.8296</v>
      </c>
      <c r="AG851">
        <v>153.16</v>
      </c>
      <c r="AI851">
        <v>6273</v>
      </c>
      <c r="AJ851">
        <v>974.81552217531998</v>
      </c>
      <c r="AK851">
        <v>-12.4687366856807</v>
      </c>
      <c r="AL851">
        <v>8.2660740313740906</v>
      </c>
      <c r="AM851">
        <v>9306.3087596843507</v>
      </c>
      <c r="AN851">
        <v>6.5636546590793401</v>
      </c>
      <c r="AO851">
        <v>8.2399352673079598</v>
      </c>
    </row>
    <row r="852" spans="1:41">
      <c r="A852">
        <v>851</v>
      </c>
      <c r="G852" t="s">
        <v>292</v>
      </c>
      <c r="AA852" s="1">
        <v>43490</v>
      </c>
    </row>
    <row r="853" spans="1:41">
      <c r="A853">
        <v>852</v>
      </c>
      <c r="G853" t="s">
        <v>292</v>
      </c>
      <c r="AA853" s="1">
        <v>43518</v>
      </c>
    </row>
    <row r="854" spans="1:41">
      <c r="A854">
        <v>853</v>
      </c>
      <c r="G854" t="s">
        <v>292</v>
      </c>
      <c r="AA854" s="1">
        <v>43553</v>
      </c>
    </row>
    <row r="855" spans="1:41">
      <c r="A855">
        <v>854</v>
      </c>
      <c r="G855" t="s">
        <v>292</v>
      </c>
      <c r="AA855" s="1">
        <v>43560</v>
      </c>
    </row>
    <row r="856" spans="1:41">
      <c r="A856">
        <v>855</v>
      </c>
      <c r="G856" t="s">
        <v>292</v>
      </c>
      <c r="AA856" s="1">
        <v>43572</v>
      </c>
      <c r="AB856">
        <v>4.18</v>
      </c>
      <c r="AC856">
        <v>61.48</v>
      </c>
      <c r="AD856">
        <v>20.473333333333301</v>
      </c>
      <c r="AE856">
        <v>529.26</v>
      </c>
      <c r="AF856">
        <v>1.0936666666666699</v>
      </c>
      <c r="AG856">
        <v>68.02</v>
      </c>
      <c r="AI856">
        <v>3716.25</v>
      </c>
      <c r="AJ856">
        <v>1057.7676982573701</v>
      </c>
      <c r="AK856">
        <v>-13.236744718571</v>
      </c>
      <c r="AL856">
        <v>6.7241581580555501</v>
      </c>
      <c r="AM856">
        <v>7309.1225652794601</v>
      </c>
      <c r="AO856">
        <v>6.69639208967748</v>
      </c>
    </row>
    <row r="857" spans="1:41">
      <c r="A857">
        <v>856</v>
      </c>
      <c r="G857" t="s">
        <v>292</v>
      </c>
      <c r="AA857" s="1">
        <v>43576</v>
      </c>
      <c r="AB857">
        <v>3.88</v>
      </c>
      <c r="AC857">
        <v>73</v>
      </c>
      <c r="AD857">
        <v>27.97</v>
      </c>
      <c r="AE857">
        <v>164.19</v>
      </c>
      <c r="AF857">
        <v>0.60713333333333297</v>
      </c>
      <c r="AG857">
        <v>42.77</v>
      </c>
      <c r="AI857">
        <v>2985.74</v>
      </c>
      <c r="AJ857">
        <v>1670.3707151277899</v>
      </c>
      <c r="AK857">
        <v>-14.2137660416819</v>
      </c>
      <c r="AL857">
        <v>3.68758614153717</v>
      </c>
      <c r="AN857">
        <v>2.6400300760375699</v>
      </c>
    </row>
    <row r="858" spans="1:41">
      <c r="A858">
        <v>857</v>
      </c>
      <c r="G858" t="s">
        <v>292</v>
      </c>
      <c r="AA858" s="1">
        <v>43578</v>
      </c>
      <c r="AB858">
        <v>3.92</v>
      </c>
      <c r="AC858">
        <v>66.680000000000007</v>
      </c>
      <c r="AD858">
        <v>37.0833333333333</v>
      </c>
      <c r="AE858">
        <v>185.55</v>
      </c>
      <c r="AF858">
        <v>0.98413333333333297</v>
      </c>
      <c r="AG858">
        <v>38.979999999999997</v>
      </c>
      <c r="AI858">
        <v>2407.0299999999902</v>
      </c>
      <c r="AJ858">
        <v>1453.8206535136401</v>
      </c>
      <c r="AK858">
        <v>-14.3736910196066</v>
      </c>
      <c r="AL858">
        <v>3.8121090678638998</v>
      </c>
      <c r="AM858">
        <v>4076.4879577715001</v>
      </c>
      <c r="AN858">
        <v>2.7677979301795901</v>
      </c>
      <c r="AO858">
        <v>3.8034141360554301</v>
      </c>
    </row>
    <row r="859" spans="1:41">
      <c r="A859">
        <v>858</v>
      </c>
      <c r="G859" t="s">
        <v>292</v>
      </c>
      <c r="AA859" s="1">
        <v>43580</v>
      </c>
      <c r="AB859">
        <v>3.95</v>
      </c>
      <c r="AC859">
        <v>61.81</v>
      </c>
      <c r="AD859">
        <v>34.369999999999997</v>
      </c>
      <c r="AE859">
        <v>115.17</v>
      </c>
      <c r="AF859">
        <v>0.89273333333333305</v>
      </c>
      <c r="AG859">
        <v>29.72</v>
      </c>
      <c r="AI859">
        <v>2047.83</v>
      </c>
      <c r="AJ859">
        <v>1279.0328939190899</v>
      </c>
      <c r="AK859">
        <v>-14.6990786996213</v>
      </c>
      <c r="AL859">
        <v>3.0439830618895898</v>
      </c>
      <c r="AM859">
        <v>3282.8742137627401</v>
      </c>
      <c r="AN859">
        <v>2.4502035498836898</v>
      </c>
      <c r="AO859">
        <v>3.0365165013111501</v>
      </c>
    </row>
    <row r="860" spans="1:41">
      <c r="A860">
        <v>859</v>
      </c>
      <c r="G860" t="s">
        <v>292</v>
      </c>
      <c r="AA860" s="1">
        <v>43584</v>
      </c>
      <c r="AB860">
        <v>3.98</v>
      </c>
      <c r="AC860">
        <v>55.29</v>
      </c>
      <c r="AD860">
        <v>22.723333333333301</v>
      </c>
      <c r="AE860">
        <v>67.510000000000005</v>
      </c>
      <c r="AF860">
        <v>0.39943333333333297</v>
      </c>
      <c r="AG860">
        <v>23.3</v>
      </c>
      <c r="AI860">
        <v>1866.1499999999901</v>
      </c>
      <c r="AJ860">
        <v>1271.23298323732</v>
      </c>
      <c r="AK860">
        <v>-14.5993745562228</v>
      </c>
      <c r="AL860">
        <v>2.8204114988660498</v>
      </c>
      <c r="AM860">
        <v>3092.5608322183698</v>
      </c>
      <c r="AN860">
        <v>1.75749725594936</v>
      </c>
      <c r="AO860">
        <v>2.8129271569749701</v>
      </c>
    </row>
    <row r="861" spans="1:41">
      <c r="A861">
        <v>860</v>
      </c>
      <c r="G861" t="s">
        <v>292</v>
      </c>
      <c r="AA861" s="1">
        <v>43593</v>
      </c>
      <c r="AB861">
        <v>4.01</v>
      </c>
      <c r="AC861">
        <v>53.04</v>
      </c>
      <c r="AD861">
        <v>15.383333333333301</v>
      </c>
      <c r="AE861">
        <v>56.18</v>
      </c>
      <c r="AF861">
        <v>0.34063333333333301</v>
      </c>
      <c r="AG861">
        <v>22.42</v>
      </c>
      <c r="AI861">
        <v>1870.54</v>
      </c>
      <c r="AJ861">
        <v>649.78056115193704</v>
      </c>
      <c r="AK861">
        <v>-14.1324934562449</v>
      </c>
      <c r="AL861">
        <v>2.9408528477201998</v>
      </c>
      <c r="AM861">
        <v>3311.8384343979101</v>
      </c>
      <c r="AO861">
        <v>2.9323478319826299</v>
      </c>
    </row>
    <row r="862" spans="1:41">
      <c r="A862">
        <v>861</v>
      </c>
      <c r="G862" t="s">
        <v>292</v>
      </c>
      <c r="AA862" s="1">
        <v>43598</v>
      </c>
      <c r="AB862">
        <v>4</v>
      </c>
      <c r="AC862">
        <v>52.8</v>
      </c>
      <c r="AD862">
        <v>32.270000000000003</v>
      </c>
      <c r="AE862">
        <v>38.65</v>
      </c>
      <c r="AF862">
        <v>0.66069999999999995</v>
      </c>
      <c r="AG862">
        <v>19.420000000000002</v>
      </c>
      <c r="AI862">
        <v>1729.98</v>
      </c>
      <c r="AJ862">
        <v>1407.2764601354399</v>
      </c>
      <c r="AK862">
        <v>-13.682792529751801</v>
      </c>
      <c r="AL862">
        <v>2.8833125562039901</v>
      </c>
      <c r="AM862">
        <v>3274.27296253945</v>
      </c>
      <c r="AN862">
        <v>1.7973742869054701</v>
      </c>
      <c r="AO862">
        <v>2.8751095595902401</v>
      </c>
    </row>
    <row r="863" spans="1:41">
      <c r="A863">
        <v>862</v>
      </c>
      <c r="G863" t="s">
        <v>292</v>
      </c>
      <c r="AA863" s="1">
        <v>43608</v>
      </c>
      <c r="AB863">
        <v>4</v>
      </c>
      <c r="AC863">
        <v>57.2</v>
      </c>
      <c r="AD863">
        <v>32.86</v>
      </c>
      <c r="AE863">
        <v>36.520000000000003</v>
      </c>
      <c r="AF863">
        <v>0.65543333333333298</v>
      </c>
      <c r="AG863">
        <v>14.45</v>
      </c>
      <c r="AI863">
        <v>2286.1999999999998</v>
      </c>
      <c r="AJ863">
        <v>1751.8609749433599</v>
      </c>
      <c r="AK863">
        <v>-13.5063068286395</v>
      </c>
      <c r="AL863">
        <v>4.70877464157806</v>
      </c>
      <c r="AM863">
        <v>6024.85689091724</v>
      </c>
      <c r="AO863">
        <v>4.6942146520285499</v>
      </c>
    </row>
    <row r="864" spans="1:41">
      <c r="A864">
        <v>863</v>
      </c>
      <c r="G864" t="s">
        <v>292</v>
      </c>
      <c r="AA864" s="1">
        <v>43621</v>
      </c>
      <c r="AB864">
        <v>3.98</v>
      </c>
      <c r="AC864">
        <v>58.46</v>
      </c>
      <c r="AD864">
        <v>37.71</v>
      </c>
      <c r="AE864">
        <v>11.27</v>
      </c>
      <c r="AF864">
        <v>0.67949999999999999</v>
      </c>
      <c r="AG864">
        <v>8.7100000000000009</v>
      </c>
      <c r="AI864">
        <v>1850.75</v>
      </c>
      <c r="AJ864">
        <v>2081.4231075309499</v>
      </c>
      <c r="AK864">
        <v>-13.1421587618508</v>
      </c>
      <c r="AL864">
        <v>3.59513530712095</v>
      </c>
      <c r="AM864">
        <v>4988.1919789344802</v>
      </c>
      <c r="AO864">
        <v>3.58390800012315</v>
      </c>
    </row>
    <row r="865" spans="1:41">
      <c r="A865">
        <v>864</v>
      </c>
      <c r="G865" t="s">
        <v>292</v>
      </c>
      <c r="AA865" s="1">
        <v>43634</v>
      </c>
      <c r="AB865">
        <v>3.99</v>
      </c>
      <c r="AC865">
        <v>54.43</v>
      </c>
      <c r="AD865">
        <v>62.533333333333303</v>
      </c>
      <c r="AE865">
        <v>9.14</v>
      </c>
      <c r="AF865">
        <v>1.1679999999999999</v>
      </c>
      <c r="AG865">
        <v>132.19999999999999</v>
      </c>
      <c r="AI865">
        <v>1094.75</v>
      </c>
      <c r="AJ865">
        <v>12363.833441421701</v>
      </c>
      <c r="AK865">
        <v>-12.939396164120099</v>
      </c>
      <c r="AL865">
        <v>14.8396098034848</v>
      </c>
      <c r="AN865">
        <v>116.14003599864</v>
      </c>
    </row>
    <row r="866" spans="1:41">
      <c r="A866">
        <v>865</v>
      </c>
      <c r="G866" t="s">
        <v>292</v>
      </c>
      <c r="AA866" s="1">
        <v>43650</v>
      </c>
    </row>
    <row r="867" spans="1:41">
      <c r="A867">
        <v>866</v>
      </c>
      <c r="G867" t="s">
        <v>292</v>
      </c>
      <c r="AA867" s="1">
        <v>43664</v>
      </c>
    </row>
    <row r="868" spans="1:41">
      <c r="A868">
        <v>867</v>
      </c>
      <c r="G868" t="s">
        <v>292</v>
      </c>
      <c r="AA868" s="1">
        <v>43678</v>
      </c>
    </row>
    <row r="869" spans="1:41">
      <c r="A869">
        <v>868</v>
      </c>
      <c r="G869" t="s">
        <v>292</v>
      </c>
      <c r="AA869" s="1">
        <v>43692</v>
      </c>
    </row>
    <row r="870" spans="1:41">
      <c r="A870">
        <v>869</v>
      </c>
      <c r="G870" t="s">
        <v>292</v>
      </c>
      <c r="AA870" s="1">
        <v>43706</v>
      </c>
    </row>
    <row r="871" spans="1:41">
      <c r="A871">
        <v>870</v>
      </c>
      <c r="G871" t="s">
        <v>292</v>
      </c>
      <c r="AA871" s="1">
        <v>43719</v>
      </c>
    </row>
    <row r="872" spans="1:41">
      <c r="A872">
        <v>871</v>
      </c>
      <c r="G872" t="s">
        <v>292</v>
      </c>
      <c r="AA872" s="1">
        <v>43733</v>
      </c>
    </row>
    <row r="873" spans="1:41">
      <c r="A873">
        <v>872</v>
      </c>
      <c r="G873" t="s">
        <v>292</v>
      </c>
      <c r="AA873" s="1">
        <v>43748</v>
      </c>
      <c r="AB873">
        <v>3.96</v>
      </c>
      <c r="AC873">
        <v>65.03</v>
      </c>
      <c r="AD873">
        <v>57.066666666666698</v>
      </c>
      <c r="AE873">
        <v>9.39</v>
      </c>
      <c r="AF873">
        <v>1.21166666666667</v>
      </c>
      <c r="AG873">
        <v>20.149999999999999</v>
      </c>
      <c r="AI873">
        <v>1681.28</v>
      </c>
      <c r="AJ873">
        <v>4096.5766643732004</v>
      </c>
      <c r="AK873">
        <v>-12.242070121318999</v>
      </c>
      <c r="AL873">
        <v>4.2172858703684</v>
      </c>
      <c r="AN873">
        <v>9.9029521334751305</v>
      </c>
    </row>
    <row r="874" spans="1:41">
      <c r="A874">
        <v>873</v>
      </c>
      <c r="G874" t="s">
        <v>292</v>
      </c>
      <c r="AA874" s="1">
        <v>43761</v>
      </c>
    </row>
    <row r="875" spans="1:41">
      <c r="A875">
        <v>874</v>
      </c>
      <c r="G875" t="s">
        <v>292</v>
      </c>
      <c r="AA875" s="1">
        <v>43775</v>
      </c>
    </row>
    <row r="876" spans="1:41">
      <c r="A876">
        <v>875</v>
      </c>
      <c r="G876" t="s">
        <v>292</v>
      </c>
      <c r="AA876" s="1">
        <v>43789</v>
      </c>
      <c r="AB876">
        <v>4.07</v>
      </c>
      <c r="AC876">
        <v>52.56</v>
      </c>
      <c r="AD876">
        <v>35.923333333333296</v>
      </c>
      <c r="AE876">
        <v>26.21</v>
      </c>
      <c r="AF876">
        <v>0.75136666666666696</v>
      </c>
      <c r="AG876">
        <v>23.7</v>
      </c>
      <c r="AI876">
        <v>2794.1099999999901</v>
      </c>
      <c r="AJ876">
        <v>2388.8975547325899</v>
      </c>
      <c r="AK876">
        <v>-13.032345228261001</v>
      </c>
      <c r="AL876">
        <v>4.2951512842765496</v>
      </c>
      <c r="AN876">
        <v>15.6465152664884</v>
      </c>
    </row>
    <row r="877" spans="1:41">
      <c r="A877">
        <v>876</v>
      </c>
      <c r="G877" t="s">
        <v>292</v>
      </c>
      <c r="AA877" s="1">
        <v>43811</v>
      </c>
      <c r="AB877">
        <v>4.1100000000000003</v>
      </c>
      <c r="AC877">
        <v>54.46</v>
      </c>
      <c r="AD877">
        <v>28.276666666666699</v>
      </c>
      <c r="AE877">
        <v>19.45</v>
      </c>
      <c r="AF877">
        <v>0.58299999999999996</v>
      </c>
      <c r="AG877">
        <v>24.86</v>
      </c>
      <c r="AI877">
        <v>2506.5300000000002</v>
      </c>
      <c r="AJ877">
        <v>1932.5468185666</v>
      </c>
      <c r="AK877">
        <v>-12.691210430328701</v>
      </c>
      <c r="AL877">
        <v>6.1513967973150399</v>
      </c>
      <c r="AN877">
        <v>39.565232423119397</v>
      </c>
    </row>
    <row r="878" spans="1:41">
      <c r="A878">
        <v>877</v>
      </c>
      <c r="G878" t="s">
        <v>292</v>
      </c>
      <c r="AA878" s="1">
        <v>43846</v>
      </c>
      <c r="AB878">
        <v>4.1500000000000004</v>
      </c>
      <c r="AC878">
        <v>51.54</v>
      </c>
      <c r="AD878">
        <v>29.83</v>
      </c>
      <c r="AE878">
        <v>18.09</v>
      </c>
      <c r="AF878">
        <v>0.56559999999999999</v>
      </c>
      <c r="AG878">
        <v>33.51</v>
      </c>
      <c r="AH878">
        <v>1.79</v>
      </c>
      <c r="AI878">
        <v>2097.64</v>
      </c>
      <c r="AJ878">
        <v>2263.2821047289299</v>
      </c>
      <c r="AK878">
        <v>-12.7166989122674</v>
      </c>
      <c r="AL878">
        <v>6.1137822594843998</v>
      </c>
      <c r="AM878">
        <v>6809.4513893664498</v>
      </c>
      <c r="AN878">
        <v>24.8783095544071</v>
      </c>
      <c r="AO878">
        <v>6.0897671529360302</v>
      </c>
    </row>
    <row r="879" spans="1:41">
      <c r="A879">
        <v>878</v>
      </c>
      <c r="G879" t="s">
        <v>292</v>
      </c>
      <c r="AA879" s="1">
        <v>43907</v>
      </c>
      <c r="AB879">
        <v>4.1900000000000004</v>
      </c>
      <c r="AC879">
        <v>50</v>
      </c>
      <c r="AD879">
        <v>28.296666666666699</v>
      </c>
      <c r="AE879">
        <v>36.36</v>
      </c>
      <c r="AF879">
        <v>0.62450000000000006</v>
      </c>
      <c r="AG879">
        <v>59.38</v>
      </c>
      <c r="AH879">
        <v>1.1000000000000001</v>
      </c>
      <c r="AI879">
        <v>2106.77</v>
      </c>
      <c r="AJ879">
        <v>1832.6706007114101</v>
      </c>
      <c r="AK879">
        <v>-12.8313463618905</v>
      </c>
      <c r="AL879">
        <v>5.1485238046963104</v>
      </c>
      <c r="AM879">
        <v>5643.1035356623297</v>
      </c>
      <c r="AN879">
        <v>37.155222182192396</v>
      </c>
      <c r="AO879">
        <v>5.1266478413940701</v>
      </c>
    </row>
    <row r="880" spans="1:41">
      <c r="A880">
        <v>879</v>
      </c>
      <c r="G880" t="s">
        <v>292</v>
      </c>
      <c r="AA880" s="1">
        <v>43921</v>
      </c>
      <c r="AB880">
        <v>4.16</v>
      </c>
      <c r="AC880">
        <v>50</v>
      </c>
      <c r="AD880">
        <v>28.066666666666698</v>
      </c>
      <c r="AE880">
        <v>34.020000000000003</v>
      </c>
      <c r="AF880">
        <v>0.59093333333333398</v>
      </c>
      <c r="AG880">
        <v>59.77</v>
      </c>
      <c r="AH880">
        <v>0.86</v>
      </c>
      <c r="AI880">
        <v>2128.02</v>
      </c>
      <c r="AJ880">
        <v>1748.36670358227</v>
      </c>
      <c r="AK880">
        <v>-12.945413694426801</v>
      </c>
      <c r="AL880">
        <v>4.4175634025247197</v>
      </c>
      <c r="AM880">
        <v>4893.6153293635298</v>
      </c>
      <c r="AO880">
        <v>4.3998851485612196</v>
      </c>
    </row>
    <row r="881" spans="1:41">
      <c r="A881">
        <v>880</v>
      </c>
      <c r="G881" t="s">
        <v>292</v>
      </c>
      <c r="AA881" s="1">
        <v>43930</v>
      </c>
      <c r="AB881">
        <v>4.1900000000000004</v>
      </c>
      <c r="AC881">
        <v>50</v>
      </c>
      <c r="AD881">
        <v>26.4233333333333</v>
      </c>
      <c r="AE881">
        <v>39.1</v>
      </c>
      <c r="AF881">
        <v>0.55463333333333298</v>
      </c>
      <c r="AG881">
        <v>46.83</v>
      </c>
      <c r="AH881">
        <v>1.1100000000000001</v>
      </c>
      <c r="AI881">
        <v>2057.61</v>
      </c>
      <c r="AJ881">
        <v>1725.39934245635</v>
      </c>
      <c r="AL881">
        <v>5.0262315629212999</v>
      </c>
      <c r="AM881">
        <v>5599.0462373763703</v>
      </c>
      <c r="AO881">
        <v>5.0046235576169797</v>
      </c>
    </row>
    <row r="882" spans="1:41">
      <c r="A882">
        <v>881</v>
      </c>
      <c r="G882" t="s">
        <v>292</v>
      </c>
      <c r="AA882" s="1">
        <v>43937</v>
      </c>
      <c r="AB882">
        <v>4.09</v>
      </c>
      <c r="AC882">
        <v>50</v>
      </c>
      <c r="AD882">
        <v>30.36</v>
      </c>
      <c r="AE882">
        <v>29.76</v>
      </c>
      <c r="AF882">
        <v>0.64303333333333301</v>
      </c>
      <c r="AG882">
        <v>45.66</v>
      </c>
      <c r="AH882">
        <v>0.93</v>
      </c>
      <c r="AI882">
        <v>2147.8199999999902</v>
      </c>
      <c r="AJ882">
        <v>2001.8227811032</v>
      </c>
      <c r="AK882">
        <v>-13.172012505639101</v>
      </c>
      <c r="AL882">
        <v>4.6865404138862097</v>
      </c>
      <c r="AM882">
        <v>5168.1567416005601</v>
      </c>
      <c r="AO882">
        <v>4.6705691997679599</v>
      </c>
    </row>
    <row r="883" spans="1:41">
      <c r="A883">
        <v>882</v>
      </c>
      <c r="G883" t="s">
        <v>292</v>
      </c>
      <c r="AA883" s="1">
        <v>43942</v>
      </c>
      <c r="AB883">
        <v>4</v>
      </c>
      <c r="AC883">
        <v>60</v>
      </c>
      <c r="AD883">
        <v>40.103333333333303</v>
      </c>
      <c r="AE883">
        <v>38.86</v>
      </c>
      <c r="AF883">
        <v>0.79553333333333298</v>
      </c>
      <c r="AG883">
        <v>38.47</v>
      </c>
      <c r="AH883">
        <v>1.25</v>
      </c>
      <c r="AI883">
        <v>1735.91</v>
      </c>
      <c r="AJ883">
        <v>1924.4730420846799</v>
      </c>
      <c r="AL883">
        <v>5.0142128141492099</v>
      </c>
      <c r="AM883">
        <v>5504.0154905812597</v>
      </c>
      <c r="AN883">
        <v>2.34776242598421</v>
      </c>
      <c r="AO883">
        <v>5.0002891060683199</v>
      </c>
    </row>
    <row r="884" spans="1:41">
      <c r="A884">
        <v>883</v>
      </c>
      <c r="G884" t="s">
        <v>292</v>
      </c>
      <c r="AA884" s="1">
        <v>43945</v>
      </c>
      <c r="AB884">
        <v>3.95</v>
      </c>
      <c r="AC884">
        <v>60</v>
      </c>
      <c r="AD884">
        <v>38.713333333333303</v>
      </c>
      <c r="AE884">
        <v>27.12</v>
      </c>
      <c r="AF884">
        <v>0.7802</v>
      </c>
      <c r="AG884">
        <v>26.17</v>
      </c>
      <c r="AH884">
        <v>3.43</v>
      </c>
      <c r="AI884">
        <v>1722.33</v>
      </c>
      <c r="AJ884">
        <v>1595.4700129570799</v>
      </c>
      <c r="AK884">
        <v>-13.7960605311286</v>
      </c>
      <c r="AL884">
        <v>4.0971831115475901</v>
      </c>
      <c r="AN884">
        <v>2.1553346687147901</v>
      </c>
    </row>
    <row r="885" spans="1:41">
      <c r="A885">
        <v>884</v>
      </c>
      <c r="G885" t="s">
        <v>292</v>
      </c>
      <c r="AA885" s="1">
        <v>43951</v>
      </c>
      <c r="AB885">
        <v>3.97</v>
      </c>
      <c r="AC885">
        <v>60</v>
      </c>
      <c r="AD885">
        <v>34.630000000000003</v>
      </c>
      <c r="AE885">
        <v>24.45</v>
      </c>
      <c r="AF885">
        <v>0.67406666666666704</v>
      </c>
      <c r="AG885">
        <v>22.82</v>
      </c>
      <c r="AH885">
        <v>2.17</v>
      </c>
      <c r="AI885">
        <v>856.70899999999995</v>
      </c>
      <c r="AJ885">
        <v>1558.57284491992</v>
      </c>
      <c r="AK885">
        <v>-13.6281906345843</v>
      </c>
      <c r="AL885">
        <v>3.76610571204397</v>
      </c>
      <c r="AM885">
        <v>4205.7909091758902</v>
      </c>
      <c r="AN885">
        <v>1.85031814324639</v>
      </c>
      <c r="AO885">
        <v>3.7562034252021399</v>
      </c>
    </row>
    <row r="886" spans="1:41">
      <c r="A886">
        <v>885</v>
      </c>
      <c r="G886" t="s">
        <v>292</v>
      </c>
      <c r="AA886" s="1">
        <v>43956</v>
      </c>
      <c r="AB886">
        <v>4</v>
      </c>
      <c r="AC886">
        <v>50</v>
      </c>
      <c r="AD886">
        <v>32.823333333333302</v>
      </c>
      <c r="AE886">
        <v>17.25</v>
      </c>
      <c r="AF886">
        <v>0.65196666666666703</v>
      </c>
      <c r="AG886">
        <v>17.559999999999999</v>
      </c>
      <c r="AH886">
        <v>1.83</v>
      </c>
      <c r="AI886">
        <v>1435.51</v>
      </c>
      <c r="AJ886">
        <v>1240.08741588678</v>
      </c>
      <c r="AK886">
        <v>-13.7299005463752</v>
      </c>
      <c r="AL886">
        <v>3.2512130043285898</v>
      </c>
      <c r="AM886">
        <v>3690.5227790672602</v>
      </c>
      <c r="AO886">
        <v>3.2419660689849401</v>
      </c>
    </row>
    <row r="887" spans="1:41">
      <c r="A887">
        <v>886</v>
      </c>
      <c r="G887" t="s">
        <v>292</v>
      </c>
      <c r="AA887" s="1">
        <v>43959</v>
      </c>
      <c r="AB887">
        <v>4</v>
      </c>
      <c r="AC887">
        <v>50</v>
      </c>
      <c r="AD887">
        <v>32.663333333333298</v>
      </c>
      <c r="AE887">
        <v>14.54</v>
      </c>
      <c r="AF887">
        <v>0.62863333333333304</v>
      </c>
      <c r="AG887">
        <v>15.45</v>
      </c>
      <c r="AH887">
        <v>1.62</v>
      </c>
      <c r="AI887">
        <v>509.49799999999999</v>
      </c>
      <c r="AJ887">
        <v>1222.24724648806</v>
      </c>
      <c r="AK887">
        <v>-13.626860512828401</v>
      </c>
      <c r="AL887">
        <v>3.0374359095333201</v>
      </c>
      <c r="AM887">
        <v>3409.567404288</v>
      </c>
      <c r="AO887">
        <v>3.0288653937388701</v>
      </c>
    </row>
    <row r="888" spans="1:41">
      <c r="A888">
        <v>887</v>
      </c>
      <c r="G888" t="s">
        <v>292</v>
      </c>
      <c r="AA888" s="1">
        <v>43963</v>
      </c>
      <c r="AB888">
        <v>4.01</v>
      </c>
      <c r="AC888">
        <v>50</v>
      </c>
      <c r="AD888">
        <v>28.8966666666667</v>
      </c>
      <c r="AE888">
        <v>13.4</v>
      </c>
      <c r="AF888">
        <v>0.60103333333333397</v>
      </c>
      <c r="AG888">
        <v>13.5</v>
      </c>
      <c r="AH888">
        <v>1.07</v>
      </c>
      <c r="AI888">
        <v>696.40700000000004</v>
      </c>
      <c r="AJ888">
        <v>1266.9102733345501</v>
      </c>
      <c r="AK888">
        <v>-13.4755104758848</v>
      </c>
      <c r="AL888">
        <v>2.8718623193758699</v>
      </c>
      <c r="AM888">
        <v>3357.4753659090202</v>
      </c>
      <c r="AO888">
        <v>2.8633335091061598</v>
      </c>
    </row>
    <row r="889" spans="1:41">
      <c r="A889">
        <v>888</v>
      </c>
      <c r="G889" t="s">
        <v>292</v>
      </c>
      <c r="AA889" s="1">
        <v>43966</v>
      </c>
      <c r="AB889">
        <v>4.03</v>
      </c>
      <c r="AC889">
        <v>50</v>
      </c>
      <c r="AD889">
        <v>31.976666666666699</v>
      </c>
      <c r="AE889">
        <v>13.44</v>
      </c>
      <c r="AF889">
        <v>0.58503333333333296</v>
      </c>
      <c r="AG889">
        <v>13.31</v>
      </c>
      <c r="AH889">
        <v>0.79</v>
      </c>
      <c r="AI889">
        <v>1314.01</v>
      </c>
      <c r="AJ889">
        <v>1378.2739423134101</v>
      </c>
      <c r="AK889">
        <v>-13.449326995928899</v>
      </c>
      <c r="AL889">
        <v>2.9649128870205099</v>
      </c>
      <c r="AM889">
        <v>3521.6313080131999</v>
      </c>
      <c r="AO889">
        <v>2.95560137658327</v>
      </c>
    </row>
    <row r="890" spans="1:41">
      <c r="A890">
        <v>889</v>
      </c>
      <c r="G890" t="s">
        <v>292</v>
      </c>
      <c r="AA890" s="1">
        <v>43970</v>
      </c>
      <c r="AB890">
        <v>4.03</v>
      </c>
      <c r="AC890">
        <v>50</v>
      </c>
      <c r="AD890">
        <v>31.07</v>
      </c>
      <c r="AE890">
        <v>13.06</v>
      </c>
      <c r="AF890">
        <v>0.58199999999999996</v>
      </c>
      <c r="AG890">
        <v>11.39</v>
      </c>
      <c r="AH890">
        <v>1.18</v>
      </c>
      <c r="AI890">
        <v>1349.89</v>
      </c>
      <c r="AJ890">
        <v>1330.0772546281601</v>
      </c>
      <c r="AK890">
        <v>-13.2475308764415</v>
      </c>
      <c r="AL890">
        <v>3.0206032449617699</v>
      </c>
      <c r="AM890">
        <v>3672.5728148226699</v>
      </c>
      <c r="AO890">
        <v>3.0109604174385298</v>
      </c>
    </row>
    <row r="891" spans="1:41">
      <c r="A891">
        <v>890</v>
      </c>
      <c r="G891" t="s">
        <v>292</v>
      </c>
      <c r="AA891" s="1">
        <v>43977</v>
      </c>
      <c r="AB891">
        <v>4.03</v>
      </c>
      <c r="AC891">
        <v>50</v>
      </c>
      <c r="AD891">
        <v>34.369999999999997</v>
      </c>
      <c r="AE891">
        <v>12.16</v>
      </c>
      <c r="AF891">
        <v>0.61270000000000002</v>
      </c>
      <c r="AG891">
        <v>12.62</v>
      </c>
      <c r="AH891">
        <v>0.96</v>
      </c>
      <c r="AI891">
        <v>1370.6499999999901</v>
      </c>
      <c r="AJ891">
        <v>1617.9135998229399</v>
      </c>
      <c r="AK891">
        <v>-13.3886422109723</v>
      </c>
      <c r="AL891">
        <v>3.3377239900123898</v>
      </c>
      <c r="AM891">
        <v>4550.2191238995301</v>
      </c>
      <c r="AO891">
        <v>3.3262004266884602</v>
      </c>
    </row>
    <row r="892" spans="1:41">
      <c r="A892">
        <v>891</v>
      </c>
      <c r="G892" t="s">
        <v>292</v>
      </c>
      <c r="AA892" s="1">
        <v>43984</v>
      </c>
      <c r="AB892">
        <v>4.04</v>
      </c>
      <c r="AC892">
        <v>50</v>
      </c>
      <c r="AD892">
        <v>38.93</v>
      </c>
      <c r="AE892">
        <v>7.78</v>
      </c>
      <c r="AF892">
        <v>0.69830000000000003</v>
      </c>
      <c r="AG892">
        <v>55.99</v>
      </c>
      <c r="AH892">
        <v>14.19</v>
      </c>
      <c r="AI892">
        <v>1376.96</v>
      </c>
      <c r="AJ892">
        <v>2402.99008890708</v>
      </c>
      <c r="AK892">
        <v>-13.321268203175901</v>
      </c>
      <c r="AL892">
        <v>4.8513766568534997</v>
      </c>
      <c r="AM892">
        <v>7095.3550423369597</v>
      </c>
      <c r="AO892">
        <v>4.8334305468873398</v>
      </c>
    </row>
    <row r="893" spans="1:41">
      <c r="A893">
        <v>892</v>
      </c>
      <c r="G893" t="s">
        <v>292</v>
      </c>
      <c r="AA893" s="1">
        <v>43998</v>
      </c>
    </row>
    <row r="894" spans="1:41">
      <c r="A894">
        <v>893</v>
      </c>
      <c r="G894" t="s">
        <v>292</v>
      </c>
      <c r="AA894" s="1">
        <v>44011</v>
      </c>
    </row>
    <row r="895" spans="1:41">
      <c r="A895">
        <v>894</v>
      </c>
      <c r="G895" t="s">
        <v>292</v>
      </c>
      <c r="AA895" s="1">
        <v>44025</v>
      </c>
      <c r="AB895">
        <v>3.9</v>
      </c>
      <c r="AC895">
        <v>60</v>
      </c>
      <c r="AD895">
        <v>51.77</v>
      </c>
      <c r="AE895">
        <v>7.27</v>
      </c>
      <c r="AF895">
        <v>0.93340000000000001</v>
      </c>
      <c r="AG895">
        <v>11.34</v>
      </c>
      <c r="AH895">
        <v>1.35</v>
      </c>
      <c r="AI895">
        <v>1442.31</v>
      </c>
      <c r="AJ895">
        <v>4067.9978538497198</v>
      </c>
      <c r="AK895">
        <v>-13.045294759902101</v>
      </c>
      <c r="AL895">
        <v>5.8464104859829096</v>
      </c>
      <c r="AM895">
        <v>8932.3256447657604</v>
      </c>
      <c r="AN895">
        <v>71.995432299091405</v>
      </c>
      <c r="AO895">
        <v>5.8301544190741801</v>
      </c>
    </row>
    <row r="896" spans="1:41">
      <c r="A896">
        <v>895</v>
      </c>
      <c r="G896" t="s">
        <v>292</v>
      </c>
      <c r="AA896" s="1">
        <v>44039</v>
      </c>
      <c r="AB896">
        <v>3.98</v>
      </c>
      <c r="AC896">
        <v>60</v>
      </c>
      <c r="AD896">
        <v>54.963333333333303</v>
      </c>
      <c r="AE896">
        <v>8.5500000000000007</v>
      </c>
      <c r="AF896">
        <v>0.97973333333333301</v>
      </c>
      <c r="AG896">
        <v>10.52</v>
      </c>
      <c r="AH896">
        <v>0.99</v>
      </c>
      <c r="AI896">
        <v>1168.83</v>
      </c>
      <c r="AJ896">
        <v>4473.6107245746098</v>
      </c>
      <c r="AK896">
        <v>-13.1713999392624</v>
      </c>
      <c r="AL896">
        <v>5.0617619875777802</v>
      </c>
      <c r="AM896">
        <v>7724.9186272780398</v>
      </c>
      <c r="AN896">
        <v>3.0206579669995701</v>
      </c>
      <c r="AO896">
        <v>5.0449412017579496</v>
      </c>
    </row>
    <row r="897" spans="1:41">
      <c r="A897">
        <v>896</v>
      </c>
      <c r="G897" t="s">
        <v>292</v>
      </c>
      <c r="AA897" s="1">
        <v>44053</v>
      </c>
      <c r="AB897">
        <v>3.84</v>
      </c>
      <c r="AC897">
        <v>70</v>
      </c>
      <c r="AD897">
        <v>226.8</v>
      </c>
      <c r="AE897">
        <v>11.68</v>
      </c>
      <c r="AF897">
        <v>4.49433333333333</v>
      </c>
      <c r="AG897">
        <v>59.72</v>
      </c>
      <c r="AH897">
        <v>1.33</v>
      </c>
      <c r="AI897">
        <v>314.04300000000001</v>
      </c>
      <c r="AJ897">
        <v>32895.1217655746</v>
      </c>
      <c r="AK897">
        <v>-13.042857978405101</v>
      </c>
      <c r="AL897">
        <v>19.344493163154201</v>
      </c>
      <c r="AN897">
        <v>1098.2572286878001</v>
      </c>
    </row>
    <row r="898" spans="1:41">
      <c r="A898">
        <v>897</v>
      </c>
      <c r="G898" t="s">
        <v>292</v>
      </c>
      <c r="AA898" s="1">
        <v>44081</v>
      </c>
      <c r="AB898">
        <v>4.09</v>
      </c>
      <c r="AC898">
        <v>40</v>
      </c>
      <c r="AD898">
        <v>106.73333333333299</v>
      </c>
      <c r="AE898">
        <v>8.17</v>
      </c>
      <c r="AF898">
        <v>2.0640000000000001</v>
      </c>
      <c r="AG898">
        <v>47.66</v>
      </c>
      <c r="AH898">
        <v>1.59</v>
      </c>
      <c r="AJ898">
        <v>15070.3545703565</v>
      </c>
      <c r="AK898">
        <v>-12.681467877788901</v>
      </c>
      <c r="AL898">
        <v>13.123487152468501</v>
      </c>
      <c r="AM898">
        <v>19885.652077794199</v>
      </c>
      <c r="AN898">
        <v>371.73429391251699</v>
      </c>
      <c r="AO898">
        <v>13.067894262648799</v>
      </c>
    </row>
    <row r="899" spans="1:41">
      <c r="A899">
        <v>898</v>
      </c>
      <c r="G899" t="s">
        <v>292</v>
      </c>
      <c r="AA899" s="1">
        <v>44095</v>
      </c>
      <c r="AB899">
        <v>4.16</v>
      </c>
      <c r="AC899">
        <v>40</v>
      </c>
      <c r="AD899">
        <v>67.873333333333306</v>
      </c>
      <c r="AE899">
        <v>8.61</v>
      </c>
      <c r="AF899">
        <v>1.23966666666667</v>
      </c>
      <c r="AG899">
        <v>47.57</v>
      </c>
      <c r="AH899">
        <v>1.86</v>
      </c>
      <c r="AJ899">
        <v>10197.281883625499</v>
      </c>
      <c r="AK899">
        <v>-12.747294923515801</v>
      </c>
      <c r="AL899">
        <v>8.5614907157703808</v>
      </c>
      <c r="AM899">
        <v>11645.043954779299</v>
      </c>
      <c r="AN899">
        <v>70.147104200261793</v>
      </c>
      <c r="AO899">
        <v>8.5219410302376009</v>
      </c>
    </row>
    <row r="900" spans="1:41">
      <c r="A900">
        <v>899</v>
      </c>
      <c r="G900" t="s">
        <v>292</v>
      </c>
      <c r="AA900" s="1">
        <v>44125</v>
      </c>
      <c r="AB900">
        <v>3.99</v>
      </c>
      <c r="AC900">
        <v>59</v>
      </c>
      <c r="AD900">
        <v>48.3</v>
      </c>
      <c r="AE900">
        <v>8.6300000000000008</v>
      </c>
      <c r="AF900">
        <v>0.8</v>
      </c>
      <c r="AG900">
        <v>10.69</v>
      </c>
      <c r="AH900">
        <v>1.08</v>
      </c>
      <c r="AJ900">
        <v>3270.7806920324001</v>
      </c>
      <c r="AK900">
        <v>-12.7067650928986</v>
      </c>
      <c r="AL900">
        <v>4.1749884463791203</v>
      </c>
      <c r="AN900">
        <v>6.4467923093191999</v>
      </c>
    </row>
    <row r="901" spans="1:41">
      <c r="A901">
        <v>900</v>
      </c>
      <c r="G901" t="s">
        <v>292</v>
      </c>
      <c r="AA901" s="1">
        <v>44138</v>
      </c>
      <c r="AB901">
        <v>3.93</v>
      </c>
      <c r="AC901">
        <v>57</v>
      </c>
      <c r="AD901">
        <v>48.9</v>
      </c>
      <c r="AE901">
        <v>8.52</v>
      </c>
      <c r="AF901">
        <v>0.93</v>
      </c>
      <c r="AG901">
        <v>11.85</v>
      </c>
      <c r="AH901">
        <v>1.87</v>
      </c>
      <c r="AI901">
        <v>651.22699999999998</v>
      </c>
      <c r="AJ901">
        <v>1389.7790272514401</v>
      </c>
      <c r="AK901">
        <v>-13.1763495392425</v>
      </c>
      <c r="AL901">
        <v>2.8250301535391098</v>
      </c>
      <c r="AN901">
        <v>1.8129154779802401</v>
      </c>
    </row>
    <row r="902" spans="1:41">
      <c r="A902">
        <v>901</v>
      </c>
      <c r="G902" t="s">
        <v>292</v>
      </c>
      <c r="AA902" s="1">
        <v>44153</v>
      </c>
      <c r="AB902">
        <v>3.95</v>
      </c>
      <c r="AC902">
        <v>57</v>
      </c>
      <c r="AD902">
        <v>48.3</v>
      </c>
      <c r="AE902">
        <v>9.99</v>
      </c>
      <c r="AF902">
        <v>0.86</v>
      </c>
      <c r="AG902">
        <v>12.36</v>
      </c>
      <c r="AH902">
        <v>2.5</v>
      </c>
      <c r="AI902">
        <v>1095.9099999999901</v>
      </c>
      <c r="AJ902">
        <v>2176.1599719849801</v>
      </c>
      <c r="AK902">
        <v>-12.8365473624174</v>
      </c>
      <c r="AL902">
        <v>3.3647924831451599</v>
      </c>
      <c r="AN902">
        <v>1.8160594489142601</v>
      </c>
    </row>
    <row r="903" spans="1:41">
      <c r="A903">
        <v>902</v>
      </c>
      <c r="G903" t="s">
        <v>292</v>
      </c>
      <c r="AA903" s="1">
        <v>44166</v>
      </c>
      <c r="AB903">
        <v>4.0199999999999996</v>
      </c>
      <c r="AC903">
        <v>51</v>
      </c>
      <c r="AD903">
        <v>42.6</v>
      </c>
      <c r="AE903">
        <v>13.73</v>
      </c>
      <c r="AF903">
        <v>0.73</v>
      </c>
      <c r="AG903">
        <v>20.93</v>
      </c>
      <c r="AH903">
        <v>2.4900000000000002</v>
      </c>
      <c r="AI903">
        <v>1142.81</v>
      </c>
      <c r="AJ903">
        <v>2558.8547810530599</v>
      </c>
      <c r="AK903">
        <v>-12.902369706006199</v>
      </c>
      <c r="AL903">
        <v>4.1261517535917198</v>
      </c>
      <c r="AN903">
        <v>2.4507093984335002</v>
      </c>
    </row>
    <row r="904" spans="1:41">
      <c r="A904">
        <v>903</v>
      </c>
      <c r="G904" t="s">
        <v>292</v>
      </c>
      <c r="AA904" s="1">
        <v>44180</v>
      </c>
      <c r="AB904">
        <v>4.05</v>
      </c>
      <c r="AC904">
        <v>51</v>
      </c>
      <c r="AD904">
        <v>39.6</v>
      </c>
      <c r="AE904">
        <v>15.2</v>
      </c>
      <c r="AF904">
        <v>0.7</v>
      </c>
      <c r="AG904">
        <v>24.55</v>
      </c>
      <c r="AH904">
        <v>2.89</v>
      </c>
      <c r="AI904">
        <v>1095.22</v>
      </c>
      <c r="AJ904">
        <v>2356.8633421623299</v>
      </c>
      <c r="AK904">
        <v>-12.8734539050526</v>
      </c>
      <c r="AL904">
        <v>3.8369663573233099</v>
      </c>
      <c r="AN904">
        <v>3.0098264082580699</v>
      </c>
    </row>
    <row r="905" spans="1:41">
      <c r="A905">
        <v>904</v>
      </c>
      <c r="G905" t="s">
        <v>292</v>
      </c>
      <c r="AA905" s="1">
        <v>44216</v>
      </c>
      <c r="AB905">
        <v>4.13</v>
      </c>
      <c r="AC905">
        <v>4.4999999999999998E-2</v>
      </c>
      <c r="AD905">
        <v>36.1</v>
      </c>
      <c r="AE905">
        <v>19.2</v>
      </c>
      <c r="AF905">
        <v>0.69</v>
      </c>
      <c r="AG905">
        <v>65.39</v>
      </c>
      <c r="AH905">
        <v>3.24</v>
      </c>
      <c r="AI905">
        <v>948.73299999999995</v>
      </c>
      <c r="AJ905">
        <v>2030.3885520475801</v>
      </c>
      <c r="AK905">
        <v>-13.0044126264846</v>
      </c>
      <c r="AL905">
        <v>4.2048444968851602</v>
      </c>
      <c r="AN905">
        <v>4.2576671772058603</v>
      </c>
    </row>
    <row r="906" spans="1:41">
      <c r="A906">
        <v>905</v>
      </c>
      <c r="G906" t="s">
        <v>292</v>
      </c>
      <c r="AA906" s="1">
        <v>44244</v>
      </c>
      <c r="AB906">
        <v>4.18</v>
      </c>
      <c r="AC906">
        <v>43.16</v>
      </c>
      <c r="AD906">
        <v>37.5</v>
      </c>
      <c r="AE906">
        <v>15.24</v>
      </c>
      <c r="AF906">
        <v>0.78</v>
      </c>
      <c r="AG906">
        <v>97.56</v>
      </c>
      <c r="AH906">
        <v>1.24</v>
      </c>
      <c r="AI906">
        <v>929.875</v>
      </c>
      <c r="AJ906">
        <v>2437.86101442786</v>
      </c>
      <c r="AK906">
        <v>-13.048934161949999</v>
      </c>
      <c r="AL906">
        <v>3.9854055120047698</v>
      </c>
    </row>
    <row r="907" spans="1:41">
      <c r="A907">
        <v>906</v>
      </c>
      <c r="G907" t="s">
        <v>292</v>
      </c>
      <c r="AA907" s="1">
        <v>44272</v>
      </c>
      <c r="AB907">
        <v>4.29</v>
      </c>
      <c r="AC907">
        <v>37.78</v>
      </c>
      <c r="AD907">
        <v>37.4</v>
      </c>
      <c r="AE907">
        <v>12.25</v>
      </c>
      <c r="AF907">
        <v>0.72</v>
      </c>
      <c r="AG907">
        <v>114.48</v>
      </c>
      <c r="AH907">
        <v>2.0699999999999998</v>
      </c>
      <c r="AI907">
        <v>885.41899999999998</v>
      </c>
      <c r="AJ907">
        <v>2234.2893764924302</v>
      </c>
      <c r="AK907">
        <v>-13.0314113494357</v>
      </c>
      <c r="AL907">
        <v>3.86239979541643</v>
      </c>
    </row>
    <row r="908" spans="1:41">
      <c r="A908">
        <v>907</v>
      </c>
      <c r="G908" t="s">
        <v>292</v>
      </c>
      <c r="AA908" s="1">
        <v>44286</v>
      </c>
      <c r="AB908">
        <v>4.18</v>
      </c>
      <c r="AC908">
        <v>39.29</v>
      </c>
      <c r="AD908">
        <v>40.1</v>
      </c>
      <c r="AE908">
        <v>16.87</v>
      </c>
      <c r="AF908">
        <v>0.73</v>
      </c>
      <c r="AG908">
        <v>51.28</v>
      </c>
      <c r="AH908">
        <v>0.72</v>
      </c>
      <c r="AI908">
        <v>973.505</v>
      </c>
      <c r="AJ908">
        <v>1399.8311182632301</v>
      </c>
      <c r="AK908">
        <v>-13.696636864718499</v>
      </c>
      <c r="AL908">
        <v>4.1541086982042197</v>
      </c>
      <c r="AN908">
        <v>2.4886255330848299</v>
      </c>
    </row>
    <row r="909" spans="1:41">
      <c r="A909">
        <v>908</v>
      </c>
      <c r="G909" t="s">
        <v>292</v>
      </c>
      <c r="AA909" s="1">
        <v>44294</v>
      </c>
      <c r="AB909">
        <v>4.0999999999999996</v>
      </c>
      <c r="AC909">
        <v>43.74</v>
      </c>
      <c r="AD909">
        <v>38.5</v>
      </c>
      <c r="AE909">
        <v>13.45</v>
      </c>
      <c r="AF909">
        <v>0.7</v>
      </c>
      <c r="AG909">
        <v>38.04</v>
      </c>
      <c r="AH909">
        <v>0.64</v>
      </c>
      <c r="AI909">
        <v>970.40300000000002</v>
      </c>
      <c r="AJ909">
        <v>1597.6908495350201</v>
      </c>
      <c r="AK909">
        <v>-13.8984244294915</v>
      </c>
      <c r="AL909">
        <v>3.5489593375064499</v>
      </c>
    </row>
    <row r="910" spans="1:41">
      <c r="A910">
        <v>909</v>
      </c>
      <c r="G910" t="s">
        <v>292</v>
      </c>
      <c r="AA910" s="1">
        <v>44299</v>
      </c>
      <c r="AB910">
        <v>4.13</v>
      </c>
      <c r="AC910">
        <v>43.36</v>
      </c>
      <c r="AD910">
        <v>37.200000000000003</v>
      </c>
      <c r="AE910">
        <v>14.35</v>
      </c>
      <c r="AF910">
        <v>0.69</v>
      </c>
      <c r="AG910">
        <v>37.58</v>
      </c>
      <c r="AH910">
        <v>0.51</v>
      </c>
      <c r="AI910">
        <v>1051.3799999999901</v>
      </c>
      <c r="AJ910">
        <v>1597.56621118258</v>
      </c>
      <c r="AK910">
        <v>-13.8264816039311</v>
      </c>
      <c r="AL910">
        <v>3.3299273972255801</v>
      </c>
    </row>
    <row r="911" spans="1:41">
      <c r="A911">
        <v>910</v>
      </c>
      <c r="G911" t="s">
        <v>292</v>
      </c>
      <c r="AA911" s="1">
        <v>44306</v>
      </c>
      <c r="AB911">
        <v>4.2300000000000004</v>
      </c>
      <c r="AC911">
        <v>37.92</v>
      </c>
      <c r="AD911">
        <v>39.299999999999997</v>
      </c>
      <c r="AE911">
        <v>29.87</v>
      </c>
      <c r="AF911">
        <v>0.85</v>
      </c>
      <c r="AG911">
        <v>96.51</v>
      </c>
      <c r="AH911">
        <v>1.38</v>
      </c>
      <c r="AI911">
        <v>885.99900000000002</v>
      </c>
      <c r="AJ911">
        <v>1314.17359333274</v>
      </c>
      <c r="AK911">
        <v>-14.662408357412</v>
      </c>
      <c r="AL911">
        <v>2.6033537985943598</v>
      </c>
    </row>
    <row r="912" spans="1:41">
      <c r="A912">
        <v>911</v>
      </c>
      <c r="G912" t="s">
        <v>292</v>
      </c>
      <c r="AA912" s="1">
        <v>44307</v>
      </c>
      <c r="AB912">
        <v>4.21</v>
      </c>
      <c r="AC912">
        <v>38.97</v>
      </c>
      <c r="AD912">
        <v>39.5</v>
      </c>
      <c r="AE912">
        <v>28.84</v>
      </c>
      <c r="AF912">
        <v>0.84</v>
      </c>
      <c r="AG912">
        <v>104.88</v>
      </c>
      <c r="AH912">
        <v>0.89</v>
      </c>
      <c r="AI912">
        <v>715.53899999999999</v>
      </c>
      <c r="AJ912">
        <v>1280.3850721131</v>
      </c>
      <c r="AK912">
        <v>-14.658754155383001</v>
      </c>
      <c r="AL912">
        <v>2.69826429447185</v>
      </c>
    </row>
    <row r="913" spans="1:41">
      <c r="A913">
        <v>912</v>
      </c>
      <c r="G913" t="s">
        <v>292</v>
      </c>
      <c r="AA913" s="1">
        <v>44313</v>
      </c>
      <c r="AB913">
        <v>4.1500000000000004</v>
      </c>
      <c r="AC913">
        <v>41.79</v>
      </c>
      <c r="AD913">
        <v>37.200000000000003</v>
      </c>
      <c r="AE913">
        <v>14.63</v>
      </c>
      <c r="AF913">
        <v>0.67</v>
      </c>
      <c r="AG913">
        <v>36.79</v>
      </c>
      <c r="AH913">
        <v>0.88</v>
      </c>
      <c r="AI913">
        <v>698.05700000000002</v>
      </c>
      <c r="AJ913">
        <v>1455.2512390020599</v>
      </c>
      <c r="AK913">
        <v>-14.427302511292799</v>
      </c>
      <c r="AL913">
        <v>2.8045960680819402</v>
      </c>
      <c r="AN913">
        <v>2.2389420836465201</v>
      </c>
    </row>
    <row r="914" spans="1:41">
      <c r="A914">
        <v>913</v>
      </c>
      <c r="G914" t="s">
        <v>292</v>
      </c>
      <c r="AA914" s="1">
        <v>44320</v>
      </c>
      <c r="AB914">
        <v>4.16</v>
      </c>
      <c r="AC914">
        <v>39.049999999999997</v>
      </c>
      <c r="AD914">
        <v>37.9</v>
      </c>
      <c r="AE914">
        <v>79.7</v>
      </c>
      <c r="AF914">
        <v>0.73</v>
      </c>
      <c r="AG914">
        <v>93.91</v>
      </c>
      <c r="AH914">
        <v>8.48</v>
      </c>
      <c r="AI914">
        <v>527.995</v>
      </c>
      <c r="AJ914">
        <v>1503.00868058736</v>
      </c>
      <c r="AK914">
        <v>-14.7339631233439</v>
      </c>
      <c r="AL914">
        <v>3.1215170948044801</v>
      </c>
      <c r="AN914">
        <v>2.37592126882668</v>
      </c>
    </row>
    <row r="915" spans="1:41">
      <c r="A915">
        <v>914</v>
      </c>
      <c r="G915" t="s">
        <v>292</v>
      </c>
      <c r="AA915" s="1">
        <v>44323</v>
      </c>
      <c r="AB915">
        <v>4.17</v>
      </c>
      <c r="AC915">
        <v>39.42</v>
      </c>
      <c r="AD915">
        <v>36.700000000000003</v>
      </c>
      <c r="AE915">
        <v>17.399999999999999</v>
      </c>
      <c r="AF915">
        <v>0.75</v>
      </c>
      <c r="AG915">
        <v>43.25</v>
      </c>
      <c r="AH915">
        <v>1.63</v>
      </c>
      <c r="AI915">
        <v>732.450999999999</v>
      </c>
      <c r="AJ915">
        <v>1514.02367825807</v>
      </c>
      <c r="AL915">
        <v>2.5470756761992601</v>
      </c>
      <c r="AN915">
        <v>1.9799341412081699</v>
      </c>
    </row>
    <row r="916" spans="1:41">
      <c r="A916">
        <v>915</v>
      </c>
      <c r="G916" t="s">
        <v>292</v>
      </c>
      <c r="AA916" s="1">
        <v>44326</v>
      </c>
      <c r="AB916">
        <v>4.21</v>
      </c>
      <c r="AC916">
        <v>36.479999999999997</v>
      </c>
      <c r="AD916">
        <v>38</v>
      </c>
      <c r="AE916">
        <v>18.11</v>
      </c>
      <c r="AF916">
        <v>0.74</v>
      </c>
      <c r="AG916">
        <v>74.59</v>
      </c>
      <c r="AH916">
        <v>1.71</v>
      </c>
      <c r="AI916">
        <v>632.60599999999999</v>
      </c>
      <c r="AJ916">
        <v>1501.9237422763499</v>
      </c>
      <c r="AK916">
        <v>-15.006855365572401</v>
      </c>
      <c r="AL916">
        <v>2.35951256161376</v>
      </c>
      <c r="AN916">
        <v>1.8493426416744001</v>
      </c>
    </row>
    <row r="917" spans="1:41">
      <c r="A917">
        <v>916</v>
      </c>
      <c r="G917" t="s">
        <v>292</v>
      </c>
      <c r="AA917" s="1">
        <v>44330</v>
      </c>
      <c r="AB917">
        <v>4.1500000000000004</v>
      </c>
      <c r="AC917">
        <v>38.03</v>
      </c>
      <c r="AD917">
        <v>38.5</v>
      </c>
      <c r="AE917">
        <v>11.53</v>
      </c>
      <c r="AF917">
        <v>0.74</v>
      </c>
      <c r="AG917">
        <v>14.21</v>
      </c>
      <c r="AH917">
        <v>1.1200000000000001</v>
      </c>
      <c r="AI917">
        <v>574.16</v>
      </c>
      <c r="AJ917">
        <v>1909.23279289227</v>
      </c>
      <c r="AK917">
        <v>-14.7390011089847</v>
      </c>
      <c r="AL917">
        <v>2.63731456764225</v>
      </c>
      <c r="AN917">
        <v>2.2390836103786098</v>
      </c>
    </row>
    <row r="918" spans="1:41">
      <c r="A918">
        <v>917</v>
      </c>
      <c r="G918" t="s">
        <v>292</v>
      </c>
      <c r="AA918" s="1">
        <v>44335</v>
      </c>
      <c r="AB918">
        <v>4.12</v>
      </c>
      <c r="AC918">
        <v>40.799999999999997</v>
      </c>
      <c r="AD918">
        <v>44.1</v>
      </c>
      <c r="AE918">
        <v>55.72</v>
      </c>
      <c r="AF918">
        <v>0.77</v>
      </c>
      <c r="AG918">
        <v>50.36</v>
      </c>
      <c r="AH918">
        <v>6.58</v>
      </c>
      <c r="AI918">
        <v>640.29599999999903</v>
      </c>
      <c r="AJ918">
        <v>1538.5326893663</v>
      </c>
      <c r="AK918">
        <v>-14.3147369138612</v>
      </c>
      <c r="AL918">
        <v>2.8330537489179801</v>
      </c>
      <c r="AM918">
        <v>3869.3087941128001</v>
      </c>
      <c r="AN918">
        <v>3.0455685674998101</v>
      </c>
      <c r="AO918">
        <v>2.8327285898202201</v>
      </c>
    </row>
    <row r="919" spans="1:41">
      <c r="A919">
        <v>918</v>
      </c>
      <c r="G919" t="s">
        <v>292</v>
      </c>
      <c r="AA919" s="1">
        <v>44341</v>
      </c>
      <c r="AB919">
        <v>4.0999999999999996</v>
      </c>
      <c r="AC919">
        <v>44.4</v>
      </c>
      <c r="AD919">
        <v>47.2</v>
      </c>
      <c r="AE919">
        <v>9.7100000000000009</v>
      </c>
      <c r="AF919">
        <v>0.88</v>
      </c>
      <c r="AG919">
        <v>17.329999999999998</v>
      </c>
      <c r="AH919">
        <v>2.33</v>
      </c>
      <c r="AI919">
        <v>600.38699999999994</v>
      </c>
      <c r="AJ919">
        <v>2003.1780923701799</v>
      </c>
      <c r="AK919">
        <v>-14.343746674485899</v>
      </c>
      <c r="AL919">
        <v>3.8126370478212501</v>
      </c>
    </row>
    <row r="920" spans="1:41">
      <c r="A920">
        <v>919</v>
      </c>
      <c r="G920" t="s">
        <v>292</v>
      </c>
      <c r="AA920" s="1">
        <v>44356</v>
      </c>
      <c r="AB920">
        <v>4.1100000000000003</v>
      </c>
      <c r="AC920">
        <v>63.81</v>
      </c>
      <c r="AD920">
        <v>140.9</v>
      </c>
      <c r="AE920">
        <v>26.36</v>
      </c>
      <c r="AF920">
        <v>2.8</v>
      </c>
      <c r="AG920">
        <v>137.08000000000001</v>
      </c>
      <c r="AH920">
        <v>14.29</v>
      </c>
      <c r="AI920">
        <v>313.77699999999999</v>
      </c>
      <c r="AJ920">
        <v>13574.5023919428</v>
      </c>
      <c r="AL920">
        <v>14.568400438147901</v>
      </c>
      <c r="AM920">
        <v>21907.05029539</v>
      </c>
      <c r="AN920">
        <v>607.760287074556</v>
      </c>
      <c r="AO920">
        <v>14.5666975355267</v>
      </c>
    </row>
    <row r="921" spans="1:41">
      <c r="A921">
        <v>920</v>
      </c>
      <c r="G921" t="s">
        <v>292</v>
      </c>
      <c r="AA921" s="1">
        <v>44368</v>
      </c>
      <c r="AB921">
        <v>4.08</v>
      </c>
      <c r="AC921">
        <v>49.29</v>
      </c>
      <c r="AD921">
        <v>62.4</v>
      </c>
      <c r="AE921">
        <v>40.58</v>
      </c>
      <c r="AF921">
        <v>1.32</v>
      </c>
      <c r="AG921">
        <v>136.05000000000001</v>
      </c>
      <c r="AH921">
        <v>2.42</v>
      </c>
      <c r="AI921">
        <v>604.78099999999995</v>
      </c>
      <c r="AJ921">
        <v>2198.93159629307</v>
      </c>
      <c r="AL921">
        <v>2.8038130935037899</v>
      </c>
      <c r="AN921">
        <v>4.0175443284930701</v>
      </c>
    </row>
    <row r="922" spans="1:41">
      <c r="A922">
        <v>921</v>
      </c>
      <c r="G922" t="s">
        <v>292</v>
      </c>
      <c r="AA922" s="1">
        <v>44384</v>
      </c>
      <c r="AB922">
        <v>3.97</v>
      </c>
      <c r="AC922">
        <v>105.55</v>
      </c>
      <c r="AE922">
        <v>18.86</v>
      </c>
      <c r="AF922">
        <v>6.66</v>
      </c>
      <c r="AG922">
        <v>203.76</v>
      </c>
      <c r="AH922">
        <v>2.95</v>
      </c>
      <c r="AI922">
        <v>226.69</v>
      </c>
      <c r="AJ922">
        <v>608.36250694697299</v>
      </c>
      <c r="AK922">
        <v>-13.1350341353501</v>
      </c>
      <c r="AL922">
        <v>19.5068368861259</v>
      </c>
      <c r="AN922">
        <v>1146.4769805440301</v>
      </c>
    </row>
    <row r="923" spans="1:41">
      <c r="A923">
        <v>922</v>
      </c>
      <c r="G923" t="s">
        <v>292</v>
      </c>
      <c r="AA923" s="1">
        <v>44396</v>
      </c>
      <c r="AB923">
        <v>3.99</v>
      </c>
      <c r="AC923">
        <v>57.91</v>
      </c>
      <c r="AD923">
        <v>96.1</v>
      </c>
      <c r="AE923">
        <v>15.17</v>
      </c>
      <c r="AF923">
        <v>1.75</v>
      </c>
      <c r="AG923">
        <v>94.92</v>
      </c>
      <c r="AH923">
        <v>1.37</v>
      </c>
      <c r="AI923">
        <v>451.185</v>
      </c>
      <c r="AJ923">
        <v>6514.5525253281903</v>
      </c>
      <c r="AL923">
        <v>3.6853414100149702</v>
      </c>
      <c r="AN923">
        <v>20.758788368090698</v>
      </c>
    </row>
    <row r="924" spans="1:41">
      <c r="A924">
        <v>923</v>
      </c>
      <c r="G924" t="s">
        <v>292</v>
      </c>
      <c r="AA924" s="1">
        <v>44411</v>
      </c>
      <c r="AB924">
        <v>3.99</v>
      </c>
      <c r="AC924">
        <v>61.63</v>
      </c>
      <c r="AD924">
        <v>102.4</v>
      </c>
      <c r="AF924">
        <v>2.14</v>
      </c>
      <c r="AJ924">
        <v>8253.7919816768008</v>
      </c>
      <c r="AK924">
        <v>-12.203756621839601</v>
      </c>
      <c r="AL924">
        <v>4.24647218700777</v>
      </c>
      <c r="AN924">
        <v>68.242459506163797</v>
      </c>
    </row>
    <row r="925" spans="1:41">
      <c r="A925">
        <v>924</v>
      </c>
      <c r="G925" t="s">
        <v>292</v>
      </c>
      <c r="AA925" s="1">
        <v>44440</v>
      </c>
      <c r="AB925">
        <v>3.98</v>
      </c>
      <c r="AC925">
        <v>65.319999999999993</v>
      </c>
      <c r="AD925">
        <v>118.8</v>
      </c>
      <c r="AE925">
        <v>20.149999999999999</v>
      </c>
      <c r="AF925">
        <v>2.5299999999999998</v>
      </c>
      <c r="AG925">
        <v>443</v>
      </c>
      <c r="AH925">
        <v>2.4500000000000002</v>
      </c>
      <c r="AI925">
        <v>301.611999999999</v>
      </c>
      <c r="AJ925">
        <v>7533.0460125801601</v>
      </c>
      <c r="AK925">
        <v>-12.33383738503</v>
      </c>
      <c r="AL925">
        <v>5.1394129283629004</v>
      </c>
      <c r="AN925">
        <v>110.92146808175001</v>
      </c>
    </row>
    <row r="926" spans="1:41">
      <c r="A926">
        <v>925</v>
      </c>
      <c r="G926" t="s">
        <v>292</v>
      </c>
      <c r="AA926" s="1">
        <v>44467</v>
      </c>
      <c r="AD926">
        <v>100.5</v>
      </c>
    </row>
    <row r="927" spans="1:41">
      <c r="A927">
        <v>926</v>
      </c>
      <c r="G927" t="s">
        <v>292</v>
      </c>
      <c r="AA927" s="1">
        <v>44467</v>
      </c>
      <c r="AD927">
        <v>98.8</v>
      </c>
    </row>
    <row r="928" spans="1:41">
      <c r="A928">
        <v>927</v>
      </c>
      <c r="G928" t="s">
        <v>292</v>
      </c>
      <c r="AA928" s="1">
        <v>44468</v>
      </c>
      <c r="AD928">
        <v>99.9</v>
      </c>
    </row>
    <row r="929" spans="1:40">
      <c r="A929">
        <v>928</v>
      </c>
      <c r="G929" t="s">
        <v>292</v>
      </c>
      <c r="AA929" s="1">
        <v>44468</v>
      </c>
      <c r="AD929">
        <v>100</v>
      </c>
    </row>
    <row r="930" spans="1:40">
      <c r="A930">
        <v>929</v>
      </c>
      <c r="G930" t="s">
        <v>292</v>
      </c>
      <c r="AA930" s="1">
        <v>44469</v>
      </c>
      <c r="AD930">
        <v>98.5</v>
      </c>
    </row>
    <row r="931" spans="1:40">
      <c r="A931">
        <v>930</v>
      </c>
      <c r="G931" t="s">
        <v>292</v>
      </c>
      <c r="AA931" s="1">
        <v>44469</v>
      </c>
      <c r="AD931">
        <v>98.4</v>
      </c>
    </row>
    <row r="932" spans="1:40">
      <c r="A932">
        <v>931</v>
      </c>
      <c r="G932" t="s">
        <v>292</v>
      </c>
      <c r="AA932" s="1">
        <v>44470</v>
      </c>
      <c r="AD932">
        <v>101.8</v>
      </c>
    </row>
    <row r="933" spans="1:40">
      <c r="A933">
        <v>932</v>
      </c>
      <c r="G933" t="s">
        <v>292</v>
      </c>
      <c r="AA933" s="1">
        <v>44471</v>
      </c>
      <c r="AD933">
        <v>98.2</v>
      </c>
    </row>
    <row r="934" spans="1:40">
      <c r="A934">
        <v>933</v>
      </c>
      <c r="G934" t="s">
        <v>292</v>
      </c>
      <c r="AA934" s="1">
        <v>44472</v>
      </c>
      <c r="AD934">
        <v>99.2</v>
      </c>
    </row>
    <row r="935" spans="1:40">
      <c r="A935">
        <v>934</v>
      </c>
      <c r="G935" t="s">
        <v>292</v>
      </c>
      <c r="AA935" s="1">
        <v>44473</v>
      </c>
      <c r="AD935">
        <v>98.1</v>
      </c>
    </row>
    <row r="936" spans="1:40">
      <c r="A936">
        <v>935</v>
      </c>
      <c r="G936" t="s">
        <v>292</v>
      </c>
      <c r="AA936" s="1">
        <v>44474</v>
      </c>
      <c r="AD936">
        <v>106.4</v>
      </c>
    </row>
    <row r="937" spans="1:40">
      <c r="A937">
        <v>936</v>
      </c>
      <c r="G937" t="s">
        <v>292</v>
      </c>
      <c r="AA937" s="1">
        <v>44475</v>
      </c>
      <c r="AD937">
        <v>106</v>
      </c>
    </row>
    <row r="938" spans="1:40">
      <c r="A938">
        <v>937</v>
      </c>
      <c r="G938" t="s">
        <v>292</v>
      </c>
      <c r="AA938" s="1">
        <v>44476</v>
      </c>
      <c r="AD938">
        <v>93.6</v>
      </c>
    </row>
    <row r="939" spans="1:40">
      <c r="A939">
        <v>938</v>
      </c>
      <c r="G939" t="s">
        <v>292</v>
      </c>
      <c r="AA939" s="1">
        <v>44477</v>
      </c>
      <c r="AD939">
        <v>97.6</v>
      </c>
    </row>
    <row r="940" spans="1:40">
      <c r="A940">
        <v>939</v>
      </c>
      <c r="G940" t="s">
        <v>292</v>
      </c>
      <c r="AA940" s="1">
        <v>44478</v>
      </c>
      <c r="AD940">
        <v>102.3</v>
      </c>
    </row>
    <row r="941" spans="1:40">
      <c r="A941">
        <v>940</v>
      </c>
      <c r="G941" t="s">
        <v>292</v>
      </c>
      <c r="AA941" s="1">
        <v>44479</v>
      </c>
      <c r="AD941">
        <v>99</v>
      </c>
    </row>
    <row r="942" spans="1:40">
      <c r="A942">
        <v>941</v>
      </c>
      <c r="G942" t="s">
        <v>292</v>
      </c>
      <c r="AA942" s="1">
        <v>44481</v>
      </c>
      <c r="AB942">
        <v>4.04</v>
      </c>
      <c r="AC942">
        <v>62.75</v>
      </c>
      <c r="AD942">
        <v>105.9</v>
      </c>
      <c r="AE942">
        <v>21.95</v>
      </c>
      <c r="AF942">
        <v>2.86</v>
      </c>
      <c r="AG942">
        <v>860.04</v>
      </c>
      <c r="AH942">
        <v>4.12</v>
      </c>
      <c r="AI942">
        <v>427.06</v>
      </c>
      <c r="AJ942">
        <v>4980.2701262778801</v>
      </c>
      <c r="AK942">
        <v>-11.908493248831901</v>
      </c>
      <c r="AL942">
        <v>3.1145682784888802</v>
      </c>
      <c r="AN942">
        <v>11.261478043044701</v>
      </c>
    </row>
    <row r="943" spans="1:40">
      <c r="A943">
        <v>942</v>
      </c>
      <c r="G943" t="s">
        <v>292</v>
      </c>
      <c r="AA943" s="1">
        <v>44484</v>
      </c>
      <c r="AD943">
        <v>94.6</v>
      </c>
    </row>
    <row r="944" spans="1:40">
      <c r="A944">
        <v>943</v>
      </c>
      <c r="G944" t="s">
        <v>292</v>
      </c>
      <c r="AA944" s="1">
        <v>44487</v>
      </c>
      <c r="AD944">
        <v>90.1</v>
      </c>
    </row>
    <row r="945" spans="1:41">
      <c r="A945">
        <v>944</v>
      </c>
      <c r="G945" t="s">
        <v>292</v>
      </c>
      <c r="AA945" s="1">
        <v>44489</v>
      </c>
      <c r="AD945">
        <v>77.900000000000006</v>
      </c>
    </row>
    <row r="946" spans="1:41">
      <c r="A946">
        <v>945</v>
      </c>
      <c r="G946" t="s">
        <v>292</v>
      </c>
      <c r="AA946" s="1">
        <v>44491</v>
      </c>
      <c r="AD946">
        <v>81.2</v>
      </c>
    </row>
    <row r="947" spans="1:41">
      <c r="A947">
        <v>946</v>
      </c>
      <c r="G947" t="s">
        <v>292</v>
      </c>
      <c r="AA947" s="1">
        <v>44493</v>
      </c>
      <c r="AD947">
        <v>78.599999999999994</v>
      </c>
    </row>
    <row r="948" spans="1:41">
      <c r="A948">
        <v>947</v>
      </c>
      <c r="G948" t="s">
        <v>292</v>
      </c>
      <c r="AA948" s="1">
        <v>44503</v>
      </c>
      <c r="AD948">
        <v>78.400000000000006</v>
      </c>
    </row>
    <row r="949" spans="1:41">
      <c r="A949">
        <v>948</v>
      </c>
      <c r="G949" t="s">
        <v>292</v>
      </c>
      <c r="AA949" s="1">
        <v>44510</v>
      </c>
      <c r="AB949">
        <v>4.1100000000000003</v>
      </c>
      <c r="AC949">
        <v>55.31</v>
      </c>
      <c r="AD949">
        <v>84.1</v>
      </c>
      <c r="AE949">
        <v>25.92</v>
      </c>
      <c r="AF949">
        <v>2.62</v>
      </c>
      <c r="AG949">
        <v>1029.47</v>
      </c>
      <c r="AH949">
        <v>8.6999999999999993</v>
      </c>
      <c r="AI949">
        <v>481.58499999999998</v>
      </c>
      <c r="AJ949">
        <v>3856.6202042387399</v>
      </c>
      <c r="AK949">
        <v>-13.0169086722161</v>
      </c>
      <c r="AL949">
        <v>3.3956043221877499</v>
      </c>
      <c r="AN949">
        <v>22.0764645360427</v>
      </c>
    </row>
    <row r="950" spans="1:41">
      <c r="A950">
        <v>949</v>
      </c>
      <c r="G950" t="s">
        <v>292</v>
      </c>
      <c r="AA950" s="1">
        <v>44524</v>
      </c>
      <c r="AB950">
        <v>4.18</v>
      </c>
      <c r="AC950">
        <v>56.08</v>
      </c>
      <c r="AD950">
        <v>97.6</v>
      </c>
      <c r="AE950">
        <v>21.51</v>
      </c>
      <c r="AF950">
        <v>2.98</v>
      </c>
      <c r="AG950">
        <v>1072.5999999999999</v>
      </c>
      <c r="AH950">
        <v>8.26</v>
      </c>
      <c r="AI950">
        <v>445.589</v>
      </c>
      <c r="AJ950">
        <v>5392.8123189526204</v>
      </c>
      <c r="AK950">
        <v>-12.9626409292365</v>
      </c>
      <c r="AL950">
        <v>10.824558196454401</v>
      </c>
      <c r="AN950">
        <v>33.995503962929902</v>
      </c>
    </row>
    <row r="951" spans="1:41">
      <c r="A951">
        <v>950</v>
      </c>
      <c r="G951" t="s">
        <v>292</v>
      </c>
      <c r="AA951" s="1">
        <v>44545</v>
      </c>
      <c r="AB951">
        <v>4.2300000000000004</v>
      </c>
      <c r="AC951">
        <v>59.28</v>
      </c>
      <c r="AE951">
        <v>24.83</v>
      </c>
      <c r="AG951">
        <v>1080.8</v>
      </c>
      <c r="AH951">
        <v>11.55</v>
      </c>
      <c r="AI951">
        <v>365.414999999999</v>
      </c>
      <c r="AJ951">
        <v>8386.6657503850402</v>
      </c>
      <c r="AK951">
        <v>-12.8591724032957</v>
      </c>
      <c r="AL951">
        <v>19.2527482738389</v>
      </c>
      <c r="AN951">
        <v>201.64659604966499</v>
      </c>
    </row>
    <row r="952" spans="1:41">
      <c r="A952">
        <v>951</v>
      </c>
      <c r="G952" t="s">
        <v>292</v>
      </c>
      <c r="AA952" s="1">
        <v>44601</v>
      </c>
      <c r="AB952">
        <v>4.29</v>
      </c>
      <c r="AC952">
        <v>46.25</v>
      </c>
      <c r="AD952">
        <v>96.3</v>
      </c>
      <c r="AE952">
        <v>11.55</v>
      </c>
      <c r="AF952">
        <v>2.97</v>
      </c>
      <c r="AG952">
        <v>1055.04</v>
      </c>
      <c r="AH952">
        <v>7.44</v>
      </c>
      <c r="AJ952">
        <v>12000</v>
      </c>
      <c r="AK952">
        <v>-12.990284703597901</v>
      </c>
      <c r="AL952">
        <v>16.248166067660598</v>
      </c>
      <c r="AN952">
        <v>414.19719740983197</v>
      </c>
    </row>
    <row r="953" spans="1:41">
      <c r="A953">
        <v>952</v>
      </c>
      <c r="G953" t="s">
        <v>292</v>
      </c>
      <c r="AA953" s="1">
        <v>44628</v>
      </c>
    </row>
    <row r="954" spans="1:41">
      <c r="A954">
        <v>953</v>
      </c>
      <c r="G954" t="s">
        <v>292</v>
      </c>
      <c r="AA954" s="1">
        <v>44656</v>
      </c>
    </row>
    <row r="955" spans="1:41">
      <c r="A955">
        <v>954</v>
      </c>
      <c r="G955" t="s">
        <v>292</v>
      </c>
      <c r="AA955" s="1">
        <v>44670</v>
      </c>
    </row>
    <row r="956" spans="1:41">
      <c r="A956">
        <v>955</v>
      </c>
      <c r="G956" t="s">
        <v>292</v>
      </c>
      <c r="AA956" s="1">
        <v>44672</v>
      </c>
    </row>
    <row r="957" spans="1:41">
      <c r="A957">
        <v>956</v>
      </c>
      <c r="G957" t="s">
        <v>292</v>
      </c>
      <c r="AA957" s="1">
        <v>44677</v>
      </c>
    </row>
    <row r="958" spans="1:41">
      <c r="A958">
        <v>957</v>
      </c>
      <c r="G958" t="s">
        <v>292</v>
      </c>
      <c r="AA958" s="1">
        <v>44680</v>
      </c>
    </row>
    <row r="959" spans="1:41">
      <c r="A959">
        <v>958</v>
      </c>
      <c r="G959" t="s">
        <v>292</v>
      </c>
      <c r="AA959" s="1">
        <v>44687</v>
      </c>
      <c r="AB959">
        <v>4.37</v>
      </c>
      <c r="AC959">
        <v>42.67</v>
      </c>
      <c r="AD959">
        <v>49.3</v>
      </c>
      <c r="AE959">
        <v>117.77</v>
      </c>
      <c r="AF959">
        <v>2.57</v>
      </c>
      <c r="AG959">
        <v>1486.5</v>
      </c>
      <c r="AH959">
        <v>6.53</v>
      </c>
      <c r="AI959">
        <v>790.26700000000005</v>
      </c>
      <c r="AJ959">
        <v>3200</v>
      </c>
      <c r="AL959">
        <v>3.9334128272881501</v>
      </c>
      <c r="AN959">
        <v>3.43450611559568</v>
      </c>
    </row>
    <row r="960" spans="1:41">
      <c r="A960">
        <v>959</v>
      </c>
      <c r="G960" t="s">
        <v>292</v>
      </c>
      <c r="AA960" s="1">
        <v>44690</v>
      </c>
      <c r="AB960">
        <v>4.3099999999999996</v>
      </c>
      <c r="AC960">
        <v>41.43</v>
      </c>
      <c r="AD960">
        <v>53.9</v>
      </c>
      <c r="AE960">
        <v>82.83</v>
      </c>
      <c r="AF960">
        <v>2.5099999999999998</v>
      </c>
      <c r="AG960">
        <v>1397</v>
      </c>
      <c r="AH960">
        <v>5.74</v>
      </c>
      <c r="AI960">
        <v>865.87</v>
      </c>
      <c r="AJ960">
        <v>3300</v>
      </c>
      <c r="AK960">
        <v>-14.4136787685933</v>
      </c>
      <c r="AL960">
        <v>3.5722024662131</v>
      </c>
      <c r="AM960">
        <v>4996.9518874988498</v>
      </c>
      <c r="AN960">
        <v>4.5369401773918296</v>
      </c>
      <c r="AO960">
        <v>3.5717906110201398</v>
      </c>
    </row>
    <row r="961" spans="1:41">
      <c r="A961">
        <v>960</v>
      </c>
      <c r="G961" t="s">
        <v>292</v>
      </c>
      <c r="AA961" s="1">
        <v>44697</v>
      </c>
      <c r="AB961">
        <v>4.28</v>
      </c>
      <c r="AC961">
        <v>47.54</v>
      </c>
      <c r="AD961">
        <v>59.7</v>
      </c>
      <c r="AE961">
        <v>43.32</v>
      </c>
      <c r="AF961">
        <v>2.5</v>
      </c>
      <c r="AG961">
        <v>1339.5</v>
      </c>
      <c r="AH961">
        <v>4.01</v>
      </c>
      <c r="AI961">
        <v>849.16199999999901</v>
      </c>
      <c r="AJ961">
        <v>3900</v>
      </c>
      <c r="AK961">
        <v>-14.033691534852199</v>
      </c>
      <c r="AL961">
        <v>3.3684966230486899</v>
      </c>
      <c r="AN961">
        <v>8.5438639789201307</v>
      </c>
    </row>
    <row r="962" spans="1:41">
      <c r="A962">
        <v>961</v>
      </c>
      <c r="G962" t="s">
        <v>292</v>
      </c>
      <c r="AA962" s="1">
        <v>44704</v>
      </c>
      <c r="AB962">
        <v>4.2300000000000004</v>
      </c>
      <c r="AC962">
        <v>48.51</v>
      </c>
      <c r="AD962">
        <v>68.7</v>
      </c>
      <c r="AE962">
        <v>22.81</v>
      </c>
      <c r="AF962">
        <v>2.63</v>
      </c>
      <c r="AG962">
        <v>1235.5</v>
      </c>
      <c r="AH962">
        <v>4.84</v>
      </c>
      <c r="AI962">
        <v>752.30100000000004</v>
      </c>
      <c r="AJ962">
        <v>4900</v>
      </c>
      <c r="AK962">
        <v>-13.782063781290001</v>
      </c>
      <c r="AL962">
        <v>4.9078407780952498</v>
      </c>
      <c r="AN962">
        <v>32.182594342433603</v>
      </c>
    </row>
    <row r="963" spans="1:41">
      <c r="A963">
        <v>962</v>
      </c>
      <c r="G963" t="s">
        <v>292</v>
      </c>
      <c r="AA963" s="1">
        <v>44722</v>
      </c>
    </row>
    <row r="964" spans="1:41">
      <c r="A964">
        <v>963</v>
      </c>
      <c r="G964" t="s">
        <v>292</v>
      </c>
      <c r="AA964" s="1">
        <v>44733</v>
      </c>
      <c r="AB964">
        <v>4.1399999999999997</v>
      </c>
      <c r="AC964">
        <v>52.38</v>
      </c>
      <c r="AD964">
        <v>76.099999999999994</v>
      </c>
      <c r="AE964">
        <v>39.61</v>
      </c>
      <c r="AF964">
        <v>2.7</v>
      </c>
      <c r="AG964">
        <v>1061.44</v>
      </c>
      <c r="AH964">
        <v>4.12</v>
      </c>
      <c r="AI964">
        <v>688.6</v>
      </c>
      <c r="AJ964">
        <v>5600</v>
      </c>
      <c r="AK964">
        <v>-13.771567662544401</v>
      </c>
      <c r="AL964">
        <v>3.1731910208395102</v>
      </c>
      <c r="AN964">
        <v>15.6672840705259</v>
      </c>
    </row>
    <row r="965" spans="1:41">
      <c r="A965">
        <v>964</v>
      </c>
      <c r="G965" t="s">
        <v>292</v>
      </c>
      <c r="AA965" s="1">
        <v>44747</v>
      </c>
    </row>
    <row r="966" spans="1:41">
      <c r="A966">
        <v>965</v>
      </c>
      <c r="G966" t="s">
        <v>292</v>
      </c>
      <c r="AA966" s="1">
        <v>44762</v>
      </c>
    </row>
    <row r="967" spans="1:41">
      <c r="A967">
        <v>966</v>
      </c>
      <c r="G967" t="s">
        <v>292</v>
      </c>
      <c r="AA967" s="1">
        <v>44805</v>
      </c>
    </row>
    <row r="968" spans="1:41">
      <c r="A968">
        <v>967</v>
      </c>
      <c r="G968" t="s">
        <v>292</v>
      </c>
      <c r="AA968" s="1">
        <v>44816</v>
      </c>
    </row>
    <row r="969" spans="1:41">
      <c r="A969">
        <v>968</v>
      </c>
      <c r="G969" t="s">
        <v>292</v>
      </c>
      <c r="AA969" s="1">
        <v>44830</v>
      </c>
      <c r="AB969">
        <v>4.08</v>
      </c>
      <c r="AC969">
        <v>60.67</v>
      </c>
      <c r="AD969">
        <v>97</v>
      </c>
      <c r="AE969">
        <v>15.76</v>
      </c>
      <c r="AF969">
        <v>2.76</v>
      </c>
      <c r="AG969">
        <v>952.25</v>
      </c>
      <c r="AH969">
        <v>4.4000000000000004</v>
      </c>
      <c r="AI969">
        <v>350.03699999999998</v>
      </c>
      <c r="AJ969">
        <v>7400</v>
      </c>
      <c r="AK969">
        <v>-12.4341837164108</v>
      </c>
      <c r="AL969">
        <v>4.4689281881843002</v>
      </c>
      <c r="AM969">
        <v>6545.3061918105104</v>
      </c>
      <c r="AN969">
        <v>9.0314790447145796</v>
      </c>
      <c r="AO969">
        <v>4.46840842853784</v>
      </c>
    </row>
    <row r="970" spans="1:41">
      <c r="A970">
        <v>969</v>
      </c>
      <c r="G970" t="s">
        <v>292</v>
      </c>
      <c r="AA970" s="1">
        <v>44846</v>
      </c>
      <c r="AB970">
        <v>4.08</v>
      </c>
      <c r="AC970">
        <v>60.47</v>
      </c>
      <c r="AD970">
        <v>86.9</v>
      </c>
      <c r="AE970">
        <v>26.22</v>
      </c>
      <c r="AF970">
        <v>2.62</v>
      </c>
      <c r="AG970">
        <v>998.59</v>
      </c>
      <c r="AH970">
        <v>5.07</v>
      </c>
      <c r="AI970">
        <v>540.77599999999995</v>
      </c>
      <c r="AJ970">
        <v>6000</v>
      </c>
      <c r="AK970">
        <v>-12.249195541917301</v>
      </c>
      <c r="AL970">
        <v>3.4083977675860502</v>
      </c>
      <c r="AM970">
        <v>4430.4237602691701</v>
      </c>
      <c r="AN970">
        <v>13.907629702658999</v>
      </c>
      <c r="AO970">
        <v>3.40801020495977</v>
      </c>
    </row>
    <row r="971" spans="1:41">
      <c r="A971">
        <v>970</v>
      </c>
      <c r="G971" t="s">
        <v>292</v>
      </c>
      <c r="AA971" s="1">
        <v>44858</v>
      </c>
      <c r="AB971">
        <v>4.13</v>
      </c>
      <c r="AC971">
        <v>56.3</v>
      </c>
      <c r="AD971">
        <v>81.099999999999994</v>
      </c>
      <c r="AE971">
        <v>16.940000000000001</v>
      </c>
      <c r="AF971">
        <v>2.69</v>
      </c>
      <c r="AG971">
        <v>1140.47</v>
      </c>
      <c r="AH971">
        <v>4.54</v>
      </c>
      <c r="AI971">
        <v>456.224999999999</v>
      </c>
      <c r="AJ971">
        <v>5100</v>
      </c>
      <c r="AK971">
        <v>-12.2134033130849</v>
      </c>
    </row>
    <row r="972" spans="1:41">
      <c r="A972">
        <v>971</v>
      </c>
      <c r="G972" t="s">
        <v>292</v>
      </c>
      <c r="AA972" s="1">
        <v>44873</v>
      </c>
      <c r="AB972">
        <v>4.12</v>
      </c>
      <c r="AC972">
        <v>52.96</v>
      </c>
      <c r="AD972">
        <v>74.400000000000006</v>
      </c>
      <c r="AE972">
        <v>40.26</v>
      </c>
      <c r="AF972">
        <v>2.3199999999999998</v>
      </c>
      <c r="AG972">
        <v>928.53</v>
      </c>
      <c r="AH972">
        <v>4.09</v>
      </c>
      <c r="AI972">
        <v>556.37800000000004</v>
      </c>
      <c r="AJ972">
        <v>4300</v>
      </c>
      <c r="AK972">
        <v>-12.2221135943145</v>
      </c>
    </row>
    <row r="973" spans="1:41">
      <c r="A973">
        <v>972</v>
      </c>
      <c r="G973" t="s">
        <v>292</v>
      </c>
      <c r="AA973" s="1">
        <v>44888</v>
      </c>
    </row>
    <row r="974" spans="1:41">
      <c r="A974">
        <v>973</v>
      </c>
      <c r="G974" t="s">
        <v>292</v>
      </c>
      <c r="AA974" s="1">
        <v>44909</v>
      </c>
    </row>
    <row r="975" spans="1:41">
      <c r="A975">
        <v>974</v>
      </c>
      <c r="G975" t="s">
        <v>292</v>
      </c>
      <c r="AA975" s="1">
        <v>44944</v>
      </c>
    </row>
    <row r="976" spans="1:41">
      <c r="A976">
        <v>975</v>
      </c>
      <c r="G976" t="s">
        <v>292</v>
      </c>
      <c r="AA976" s="1">
        <v>44970</v>
      </c>
    </row>
    <row r="977" spans="1:41">
      <c r="A977">
        <v>976</v>
      </c>
      <c r="G977" t="s">
        <v>292</v>
      </c>
      <c r="AA977" s="1">
        <v>44998</v>
      </c>
    </row>
    <row r="978" spans="1:41">
      <c r="A978">
        <v>977</v>
      </c>
      <c r="G978" t="s">
        <v>292</v>
      </c>
      <c r="AA978" s="1">
        <v>45022</v>
      </c>
    </row>
    <row r="979" spans="1:41">
      <c r="A979">
        <v>978</v>
      </c>
      <c r="G979" t="s">
        <v>292</v>
      </c>
      <c r="AA979" s="1">
        <v>45029</v>
      </c>
    </row>
    <row r="980" spans="1:41">
      <c r="A980">
        <v>979</v>
      </c>
      <c r="G980" t="s">
        <v>292</v>
      </c>
      <c r="AA980" s="1">
        <v>45035</v>
      </c>
    </row>
    <row r="981" spans="1:41">
      <c r="A981">
        <v>980</v>
      </c>
      <c r="G981" t="s">
        <v>292</v>
      </c>
      <c r="AA981" s="1">
        <v>45040</v>
      </c>
      <c r="AB981">
        <v>4.25</v>
      </c>
      <c r="AC981">
        <v>51.6</v>
      </c>
      <c r="AD981">
        <v>41.2</v>
      </c>
      <c r="AE981">
        <v>1019.37</v>
      </c>
      <c r="AF981">
        <v>3.44</v>
      </c>
      <c r="AG981">
        <v>1780</v>
      </c>
      <c r="AH981">
        <v>4.22</v>
      </c>
      <c r="AK981">
        <v>-15.0191306744168</v>
      </c>
      <c r="AL981">
        <v>2.8350813223913498</v>
      </c>
      <c r="AM981">
        <v>3027.6040083123298</v>
      </c>
      <c r="AN981">
        <v>1.8656576430396301</v>
      </c>
      <c r="AO981">
        <v>2.8347704101213198</v>
      </c>
    </row>
    <row r="982" spans="1:41">
      <c r="A982">
        <v>981</v>
      </c>
      <c r="G982" t="s">
        <v>292</v>
      </c>
      <c r="AA982" s="1">
        <v>45044</v>
      </c>
      <c r="AB982">
        <v>4.34</v>
      </c>
      <c r="AC982">
        <v>50.46</v>
      </c>
      <c r="AD982">
        <v>47.6</v>
      </c>
      <c r="AE982">
        <v>703.96</v>
      </c>
      <c r="AF982">
        <v>3.45</v>
      </c>
      <c r="AG982">
        <v>1954</v>
      </c>
      <c r="AH982">
        <v>5.54</v>
      </c>
      <c r="AI982">
        <v>829.41300000000001</v>
      </c>
      <c r="AK982">
        <v>-14.73127729682</v>
      </c>
      <c r="AL982">
        <v>3.79900897200441</v>
      </c>
      <c r="AM982">
        <v>4056.9893711385298</v>
      </c>
      <c r="AN982">
        <v>1.5052465074524299</v>
      </c>
      <c r="AO982">
        <v>3.7985923495625702</v>
      </c>
    </row>
    <row r="983" spans="1:41">
      <c r="A983">
        <v>982</v>
      </c>
      <c r="G983" t="s">
        <v>292</v>
      </c>
      <c r="AA983" s="1">
        <v>45049</v>
      </c>
      <c r="AB983">
        <v>4.38</v>
      </c>
      <c r="AC983">
        <v>45.27</v>
      </c>
      <c r="AD983">
        <v>44.6</v>
      </c>
      <c r="AE983">
        <v>531.91</v>
      </c>
      <c r="AF983">
        <v>2.92</v>
      </c>
      <c r="AG983">
        <v>1617</v>
      </c>
      <c r="AH983">
        <v>2.54</v>
      </c>
      <c r="AI983">
        <v>555.42700000000002</v>
      </c>
      <c r="AK983">
        <v>-14.8685679623567</v>
      </c>
      <c r="AL983">
        <v>2.6754767442419101</v>
      </c>
      <c r="AN983">
        <v>1.5052465074524299</v>
      </c>
    </row>
    <row r="984" spans="1:41">
      <c r="A984">
        <v>983</v>
      </c>
      <c r="G984" t="s">
        <v>292</v>
      </c>
      <c r="AA984" s="1">
        <v>45054</v>
      </c>
      <c r="AB984">
        <v>4.4000000000000004</v>
      </c>
      <c r="AC984">
        <v>40.720001000000003</v>
      </c>
      <c r="AD984">
        <v>47.4</v>
      </c>
      <c r="AE984">
        <v>334.6</v>
      </c>
      <c r="AF984">
        <v>2.85</v>
      </c>
      <c r="AG984">
        <v>1662</v>
      </c>
      <c r="AH984">
        <v>5.22</v>
      </c>
      <c r="AI984">
        <v>637.4</v>
      </c>
      <c r="AK984">
        <v>-14.8558801541328</v>
      </c>
      <c r="AL984">
        <v>2.61667505755528</v>
      </c>
      <c r="AM984">
        <v>3128.3723623393698</v>
      </c>
      <c r="AN984">
        <v>1.5052465074524299</v>
      </c>
      <c r="AO984">
        <v>2.6163821245779801</v>
      </c>
    </row>
    <row r="985" spans="1:41">
      <c r="A985">
        <v>984</v>
      </c>
      <c r="G985" t="s">
        <v>292</v>
      </c>
      <c r="AA985" s="1">
        <v>45057</v>
      </c>
    </row>
    <row r="986" spans="1:41">
      <c r="A986">
        <v>985</v>
      </c>
      <c r="G986" t="s">
        <v>292</v>
      </c>
      <c r="AA986" s="1">
        <v>45061</v>
      </c>
    </row>
    <row r="987" spans="1:41">
      <c r="A987">
        <v>986</v>
      </c>
      <c r="G987" t="s">
        <v>292</v>
      </c>
      <c r="AA987" s="1">
        <v>45070</v>
      </c>
    </row>
    <row r="988" spans="1:41">
      <c r="A988">
        <v>987</v>
      </c>
      <c r="G988" t="s">
        <v>292</v>
      </c>
      <c r="AA988" s="1">
        <v>45085</v>
      </c>
    </row>
    <row r="989" spans="1:41">
      <c r="A989">
        <v>988</v>
      </c>
      <c r="G989" t="s">
        <v>292</v>
      </c>
      <c r="AA989" s="1">
        <v>45098</v>
      </c>
    </row>
    <row r="990" spans="1:41">
      <c r="A990">
        <v>989</v>
      </c>
      <c r="G990" t="s">
        <v>292</v>
      </c>
      <c r="AA990" s="1">
        <v>45111</v>
      </c>
    </row>
    <row r="991" spans="1:41">
      <c r="A991">
        <v>990</v>
      </c>
      <c r="G991" t="s">
        <v>292</v>
      </c>
      <c r="AA991" s="1">
        <v>45126</v>
      </c>
    </row>
    <row r="992" spans="1:41">
      <c r="A992">
        <v>991</v>
      </c>
      <c r="G992" t="s">
        <v>292</v>
      </c>
      <c r="AA992" s="1">
        <v>45140</v>
      </c>
    </row>
    <row r="993" spans="1:41">
      <c r="A993">
        <v>992</v>
      </c>
      <c r="G993" t="s">
        <v>292</v>
      </c>
      <c r="AA993" s="1">
        <v>45168</v>
      </c>
      <c r="AB993">
        <v>4.0599999999999996</v>
      </c>
      <c r="AC993">
        <v>57.83</v>
      </c>
      <c r="AD993">
        <v>88.5</v>
      </c>
      <c r="AE993">
        <v>71.42</v>
      </c>
      <c r="AF993">
        <v>2.02</v>
      </c>
      <c r="AG993">
        <v>495.41</v>
      </c>
      <c r="AH993">
        <v>3.98</v>
      </c>
      <c r="AI993">
        <v>498.74299999999999</v>
      </c>
      <c r="AK993">
        <v>-11.947780887428999</v>
      </c>
      <c r="AL993">
        <v>3.7423073455565898</v>
      </c>
      <c r="AN993">
        <v>9.3070875601636107</v>
      </c>
    </row>
    <row r="994" spans="1:41">
      <c r="A994">
        <v>993</v>
      </c>
      <c r="G994" t="s">
        <v>292</v>
      </c>
      <c r="AA994" s="1">
        <v>45183</v>
      </c>
      <c r="AB994">
        <v>4.21</v>
      </c>
      <c r="AC994">
        <v>50.33</v>
      </c>
      <c r="AD994">
        <v>77.7</v>
      </c>
      <c r="AE994">
        <v>18.059999999999999</v>
      </c>
      <c r="AF994">
        <v>1.97</v>
      </c>
      <c r="AG994">
        <v>481.22</v>
      </c>
      <c r="AH994">
        <v>4.0199999999999996</v>
      </c>
      <c r="AI994">
        <v>268.18199999999899</v>
      </c>
      <c r="AK994">
        <v>-12.254109348444</v>
      </c>
      <c r="AL994">
        <v>4.8154381275876803</v>
      </c>
      <c r="AN994">
        <v>118.596464263223</v>
      </c>
    </row>
    <row r="995" spans="1:41">
      <c r="A995">
        <v>994</v>
      </c>
      <c r="G995" t="s">
        <v>292</v>
      </c>
      <c r="AA995" s="1">
        <v>45196</v>
      </c>
      <c r="AB995">
        <v>4.22</v>
      </c>
      <c r="AC995">
        <v>46.91</v>
      </c>
      <c r="AD995">
        <v>65.900000000000006</v>
      </c>
      <c r="AE995">
        <v>28.55</v>
      </c>
      <c r="AF995">
        <v>1.64</v>
      </c>
      <c r="AG995">
        <v>538.23</v>
      </c>
      <c r="AH995">
        <v>3.31</v>
      </c>
      <c r="AI995">
        <v>515.48699999999997</v>
      </c>
      <c r="AK995">
        <v>-12.1058718933803</v>
      </c>
      <c r="AL995">
        <v>3.8158094539148801</v>
      </c>
      <c r="AM995">
        <v>5815.5145455844304</v>
      </c>
      <c r="AN995">
        <v>13.123205466381</v>
      </c>
      <c r="AO995">
        <v>3.8153622814144499</v>
      </c>
    </row>
    <row r="996" spans="1:41">
      <c r="A996">
        <v>995</v>
      </c>
      <c r="G996" t="s">
        <v>292</v>
      </c>
      <c r="AA996" s="1">
        <v>45209</v>
      </c>
      <c r="AB996">
        <v>4.32</v>
      </c>
      <c r="AC996">
        <v>42.18</v>
      </c>
      <c r="AD996">
        <v>53.5</v>
      </c>
      <c r="AE996">
        <v>36.11</v>
      </c>
      <c r="AF996">
        <v>1.61</v>
      </c>
      <c r="AG996">
        <v>670.28</v>
      </c>
      <c r="AH996">
        <v>2.78</v>
      </c>
      <c r="AI996">
        <v>671.67499999999995</v>
      </c>
      <c r="AK996">
        <v>-11.9546086719557</v>
      </c>
      <c r="AL996">
        <v>3.4020975868696199</v>
      </c>
      <c r="AM996">
        <v>4129.9029387559103</v>
      </c>
      <c r="AN996">
        <v>6.1481899600169596</v>
      </c>
      <c r="AO996">
        <v>3.4017156493995402</v>
      </c>
    </row>
    <row r="997" spans="1:41">
      <c r="A997">
        <v>996</v>
      </c>
      <c r="G997" t="s">
        <v>292</v>
      </c>
      <c r="AA997" s="1">
        <v>45245</v>
      </c>
    </row>
    <row r="998" spans="1:41">
      <c r="A998">
        <v>997</v>
      </c>
      <c r="G998" t="s">
        <v>292</v>
      </c>
      <c r="AA998" s="1">
        <v>45271</v>
      </c>
    </row>
  </sheetData>
  <pageMargins left="0.75" right="0.75" top="1" bottom="1" header="0.5" footer="0.5"/>
  <pageSetup orientation="portrait" horizontalDpi="0" verticalDpi="0"/>
  <rowBreaks count="1" manualBreakCount="1">
    <brk id="1" max="16383" man="1"/>
  </rowBreaks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XFD19"/>
    </sheetView>
  </sheetViews>
  <sheetFormatPr baseColWidth="10" defaultRowHeight="16"/>
  <cols>
    <col min="1" max="1" width="9.6640625" bestFit="1" customWidth="1"/>
    <col min="2" max="2" width="20" bestFit="1" customWidth="1"/>
    <col min="3" max="3" width="14.5" style="2" bestFit="1" customWidth="1"/>
    <col min="4" max="4" width="18" bestFit="1" customWidth="1"/>
    <col min="5" max="5" width="7" bestFit="1" customWidth="1"/>
    <col min="6" max="6" width="13.83203125" style="6" bestFit="1" customWidth="1"/>
    <col min="7" max="7" width="13.83203125" style="9" bestFit="1" customWidth="1"/>
    <col min="8" max="8" width="13" style="9" bestFit="1" customWidth="1"/>
    <col min="9" max="9" width="16.5" style="9" bestFit="1" customWidth="1"/>
    <col min="10" max="10" width="21.5" style="9" bestFit="1" customWidth="1"/>
    <col min="11" max="11" width="14.33203125" style="6" bestFit="1" customWidth="1"/>
    <col min="12" max="12" width="24.83203125" style="9" bestFit="1" customWidth="1"/>
    <col min="13" max="14" width="18.83203125" style="9" bestFit="1" customWidth="1"/>
    <col min="15" max="15" width="13.1640625" bestFit="1" customWidth="1"/>
    <col min="16" max="16" width="11.5" style="9" bestFit="1" customWidth="1"/>
    <col min="17" max="17" width="18" style="6" bestFit="1" customWidth="1"/>
    <col min="18" max="18" width="9.6640625" style="6" bestFit="1" customWidth="1"/>
    <col min="19" max="19" width="16" style="9" bestFit="1" customWidth="1"/>
    <col min="20" max="20" width="21" style="9" bestFit="1" customWidth="1"/>
    <col min="21" max="21" width="18.83203125" style="9" bestFit="1" customWidth="1"/>
    <col min="22" max="22" width="8.6640625" style="7" bestFit="1" customWidth="1"/>
    <col min="23" max="23" width="11.5" style="7" bestFit="1" customWidth="1"/>
    <col min="24" max="24" width="11" style="9" bestFit="1" customWidth="1"/>
    <col min="25" max="25" width="8.6640625" style="9" bestFit="1" customWidth="1"/>
    <col min="26" max="26" width="8.1640625" style="9" bestFit="1" customWidth="1"/>
    <col min="27" max="27" width="10.1640625" style="7" bestFit="1" customWidth="1"/>
    <col min="28" max="29" width="9.6640625" style="7" bestFit="1" customWidth="1"/>
    <col min="30" max="30" width="11.5" style="7" bestFit="1" customWidth="1"/>
    <col min="31" max="31" width="10.1640625" style="7" bestFit="1" customWidth="1"/>
    <col min="32" max="32" width="12.5" style="7" bestFit="1" customWidth="1"/>
    <col min="33" max="33" width="18" style="7" bestFit="1" customWidth="1"/>
    <col min="34" max="35" width="6.33203125" bestFit="1" customWidth="1"/>
    <col min="36" max="36" width="10" bestFit="1" customWidth="1"/>
    <col min="37" max="37" width="10.33203125" bestFit="1" customWidth="1"/>
    <col min="38" max="38" width="10" bestFit="1" customWidth="1"/>
    <col min="39" max="39" width="12" bestFit="1" customWidth="1"/>
    <col min="40" max="40" width="12.33203125" bestFit="1" customWidth="1"/>
    <col min="41" max="41" width="12" bestFit="1" customWidth="1"/>
    <col min="42" max="42" width="12.1640625" bestFit="1" customWidth="1"/>
    <col min="43" max="43" width="12.5" bestFit="1" customWidth="1"/>
    <col min="44" max="44" width="12.1640625" bestFit="1" customWidth="1"/>
    <col min="45" max="45" width="7.83203125" bestFit="1" customWidth="1"/>
    <col min="46" max="46" width="15.33203125" bestFit="1" customWidth="1"/>
    <col min="253" max="253" width="9.5" bestFit="1" customWidth="1"/>
    <col min="254" max="254" width="7.33203125" bestFit="1" customWidth="1"/>
    <col min="255" max="255" width="17.5" bestFit="1" customWidth="1"/>
    <col min="256" max="256" width="18.1640625" bestFit="1" customWidth="1"/>
    <col min="257" max="257" width="16" bestFit="1" customWidth="1"/>
    <col min="258" max="258" width="9.5" bestFit="1" customWidth="1"/>
    <col min="259" max="259" width="12" bestFit="1" customWidth="1"/>
    <col min="260" max="260" width="13.33203125" bestFit="1" customWidth="1"/>
    <col min="261" max="261" width="11.83203125" bestFit="1" customWidth="1"/>
    <col min="262" max="263" width="6.1640625" bestFit="1" customWidth="1"/>
    <col min="264" max="264" width="5.1640625" bestFit="1" customWidth="1"/>
    <col min="265" max="265" width="6.83203125" bestFit="1" customWidth="1"/>
    <col min="266" max="266" width="9.6640625" bestFit="1" customWidth="1"/>
    <col min="267" max="267" width="7.1640625" bestFit="1" customWidth="1"/>
    <col min="268" max="268" width="11.33203125" bestFit="1" customWidth="1"/>
    <col min="270" max="270" width="9.33203125" bestFit="1" customWidth="1"/>
    <col min="271" max="271" width="8.5" bestFit="1" customWidth="1"/>
    <col min="272" max="272" width="10" bestFit="1" customWidth="1"/>
    <col min="273" max="273" width="9.1640625" bestFit="1" customWidth="1"/>
    <col min="274" max="274" width="9.33203125" bestFit="1" customWidth="1"/>
    <col min="275" max="275" width="11.1640625" bestFit="1" customWidth="1"/>
    <col min="276" max="276" width="10" bestFit="1" customWidth="1"/>
    <col min="277" max="277" width="9" bestFit="1" customWidth="1"/>
    <col min="278" max="278" width="12.83203125" bestFit="1" customWidth="1"/>
    <col min="279" max="279" width="9.5" bestFit="1" customWidth="1"/>
    <col min="280" max="280" width="12.33203125" bestFit="1" customWidth="1"/>
    <col min="281" max="281" width="18.5" bestFit="1" customWidth="1"/>
    <col min="282" max="282" width="9" bestFit="1" customWidth="1"/>
    <col min="283" max="283" width="13" bestFit="1" customWidth="1"/>
    <col min="284" max="284" width="9.6640625" bestFit="1" customWidth="1"/>
    <col min="285" max="285" width="12.5" bestFit="1" customWidth="1"/>
    <col min="286" max="286" width="18.6640625" bestFit="1" customWidth="1"/>
    <col min="287" max="287" width="9.6640625" bestFit="1" customWidth="1"/>
    <col min="288" max="289" width="6.33203125" bestFit="1" customWidth="1"/>
    <col min="509" max="509" width="9.5" bestFit="1" customWidth="1"/>
    <col min="510" max="510" width="7.33203125" bestFit="1" customWidth="1"/>
    <col min="511" max="511" width="17.5" bestFit="1" customWidth="1"/>
    <col min="512" max="512" width="18.1640625" bestFit="1" customWidth="1"/>
    <col min="513" max="513" width="16" bestFit="1" customWidth="1"/>
    <col min="514" max="514" width="9.5" bestFit="1" customWidth="1"/>
    <col min="515" max="515" width="12" bestFit="1" customWidth="1"/>
    <col min="516" max="516" width="13.33203125" bestFit="1" customWidth="1"/>
    <col min="517" max="517" width="11.83203125" bestFit="1" customWidth="1"/>
    <col min="518" max="519" width="6.1640625" bestFit="1" customWidth="1"/>
    <col min="520" max="520" width="5.1640625" bestFit="1" customWidth="1"/>
    <col min="521" max="521" width="6.83203125" bestFit="1" customWidth="1"/>
    <col min="522" max="522" width="9.6640625" bestFit="1" customWidth="1"/>
    <col min="523" max="523" width="7.1640625" bestFit="1" customWidth="1"/>
    <col min="524" max="524" width="11.33203125" bestFit="1" customWidth="1"/>
    <col min="526" max="526" width="9.33203125" bestFit="1" customWidth="1"/>
    <col min="527" max="527" width="8.5" bestFit="1" customWidth="1"/>
    <col min="528" max="528" width="10" bestFit="1" customWidth="1"/>
    <col min="529" max="529" width="9.1640625" bestFit="1" customWidth="1"/>
    <col min="530" max="530" width="9.33203125" bestFit="1" customWidth="1"/>
    <col min="531" max="531" width="11.1640625" bestFit="1" customWidth="1"/>
    <col min="532" max="532" width="10" bestFit="1" customWidth="1"/>
    <col min="533" max="533" width="9" bestFit="1" customWidth="1"/>
    <col min="534" max="534" width="12.83203125" bestFit="1" customWidth="1"/>
    <col min="535" max="535" width="9.5" bestFit="1" customWidth="1"/>
    <col min="536" max="536" width="12.33203125" bestFit="1" customWidth="1"/>
    <col min="537" max="537" width="18.5" bestFit="1" customWidth="1"/>
    <col min="538" max="538" width="9" bestFit="1" customWidth="1"/>
    <col min="539" max="539" width="13" bestFit="1" customWidth="1"/>
    <col min="540" max="540" width="9.6640625" bestFit="1" customWidth="1"/>
    <col min="541" max="541" width="12.5" bestFit="1" customWidth="1"/>
    <col min="542" max="542" width="18.6640625" bestFit="1" customWidth="1"/>
    <col min="543" max="543" width="9.6640625" bestFit="1" customWidth="1"/>
    <col min="544" max="545" width="6.33203125" bestFit="1" customWidth="1"/>
    <col min="765" max="765" width="9.5" bestFit="1" customWidth="1"/>
    <col min="766" max="766" width="7.33203125" bestFit="1" customWidth="1"/>
    <col min="767" max="767" width="17.5" bestFit="1" customWidth="1"/>
    <col min="768" max="768" width="18.1640625" bestFit="1" customWidth="1"/>
    <col min="769" max="769" width="16" bestFit="1" customWidth="1"/>
    <col min="770" max="770" width="9.5" bestFit="1" customWidth="1"/>
    <col min="771" max="771" width="12" bestFit="1" customWidth="1"/>
    <col min="772" max="772" width="13.33203125" bestFit="1" customWidth="1"/>
    <col min="773" max="773" width="11.83203125" bestFit="1" customWidth="1"/>
    <col min="774" max="775" width="6.1640625" bestFit="1" customWidth="1"/>
    <col min="776" max="776" width="5.1640625" bestFit="1" customWidth="1"/>
    <col min="777" max="777" width="6.83203125" bestFit="1" customWidth="1"/>
    <col min="778" max="778" width="9.6640625" bestFit="1" customWidth="1"/>
    <col min="779" max="779" width="7.1640625" bestFit="1" customWidth="1"/>
    <col min="780" max="780" width="11.33203125" bestFit="1" customWidth="1"/>
    <col min="782" max="782" width="9.33203125" bestFit="1" customWidth="1"/>
    <col min="783" max="783" width="8.5" bestFit="1" customWidth="1"/>
    <col min="784" max="784" width="10" bestFit="1" customWidth="1"/>
    <col min="785" max="785" width="9.1640625" bestFit="1" customWidth="1"/>
    <col min="786" max="786" width="9.33203125" bestFit="1" customWidth="1"/>
    <col min="787" max="787" width="11.1640625" bestFit="1" customWidth="1"/>
    <col min="788" max="788" width="10" bestFit="1" customWidth="1"/>
    <col min="789" max="789" width="9" bestFit="1" customWidth="1"/>
    <col min="790" max="790" width="12.83203125" bestFit="1" customWidth="1"/>
    <col min="791" max="791" width="9.5" bestFit="1" customWidth="1"/>
    <col min="792" max="792" width="12.33203125" bestFit="1" customWidth="1"/>
    <col min="793" max="793" width="18.5" bestFit="1" customWidth="1"/>
    <col min="794" max="794" width="9" bestFit="1" customWidth="1"/>
    <col min="795" max="795" width="13" bestFit="1" customWidth="1"/>
    <col min="796" max="796" width="9.6640625" bestFit="1" customWidth="1"/>
    <col min="797" max="797" width="12.5" bestFit="1" customWidth="1"/>
    <col min="798" max="798" width="18.6640625" bestFit="1" customWidth="1"/>
    <col min="799" max="799" width="9.6640625" bestFit="1" customWidth="1"/>
    <col min="800" max="801" width="6.33203125" bestFit="1" customWidth="1"/>
    <col min="1021" max="1021" width="9.5" bestFit="1" customWidth="1"/>
    <col min="1022" max="1022" width="7.33203125" bestFit="1" customWidth="1"/>
    <col min="1023" max="1023" width="17.5" bestFit="1" customWidth="1"/>
    <col min="1024" max="1024" width="18.1640625" bestFit="1" customWidth="1"/>
    <col min="1025" max="1025" width="16" bestFit="1" customWidth="1"/>
    <col min="1026" max="1026" width="9.5" bestFit="1" customWidth="1"/>
    <col min="1027" max="1027" width="12" bestFit="1" customWidth="1"/>
    <col min="1028" max="1028" width="13.33203125" bestFit="1" customWidth="1"/>
    <col min="1029" max="1029" width="11.83203125" bestFit="1" customWidth="1"/>
    <col min="1030" max="1031" width="6.1640625" bestFit="1" customWidth="1"/>
    <col min="1032" max="1032" width="5.1640625" bestFit="1" customWidth="1"/>
    <col min="1033" max="1033" width="6.83203125" bestFit="1" customWidth="1"/>
    <col min="1034" max="1034" width="9.6640625" bestFit="1" customWidth="1"/>
    <col min="1035" max="1035" width="7.1640625" bestFit="1" customWidth="1"/>
    <col min="1036" max="1036" width="11.33203125" bestFit="1" customWidth="1"/>
    <col min="1038" max="1038" width="9.33203125" bestFit="1" customWidth="1"/>
    <col min="1039" max="1039" width="8.5" bestFit="1" customWidth="1"/>
    <col min="1040" max="1040" width="10" bestFit="1" customWidth="1"/>
    <col min="1041" max="1041" width="9.1640625" bestFit="1" customWidth="1"/>
    <col min="1042" max="1042" width="9.33203125" bestFit="1" customWidth="1"/>
    <col min="1043" max="1043" width="11.1640625" bestFit="1" customWidth="1"/>
    <col min="1044" max="1044" width="10" bestFit="1" customWidth="1"/>
    <col min="1045" max="1045" width="9" bestFit="1" customWidth="1"/>
    <col min="1046" max="1046" width="12.83203125" bestFit="1" customWidth="1"/>
    <col min="1047" max="1047" width="9.5" bestFit="1" customWidth="1"/>
    <col min="1048" max="1048" width="12.33203125" bestFit="1" customWidth="1"/>
    <col min="1049" max="1049" width="18.5" bestFit="1" customWidth="1"/>
    <col min="1050" max="1050" width="9" bestFit="1" customWidth="1"/>
    <col min="1051" max="1051" width="13" bestFit="1" customWidth="1"/>
    <col min="1052" max="1052" width="9.6640625" bestFit="1" customWidth="1"/>
    <col min="1053" max="1053" width="12.5" bestFit="1" customWidth="1"/>
    <col min="1054" max="1054" width="18.6640625" bestFit="1" customWidth="1"/>
    <col min="1055" max="1055" width="9.6640625" bestFit="1" customWidth="1"/>
    <col min="1056" max="1057" width="6.33203125" bestFit="1" customWidth="1"/>
    <col min="1277" max="1277" width="9.5" bestFit="1" customWidth="1"/>
    <col min="1278" max="1278" width="7.33203125" bestFit="1" customWidth="1"/>
    <col min="1279" max="1279" width="17.5" bestFit="1" customWidth="1"/>
    <col min="1280" max="1280" width="18.1640625" bestFit="1" customWidth="1"/>
    <col min="1281" max="1281" width="16" bestFit="1" customWidth="1"/>
    <col min="1282" max="1282" width="9.5" bestFit="1" customWidth="1"/>
    <col min="1283" max="1283" width="12" bestFit="1" customWidth="1"/>
    <col min="1284" max="1284" width="13.33203125" bestFit="1" customWidth="1"/>
    <col min="1285" max="1285" width="11.83203125" bestFit="1" customWidth="1"/>
    <col min="1286" max="1287" width="6.1640625" bestFit="1" customWidth="1"/>
    <col min="1288" max="1288" width="5.1640625" bestFit="1" customWidth="1"/>
    <col min="1289" max="1289" width="6.83203125" bestFit="1" customWidth="1"/>
    <col min="1290" max="1290" width="9.6640625" bestFit="1" customWidth="1"/>
    <col min="1291" max="1291" width="7.1640625" bestFit="1" customWidth="1"/>
    <col min="1292" max="1292" width="11.33203125" bestFit="1" customWidth="1"/>
    <col min="1294" max="1294" width="9.33203125" bestFit="1" customWidth="1"/>
    <col min="1295" max="1295" width="8.5" bestFit="1" customWidth="1"/>
    <col min="1296" max="1296" width="10" bestFit="1" customWidth="1"/>
    <col min="1297" max="1297" width="9.1640625" bestFit="1" customWidth="1"/>
    <col min="1298" max="1298" width="9.33203125" bestFit="1" customWidth="1"/>
    <col min="1299" max="1299" width="11.1640625" bestFit="1" customWidth="1"/>
    <col min="1300" max="1300" width="10" bestFit="1" customWidth="1"/>
    <col min="1301" max="1301" width="9" bestFit="1" customWidth="1"/>
    <col min="1302" max="1302" width="12.83203125" bestFit="1" customWidth="1"/>
    <col min="1303" max="1303" width="9.5" bestFit="1" customWidth="1"/>
    <col min="1304" max="1304" width="12.33203125" bestFit="1" customWidth="1"/>
    <col min="1305" max="1305" width="18.5" bestFit="1" customWidth="1"/>
    <col min="1306" max="1306" width="9" bestFit="1" customWidth="1"/>
    <col min="1307" max="1307" width="13" bestFit="1" customWidth="1"/>
    <col min="1308" max="1308" width="9.6640625" bestFit="1" customWidth="1"/>
    <col min="1309" max="1309" width="12.5" bestFit="1" customWidth="1"/>
    <col min="1310" max="1310" width="18.6640625" bestFit="1" customWidth="1"/>
    <col min="1311" max="1311" width="9.6640625" bestFit="1" customWidth="1"/>
    <col min="1312" max="1313" width="6.33203125" bestFit="1" customWidth="1"/>
    <col min="1533" max="1533" width="9.5" bestFit="1" customWidth="1"/>
    <col min="1534" max="1534" width="7.33203125" bestFit="1" customWidth="1"/>
    <col min="1535" max="1535" width="17.5" bestFit="1" customWidth="1"/>
    <col min="1536" max="1536" width="18.1640625" bestFit="1" customWidth="1"/>
    <col min="1537" max="1537" width="16" bestFit="1" customWidth="1"/>
    <col min="1538" max="1538" width="9.5" bestFit="1" customWidth="1"/>
    <col min="1539" max="1539" width="12" bestFit="1" customWidth="1"/>
    <col min="1540" max="1540" width="13.33203125" bestFit="1" customWidth="1"/>
    <col min="1541" max="1541" width="11.83203125" bestFit="1" customWidth="1"/>
    <col min="1542" max="1543" width="6.1640625" bestFit="1" customWidth="1"/>
    <col min="1544" max="1544" width="5.1640625" bestFit="1" customWidth="1"/>
    <col min="1545" max="1545" width="6.83203125" bestFit="1" customWidth="1"/>
    <col min="1546" max="1546" width="9.6640625" bestFit="1" customWidth="1"/>
    <col min="1547" max="1547" width="7.1640625" bestFit="1" customWidth="1"/>
    <col min="1548" max="1548" width="11.33203125" bestFit="1" customWidth="1"/>
    <col min="1550" max="1550" width="9.33203125" bestFit="1" customWidth="1"/>
    <col min="1551" max="1551" width="8.5" bestFit="1" customWidth="1"/>
    <col min="1552" max="1552" width="10" bestFit="1" customWidth="1"/>
    <col min="1553" max="1553" width="9.1640625" bestFit="1" customWidth="1"/>
    <col min="1554" max="1554" width="9.33203125" bestFit="1" customWidth="1"/>
    <col min="1555" max="1555" width="11.1640625" bestFit="1" customWidth="1"/>
    <col min="1556" max="1556" width="10" bestFit="1" customWidth="1"/>
    <col min="1557" max="1557" width="9" bestFit="1" customWidth="1"/>
    <col min="1558" max="1558" width="12.83203125" bestFit="1" customWidth="1"/>
    <col min="1559" max="1559" width="9.5" bestFit="1" customWidth="1"/>
    <col min="1560" max="1560" width="12.33203125" bestFit="1" customWidth="1"/>
    <col min="1561" max="1561" width="18.5" bestFit="1" customWidth="1"/>
    <col min="1562" max="1562" width="9" bestFit="1" customWidth="1"/>
    <col min="1563" max="1563" width="13" bestFit="1" customWidth="1"/>
    <col min="1564" max="1564" width="9.6640625" bestFit="1" customWidth="1"/>
    <col min="1565" max="1565" width="12.5" bestFit="1" customWidth="1"/>
    <col min="1566" max="1566" width="18.6640625" bestFit="1" customWidth="1"/>
    <col min="1567" max="1567" width="9.6640625" bestFit="1" customWidth="1"/>
    <col min="1568" max="1569" width="6.33203125" bestFit="1" customWidth="1"/>
    <col min="1789" max="1789" width="9.5" bestFit="1" customWidth="1"/>
    <col min="1790" max="1790" width="7.33203125" bestFit="1" customWidth="1"/>
    <col min="1791" max="1791" width="17.5" bestFit="1" customWidth="1"/>
    <col min="1792" max="1792" width="18.1640625" bestFit="1" customWidth="1"/>
    <col min="1793" max="1793" width="16" bestFit="1" customWidth="1"/>
    <col min="1794" max="1794" width="9.5" bestFit="1" customWidth="1"/>
    <col min="1795" max="1795" width="12" bestFit="1" customWidth="1"/>
    <col min="1796" max="1796" width="13.33203125" bestFit="1" customWidth="1"/>
    <col min="1797" max="1797" width="11.83203125" bestFit="1" customWidth="1"/>
    <col min="1798" max="1799" width="6.1640625" bestFit="1" customWidth="1"/>
    <col min="1800" max="1800" width="5.1640625" bestFit="1" customWidth="1"/>
    <col min="1801" max="1801" width="6.83203125" bestFit="1" customWidth="1"/>
    <col min="1802" max="1802" width="9.6640625" bestFit="1" customWidth="1"/>
    <col min="1803" max="1803" width="7.1640625" bestFit="1" customWidth="1"/>
    <col min="1804" max="1804" width="11.33203125" bestFit="1" customWidth="1"/>
    <col min="1806" max="1806" width="9.33203125" bestFit="1" customWidth="1"/>
    <col min="1807" max="1807" width="8.5" bestFit="1" customWidth="1"/>
    <col min="1808" max="1808" width="10" bestFit="1" customWidth="1"/>
    <col min="1809" max="1809" width="9.1640625" bestFit="1" customWidth="1"/>
    <col min="1810" max="1810" width="9.33203125" bestFit="1" customWidth="1"/>
    <col min="1811" max="1811" width="11.1640625" bestFit="1" customWidth="1"/>
    <col min="1812" max="1812" width="10" bestFit="1" customWidth="1"/>
    <col min="1813" max="1813" width="9" bestFit="1" customWidth="1"/>
    <col min="1814" max="1814" width="12.83203125" bestFit="1" customWidth="1"/>
    <col min="1815" max="1815" width="9.5" bestFit="1" customWidth="1"/>
    <col min="1816" max="1816" width="12.33203125" bestFit="1" customWidth="1"/>
    <col min="1817" max="1817" width="18.5" bestFit="1" customWidth="1"/>
    <col min="1818" max="1818" width="9" bestFit="1" customWidth="1"/>
    <col min="1819" max="1819" width="13" bestFit="1" customWidth="1"/>
    <col min="1820" max="1820" width="9.6640625" bestFit="1" customWidth="1"/>
    <col min="1821" max="1821" width="12.5" bestFit="1" customWidth="1"/>
    <col min="1822" max="1822" width="18.6640625" bestFit="1" customWidth="1"/>
    <col min="1823" max="1823" width="9.6640625" bestFit="1" customWidth="1"/>
    <col min="1824" max="1825" width="6.33203125" bestFit="1" customWidth="1"/>
    <col min="2045" max="2045" width="9.5" bestFit="1" customWidth="1"/>
    <col min="2046" max="2046" width="7.33203125" bestFit="1" customWidth="1"/>
    <col min="2047" max="2047" width="17.5" bestFit="1" customWidth="1"/>
    <col min="2048" max="2048" width="18.1640625" bestFit="1" customWidth="1"/>
    <col min="2049" max="2049" width="16" bestFit="1" customWidth="1"/>
    <col min="2050" max="2050" width="9.5" bestFit="1" customWidth="1"/>
    <col min="2051" max="2051" width="12" bestFit="1" customWidth="1"/>
    <col min="2052" max="2052" width="13.33203125" bestFit="1" customWidth="1"/>
    <col min="2053" max="2053" width="11.83203125" bestFit="1" customWidth="1"/>
    <col min="2054" max="2055" width="6.1640625" bestFit="1" customWidth="1"/>
    <col min="2056" max="2056" width="5.1640625" bestFit="1" customWidth="1"/>
    <col min="2057" max="2057" width="6.83203125" bestFit="1" customWidth="1"/>
    <col min="2058" max="2058" width="9.6640625" bestFit="1" customWidth="1"/>
    <col min="2059" max="2059" width="7.1640625" bestFit="1" customWidth="1"/>
    <col min="2060" max="2060" width="11.33203125" bestFit="1" customWidth="1"/>
    <col min="2062" max="2062" width="9.33203125" bestFit="1" customWidth="1"/>
    <col min="2063" max="2063" width="8.5" bestFit="1" customWidth="1"/>
    <col min="2064" max="2064" width="10" bestFit="1" customWidth="1"/>
    <col min="2065" max="2065" width="9.1640625" bestFit="1" customWidth="1"/>
    <col min="2066" max="2066" width="9.33203125" bestFit="1" customWidth="1"/>
    <col min="2067" max="2067" width="11.1640625" bestFit="1" customWidth="1"/>
    <col min="2068" max="2068" width="10" bestFit="1" customWidth="1"/>
    <col min="2069" max="2069" width="9" bestFit="1" customWidth="1"/>
    <col min="2070" max="2070" width="12.83203125" bestFit="1" customWidth="1"/>
    <col min="2071" max="2071" width="9.5" bestFit="1" customWidth="1"/>
    <col min="2072" max="2072" width="12.33203125" bestFit="1" customWidth="1"/>
    <col min="2073" max="2073" width="18.5" bestFit="1" customWidth="1"/>
    <col min="2074" max="2074" width="9" bestFit="1" customWidth="1"/>
    <col min="2075" max="2075" width="13" bestFit="1" customWidth="1"/>
    <col min="2076" max="2076" width="9.6640625" bestFit="1" customWidth="1"/>
    <col min="2077" max="2077" width="12.5" bestFit="1" customWidth="1"/>
    <col min="2078" max="2078" width="18.6640625" bestFit="1" customWidth="1"/>
    <col min="2079" max="2079" width="9.6640625" bestFit="1" customWidth="1"/>
    <col min="2080" max="2081" width="6.33203125" bestFit="1" customWidth="1"/>
    <col min="2301" max="2301" width="9.5" bestFit="1" customWidth="1"/>
    <col min="2302" max="2302" width="7.33203125" bestFit="1" customWidth="1"/>
    <col min="2303" max="2303" width="17.5" bestFit="1" customWidth="1"/>
    <col min="2304" max="2304" width="18.1640625" bestFit="1" customWidth="1"/>
    <col min="2305" max="2305" width="16" bestFit="1" customWidth="1"/>
    <col min="2306" max="2306" width="9.5" bestFit="1" customWidth="1"/>
    <col min="2307" max="2307" width="12" bestFit="1" customWidth="1"/>
    <col min="2308" max="2308" width="13.33203125" bestFit="1" customWidth="1"/>
    <col min="2309" max="2309" width="11.83203125" bestFit="1" customWidth="1"/>
    <col min="2310" max="2311" width="6.1640625" bestFit="1" customWidth="1"/>
    <col min="2312" max="2312" width="5.1640625" bestFit="1" customWidth="1"/>
    <col min="2313" max="2313" width="6.83203125" bestFit="1" customWidth="1"/>
    <col min="2314" max="2314" width="9.6640625" bestFit="1" customWidth="1"/>
    <col min="2315" max="2315" width="7.1640625" bestFit="1" customWidth="1"/>
    <col min="2316" max="2316" width="11.33203125" bestFit="1" customWidth="1"/>
    <col min="2318" max="2318" width="9.33203125" bestFit="1" customWidth="1"/>
    <col min="2319" max="2319" width="8.5" bestFit="1" customWidth="1"/>
    <col min="2320" max="2320" width="10" bestFit="1" customWidth="1"/>
    <col min="2321" max="2321" width="9.1640625" bestFit="1" customWidth="1"/>
    <col min="2322" max="2322" width="9.33203125" bestFit="1" customWidth="1"/>
    <col min="2323" max="2323" width="11.1640625" bestFit="1" customWidth="1"/>
    <col min="2324" max="2324" width="10" bestFit="1" customWidth="1"/>
    <col min="2325" max="2325" width="9" bestFit="1" customWidth="1"/>
    <col min="2326" max="2326" width="12.83203125" bestFit="1" customWidth="1"/>
    <col min="2327" max="2327" width="9.5" bestFit="1" customWidth="1"/>
    <col min="2328" max="2328" width="12.33203125" bestFit="1" customWidth="1"/>
    <col min="2329" max="2329" width="18.5" bestFit="1" customWidth="1"/>
    <col min="2330" max="2330" width="9" bestFit="1" customWidth="1"/>
    <col min="2331" max="2331" width="13" bestFit="1" customWidth="1"/>
    <col min="2332" max="2332" width="9.6640625" bestFit="1" customWidth="1"/>
    <col min="2333" max="2333" width="12.5" bestFit="1" customWidth="1"/>
    <col min="2334" max="2334" width="18.6640625" bestFit="1" customWidth="1"/>
    <col min="2335" max="2335" width="9.6640625" bestFit="1" customWidth="1"/>
    <col min="2336" max="2337" width="6.33203125" bestFit="1" customWidth="1"/>
    <col min="2557" max="2557" width="9.5" bestFit="1" customWidth="1"/>
    <col min="2558" max="2558" width="7.33203125" bestFit="1" customWidth="1"/>
    <col min="2559" max="2559" width="17.5" bestFit="1" customWidth="1"/>
    <col min="2560" max="2560" width="18.1640625" bestFit="1" customWidth="1"/>
    <col min="2561" max="2561" width="16" bestFit="1" customWidth="1"/>
    <col min="2562" max="2562" width="9.5" bestFit="1" customWidth="1"/>
    <col min="2563" max="2563" width="12" bestFit="1" customWidth="1"/>
    <col min="2564" max="2564" width="13.33203125" bestFit="1" customWidth="1"/>
    <col min="2565" max="2565" width="11.83203125" bestFit="1" customWidth="1"/>
    <col min="2566" max="2567" width="6.1640625" bestFit="1" customWidth="1"/>
    <col min="2568" max="2568" width="5.1640625" bestFit="1" customWidth="1"/>
    <col min="2569" max="2569" width="6.83203125" bestFit="1" customWidth="1"/>
    <col min="2570" max="2570" width="9.6640625" bestFit="1" customWidth="1"/>
    <col min="2571" max="2571" width="7.1640625" bestFit="1" customWidth="1"/>
    <col min="2572" max="2572" width="11.33203125" bestFit="1" customWidth="1"/>
    <col min="2574" max="2574" width="9.33203125" bestFit="1" customWidth="1"/>
    <col min="2575" max="2575" width="8.5" bestFit="1" customWidth="1"/>
    <col min="2576" max="2576" width="10" bestFit="1" customWidth="1"/>
    <col min="2577" max="2577" width="9.1640625" bestFit="1" customWidth="1"/>
    <col min="2578" max="2578" width="9.33203125" bestFit="1" customWidth="1"/>
    <col min="2579" max="2579" width="11.1640625" bestFit="1" customWidth="1"/>
    <col min="2580" max="2580" width="10" bestFit="1" customWidth="1"/>
    <col min="2581" max="2581" width="9" bestFit="1" customWidth="1"/>
    <col min="2582" max="2582" width="12.83203125" bestFit="1" customWidth="1"/>
    <col min="2583" max="2583" width="9.5" bestFit="1" customWidth="1"/>
    <col min="2584" max="2584" width="12.33203125" bestFit="1" customWidth="1"/>
    <col min="2585" max="2585" width="18.5" bestFit="1" customWidth="1"/>
    <col min="2586" max="2586" width="9" bestFit="1" customWidth="1"/>
    <col min="2587" max="2587" width="13" bestFit="1" customWidth="1"/>
    <col min="2588" max="2588" width="9.6640625" bestFit="1" customWidth="1"/>
    <col min="2589" max="2589" width="12.5" bestFit="1" customWidth="1"/>
    <col min="2590" max="2590" width="18.6640625" bestFit="1" customWidth="1"/>
    <col min="2591" max="2591" width="9.6640625" bestFit="1" customWidth="1"/>
    <col min="2592" max="2593" width="6.33203125" bestFit="1" customWidth="1"/>
    <col min="2813" max="2813" width="9.5" bestFit="1" customWidth="1"/>
    <col min="2814" max="2814" width="7.33203125" bestFit="1" customWidth="1"/>
    <col min="2815" max="2815" width="17.5" bestFit="1" customWidth="1"/>
    <col min="2816" max="2816" width="18.1640625" bestFit="1" customWidth="1"/>
    <col min="2817" max="2817" width="16" bestFit="1" customWidth="1"/>
    <col min="2818" max="2818" width="9.5" bestFit="1" customWidth="1"/>
    <col min="2819" max="2819" width="12" bestFit="1" customWidth="1"/>
    <col min="2820" max="2820" width="13.33203125" bestFit="1" customWidth="1"/>
    <col min="2821" max="2821" width="11.83203125" bestFit="1" customWidth="1"/>
    <col min="2822" max="2823" width="6.1640625" bestFit="1" customWidth="1"/>
    <col min="2824" max="2824" width="5.1640625" bestFit="1" customWidth="1"/>
    <col min="2825" max="2825" width="6.83203125" bestFit="1" customWidth="1"/>
    <col min="2826" max="2826" width="9.6640625" bestFit="1" customWidth="1"/>
    <col min="2827" max="2827" width="7.1640625" bestFit="1" customWidth="1"/>
    <col min="2828" max="2828" width="11.33203125" bestFit="1" customWidth="1"/>
    <col min="2830" max="2830" width="9.33203125" bestFit="1" customWidth="1"/>
    <col min="2831" max="2831" width="8.5" bestFit="1" customWidth="1"/>
    <col min="2832" max="2832" width="10" bestFit="1" customWidth="1"/>
    <col min="2833" max="2833" width="9.1640625" bestFit="1" customWidth="1"/>
    <col min="2834" max="2834" width="9.33203125" bestFit="1" customWidth="1"/>
    <col min="2835" max="2835" width="11.1640625" bestFit="1" customWidth="1"/>
    <col min="2836" max="2836" width="10" bestFit="1" customWidth="1"/>
    <col min="2837" max="2837" width="9" bestFit="1" customWidth="1"/>
    <col min="2838" max="2838" width="12.83203125" bestFit="1" customWidth="1"/>
    <col min="2839" max="2839" width="9.5" bestFit="1" customWidth="1"/>
    <col min="2840" max="2840" width="12.33203125" bestFit="1" customWidth="1"/>
    <col min="2841" max="2841" width="18.5" bestFit="1" customWidth="1"/>
    <col min="2842" max="2842" width="9" bestFit="1" customWidth="1"/>
    <col min="2843" max="2843" width="13" bestFit="1" customWidth="1"/>
    <col min="2844" max="2844" width="9.6640625" bestFit="1" customWidth="1"/>
    <col min="2845" max="2845" width="12.5" bestFit="1" customWidth="1"/>
    <col min="2846" max="2846" width="18.6640625" bestFit="1" customWidth="1"/>
    <col min="2847" max="2847" width="9.6640625" bestFit="1" customWidth="1"/>
    <col min="2848" max="2849" width="6.33203125" bestFit="1" customWidth="1"/>
    <col min="3069" max="3069" width="9.5" bestFit="1" customWidth="1"/>
    <col min="3070" max="3070" width="7.33203125" bestFit="1" customWidth="1"/>
    <col min="3071" max="3071" width="17.5" bestFit="1" customWidth="1"/>
    <col min="3072" max="3072" width="18.1640625" bestFit="1" customWidth="1"/>
    <col min="3073" max="3073" width="16" bestFit="1" customWidth="1"/>
    <col min="3074" max="3074" width="9.5" bestFit="1" customWidth="1"/>
    <col min="3075" max="3075" width="12" bestFit="1" customWidth="1"/>
    <col min="3076" max="3076" width="13.33203125" bestFit="1" customWidth="1"/>
    <col min="3077" max="3077" width="11.83203125" bestFit="1" customWidth="1"/>
    <col min="3078" max="3079" width="6.1640625" bestFit="1" customWidth="1"/>
    <col min="3080" max="3080" width="5.1640625" bestFit="1" customWidth="1"/>
    <col min="3081" max="3081" width="6.83203125" bestFit="1" customWidth="1"/>
    <col min="3082" max="3082" width="9.6640625" bestFit="1" customWidth="1"/>
    <col min="3083" max="3083" width="7.1640625" bestFit="1" customWidth="1"/>
    <col min="3084" max="3084" width="11.33203125" bestFit="1" customWidth="1"/>
    <col min="3086" max="3086" width="9.33203125" bestFit="1" customWidth="1"/>
    <col min="3087" max="3087" width="8.5" bestFit="1" customWidth="1"/>
    <col min="3088" max="3088" width="10" bestFit="1" customWidth="1"/>
    <col min="3089" max="3089" width="9.1640625" bestFit="1" customWidth="1"/>
    <col min="3090" max="3090" width="9.33203125" bestFit="1" customWidth="1"/>
    <col min="3091" max="3091" width="11.1640625" bestFit="1" customWidth="1"/>
    <col min="3092" max="3092" width="10" bestFit="1" customWidth="1"/>
    <col min="3093" max="3093" width="9" bestFit="1" customWidth="1"/>
    <col min="3094" max="3094" width="12.83203125" bestFit="1" customWidth="1"/>
    <col min="3095" max="3095" width="9.5" bestFit="1" customWidth="1"/>
    <col min="3096" max="3096" width="12.33203125" bestFit="1" customWidth="1"/>
    <col min="3097" max="3097" width="18.5" bestFit="1" customWidth="1"/>
    <col min="3098" max="3098" width="9" bestFit="1" customWidth="1"/>
    <col min="3099" max="3099" width="13" bestFit="1" customWidth="1"/>
    <col min="3100" max="3100" width="9.6640625" bestFit="1" customWidth="1"/>
    <col min="3101" max="3101" width="12.5" bestFit="1" customWidth="1"/>
    <col min="3102" max="3102" width="18.6640625" bestFit="1" customWidth="1"/>
    <col min="3103" max="3103" width="9.6640625" bestFit="1" customWidth="1"/>
    <col min="3104" max="3105" width="6.33203125" bestFit="1" customWidth="1"/>
    <col min="3325" max="3325" width="9.5" bestFit="1" customWidth="1"/>
    <col min="3326" max="3326" width="7.33203125" bestFit="1" customWidth="1"/>
    <col min="3327" max="3327" width="17.5" bestFit="1" customWidth="1"/>
    <col min="3328" max="3328" width="18.1640625" bestFit="1" customWidth="1"/>
    <col min="3329" max="3329" width="16" bestFit="1" customWidth="1"/>
    <col min="3330" max="3330" width="9.5" bestFit="1" customWidth="1"/>
    <col min="3331" max="3331" width="12" bestFit="1" customWidth="1"/>
    <col min="3332" max="3332" width="13.33203125" bestFit="1" customWidth="1"/>
    <col min="3333" max="3333" width="11.83203125" bestFit="1" customWidth="1"/>
    <col min="3334" max="3335" width="6.1640625" bestFit="1" customWidth="1"/>
    <col min="3336" max="3336" width="5.1640625" bestFit="1" customWidth="1"/>
    <col min="3337" max="3337" width="6.83203125" bestFit="1" customWidth="1"/>
    <col min="3338" max="3338" width="9.6640625" bestFit="1" customWidth="1"/>
    <col min="3339" max="3339" width="7.1640625" bestFit="1" customWidth="1"/>
    <col min="3340" max="3340" width="11.33203125" bestFit="1" customWidth="1"/>
    <col min="3342" max="3342" width="9.33203125" bestFit="1" customWidth="1"/>
    <col min="3343" max="3343" width="8.5" bestFit="1" customWidth="1"/>
    <col min="3344" max="3344" width="10" bestFit="1" customWidth="1"/>
    <col min="3345" max="3345" width="9.1640625" bestFit="1" customWidth="1"/>
    <col min="3346" max="3346" width="9.33203125" bestFit="1" customWidth="1"/>
    <col min="3347" max="3347" width="11.1640625" bestFit="1" customWidth="1"/>
    <col min="3348" max="3348" width="10" bestFit="1" customWidth="1"/>
    <col min="3349" max="3349" width="9" bestFit="1" customWidth="1"/>
    <col min="3350" max="3350" width="12.83203125" bestFit="1" customWidth="1"/>
    <col min="3351" max="3351" width="9.5" bestFit="1" customWidth="1"/>
    <col min="3352" max="3352" width="12.33203125" bestFit="1" customWidth="1"/>
    <col min="3353" max="3353" width="18.5" bestFit="1" customWidth="1"/>
    <col min="3354" max="3354" width="9" bestFit="1" customWidth="1"/>
    <col min="3355" max="3355" width="13" bestFit="1" customWidth="1"/>
    <col min="3356" max="3356" width="9.6640625" bestFit="1" customWidth="1"/>
    <col min="3357" max="3357" width="12.5" bestFit="1" customWidth="1"/>
    <col min="3358" max="3358" width="18.6640625" bestFit="1" customWidth="1"/>
    <col min="3359" max="3359" width="9.6640625" bestFit="1" customWidth="1"/>
    <col min="3360" max="3361" width="6.33203125" bestFit="1" customWidth="1"/>
    <col min="3581" max="3581" width="9.5" bestFit="1" customWidth="1"/>
    <col min="3582" max="3582" width="7.33203125" bestFit="1" customWidth="1"/>
    <col min="3583" max="3583" width="17.5" bestFit="1" customWidth="1"/>
    <col min="3584" max="3584" width="18.1640625" bestFit="1" customWidth="1"/>
    <col min="3585" max="3585" width="16" bestFit="1" customWidth="1"/>
    <col min="3586" max="3586" width="9.5" bestFit="1" customWidth="1"/>
    <col min="3587" max="3587" width="12" bestFit="1" customWidth="1"/>
    <col min="3588" max="3588" width="13.33203125" bestFit="1" customWidth="1"/>
    <col min="3589" max="3589" width="11.83203125" bestFit="1" customWidth="1"/>
    <col min="3590" max="3591" width="6.1640625" bestFit="1" customWidth="1"/>
    <col min="3592" max="3592" width="5.1640625" bestFit="1" customWidth="1"/>
    <col min="3593" max="3593" width="6.83203125" bestFit="1" customWidth="1"/>
    <col min="3594" max="3594" width="9.6640625" bestFit="1" customWidth="1"/>
    <col min="3595" max="3595" width="7.1640625" bestFit="1" customWidth="1"/>
    <col min="3596" max="3596" width="11.33203125" bestFit="1" customWidth="1"/>
    <col min="3598" max="3598" width="9.33203125" bestFit="1" customWidth="1"/>
    <col min="3599" max="3599" width="8.5" bestFit="1" customWidth="1"/>
    <col min="3600" max="3600" width="10" bestFit="1" customWidth="1"/>
    <col min="3601" max="3601" width="9.1640625" bestFit="1" customWidth="1"/>
    <col min="3602" max="3602" width="9.33203125" bestFit="1" customWidth="1"/>
    <col min="3603" max="3603" width="11.1640625" bestFit="1" customWidth="1"/>
    <col min="3604" max="3604" width="10" bestFit="1" customWidth="1"/>
    <col min="3605" max="3605" width="9" bestFit="1" customWidth="1"/>
    <col min="3606" max="3606" width="12.83203125" bestFit="1" customWidth="1"/>
    <col min="3607" max="3607" width="9.5" bestFit="1" customWidth="1"/>
    <col min="3608" max="3608" width="12.33203125" bestFit="1" customWidth="1"/>
    <col min="3609" max="3609" width="18.5" bestFit="1" customWidth="1"/>
    <col min="3610" max="3610" width="9" bestFit="1" customWidth="1"/>
    <col min="3611" max="3611" width="13" bestFit="1" customWidth="1"/>
    <col min="3612" max="3612" width="9.6640625" bestFit="1" customWidth="1"/>
    <col min="3613" max="3613" width="12.5" bestFit="1" customWidth="1"/>
    <col min="3614" max="3614" width="18.6640625" bestFit="1" customWidth="1"/>
    <col min="3615" max="3615" width="9.6640625" bestFit="1" customWidth="1"/>
    <col min="3616" max="3617" width="6.33203125" bestFit="1" customWidth="1"/>
    <col min="3837" max="3837" width="9.5" bestFit="1" customWidth="1"/>
    <col min="3838" max="3838" width="7.33203125" bestFit="1" customWidth="1"/>
    <col min="3839" max="3839" width="17.5" bestFit="1" customWidth="1"/>
    <col min="3840" max="3840" width="18.1640625" bestFit="1" customWidth="1"/>
    <col min="3841" max="3841" width="16" bestFit="1" customWidth="1"/>
    <col min="3842" max="3842" width="9.5" bestFit="1" customWidth="1"/>
    <col min="3843" max="3843" width="12" bestFit="1" customWidth="1"/>
    <col min="3844" max="3844" width="13.33203125" bestFit="1" customWidth="1"/>
    <col min="3845" max="3845" width="11.83203125" bestFit="1" customWidth="1"/>
    <col min="3846" max="3847" width="6.1640625" bestFit="1" customWidth="1"/>
    <col min="3848" max="3848" width="5.1640625" bestFit="1" customWidth="1"/>
    <col min="3849" max="3849" width="6.83203125" bestFit="1" customWidth="1"/>
    <col min="3850" max="3850" width="9.6640625" bestFit="1" customWidth="1"/>
    <col min="3851" max="3851" width="7.1640625" bestFit="1" customWidth="1"/>
    <col min="3852" max="3852" width="11.33203125" bestFit="1" customWidth="1"/>
    <col min="3854" max="3854" width="9.33203125" bestFit="1" customWidth="1"/>
    <col min="3855" max="3855" width="8.5" bestFit="1" customWidth="1"/>
    <col min="3856" max="3856" width="10" bestFit="1" customWidth="1"/>
    <col min="3857" max="3857" width="9.1640625" bestFit="1" customWidth="1"/>
    <col min="3858" max="3858" width="9.33203125" bestFit="1" customWidth="1"/>
    <col min="3859" max="3859" width="11.1640625" bestFit="1" customWidth="1"/>
    <col min="3860" max="3860" width="10" bestFit="1" customWidth="1"/>
    <col min="3861" max="3861" width="9" bestFit="1" customWidth="1"/>
    <col min="3862" max="3862" width="12.83203125" bestFit="1" customWidth="1"/>
    <col min="3863" max="3863" width="9.5" bestFit="1" customWidth="1"/>
    <col min="3864" max="3864" width="12.33203125" bestFit="1" customWidth="1"/>
    <col min="3865" max="3865" width="18.5" bestFit="1" customWidth="1"/>
    <col min="3866" max="3866" width="9" bestFit="1" customWidth="1"/>
    <col min="3867" max="3867" width="13" bestFit="1" customWidth="1"/>
    <col min="3868" max="3868" width="9.6640625" bestFit="1" customWidth="1"/>
    <col min="3869" max="3869" width="12.5" bestFit="1" customWidth="1"/>
    <col min="3870" max="3870" width="18.6640625" bestFit="1" customWidth="1"/>
    <col min="3871" max="3871" width="9.6640625" bestFit="1" customWidth="1"/>
    <col min="3872" max="3873" width="6.33203125" bestFit="1" customWidth="1"/>
    <col min="4093" max="4093" width="9.5" bestFit="1" customWidth="1"/>
    <col min="4094" max="4094" width="7.33203125" bestFit="1" customWidth="1"/>
    <col min="4095" max="4095" width="17.5" bestFit="1" customWidth="1"/>
    <col min="4096" max="4096" width="18.1640625" bestFit="1" customWidth="1"/>
    <col min="4097" max="4097" width="16" bestFit="1" customWidth="1"/>
    <col min="4098" max="4098" width="9.5" bestFit="1" customWidth="1"/>
    <col min="4099" max="4099" width="12" bestFit="1" customWidth="1"/>
    <col min="4100" max="4100" width="13.33203125" bestFit="1" customWidth="1"/>
    <col min="4101" max="4101" width="11.83203125" bestFit="1" customWidth="1"/>
    <col min="4102" max="4103" width="6.1640625" bestFit="1" customWidth="1"/>
    <col min="4104" max="4104" width="5.1640625" bestFit="1" customWidth="1"/>
    <col min="4105" max="4105" width="6.83203125" bestFit="1" customWidth="1"/>
    <col min="4106" max="4106" width="9.6640625" bestFit="1" customWidth="1"/>
    <col min="4107" max="4107" width="7.1640625" bestFit="1" customWidth="1"/>
    <col min="4108" max="4108" width="11.33203125" bestFit="1" customWidth="1"/>
    <col min="4110" max="4110" width="9.33203125" bestFit="1" customWidth="1"/>
    <col min="4111" max="4111" width="8.5" bestFit="1" customWidth="1"/>
    <col min="4112" max="4112" width="10" bestFit="1" customWidth="1"/>
    <col min="4113" max="4113" width="9.1640625" bestFit="1" customWidth="1"/>
    <col min="4114" max="4114" width="9.33203125" bestFit="1" customWidth="1"/>
    <col min="4115" max="4115" width="11.1640625" bestFit="1" customWidth="1"/>
    <col min="4116" max="4116" width="10" bestFit="1" customWidth="1"/>
    <col min="4117" max="4117" width="9" bestFit="1" customWidth="1"/>
    <col min="4118" max="4118" width="12.83203125" bestFit="1" customWidth="1"/>
    <col min="4119" max="4119" width="9.5" bestFit="1" customWidth="1"/>
    <col min="4120" max="4120" width="12.33203125" bestFit="1" customWidth="1"/>
    <col min="4121" max="4121" width="18.5" bestFit="1" customWidth="1"/>
    <col min="4122" max="4122" width="9" bestFit="1" customWidth="1"/>
    <col min="4123" max="4123" width="13" bestFit="1" customWidth="1"/>
    <col min="4124" max="4124" width="9.6640625" bestFit="1" customWidth="1"/>
    <col min="4125" max="4125" width="12.5" bestFit="1" customWidth="1"/>
    <col min="4126" max="4126" width="18.6640625" bestFit="1" customWidth="1"/>
    <col min="4127" max="4127" width="9.6640625" bestFit="1" customWidth="1"/>
    <col min="4128" max="4129" width="6.33203125" bestFit="1" customWidth="1"/>
    <col min="4349" max="4349" width="9.5" bestFit="1" customWidth="1"/>
    <col min="4350" max="4350" width="7.33203125" bestFit="1" customWidth="1"/>
    <col min="4351" max="4351" width="17.5" bestFit="1" customWidth="1"/>
    <col min="4352" max="4352" width="18.1640625" bestFit="1" customWidth="1"/>
    <col min="4353" max="4353" width="16" bestFit="1" customWidth="1"/>
    <col min="4354" max="4354" width="9.5" bestFit="1" customWidth="1"/>
    <col min="4355" max="4355" width="12" bestFit="1" customWidth="1"/>
    <col min="4356" max="4356" width="13.33203125" bestFit="1" customWidth="1"/>
    <col min="4357" max="4357" width="11.83203125" bestFit="1" customWidth="1"/>
    <col min="4358" max="4359" width="6.1640625" bestFit="1" customWidth="1"/>
    <col min="4360" max="4360" width="5.1640625" bestFit="1" customWidth="1"/>
    <col min="4361" max="4361" width="6.83203125" bestFit="1" customWidth="1"/>
    <col min="4362" max="4362" width="9.6640625" bestFit="1" customWidth="1"/>
    <col min="4363" max="4363" width="7.1640625" bestFit="1" customWidth="1"/>
    <col min="4364" max="4364" width="11.33203125" bestFit="1" customWidth="1"/>
    <col min="4366" max="4366" width="9.33203125" bestFit="1" customWidth="1"/>
    <col min="4367" max="4367" width="8.5" bestFit="1" customWidth="1"/>
    <col min="4368" max="4368" width="10" bestFit="1" customWidth="1"/>
    <col min="4369" max="4369" width="9.1640625" bestFit="1" customWidth="1"/>
    <col min="4370" max="4370" width="9.33203125" bestFit="1" customWidth="1"/>
    <col min="4371" max="4371" width="11.1640625" bestFit="1" customWidth="1"/>
    <col min="4372" max="4372" width="10" bestFit="1" customWidth="1"/>
    <col min="4373" max="4373" width="9" bestFit="1" customWidth="1"/>
    <col min="4374" max="4374" width="12.83203125" bestFit="1" customWidth="1"/>
    <col min="4375" max="4375" width="9.5" bestFit="1" customWidth="1"/>
    <col min="4376" max="4376" width="12.33203125" bestFit="1" customWidth="1"/>
    <col min="4377" max="4377" width="18.5" bestFit="1" customWidth="1"/>
    <col min="4378" max="4378" width="9" bestFit="1" customWidth="1"/>
    <col min="4379" max="4379" width="13" bestFit="1" customWidth="1"/>
    <col min="4380" max="4380" width="9.6640625" bestFit="1" customWidth="1"/>
    <col min="4381" max="4381" width="12.5" bestFit="1" customWidth="1"/>
    <col min="4382" max="4382" width="18.6640625" bestFit="1" customWidth="1"/>
    <col min="4383" max="4383" width="9.6640625" bestFit="1" customWidth="1"/>
    <col min="4384" max="4385" width="6.33203125" bestFit="1" customWidth="1"/>
    <col min="4605" max="4605" width="9.5" bestFit="1" customWidth="1"/>
    <col min="4606" max="4606" width="7.33203125" bestFit="1" customWidth="1"/>
    <col min="4607" max="4607" width="17.5" bestFit="1" customWidth="1"/>
    <col min="4608" max="4608" width="18.1640625" bestFit="1" customWidth="1"/>
    <col min="4609" max="4609" width="16" bestFit="1" customWidth="1"/>
    <col min="4610" max="4610" width="9.5" bestFit="1" customWidth="1"/>
    <col min="4611" max="4611" width="12" bestFit="1" customWidth="1"/>
    <col min="4612" max="4612" width="13.33203125" bestFit="1" customWidth="1"/>
    <col min="4613" max="4613" width="11.83203125" bestFit="1" customWidth="1"/>
    <col min="4614" max="4615" width="6.1640625" bestFit="1" customWidth="1"/>
    <col min="4616" max="4616" width="5.1640625" bestFit="1" customWidth="1"/>
    <col min="4617" max="4617" width="6.83203125" bestFit="1" customWidth="1"/>
    <col min="4618" max="4618" width="9.6640625" bestFit="1" customWidth="1"/>
    <col min="4619" max="4619" width="7.1640625" bestFit="1" customWidth="1"/>
    <col min="4620" max="4620" width="11.33203125" bestFit="1" customWidth="1"/>
    <col min="4622" max="4622" width="9.33203125" bestFit="1" customWidth="1"/>
    <col min="4623" max="4623" width="8.5" bestFit="1" customWidth="1"/>
    <col min="4624" max="4624" width="10" bestFit="1" customWidth="1"/>
    <col min="4625" max="4625" width="9.1640625" bestFit="1" customWidth="1"/>
    <col min="4626" max="4626" width="9.33203125" bestFit="1" customWidth="1"/>
    <col min="4627" max="4627" width="11.1640625" bestFit="1" customWidth="1"/>
    <col min="4628" max="4628" width="10" bestFit="1" customWidth="1"/>
    <col min="4629" max="4629" width="9" bestFit="1" customWidth="1"/>
    <col min="4630" max="4630" width="12.83203125" bestFit="1" customWidth="1"/>
    <col min="4631" max="4631" width="9.5" bestFit="1" customWidth="1"/>
    <col min="4632" max="4632" width="12.33203125" bestFit="1" customWidth="1"/>
    <col min="4633" max="4633" width="18.5" bestFit="1" customWidth="1"/>
    <col min="4634" max="4634" width="9" bestFit="1" customWidth="1"/>
    <col min="4635" max="4635" width="13" bestFit="1" customWidth="1"/>
    <col min="4636" max="4636" width="9.6640625" bestFit="1" customWidth="1"/>
    <col min="4637" max="4637" width="12.5" bestFit="1" customWidth="1"/>
    <col min="4638" max="4638" width="18.6640625" bestFit="1" customWidth="1"/>
    <col min="4639" max="4639" width="9.6640625" bestFit="1" customWidth="1"/>
    <col min="4640" max="4641" width="6.33203125" bestFit="1" customWidth="1"/>
    <col min="4861" max="4861" width="9.5" bestFit="1" customWidth="1"/>
    <col min="4862" max="4862" width="7.33203125" bestFit="1" customWidth="1"/>
    <col min="4863" max="4863" width="17.5" bestFit="1" customWidth="1"/>
    <col min="4864" max="4864" width="18.1640625" bestFit="1" customWidth="1"/>
    <col min="4865" max="4865" width="16" bestFit="1" customWidth="1"/>
    <col min="4866" max="4866" width="9.5" bestFit="1" customWidth="1"/>
    <col min="4867" max="4867" width="12" bestFit="1" customWidth="1"/>
    <col min="4868" max="4868" width="13.33203125" bestFit="1" customWidth="1"/>
    <col min="4869" max="4869" width="11.83203125" bestFit="1" customWidth="1"/>
    <col min="4870" max="4871" width="6.1640625" bestFit="1" customWidth="1"/>
    <col min="4872" max="4872" width="5.1640625" bestFit="1" customWidth="1"/>
    <col min="4873" max="4873" width="6.83203125" bestFit="1" customWidth="1"/>
    <col min="4874" max="4874" width="9.6640625" bestFit="1" customWidth="1"/>
    <col min="4875" max="4875" width="7.1640625" bestFit="1" customWidth="1"/>
    <col min="4876" max="4876" width="11.33203125" bestFit="1" customWidth="1"/>
    <col min="4878" max="4878" width="9.33203125" bestFit="1" customWidth="1"/>
    <col min="4879" max="4879" width="8.5" bestFit="1" customWidth="1"/>
    <col min="4880" max="4880" width="10" bestFit="1" customWidth="1"/>
    <col min="4881" max="4881" width="9.1640625" bestFit="1" customWidth="1"/>
    <col min="4882" max="4882" width="9.33203125" bestFit="1" customWidth="1"/>
    <col min="4883" max="4883" width="11.1640625" bestFit="1" customWidth="1"/>
    <col min="4884" max="4884" width="10" bestFit="1" customWidth="1"/>
    <col min="4885" max="4885" width="9" bestFit="1" customWidth="1"/>
    <col min="4886" max="4886" width="12.83203125" bestFit="1" customWidth="1"/>
    <col min="4887" max="4887" width="9.5" bestFit="1" customWidth="1"/>
    <col min="4888" max="4888" width="12.33203125" bestFit="1" customWidth="1"/>
    <col min="4889" max="4889" width="18.5" bestFit="1" customWidth="1"/>
    <col min="4890" max="4890" width="9" bestFit="1" customWidth="1"/>
    <col min="4891" max="4891" width="13" bestFit="1" customWidth="1"/>
    <col min="4892" max="4892" width="9.6640625" bestFit="1" customWidth="1"/>
    <col min="4893" max="4893" width="12.5" bestFit="1" customWidth="1"/>
    <col min="4894" max="4894" width="18.6640625" bestFit="1" customWidth="1"/>
    <col min="4895" max="4895" width="9.6640625" bestFit="1" customWidth="1"/>
    <col min="4896" max="4897" width="6.33203125" bestFit="1" customWidth="1"/>
    <col min="5117" max="5117" width="9.5" bestFit="1" customWidth="1"/>
    <col min="5118" max="5118" width="7.33203125" bestFit="1" customWidth="1"/>
    <col min="5119" max="5119" width="17.5" bestFit="1" customWidth="1"/>
    <col min="5120" max="5120" width="18.1640625" bestFit="1" customWidth="1"/>
    <col min="5121" max="5121" width="16" bestFit="1" customWidth="1"/>
    <col min="5122" max="5122" width="9.5" bestFit="1" customWidth="1"/>
    <col min="5123" max="5123" width="12" bestFit="1" customWidth="1"/>
    <col min="5124" max="5124" width="13.33203125" bestFit="1" customWidth="1"/>
    <col min="5125" max="5125" width="11.83203125" bestFit="1" customWidth="1"/>
    <col min="5126" max="5127" width="6.1640625" bestFit="1" customWidth="1"/>
    <col min="5128" max="5128" width="5.1640625" bestFit="1" customWidth="1"/>
    <col min="5129" max="5129" width="6.83203125" bestFit="1" customWidth="1"/>
    <col min="5130" max="5130" width="9.6640625" bestFit="1" customWidth="1"/>
    <col min="5131" max="5131" width="7.1640625" bestFit="1" customWidth="1"/>
    <col min="5132" max="5132" width="11.33203125" bestFit="1" customWidth="1"/>
    <col min="5134" max="5134" width="9.33203125" bestFit="1" customWidth="1"/>
    <col min="5135" max="5135" width="8.5" bestFit="1" customWidth="1"/>
    <col min="5136" max="5136" width="10" bestFit="1" customWidth="1"/>
    <col min="5137" max="5137" width="9.1640625" bestFit="1" customWidth="1"/>
    <col min="5138" max="5138" width="9.33203125" bestFit="1" customWidth="1"/>
    <col min="5139" max="5139" width="11.1640625" bestFit="1" customWidth="1"/>
    <col min="5140" max="5140" width="10" bestFit="1" customWidth="1"/>
    <col min="5141" max="5141" width="9" bestFit="1" customWidth="1"/>
    <col min="5142" max="5142" width="12.83203125" bestFit="1" customWidth="1"/>
    <col min="5143" max="5143" width="9.5" bestFit="1" customWidth="1"/>
    <col min="5144" max="5144" width="12.33203125" bestFit="1" customWidth="1"/>
    <col min="5145" max="5145" width="18.5" bestFit="1" customWidth="1"/>
    <col min="5146" max="5146" width="9" bestFit="1" customWidth="1"/>
    <col min="5147" max="5147" width="13" bestFit="1" customWidth="1"/>
    <col min="5148" max="5148" width="9.6640625" bestFit="1" customWidth="1"/>
    <col min="5149" max="5149" width="12.5" bestFit="1" customWidth="1"/>
    <col min="5150" max="5150" width="18.6640625" bestFit="1" customWidth="1"/>
    <col min="5151" max="5151" width="9.6640625" bestFit="1" customWidth="1"/>
    <col min="5152" max="5153" width="6.33203125" bestFit="1" customWidth="1"/>
    <col min="5373" max="5373" width="9.5" bestFit="1" customWidth="1"/>
    <col min="5374" max="5374" width="7.33203125" bestFit="1" customWidth="1"/>
    <col min="5375" max="5375" width="17.5" bestFit="1" customWidth="1"/>
    <col min="5376" max="5376" width="18.1640625" bestFit="1" customWidth="1"/>
    <col min="5377" max="5377" width="16" bestFit="1" customWidth="1"/>
    <col min="5378" max="5378" width="9.5" bestFit="1" customWidth="1"/>
    <col min="5379" max="5379" width="12" bestFit="1" customWidth="1"/>
    <col min="5380" max="5380" width="13.33203125" bestFit="1" customWidth="1"/>
    <col min="5381" max="5381" width="11.83203125" bestFit="1" customWidth="1"/>
    <col min="5382" max="5383" width="6.1640625" bestFit="1" customWidth="1"/>
    <col min="5384" max="5384" width="5.1640625" bestFit="1" customWidth="1"/>
    <col min="5385" max="5385" width="6.83203125" bestFit="1" customWidth="1"/>
    <col min="5386" max="5386" width="9.6640625" bestFit="1" customWidth="1"/>
    <col min="5387" max="5387" width="7.1640625" bestFit="1" customWidth="1"/>
    <col min="5388" max="5388" width="11.33203125" bestFit="1" customWidth="1"/>
    <col min="5390" max="5390" width="9.33203125" bestFit="1" customWidth="1"/>
    <col min="5391" max="5391" width="8.5" bestFit="1" customWidth="1"/>
    <col min="5392" max="5392" width="10" bestFit="1" customWidth="1"/>
    <col min="5393" max="5393" width="9.1640625" bestFit="1" customWidth="1"/>
    <col min="5394" max="5394" width="9.33203125" bestFit="1" customWidth="1"/>
    <col min="5395" max="5395" width="11.1640625" bestFit="1" customWidth="1"/>
    <col min="5396" max="5396" width="10" bestFit="1" customWidth="1"/>
    <col min="5397" max="5397" width="9" bestFit="1" customWidth="1"/>
    <col min="5398" max="5398" width="12.83203125" bestFit="1" customWidth="1"/>
    <col min="5399" max="5399" width="9.5" bestFit="1" customWidth="1"/>
    <col min="5400" max="5400" width="12.33203125" bestFit="1" customWidth="1"/>
    <col min="5401" max="5401" width="18.5" bestFit="1" customWidth="1"/>
    <col min="5402" max="5402" width="9" bestFit="1" customWidth="1"/>
    <col min="5403" max="5403" width="13" bestFit="1" customWidth="1"/>
    <col min="5404" max="5404" width="9.6640625" bestFit="1" customWidth="1"/>
    <col min="5405" max="5405" width="12.5" bestFit="1" customWidth="1"/>
    <col min="5406" max="5406" width="18.6640625" bestFit="1" customWidth="1"/>
    <col min="5407" max="5407" width="9.6640625" bestFit="1" customWidth="1"/>
    <col min="5408" max="5409" width="6.33203125" bestFit="1" customWidth="1"/>
    <col min="5629" max="5629" width="9.5" bestFit="1" customWidth="1"/>
    <col min="5630" max="5630" width="7.33203125" bestFit="1" customWidth="1"/>
    <col min="5631" max="5631" width="17.5" bestFit="1" customWidth="1"/>
    <col min="5632" max="5632" width="18.1640625" bestFit="1" customWidth="1"/>
    <col min="5633" max="5633" width="16" bestFit="1" customWidth="1"/>
    <col min="5634" max="5634" width="9.5" bestFit="1" customWidth="1"/>
    <col min="5635" max="5635" width="12" bestFit="1" customWidth="1"/>
    <col min="5636" max="5636" width="13.33203125" bestFit="1" customWidth="1"/>
    <col min="5637" max="5637" width="11.83203125" bestFit="1" customWidth="1"/>
    <col min="5638" max="5639" width="6.1640625" bestFit="1" customWidth="1"/>
    <col min="5640" max="5640" width="5.1640625" bestFit="1" customWidth="1"/>
    <col min="5641" max="5641" width="6.83203125" bestFit="1" customWidth="1"/>
    <col min="5642" max="5642" width="9.6640625" bestFit="1" customWidth="1"/>
    <col min="5643" max="5643" width="7.1640625" bestFit="1" customWidth="1"/>
    <col min="5644" max="5644" width="11.33203125" bestFit="1" customWidth="1"/>
    <col min="5646" max="5646" width="9.33203125" bestFit="1" customWidth="1"/>
    <col min="5647" max="5647" width="8.5" bestFit="1" customWidth="1"/>
    <col min="5648" max="5648" width="10" bestFit="1" customWidth="1"/>
    <col min="5649" max="5649" width="9.1640625" bestFit="1" customWidth="1"/>
    <col min="5650" max="5650" width="9.33203125" bestFit="1" customWidth="1"/>
    <col min="5651" max="5651" width="11.1640625" bestFit="1" customWidth="1"/>
    <col min="5652" max="5652" width="10" bestFit="1" customWidth="1"/>
    <col min="5653" max="5653" width="9" bestFit="1" customWidth="1"/>
    <col min="5654" max="5654" width="12.83203125" bestFit="1" customWidth="1"/>
    <col min="5655" max="5655" width="9.5" bestFit="1" customWidth="1"/>
    <col min="5656" max="5656" width="12.33203125" bestFit="1" customWidth="1"/>
    <col min="5657" max="5657" width="18.5" bestFit="1" customWidth="1"/>
    <col min="5658" max="5658" width="9" bestFit="1" customWidth="1"/>
    <col min="5659" max="5659" width="13" bestFit="1" customWidth="1"/>
    <col min="5660" max="5660" width="9.6640625" bestFit="1" customWidth="1"/>
    <col min="5661" max="5661" width="12.5" bestFit="1" customWidth="1"/>
    <col min="5662" max="5662" width="18.6640625" bestFit="1" customWidth="1"/>
    <col min="5663" max="5663" width="9.6640625" bestFit="1" customWidth="1"/>
    <col min="5664" max="5665" width="6.33203125" bestFit="1" customWidth="1"/>
    <col min="5885" max="5885" width="9.5" bestFit="1" customWidth="1"/>
    <col min="5886" max="5886" width="7.33203125" bestFit="1" customWidth="1"/>
    <col min="5887" max="5887" width="17.5" bestFit="1" customWidth="1"/>
    <col min="5888" max="5888" width="18.1640625" bestFit="1" customWidth="1"/>
    <col min="5889" max="5889" width="16" bestFit="1" customWidth="1"/>
    <col min="5890" max="5890" width="9.5" bestFit="1" customWidth="1"/>
    <col min="5891" max="5891" width="12" bestFit="1" customWidth="1"/>
    <col min="5892" max="5892" width="13.33203125" bestFit="1" customWidth="1"/>
    <col min="5893" max="5893" width="11.83203125" bestFit="1" customWidth="1"/>
    <col min="5894" max="5895" width="6.1640625" bestFit="1" customWidth="1"/>
    <col min="5896" max="5896" width="5.1640625" bestFit="1" customWidth="1"/>
    <col min="5897" max="5897" width="6.83203125" bestFit="1" customWidth="1"/>
    <col min="5898" max="5898" width="9.6640625" bestFit="1" customWidth="1"/>
    <col min="5899" max="5899" width="7.1640625" bestFit="1" customWidth="1"/>
    <col min="5900" max="5900" width="11.33203125" bestFit="1" customWidth="1"/>
    <col min="5902" max="5902" width="9.33203125" bestFit="1" customWidth="1"/>
    <col min="5903" max="5903" width="8.5" bestFit="1" customWidth="1"/>
    <col min="5904" max="5904" width="10" bestFit="1" customWidth="1"/>
    <col min="5905" max="5905" width="9.1640625" bestFit="1" customWidth="1"/>
    <col min="5906" max="5906" width="9.33203125" bestFit="1" customWidth="1"/>
    <col min="5907" max="5907" width="11.1640625" bestFit="1" customWidth="1"/>
    <col min="5908" max="5908" width="10" bestFit="1" customWidth="1"/>
    <col min="5909" max="5909" width="9" bestFit="1" customWidth="1"/>
    <col min="5910" max="5910" width="12.83203125" bestFit="1" customWidth="1"/>
    <col min="5911" max="5911" width="9.5" bestFit="1" customWidth="1"/>
    <col min="5912" max="5912" width="12.33203125" bestFit="1" customWidth="1"/>
    <col min="5913" max="5913" width="18.5" bestFit="1" customWidth="1"/>
    <col min="5914" max="5914" width="9" bestFit="1" customWidth="1"/>
    <col min="5915" max="5915" width="13" bestFit="1" customWidth="1"/>
    <col min="5916" max="5916" width="9.6640625" bestFit="1" customWidth="1"/>
    <col min="5917" max="5917" width="12.5" bestFit="1" customWidth="1"/>
    <col min="5918" max="5918" width="18.6640625" bestFit="1" customWidth="1"/>
    <col min="5919" max="5919" width="9.6640625" bestFit="1" customWidth="1"/>
    <col min="5920" max="5921" width="6.33203125" bestFit="1" customWidth="1"/>
    <col min="6141" max="6141" width="9.5" bestFit="1" customWidth="1"/>
    <col min="6142" max="6142" width="7.33203125" bestFit="1" customWidth="1"/>
    <col min="6143" max="6143" width="17.5" bestFit="1" customWidth="1"/>
    <col min="6144" max="6144" width="18.1640625" bestFit="1" customWidth="1"/>
    <col min="6145" max="6145" width="16" bestFit="1" customWidth="1"/>
    <col min="6146" max="6146" width="9.5" bestFit="1" customWidth="1"/>
    <col min="6147" max="6147" width="12" bestFit="1" customWidth="1"/>
    <col min="6148" max="6148" width="13.33203125" bestFit="1" customWidth="1"/>
    <col min="6149" max="6149" width="11.83203125" bestFit="1" customWidth="1"/>
    <col min="6150" max="6151" width="6.1640625" bestFit="1" customWidth="1"/>
    <col min="6152" max="6152" width="5.1640625" bestFit="1" customWidth="1"/>
    <col min="6153" max="6153" width="6.83203125" bestFit="1" customWidth="1"/>
    <col min="6154" max="6154" width="9.6640625" bestFit="1" customWidth="1"/>
    <col min="6155" max="6155" width="7.1640625" bestFit="1" customWidth="1"/>
    <col min="6156" max="6156" width="11.33203125" bestFit="1" customWidth="1"/>
    <col min="6158" max="6158" width="9.33203125" bestFit="1" customWidth="1"/>
    <col min="6159" max="6159" width="8.5" bestFit="1" customWidth="1"/>
    <col min="6160" max="6160" width="10" bestFit="1" customWidth="1"/>
    <col min="6161" max="6161" width="9.1640625" bestFit="1" customWidth="1"/>
    <col min="6162" max="6162" width="9.33203125" bestFit="1" customWidth="1"/>
    <col min="6163" max="6163" width="11.1640625" bestFit="1" customWidth="1"/>
    <col min="6164" max="6164" width="10" bestFit="1" customWidth="1"/>
    <col min="6165" max="6165" width="9" bestFit="1" customWidth="1"/>
    <col min="6166" max="6166" width="12.83203125" bestFit="1" customWidth="1"/>
    <col min="6167" max="6167" width="9.5" bestFit="1" customWidth="1"/>
    <col min="6168" max="6168" width="12.33203125" bestFit="1" customWidth="1"/>
    <col min="6169" max="6169" width="18.5" bestFit="1" customWidth="1"/>
    <col min="6170" max="6170" width="9" bestFit="1" customWidth="1"/>
    <col min="6171" max="6171" width="13" bestFit="1" customWidth="1"/>
    <col min="6172" max="6172" width="9.6640625" bestFit="1" customWidth="1"/>
    <col min="6173" max="6173" width="12.5" bestFit="1" customWidth="1"/>
    <col min="6174" max="6174" width="18.6640625" bestFit="1" customWidth="1"/>
    <col min="6175" max="6175" width="9.6640625" bestFit="1" customWidth="1"/>
    <col min="6176" max="6177" width="6.33203125" bestFit="1" customWidth="1"/>
    <col min="6397" max="6397" width="9.5" bestFit="1" customWidth="1"/>
    <col min="6398" max="6398" width="7.33203125" bestFit="1" customWidth="1"/>
    <col min="6399" max="6399" width="17.5" bestFit="1" customWidth="1"/>
    <col min="6400" max="6400" width="18.1640625" bestFit="1" customWidth="1"/>
    <col min="6401" max="6401" width="16" bestFit="1" customWidth="1"/>
    <col min="6402" max="6402" width="9.5" bestFit="1" customWidth="1"/>
    <col min="6403" max="6403" width="12" bestFit="1" customWidth="1"/>
    <col min="6404" max="6404" width="13.33203125" bestFit="1" customWidth="1"/>
    <col min="6405" max="6405" width="11.83203125" bestFit="1" customWidth="1"/>
    <col min="6406" max="6407" width="6.1640625" bestFit="1" customWidth="1"/>
    <col min="6408" max="6408" width="5.1640625" bestFit="1" customWidth="1"/>
    <col min="6409" max="6409" width="6.83203125" bestFit="1" customWidth="1"/>
    <col min="6410" max="6410" width="9.6640625" bestFit="1" customWidth="1"/>
    <col min="6411" max="6411" width="7.1640625" bestFit="1" customWidth="1"/>
    <col min="6412" max="6412" width="11.33203125" bestFit="1" customWidth="1"/>
    <col min="6414" max="6414" width="9.33203125" bestFit="1" customWidth="1"/>
    <col min="6415" max="6415" width="8.5" bestFit="1" customWidth="1"/>
    <col min="6416" max="6416" width="10" bestFit="1" customWidth="1"/>
    <col min="6417" max="6417" width="9.1640625" bestFit="1" customWidth="1"/>
    <col min="6418" max="6418" width="9.33203125" bestFit="1" customWidth="1"/>
    <col min="6419" max="6419" width="11.1640625" bestFit="1" customWidth="1"/>
    <col min="6420" max="6420" width="10" bestFit="1" customWidth="1"/>
    <col min="6421" max="6421" width="9" bestFit="1" customWidth="1"/>
    <col min="6422" max="6422" width="12.83203125" bestFit="1" customWidth="1"/>
    <col min="6423" max="6423" width="9.5" bestFit="1" customWidth="1"/>
    <col min="6424" max="6424" width="12.33203125" bestFit="1" customWidth="1"/>
    <col min="6425" max="6425" width="18.5" bestFit="1" customWidth="1"/>
    <col min="6426" max="6426" width="9" bestFit="1" customWidth="1"/>
    <col min="6427" max="6427" width="13" bestFit="1" customWidth="1"/>
    <col min="6428" max="6428" width="9.6640625" bestFit="1" customWidth="1"/>
    <col min="6429" max="6429" width="12.5" bestFit="1" customWidth="1"/>
    <col min="6430" max="6430" width="18.6640625" bestFit="1" customWidth="1"/>
    <col min="6431" max="6431" width="9.6640625" bestFit="1" customWidth="1"/>
    <col min="6432" max="6433" width="6.33203125" bestFit="1" customWidth="1"/>
    <col min="6653" max="6653" width="9.5" bestFit="1" customWidth="1"/>
    <col min="6654" max="6654" width="7.33203125" bestFit="1" customWidth="1"/>
    <col min="6655" max="6655" width="17.5" bestFit="1" customWidth="1"/>
    <col min="6656" max="6656" width="18.1640625" bestFit="1" customWidth="1"/>
    <col min="6657" max="6657" width="16" bestFit="1" customWidth="1"/>
    <col min="6658" max="6658" width="9.5" bestFit="1" customWidth="1"/>
    <col min="6659" max="6659" width="12" bestFit="1" customWidth="1"/>
    <col min="6660" max="6660" width="13.33203125" bestFit="1" customWidth="1"/>
    <col min="6661" max="6661" width="11.83203125" bestFit="1" customWidth="1"/>
    <col min="6662" max="6663" width="6.1640625" bestFit="1" customWidth="1"/>
    <col min="6664" max="6664" width="5.1640625" bestFit="1" customWidth="1"/>
    <col min="6665" max="6665" width="6.83203125" bestFit="1" customWidth="1"/>
    <col min="6666" max="6666" width="9.6640625" bestFit="1" customWidth="1"/>
    <col min="6667" max="6667" width="7.1640625" bestFit="1" customWidth="1"/>
    <col min="6668" max="6668" width="11.33203125" bestFit="1" customWidth="1"/>
    <col min="6670" max="6670" width="9.33203125" bestFit="1" customWidth="1"/>
    <col min="6671" max="6671" width="8.5" bestFit="1" customWidth="1"/>
    <col min="6672" max="6672" width="10" bestFit="1" customWidth="1"/>
    <col min="6673" max="6673" width="9.1640625" bestFit="1" customWidth="1"/>
    <col min="6674" max="6674" width="9.33203125" bestFit="1" customWidth="1"/>
    <col min="6675" max="6675" width="11.1640625" bestFit="1" customWidth="1"/>
    <col min="6676" max="6676" width="10" bestFit="1" customWidth="1"/>
    <col min="6677" max="6677" width="9" bestFit="1" customWidth="1"/>
    <col min="6678" max="6678" width="12.83203125" bestFit="1" customWidth="1"/>
    <col min="6679" max="6679" width="9.5" bestFit="1" customWidth="1"/>
    <col min="6680" max="6680" width="12.33203125" bestFit="1" customWidth="1"/>
    <col min="6681" max="6681" width="18.5" bestFit="1" customWidth="1"/>
    <col min="6682" max="6682" width="9" bestFit="1" customWidth="1"/>
    <col min="6683" max="6683" width="13" bestFit="1" customWidth="1"/>
    <col min="6684" max="6684" width="9.6640625" bestFit="1" customWidth="1"/>
    <col min="6685" max="6685" width="12.5" bestFit="1" customWidth="1"/>
    <col min="6686" max="6686" width="18.6640625" bestFit="1" customWidth="1"/>
    <col min="6687" max="6687" width="9.6640625" bestFit="1" customWidth="1"/>
    <col min="6688" max="6689" width="6.33203125" bestFit="1" customWidth="1"/>
    <col min="6909" max="6909" width="9.5" bestFit="1" customWidth="1"/>
    <col min="6910" max="6910" width="7.33203125" bestFit="1" customWidth="1"/>
    <col min="6911" max="6911" width="17.5" bestFit="1" customWidth="1"/>
    <col min="6912" max="6912" width="18.1640625" bestFit="1" customWidth="1"/>
    <col min="6913" max="6913" width="16" bestFit="1" customWidth="1"/>
    <col min="6914" max="6914" width="9.5" bestFit="1" customWidth="1"/>
    <col min="6915" max="6915" width="12" bestFit="1" customWidth="1"/>
    <col min="6916" max="6916" width="13.33203125" bestFit="1" customWidth="1"/>
    <col min="6917" max="6917" width="11.83203125" bestFit="1" customWidth="1"/>
    <col min="6918" max="6919" width="6.1640625" bestFit="1" customWidth="1"/>
    <col min="6920" max="6920" width="5.1640625" bestFit="1" customWidth="1"/>
    <col min="6921" max="6921" width="6.83203125" bestFit="1" customWidth="1"/>
    <col min="6922" max="6922" width="9.6640625" bestFit="1" customWidth="1"/>
    <col min="6923" max="6923" width="7.1640625" bestFit="1" customWidth="1"/>
    <col min="6924" max="6924" width="11.33203125" bestFit="1" customWidth="1"/>
    <col min="6926" max="6926" width="9.33203125" bestFit="1" customWidth="1"/>
    <col min="6927" max="6927" width="8.5" bestFit="1" customWidth="1"/>
    <col min="6928" max="6928" width="10" bestFit="1" customWidth="1"/>
    <col min="6929" max="6929" width="9.1640625" bestFit="1" customWidth="1"/>
    <col min="6930" max="6930" width="9.33203125" bestFit="1" customWidth="1"/>
    <col min="6931" max="6931" width="11.1640625" bestFit="1" customWidth="1"/>
    <col min="6932" max="6932" width="10" bestFit="1" customWidth="1"/>
    <col min="6933" max="6933" width="9" bestFit="1" customWidth="1"/>
    <col min="6934" max="6934" width="12.83203125" bestFit="1" customWidth="1"/>
    <col min="6935" max="6935" width="9.5" bestFit="1" customWidth="1"/>
    <col min="6936" max="6936" width="12.33203125" bestFit="1" customWidth="1"/>
    <col min="6937" max="6937" width="18.5" bestFit="1" customWidth="1"/>
    <col min="6938" max="6938" width="9" bestFit="1" customWidth="1"/>
    <col min="6939" max="6939" width="13" bestFit="1" customWidth="1"/>
    <col min="6940" max="6940" width="9.6640625" bestFit="1" customWidth="1"/>
    <col min="6941" max="6941" width="12.5" bestFit="1" customWidth="1"/>
    <col min="6942" max="6942" width="18.6640625" bestFit="1" customWidth="1"/>
    <col min="6943" max="6943" width="9.6640625" bestFit="1" customWidth="1"/>
    <col min="6944" max="6945" width="6.33203125" bestFit="1" customWidth="1"/>
    <col min="7165" max="7165" width="9.5" bestFit="1" customWidth="1"/>
    <col min="7166" max="7166" width="7.33203125" bestFit="1" customWidth="1"/>
    <col min="7167" max="7167" width="17.5" bestFit="1" customWidth="1"/>
    <col min="7168" max="7168" width="18.1640625" bestFit="1" customWidth="1"/>
    <col min="7169" max="7169" width="16" bestFit="1" customWidth="1"/>
    <col min="7170" max="7170" width="9.5" bestFit="1" customWidth="1"/>
    <col min="7171" max="7171" width="12" bestFit="1" customWidth="1"/>
    <col min="7172" max="7172" width="13.33203125" bestFit="1" customWidth="1"/>
    <col min="7173" max="7173" width="11.83203125" bestFit="1" customWidth="1"/>
    <col min="7174" max="7175" width="6.1640625" bestFit="1" customWidth="1"/>
    <col min="7176" max="7176" width="5.1640625" bestFit="1" customWidth="1"/>
    <col min="7177" max="7177" width="6.83203125" bestFit="1" customWidth="1"/>
    <col min="7178" max="7178" width="9.6640625" bestFit="1" customWidth="1"/>
    <col min="7179" max="7179" width="7.1640625" bestFit="1" customWidth="1"/>
    <col min="7180" max="7180" width="11.33203125" bestFit="1" customWidth="1"/>
    <col min="7182" max="7182" width="9.33203125" bestFit="1" customWidth="1"/>
    <col min="7183" max="7183" width="8.5" bestFit="1" customWidth="1"/>
    <col min="7184" max="7184" width="10" bestFit="1" customWidth="1"/>
    <col min="7185" max="7185" width="9.1640625" bestFit="1" customWidth="1"/>
    <col min="7186" max="7186" width="9.33203125" bestFit="1" customWidth="1"/>
    <col min="7187" max="7187" width="11.1640625" bestFit="1" customWidth="1"/>
    <col min="7188" max="7188" width="10" bestFit="1" customWidth="1"/>
    <col min="7189" max="7189" width="9" bestFit="1" customWidth="1"/>
    <col min="7190" max="7190" width="12.83203125" bestFit="1" customWidth="1"/>
    <col min="7191" max="7191" width="9.5" bestFit="1" customWidth="1"/>
    <col min="7192" max="7192" width="12.33203125" bestFit="1" customWidth="1"/>
    <col min="7193" max="7193" width="18.5" bestFit="1" customWidth="1"/>
    <col min="7194" max="7194" width="9" bestFit="1" customWidth="1"/>
    <col min="7195" max="7195" width="13" bestFit="1" customWidth="1"/>
    <col min="7196" max="7196" width="9.6640625" bestFit="1" customWidth="1"/>
    <col min="7197" max="7197" width="12.5" bestFit="1" customWidth="1"/>
    <col min="7198" max="7198" width="18.6640625" bestFit="1" customWidth="1"/>
    <col min="7199" max="7199" width="9.6640625" bestFit="1" customWidth="1"/>
    <col min="7200" max="7201" width="6.33203125" bestFit="1" customWidth="1"/>
    <col min="7421" max="7421" width="9.5" bestFit="1" customWidth="1"/>
    <col min="7422" max="7422" width="7.33203125" bestFit="1" customWidth="1"/>
    <col min="7423" max="7423" width="17.5" bestFit="1" customWidth="1"/>
    <col min="7424" max="7424" width="18.1640625" bestFit="1" customWidth="1"/>
    <col min="7425" max="7425" width="16" bestFit="1" customWidth="1"/>
    <col min="7426" max="7426" width="9.5" bestFit="1" customWidth="1"/>
    <col min="7427" max="7427" width="12" bestFit="1" customWidth="1"/>
    <col min="7428" max="7428" width="13.33203125" bestFit="1" customWidth="1"/>
    <col min="7429" max="7429" width="11.83203125" bestFit="1" customWidth="1"/>
    <col min="7430" max="7431" width="6.1640625" bestFit="1" customWidth="1"/>
    <col min="7432" max="7432" width="5.1640625" bestFit="1" customWidth="1"/>
    <col min="7433" max="7433" width="6.83203125" bestFit="1" customWidth="1"/>
    <col min="7434" max="7434" width="9.6640625" bestFit="1" customWidth="1"/>
    <col min="7435" max="7435" width="7.1640625" bestFit="1" customWidth="1"/>
    <col min="7436" max="7436" width="11.33203125" bestFit="1" customWidth="1"/>
    <col min="7438" max="7438" width="9.33203125" bestFit="1" customWidth="1"/>
    <col min="7439" max="7439" width="8.5" bestFit="1" customWidth="1"/>
    <col min="7440" max="7440" width="10" bestFit="1" customWidth="1"/>
    <col min="7441" max="7441" width="9.1640625" bestFit="1" customWidth="1"/>
    <col min="7442" max="7442" width="9.33203125" bestFit="1" customWidth="1"/>
    <col min="7443" max="7443" width="11.1640625" bestFit="1" customWidth="1"/>
    <col min="7444" max="7444" width="10" bestFit="1" customWidth="1"/>
    <col min="7445" max="7445" width="9" bestFit="1" customWidth="1"/>
    <col min="7446" max="7446" width="12.83203125" bestFit="1" customWidth="1"/>
    <col min="7447" max="7447" width="9.5" bestFit="1" customWidth="1"/>
    <col min="7448" max="7448" width="12.33203125" bestFit="1" customWidth="1"/>
    <col min="7449" max="7449" width="18.5" bestFit="1" customWidth="1"/>
    <col min="7450" max="7450" width="9" bestFit="1" customWidth="1"/>
    <col min="7451" max="7451" width="13" bestFit="1" customWidth="1"/>
    <col min="7452" max="7452" width="9.6640625" bestFit="1" customWidth="1"/>
    <col min="7453" max="7453" width="12.5" bestFit="1" customWidth="1"/>
    <col min="7454" max="7454" width="18.6640625" bestFit="1" customWidth="1"/>
    <col min="7455" max="7455" width="9.6640625" bestFit="1" customWidth="1"/>
    <col min="7456" max="7457" width="6.33203125" bestFit="1" customWidth="1"/>
    <col min="7677" max="7677" width="9.5" bestFit="1" customWidth="1"/>
    <col min="7678" max="7678" width="7.33203125" bestFit="1" customWidth="1"/>
    <col min="7679" max="7679" width="17.5" bestFit="1" customWidth="1"/>
    <col min="7680" max="7680" width="18.1640625" bestFit="1" customWidth="1"/>
    <col min="7681" max="7681" width="16" bestFit="1" customWidth="1"/>
    <col min="7682" max="7682" width="9.5" bestFit="1" customWidth="1"/>
    <col min="7683" max="7683" width="12" bestFit="1" customWidth="1"/>
    <col min="7684" max="7684" width="13.33203125" bestFit="1" customWidth="1"/>
    <col min="7685" max="7685" width="11.83203125" bestFit="1" customWidth="1"/>
    <col min="7686" max="7687" width="6.1640625" bestFit="1" customWidth="1"/>
    <col min="7688" max="7688" width="5.1640625" bestFit="1" customWidth="1"/>
    <col min="7689" max="7689" width="6.83203125" bestFit="1" customWidth="1"/>
    <col min="7690" max="7690" width="9.6640625" bestFit="1" customWidth="1"/>
    <col min="7691" max="7691" width="7.1640625" bestFit="1" customWidth="1"/>
    <col min="7692" max="7692" width="11.33203125" bestFit="1" customWidth="1"/>
    <col min="7694" max="7694" width="9.33203125" bestFit="1" customWidth="1"/>
    <col min="7695" max="7695" width="8.5" bestFit="1" customWidth="1"/>
    <col min="7696" max="7696" width="10" bestFit="1" customWidth="1"/>
    <col min="7697" max="7697" width="9.1640625" bestFit="1" customWidth="1"/>
    <col min="7698" max="7698" width="9.33203125" bestFit="1" customWidth="1"/>
    <col min="7699" max="7699" width="11.1640625" bestFit="1" customWidth="1"/>
    <col min="7700" max="7700" width="10" bestFit="1" customWidth="1"/>
    <col min="7701" max="7701" width="9" bestFit="1" customWidth="1"/>
    <col min="7702" max="7702" width="12.83203125" bestFit="1" customWidth="1"/>
    <col min="7703" max="7703" width="9.5" bestFit="1" customWidth="1"/>
    <col min="7704" max="7704" width="12.33203125" bestFit="1" customWidth="1"/>
    <col min="7705" max="7705" width="18.5" bestFit="1" customWidth="1"/>
    <col min="7706" max="7706" width="9" bestFit="1" customWidth="1"/>
    <col min="7707" max="7707" width="13" bestFit="1" customWidth="1"/>
    <col min="7708" max="7708" width="9.6640625" bestFit="1" customWidth="1"/>
    <col min="7709" max="7709" width="12.5" bestFit="1" customWidth="1"/>
    <col min="7710" max="7710" width="18.6640625" bestFit="1" customWidth="1"/>
    <col min="7711" max="7711" width="9.6640625" bestFit="1" customWidth="1"/>
    <col min="7712" max="7713" width="6.33203125" bestFit="1" customWidth="1"/>
    <col min="7933" max="7933" width="9.5" bestFit="1" customWidth="1"/>
    <col min="7934" max="7934" width="7.33203125" bestFit="1" customWidth="1"/>
    <col min="7935" max="7935" width="17.5" bestFit="1" customWidth="1"/>
    <col min="7936" max="7936" width="18.1640625" bestFit="1" customWidth="1"/>
    <col min="7937" max="7937" width="16" bestFit="1" customWidth="1"/>
    <col min="7938" max="7938" width="9.5" bestFit="1" customWidth="1"/>
    <col min="7939" max="7939" width="12" bestFit="1" customWidth="1"/>
    <col min="7940" max="7940" width="13.33203125" bestFit="1" customWidth="1"/>
    <col min="7941" max="7941" width="11.83203125" bestFit="1" customWidth="1"/>
    <col min="7942" max="7943" width="6.1640625" bestFit="1" customWidth="1"/>
    <col min="7944" max="7944" width="5.1640625" bestFit="1" customWidth="1"/>
    <col min="7945" max="7945" width="6.83203125" bestFit="1" customWidth="1"/>
    <col min="7946" max="7946" width="9.6640625" bestFit="1" customWidth="1"/>
    <col min="7947" max="7947" width="7.1640625" bestFit="1" customWidth="1"/>
    <col min="7948" max="7948" width="11.33203125" bestFit="1" customWidth="1"/>
    <col min="7950" max="7950" width="9.33203125" bestFit="1" customWidth="1"/>
    <col min="7951" max="7951" width="8.5" bestFit="1" customWidth="1"/>
    <col min="7952" max="7952" width="10" bestFit="1" customWidth="1"/>
    <col min="7953" max="7953" width="9.1640625" bestFit="1" customWidth="1"/>
    <col min="7954" max="7954" width="9.33203125" bestFit="1" customWidth="1"/>
    <col min="7955" max="7955" width="11.1640625" bestFit="1" customWidth="1"/>
    <col min="7956" max="7956" width="10" bestFit="1" customWidth="1"/>
    <col min="7957" max="7957" width="9" bestFit="1" customWidth="1"/>
    <col min="7958" max="7958" width="12.83203125" bestFit="1" customWidth="1"/>
    <col min="7959" max="7959" width="9.5" bestFit="1" customWidth="1"/>
    <col min="7960" max="7960" width="12.33203125" bestFit="1" customWidth="1"/>
    <col min="7961" max="7961" width="18.5" bestFit="1" customWidth="1"/>
    <col min="7962" max="7962" width="9" bestFit="1" customWidth="1"/>
    <col min="7963" max="7963" width="13" bestFit="1" customWidth="1"/>
    <col min="7964" max="7964" width="9.6640625" bestFit="1" customWidth="1"/>
    <col min="7965" max="7965" width="12.5" bestFit="1" customWidth="1"/>
    <col min="7966" max="7966" width="18.6640625" bestFit="1" customWidth="1"/>
    <col min="7967" max="7967" width="9.6640625" bestFit="1" customWidth="1"/>
    <col min="7968" max="7969" width="6.33203125" bestFit="1" customWidth="1"/>
    <col min="8189" max="8189" width="9.5" bestFit="1" customWidth="1"/>
    <col min="8190" max="8190" width="7.33203125" bestFit="1" customWidth="1"/>
    <col min="8191" max="8191" width="17.5" bestFit="1" customWidth="1"/>
    <col min="8192" max="8192" width="18.1640625" bestFit="1" customWidth="1"/>
    <col min="8193" max="8193" width="16" bestFit="1" customWidth="1"/>
    <col min="8194" max="8194" width="9.5" bestFit="1" customWidth="1"/>
    <col min="8195" max="8195" width="12" bestFit="1" customWidth="1"/>
    <col min="8196" max="8196" width="13.33203125" bestFit="1" customWidth="1"/>
    <col min="8197" max="8197" width="11.83203125" bestFit="1" customWidth="1"/>
    <col min="8198" max="8199" width="6.1640625" bestFit="1" customWidth="1"/>
    <col min="8200" max="8200" width="5.1640625" bestFit="1" customWidth="1"/>
    <col min="8201" max="8201" width="6.83203125" bestFit="1" customWidth="1"/>
    <col min="8202" max="8202" width="9.6640625" bestFit="1" customWidth="1"/>
    <col min="8203" max="8203" width="7.1640625" bestFit="1" customWidth="1"/>
    <col min="8204" max="8204" width="11.33203125" bestFit="1" customWidth="1"/>
    <col min="8206" max="8206" width="9.33203125" bestFit="1" customWidth="1"/>
    <col min="8207" max="8207" width="8.5" bestFit="1" customWidth="1"/>
    <col min="8208" max="8208" width="10" bestFit="1" customWidth="1"/>
    <col min="8209" max="8209" width="9.1640625" bestFit="1" customWidth="1"/>
    <col min="8210" max="8210" width="9.33203125" bestFit="1" customWidth="1"/>
    <col min="8211" max="8211" width="11.1640625" bestFit="1" customWidth="1"/>
    <col min="8212" max="8212" width="10" bestFit="1" customWidth="1"/>
    <col min="8213" max="8213" width="9" bestFit="1" customWidth="1"/>
    <col min="8214" max="8214" width="12.83203125" bestFit="1" customWidth="1"/>
    <col min="8215" max="8215" width="9.5" bestFit="1" customWidth="1"/>
    <col min="8216" max="8216" width="12.33203125" bestFit="1" customWidth="1"/>
    <col min="8217" max="8217" width="18.5" bestFit="1" customWidth="1"/>
    <col min="8218" max="8218" width="9" bestFit="1" customWidth="1"/>
    <col min="8219" max="8219" width="13" bestFit="1" customWidth="1"/>
    <col min="8220" max="8220" width="9.6640625" bestFit="1" customWidth="1"/>
    <col min="8221" max="8221" width="12.5" bestFit="1" customWidth="1"/>
    <col min="8222" max="8222" width="18.6640625" bestFit="1" customWidth="1"/>
    <col min="8223" max="8223" width="9.6640625" bestFit="1" customWidth="1"/>
    <col min="8224" max="8225" width="6.33203125" bestFit="1" customWidth="1"/>
    <col min="8445" max="8445" width="9.5" bestFit="1" customWidth="1"/>
    <col min="8446" max="8446" width="7.33203125" bestFit="1" customWidth="1"/>
    <col min="8447" max="8447" width="17.5" bestFit="1" customWidth="1"/>
    <col min="8448" max="8448" width="18.1640625" bestFit="1" customWidth="1"/>
    <col min="8449" max="8449" width="16" bestFit="1" customWidth="1"/>
    <col min="8450" max="8450" width="9.5" bestFit="1" customWidth="1"/>
    <col min="8451" max="8451" width="12" bestFit="1" customWidth="1"/>
    <col min="8452" max="8452" width="13.33203125" bestFit="1" customWidth="1"/>
    <col min="8453" max="8453" width="11.83203125" bestFit="1" customWidth="1"/>
    <col min="8454" max="8455" width="6.1640625" bestFit="1" customWidth="1"/>
    <col min="8456" max="8456" width="5.1640625" bestFit="1" customWidth="1"/>
    <col min="8457" max="8457" width="6.83203125" bestFit="1" customWidth="1"/>
    <col min="8458" max="8458" width="9.6640625" bestFit="1" customWidth="1"/>
    <col min="8459" max="8459" width="7.1640625" bestFit="1" customWidth="1"/>
    <col min="8460" max="8460" width="11.33203125" bestFit="1" customWidth="1"/>
    <col min="8462" max="8462" width="9.33203125" bestFit="1" customWidth="1"/>
    <col min="8463" max="8463" width="8.5" bestFit="1" customWidth="1"/>
    <col min="8464" max="8464" width="10" bestFit="1" customWidth="1"/>
    <col min="8465" max="8465" width="9.1640625" bestFit="1" customWidth="1"/>
    <col min="8466" max="8466" width="9.33203125" bestFit="1" customWidth="1"/>
    <col min="8467" max="8467" width="11.1640625" bestFit="1" customWidth="1"/>
    <col min="8468" max="8468" width="10" bestFit="1" customWidth="1"/>
    <col min="8469" max="8469" width="9" bestFit="1" customWidth="1"/>
    <col min="8470" max="8470" width="12.83203125" bestFit="1" customWidth="1"/>
    <col min="8471" max="8471" width="9.5" bestFit="1" customWidth="1"/>
    <col min="8472" max="8472" width="12.33203125" bestFit="1" customWidth="1"/>
    <col min="8473" max="8473" width="18.5" bestFit="1" customWidth="1"/>
    <col min="8474" max="8474" width="9" bestFit="1" customWidth="1"/>
    <col min="8475" max="8475" width="13" bestFit="1" customWidth="1"/>
    <col min="8476" max="8476" width="9.6640625" bestFit="1" customWidth="1"/>
    <col min="8477" max="8477" width="12.5" bestFit="1" customWidth="1"/>
    <col min="8478" max="8478" width="18.6640625" bestFit="1" customWidth="1"/>
    <col min="8479" max="8479" width="9.6640625" bestFit="1" customWidth="1"/>
    <col min="8480" max="8481" width="6.33203125" bestFit="1" customWidth="1"/>
    <col min="8701" max="8701" width="9.5" bestFit="1" customWidth="1"/>
    <col min="8702" max="8702" width="7.33203125" bestFit="1" customWidth="1"/>
    <col min="8703" max="8703" width="17.5" bestFit="1" customWidth="1"/>
    <col min="8704" max="8704" width="18.1640625" bestFit="1" customWidth="1"/>
    <col min="8705" max="8705" width="16" bestFit="1" customWidth="1"/>
    <col min="8706" max="8706" width="9.5" bestFit="1" customWidth="1"/>
    <col min="8707" max="8707" width="12" bestFit="1" customWidth="1"/>
    <col min="8708" max="8708" width="13.33203125" bestFit="1" customWidth="1"/>
    <col min="8709" max="8709" width="11.83203125" bestFit="1" customWidth="1"/>
    <col min="8710" max="8711" width="6.1640625" bestFit="1" customWidth="1"/>
    <col min="8712" max="8712" width="5.1640625" bestFit="1" customWidth="1"/>
    <col min="8713" max="8713" width="6.83203125" bestFit="1" customWidth="1"/>
    <col min="8714" max="8714" width="9.6640625" bestFit="1" customWidth="1"/>
    <col min="8715" max="8715" width="7.1640625" bestFit="1" customWidth="1"/>
    <col min="8716" max="8716" width="11.33203125" bestFit="1" customWidth="1"/>
    <col min="8718" max="8718" width="9.33203125" bestFit="1" customWidth="1"/>
    <col min="8719" max="8719" width="8.5" bestFit="1" customWidth="1"/>
    <col min="8720" max="8720" width="10" bestFit="1" customWidth="1"/>
    <col min="8721" max="8721" width="9.1640625" bestFit="1" customWidth="1"/>
    <col min="8722" max="8722" width="9.33203125" bestFit="1" customWidth="1"/>
    <col min="8723" max="8723" width="11.1640625" bestFit="1" customWidth="1"/>
    <col min="8724" max="8724" width="10" bestFit="1" customWidth="1"/>
    <col min="8725" max="8725" width="9" bestFit="1" customWidth="1"/>
    <col min="8726" max="8726" width="12.83203125" bestFit="1" customWidth="1"/>
    <col min="8727" max="8727" width="9.5" bestFit="1" customWidth="1"/>
    <col min="8728" max="8728" width="12.33203125" bestFit="1" customWidth="1"/>
    <col min="8729" max="8729" width="18.5" bestFit="1" customWidth="1"/>
    <col min="8730" max="8730" width="9" bestFit="1" customWidth="1"/>
    <col min="8731" max="8731" width="13" bestFit="1" customWidth="1"/>
    <col min="8732" max="8732" width="9.6640625" bestFit="1" customWidth="1"/>
    <col min="8733" max="8733" width="12.5" bestFit="1" customWidth="1"/>
    <col min="8734" max="8734" width="18.6640625" bestFit="1" customWidth="1"/>
    <col min="8735" max="8735" width="9.6640625" bestFit="1" customWidth="1"/>
    <col min="8736" max="8737" width="6.33203125" bestFit="1" customWidth="1"/>
    <col min="8957" max="8957" width="9.5" bestFit="1" customWidth="1"/>
    <col min="8958" max="8958" width="7.33203125" bestFit="1" customWidth="1"/>
    <col min="8959" max="8959" width="17.5" bestFit="1" customWidth="1"/>
    <col min="8960" max="8960" width="18.1640625" bestFit="1" customWidth="1"/>
    <col min="8961" max="8961" width="16" bestFit="1" customWidth="1"/>
    <col min="8962" max="8962" width="9.5" bestFit="1" customWidth="1"/>
    <col min="8963" max="8963" width="12" bestFit="1" customWidth="1"/>
    <col min="8964" max="8964" width="13.33203125" bestFit="1" customWidth="1"/>
    <col min="8965" max="8965" width="11.83203125" bestFit="1" customWidth="1"/>
    <col min="8966" max="8967" width="6.1640625" bestFit="1" customWidth="1"/>
    <col min="8968" max="8968" width="5.1640625" bestFit="1" customWidth="1"/>
    <col min="8969" max="8969" width="6.83203125" bestFit="1" customWidth="1"/>
    <col min="8970" max="8970" width="9.6640625" bestFit="1" customWidth="1"/>
    <col min="8971" max="8971" width="7.1640625" bestFit="1" customWidth="1"/>
    <col min="8972" max="8972" width="11.33203125" bestFit="1" customWidth="1"/>
    <col min="8974" max="8974" width="9.33203125" bestFit="1" customWidth="1"/>
    <col min="8975" max="8975" width="8.5" bestFit="1" customWidth="1"/>
    <col min="8976" max="8976" width="10" bestFit="1" customWidth="1"/>
    <col min="8977" max="8977" width="9.1640625" bestFit="1" customWidth="1"/>
    <col min="8978" max="8978" width="9.33203125" bestFit="1" customWidth="1"/>
    <col min="8979" max="8979" width="11.1640625" bestFit="1" customWidth="1"/>
    <col min="8980" max="8980" width="10" bestFit="1" customWidth="1"/>
    <col min="8981" max="8981" width="9" bestFit="1" customWidth="1"/>
    <col min="8982" max="8982" width="12.83203125" bestFit="1" customWidth="1"/>
    <col min="8983" max="8983" width="9.5" bestFit="1" customWidth="1"/>
    <col min="8984" max="8984" width="12.33203125" bestFit="1" customWidth="1"/>
    <col min="8985" max="8985" width="18.5" bestFit="1" customWidth="1"/>
    <col min="8986" max="8986" width="9" bestFit="1" customWidth="1"/>
    <col min="8987" max="8987" width="13" bestFit="1" customWidth="1"/>
    <col min="8988" max="8988" width="9.6640625" bestFit="1" customWidth="1"/>
    <col min="8989" max="8989" width="12.5" bestFit="1" customWidth="1"/>
    <col min="8990" max="8990" width="18.6640625" bestFit="1" customWidth="1"/>
    <col min="8991" max="8991" width="9.6640625" bestFit="1" customWidth="1"/>
    <col min="8992" max="8993" width="6.33203125" bestFit="1" customWidth="1"/>
    <col min="9213" max="9213" width="9.5" bestFit="1" customWidth="1"/>
    <col min="9214" max="9214" width="7.33203125" bestFit="1" customWidth="1"/>
    <col min="9215" max="9215" width="17.5" bestFit="1" customWidth="1"/>
    <col min="9216" max="9216" width="18.1640625" bestFit="1" customWidth="1"/>
    <col min="9217" max="9217" width="16" bestFit="1" customWidth="1"/>
    <col min="9218" max="9218" width="9.5" bestFit="1" customWidth="1"/>
    <col min="9219" max="9219" width="12" bestFit="1" customWidth="1"/>
    <col min="9220" max="9220" width="13.33203125" bestFit="1" customWidth="1"/>
    <col min="9221" max="9221" width="11.83203125" bestFit="1" customWidth="1"/>
    <col min="9222" max="9223" width="6.1640625" bestFit="1" customWidth="1"/>
    <col min="9224" max="9224" width="5.1640625" bestFit="1" customWidth="1"/>
    <col min="9225" max="9225" width="6.83203125" bestFit="1" customWidth="1"/>
    <col min="9226" max="9226" width="9.6640625" bestFit="1" customWidth="1"/>
    <col min="9227" max="9227" width="7.1640625" bestFit="1" customWidth="1"/>
    <col min="9228" max="9228" width="11.33203125" bestFit="1" customWidth="1"/>
    <col min="9230" max="9230" width="9.33203125" bestFit="1" customWidth="1"/>
    <col min="9231" max="9231" width="8.5" bestFit="1" customWidth="1"/>
    <col min="9232" max="9232" width="10" bestFit="1" customWidth="1"/>
    <col min="9233" max="9233" width="9.1640625" bestFit="1" customWidth="1"/>
    <col min="9234" max="9234" width="9.33203125" bestFit="1" customWidth="1"/>
    <col min="9235" max="9235" width="11.1640625" bestFit="1" customWidth="1"/>
    <col min="9236" max="9236" width="10" bestFit="1" customWidth="1"/>
    <col min="9237" max="9237" width="9" bestFit="1" customWidth="1"/>
    <col min="9238" max="9238" width="12.83203125" bestFit="1" customWidth="1"/>
    <col min="9239" max="9239" width="9.5" bestFit="1" customWidth="1"/>
    <col min="9240" max="9240" width="12.33203125" bestFit="1" customWidth="1"/>
    <col min="9241" max="9241" width="18.5" bestFit="1" customWidth="1"/>
    <col min="9242" max="9242" width="9" bestFit="1" customWidth="1"/>
    <col min="9243" max="9243" width="13" bestFit="1" customWidth="1"/>
    <col min="9244" max="9244" width="9.6640625" bestFit="1" customWidth="1"/>
    <col min="9245" max="9245" width="12.5" bestFit="1" customWidth="1"/>
    <col min="9246" max="9246" width="18.6640625" bestFit="1" customWidth="1"/>
    <col min="9247" max="9247" width="9.6640625" bestFit="1" customWidth="1"/>
    <col min="9248" max="9249" width="6.33203125" bestFit="1" customWidth="1"/>
    <col min="9469" max="9469" width="9.5" bestFit="1" customWidth="1"/>
    <col min="9470" max="9470" width="7.33203125" bestFit="1" customWidth="1"/>
    <col min="9471" max="9471" width="17.5" bestFit="1" customWidth="1"/>
    <col min="9472" max="9472" width="18.1640625" bestFit="1" customWidth="1"/>
    <col min="9473" max="9473" width="16" bestFit="1" customWidth="1"/>
    <col min="9474" max="9474" width="9.5" bestFit="1" customWidth="1"/>
    <col min="9475" max="9475" width="12" bestFit="1" customWidth="1"/>
    <col min="9476" max="9476" width="13.33203125" bestFit="1" customWidth="1"/>
    <col min="9477" max="9477" width="11.83203125" bestFit="1" customWidth="1"/>
    <col min="9478" max="9479" width="6.1640625" bestFit="1" customWidth="1"/>
    <col min="9480" max="9480" width="5.1640625" bestFit="1" customWidth="1"/>
    <col min="9481" max="9481" width="6.83203125" bestFit="1" customWidth="1"/>
    <col min="9482" max="9482" width="9.6640625" bestFit="1" customWidth="1"/>
    <col min="9483" max="9483" width="7.1640625" bestFit="1" customWidth="1"/>
    <col min="9484" max="9484" width="11.33203125" bestFit="1" customWidth="1"/>
    <col min="9486" max="9486" width="9.33203125" bestFit="1" customWidth="1"/>
    <col min="9487" max="9487" width="8.5" bestFit="1" customWidth="1"/>
    <col min="9488" max="9488" width="10" bestFit="1" customWidth="1"/>
    <col min="9489" max="9489" width="9.1640625" bestFit="1" customWidth="1"/>
    <col min="9490" max="9490" width="9.33203125" bestFit="1" customWidth="1"/>
    <col min="9491" max="9491" width="11.1640625" bestFit="1" customWidth="1"/>
    <col min="9492" max="9492" width="10" bestFit="1" customWidth="1"/>
    <col min="9493" max="9493" width="9" bestFit="1" customWidth="1"/>
    <col min="9494" max="9494" width="12.83203125" bestFit="1" customWidth="1"/>
    <col min="9495" max="9495" width="9.5" bestFit="1" customWidth="1"/>
    <col min="9496" max="9496" width="12.33203125" bestFit="1" customWidth="1"/>
    <col min="9497" max="9497" width="18.5" bestFit="1" customWidth="1"/>
    <col min="9498" max="9498" width="9" bestFit="1" customWidth="1"/>
    <col min="9499" max="9499" width="13" bestFit="1" customWidth="1"/>
    <col min="9500" max="9500" width="9.6640625" bestFit="1" customWidth="1"/>
    <col min="9501" max="9501" width="12.5" bestFit="1" customWidth="1"/>
    <col min="9502" max="9502" width="18.6640625" bestFit="1" customWidth="1"/>
    <col min="9503" max="9503" width="9.6640625" bestFit="1" customWidth="1"/>
    <col min="9504" max="9505" width="6.33203125" bestFit="1" customWidth="1"/>
    <col min="9725" max="9725" width="9.5" bestFit="1" customWidth="1"/>
    <col min="9726" max="9726" width="7.33203125" bestFit="1" customWidth="1"/>
    <col min="9727" max="9727" width="17.5" bestFit="1" customWidth="1"/>
    <col min="9728" max="9728" width="18.1640625" bestFit="1" customWidth="1"/>
    <col min="9729" max="9729" width="16" bestFit="1" customWidth="1"/>
    <col min="9730" max="9730" width="9.5" bestFit="1" customWidth="1"/>
    <col min="9731" max="9731" width="12" bestFit="1" customWidth="1"/>
    <col min="9732" max="9732" width="13.33203125" bestFit="1" customWidth="1"/>
    <col min="9733" max="9733" width="11.83203125" bestFit="1" customWidth="1"/>
    <col min="9734" max="9735" width="6.1640625" bestFit="1" customWidth="1"/>
    <col min="9736" max="9736" width="5.1640625" bestFit="1" customWidth="1"/>
    <col min="9737" max="9737" width="6.83203125" bestFit="1" customWidth="1"/>
    <col min="9738" max="9738" width="9.6640625" bestFit="1" customWidth="1"/>
    <col min="9739" max="9739" width="7.1640625" bestFit="1" customWidth="1"/>
    <col min="9740" max="9740" width="11.33203125" bestFit="1" customWidth="1"/>
    <col min="9742" max="9742" width="9.33203125" bestFit="1" customWidth="1"/>
    <col min="9743" max="9743" width="8.5" bestFit="1" customWidth="1"/>
    <col min="9744" max="9744" width="10" bestFit="1" customWidth="1"/>
    <col min="9745" max="9745" width="9.1640625" bestFit="1" customWidth="1"/>
    <col min="9746" max="9746" width="9.33203125" bestFit="1" customWidth="1"/>
    <col min="9747" max="9747" width="11.1640625" bestFit="1" customWidth="1"/>
    <col min="9748" max="9748" width="10" bestFit="1" customWidth="1"/>
    <col min="9749" max="9749" width="9" bestFit="1" customWidth="1"/>
    <col min="9750" max="9750" width="12.83203125" bestFit="1" customWidth="1"/>
    <col min="9751" max="9751" width="9.5" bestFit="1" customWidth="1"/>
    <col min="9752" max="9752" width="12.33203125" bestFit="1" customWidth="1"/>
    <col min="9753" max="9753" width="18.5" bestFit="1" customWidth="1"/>
    <col min="9754" max="9754" width="9" bestFit="1" customWidth="1"/>
    <col min="9755" max="9755" width="13" bestFit="1" customWidth="1"/>
    <col min="9756" max="9756" width="9.6640625" bestFit="1" customWidth="1"/>
    <col min="9757" max="9757" width="12.5" bestFit="1" customWidth="1"/>
    <col min="9758" max="9758" width="18.6640625" bestFit="1" customWidth="1"/>
    <col min="9759" max="9759" width="9.6640625" bestFit="1" customWidth="1"/>
    <col min="9760" max="9761" width="6.33203125" bestFit="1" customWidth="1"/>
    <col min="9981" max="9981" width="9.5" bestFit="1" customWidth="1"/>
    <col min="9982" max="9982" width="7.33203125" bestFit="1" customWidth="1"/>
    <col min="9983" max="9983" width="17.5" bestFit="1" customWidth="1"/>
    <col min="9984" max="9984" width="18.1640625" bestFit="1" customWidth="1"/>
    <col min="9985" max="9985" width="16" bestFit="1" customWidth="1"/>
    <col min="9986" max="9986" width="9.5" bestFit="1" customWidth="1"/>
    <col min="9987" max="9987" width="12" bestFit="1" customWidth="1"/>
    <col min="9988" max="9988" width="13.33203125" bestFit="1" customWidth="1"/>
    <col min="9989" max="9989" width="11.83203125" bestFit="1" customWidth="1"/>
    <col min="9990" max="9991" width="6.1640625" bestFit="1" customWidth="1"/>
    <col min="9992" max="9992" width="5.1640625" bestFit="1" customWidth="1"/>
    <col min="9993" max="9993" width="6.83203125" bestFit="1" customWidth="1"/>
    <col min="9994" max="9994" width="9.6640625" bestFit="1" customWidth="1"/>
    <col min="9995" max="9995" width="7.1640625" bestFit="1" customWidth="1"/>
    <col min="9996" max="9996" width="11.33203125" bestFit="1" customWidth="1"/>
    <col min="9998" max="9998" width="9.33203125" bestFit="1" customWidth="1"/>
    <col min="9999" max="9999" width="8.5" bestFit="1" customWidth="1"/>
    <col min="10000" max="10000" width="10" bestFit="1" customWidth="1"/>
    <col min="10001" max="10001" width="9.1640625" bestFit="1" customWidth="1"/>
    <col min="10002" max="10002" width="9.33203125" bestFit="1" customWidth="1"/>
    <col min="10003" max="10003" width="11.1640625" bestFit="1" customWidth="1"/>
    <col min="10004" max="10004" width="10" bestFit="1" customWidth="1"/>
    <col min="10005" max="10005" width="9" bestFit="1" customWidth="1"/>
    <col min="10006" max="10006" width="12.83203125" bestFit="1" customWidth="1"/>
    <col min="10007" max="10007" width="9.5" bestFit="1" customWidth="1"/>
    <col min="10008" max="10008" width="12.33203125" bestFit="1" customWidth="1"/>
    <col min="10009" max="10009" width="18.5" bestFit="1" customWidth="1"/>
    <col min="10010" max="10010" width="9" bestFit="1" customWidth="1"/>
    <col min="10011" max="10011" width="13" bestFit="1" customWidth="1"/>
    <col min="10012" max="10012" width="9.6640625" bestFit="1" customWidth="1"/>
    <col min="10013" max="10013" width="12.5" bestFit="1" customWidth="1"/>
    <col min="10014" max="10014" width="18.6640625" bestFit="1" customWidth="1"/>
    <col min="10015" max="10015" width="9.6640625" bestFit="1" customWidth="1"/>
    <col min="10016" max="10017" width="6.33203125" bestFit="1" customWidth="1"/>
    <col min="10237" max="10237" width="9.5" bestFit="1" customWidth="1"/>
    <col min="10238" max="10238" width="7.33203125" bestFit="1" customWidth="1"/>
    <col min="10239" max="10239" width="17.5" bestFit="1" customWidth="1"/>
    <col min="10240" max="10240" width="18.1640625" bestFit="1" customWidth="1"/>
    <col min="10241" max="10241" width="16" bestFit="1" customWidth="1"/>
    <col min="10242" max="10242" width="9.5" bestFit="1" customWidth="1"/>
    <col min="10243" max="10243" width="12" bestFit="1" customWidth="1"/>
    <col min="10244" max="10244" width="13.33203125" bestFit="1" customWidth="1"/>
    <col min="10245" max="10245" width="11.83203125" bestFit="1" customWidth="1"/>
    <col min="10246" max="10247" width="6.1640625" bestFit="1" customWidth="1"/>
    <col min="10248" max="10248" width="5.1640625" bestFit="1" customWidth="1"/>
    <col min="10249" max="10249" width="6.83203125" bestFit="1" customWidth="1"/>
    <col min="10250" max="10250" width="9.6640625" bestFit="1" customWidth="1"/>
    <col min="10251" max="10251" width="7.1640625" bestFit="1" customWidth="1"/>
    <col min="10252" max="10252" width="11.33203125" bestFit="1" customWidth="1"/>
    <col min="10254" max="10254" width="9.33203125" bestFit="1" customWidth="1"/>
    <col min="10255" max="10255" width="8.5" bestFit="1" customWidth="1"/>
    <col min="10256" max="10256" width="10" bestFit="1" customWidth="1"/>
    <col min="10257" max="10257" width="9.1640625" bestFit="1" customWidth="1"/>
    <col min="10258" max="10258" width="9.33203125" bestFit="1" customWidth="1"/>
    <col min="10259" max="10259" width="11.1640625" bestFit="1" customWidth="1"/>
    <col min="10260" max="10260" width="10" bestFit="1" customWidth="1"/>
    <col min="10261" max="10261" width="9" bestFit="1" customWidth="1"/>
    <col min="10262" max="10262" width="12.83203125" bestFit="1" customWidth="1"/>
    <col min="10263" max="10263" width="9.5" bestFit="1" customWidth="1"/>
    <col min="10264" max="10264" width="12.33203125" bestFit="1" customWidth="1"/>
    <col min="10265" max="10265" width="18.5" bestFit="1" customWidth="1"/>
    <col min="10266" max="10266" width="9" bestFit="1" customWidth="1"/>
    <col min="10267" max="10267" width="13" bestFit="1" customWidth="1"/>
    <col min="10268" max="10268" width="9.6640625" bestFit="1" customWidth="1"/>
    <col min="10269" max="10269" width="12.5" bestFit="1" customWidth="1"/>
    <col min="10270" max="10270" width="18.6640625" bestFit="1" customWidth="1"/>
    <col min="10271" max="10271" width="9.6640625" bestFit="1" customWidth="1"/>
    <col min="10272" max="10273" width="6.33203125" bestFit="1" customWidth="1"/>
    <col min="10493" max="10493" width="9.5" bestFit="1" customWidth="1"/>
    <col min="10494" max="10494" width="7.33203125" bestFit="1" customWidth="1"/>
    <col min="10495" max="10495" width="17.5" bestFit="1" customWidth="1"/>
    <col min="10496" max="10496" width="18.1640625" bestFit="1" customWidth="1"/>
    <col min="10497" max="10497" width="16" bestFit="1" customWidth="1"/>
    <col min="10498" max="10498" width="9.5" bestFit="1" customWidth="1"/>
    <col min="10499" max="10499" width="12" bestFit="1" customWidth="1"/>
    <col min="10500" max="10500" width="13.33203125" bestFit="1" customWidth="1"/>
    <col min="10501" max="10501" width="11.83203125" bestFit="1" customWidth="1"/>
    <col min="10502" max="10503" width="6.1640625" bestFit="1" customWidth="1"/>
    <col min="10504" max="10504" width="5.1640625" bestFit="1" customWidth="1"/>
    <col min="10505" max="10505" width="6.83203125" bestFit="1" customWidth="1"/>
    <col min="10506" max="10506" width="9.6640625" bestFit="1" customWidth="1"/>
    <col min="10507" max="10507" width="7.1640625" bestFit="1" customWidth="1"/>
    <col min="10508" max="10508" width="11.33203125" bestFit="1" customWidth="1"/>
    <col min="10510" max="10510" width="9.33203125" bestFit="1" customWidth="1"/>
    <col min="10511" max="10511" width="8.5" bestFit="1" customWidth="1"/>
    <col min="10512" max="10512" width="10" bestFit="1" customWidth="1"/>
    <col min="10513" max="10513" width="9.1640625" bestFit="1" customWidth="1"/>
    <col min="10514" max="10514" width="9.33203125" bestFit="1" customWidth="1"/>
    <col min="10515" max="10515" width="11.1640625" bestFit="1" customWidth="1"/>
    <col min="10516" max="10516" width="10" bestFit="1" customWidth="1"/>
    <col min="10517" max="10517" width="9" bestFit="1" customWidth="1"/>
    <col min="10518" max="10518" width="12.83203125" bestFit="1" customWidth="1"/>
    <col min="10519" max="10519" width="9.5" bestFit="1" customWidth="1"/>
    <col min="10520" max="10520" width="12.33203125" bestFit="1" customWidth="1"/>
    <col min="10521" max="10521" width="18.5" bestFit="1" customWidth="1"/>
    <col min="10522" max="10522" width="9" bestFit="1" customWidth="1"/>
    <col min="10523" max="10523" width="13" bestFit="1" customWidth="1"/>
    <col min="10524" max="10524" width="9.6640625" bestFit="1" customWidth="1"/>
    <col min="10525" max="10525" width="12.5" bestFit="1" customWidth="1"/>
    <col min="10526" max="10526" width="18.6640625" bestFit="1" customWidth="1"/>
    <col min="10527" max="10527" width="9.6640625" bestFit="1" customWidth="1"/>
    <col min="10528" max="10529" width="6.33203125" bestFit="1" customWidth="1"/>
    <col min="10749" max="10749" width="9.5" bestFit="1" customWidth="1"/>
    <col min="10750" max="10750" width="7.33203125" bestFit="1" customWidth="1"/>
    <col min="10751" max="10751" width="17.5" bestFit="1" customWidth="1"/>
    <col min="10752" max="10752" width="18.1640625" bestFit="1" customWidth="1"/>
    <col min="10753" max="10753" width="16" bestFit="1" customWidth="1"/>
    <col min="10754" max="10754" width="9.5" bestFit="1" customWidth="1"/>
    <col min="10755" max="10755" width="12" bestFit="1" customWidth="1"/>
    <col min="10756" max="10756" width="13.33203125" bestFit="1" customWidth="1"/>
    <col min="10757" max="10757" width="11.83203125" bestFit="1" customWidth="1"/>
    <col min="10758" max="10759" width="6.1640625" bestFit="1" customWidth="1"/>
    <col min="10760" max="10760" width="5.1640625" bestFit="1" customWidth="1"/>
    <col min="10761" max="10761" width="6.83203125" bestFit="1" customWidth="1"/>
    <col min="10762" max="10762" width="9.6640625" bestFit="1" customWidth="1"/>
    <col min="10763" max="10763" width="7.1640625" bestFit="1" customWidth="1"/>
    <col min="10764" max="10764" width="11.33203125" bestFit="1" customWidth="1"/>
    <col min="10766" max="10766" width="9.33203125" bestFit="1" customWidth="1"/>
    <col min="10767" max="10767" width="8.5" bestFit="1" customWidth="1"/>
    <col min="10768" max="10768" width="10" bestFit="1" customWidth="1"/>
    <col min="10769" max="10769" width="9.1640625" bestFit="1" customWidth="1"/>
    <col min="10770" max="10770" width="9.33203125" bestFit="1" customWidth="1"/>
    <col min="10771" max="10771" width="11.1640625" bestFit="1" customWidth="1"/>
    <col min="10772" max="10772" width="10" bestFit="1" customWidth="1"/>
    <col min="10773" max="10773" width="9" bestFit="1" customWidth="1"/>
    <col min="10774" max="10774" width="12.83203125" bestFit="1" customWidth="1"/>
    <col min="10775" max="10775" width="9.5" bestFit="1" customWidth="1"/>
    <col min="10776" max="10776" width="12.33203125" bestFit="1" customWidth="1"/>
    <col min="10777" max="10777" width="18.5" bestFit="1" customWidth="1"/>
    <col min="10778" max="10778" width="9" bestFit="1" customWidth="1"/>
    <col min="10779" max="10779" width="13" bestFit="1" customWidth="1"/>
    <col min="10780" max="10780" width="9.6640625" bestFit="1" customWidth="1"/>
    <col min="10781" max="10781" width="12.5" bestFit="1" customWidth="1"/>
    <col min="10782" max="10782" width="18.6640625" bestFit="1" customWidth="1"/>
    <col min="10783" max="10783" width="9.6640625" bestFit="1" customWidth="1"/>
    <col min="10784" max="10785" width="6.33203125" bestFit="1" customWidth="1"/>
    <col min="11005" max="11005" width="9.5" bestFit="1" customWidth="1"/>
    <col min="11006" max="11006" width="7.33203125" bestFit="1" customWidth="1"/>
    <col min="11007" max="11007" width="17.5" bestFit="1" customWidth="1"/>
    <col min="11008" max="11008" width="18.1640625" bestFit="1" customWidth="1"/>
    <col min="11009" max="11009" width="16" bestFit="1" customWidth="1"/>
    <col min="11010" max="11010" width="9.5" bestFit="1" customWidth="1"/>
    <col min="11011" max="11011" width="12" bestFit="1" customWidth="1"/>
    <col min="11012" max="11012" width="13.33203125" bestFit="1" customWidth="1"/>
    <col min="11013" max="11013" width="11.83203125" bestFit="1" customWidth="1"/>
    <col min="11014" max="11015" width="6.1640625" bestFit="1" customWidth="1"/>
    <col min="11016" max="11016" width="5.1640625" bestFit="1" customWidth="1"/>
    <col min="11017" max="11017" width="6.83203125" bestFit="1" customWidth="1"/>
    <col min="11018" max="11018" width="9.6640625" bestFit="1" customWidth="1"/>
    <col min="11019" max="11019" width="7.1640625" bestFit="1" customWidth="1"/>
    <col min="11020" max="11020" width="11.33203125" bestFit="1" customWidth="1"/>
    <col min="11022" max="11022" width="9.33203125" bestFit="1" customWidth="1"/>
    <col min="11023" max="11023" width="8.5" bestFit="1" customWidth="1"/>
    <col min="11024" max="11024" width="10" bestFit="1" customWidth="1"/>
    <col min="11025" max="11025" width="9.1640625" bestFit="1" customWidth="1"/>
    <col min="11026" max="11026" width="9.33203125" bestFit="1" customWidth="1"/>
    <col min="11027" max="11027" width="11.1640625" bestFit="1" customWidth="1"/>
    <col min="11028" max="11028" width="10" bestFit="1" customWidth="1"/>
    <col min="11029" max="11029" width="9" bestFit="1" customWidth="1"/>
    <col min="11030" max="11030" width="12.83203125" bestFit="1" customWidth="1"/>
    <col min="11031" max="11031" width="9.5" bestFit="1" customWidth="1"/>
    <col min="11032" max="11032" width="12.33203125" bestFit="1" customWidth="1"/>
    <col min="11033" max="11033" width="18.5" bestFit="1" customWidth="1"/>
    <col min="11034" max="11034" width="9" bestFit="1" customWidth="1"/>
    <col min="11035" max="11035" width="13" bestFit="1" customWidth="1"/>
    <col min="11036" max="11036" width="9.6640625" bestFit="1" customWidth="1"/>
    <col min="11037" max="11037" width="12.5" bestFit="1" customWidth="1"/>
    <col min="11038" max="11038" width="18.6640625" bestFit="1" customWidth="1"/>
    <col min="11039" max="11039" width="9.6640625" bestFit="1" customWidth="1"/>
    <col min="11040" max="11041" width="6.33203125" bestFit="1" customWidth="1"/>
    <col min="11261" max="11261" width="9.5" bestFit="1" customWidth="1"/>
    <col min="11262" max="11262" width="7.33203125" bestFit="1" customWidth="1"/>
    <col min="11263" max="11263" width="17.5" bestFit="1" customWidth="1"/>
    <col min="11264" max="11264" width="18.1640625" bestFit="1" customWidth="1"/>
    <col min="11265" max="11265" width="16" bestFit="1" customWidth="1"/>
    <col min="11266" max="11266" width="9.5" bestFit="1" customWidth="1"/>
    <col min="11267" max="11267" width="12" bestFit="1" customWidth="1"/>
    <col min="11268" max="11268" width="13.33203125" bestFit="1" customWidth="1"/>
    <col min="11269" max="11269" width="11.83203125" bestFit="1" customWidth="1"/>
    <col min="11270" max="11271" width="6.1640625" bestFit="1" customWidth="1"/>
    <col min="11272" max="11272" width="5.1640625" bestFit="1" customWidth="1"/>
    <col min="11273" max="11273" width="6.83203125" bestFit="1" customWidth="1"/>
    <col min="11274" max="11274" width="9.6640625" bestFit="1" customWidth="1"/>
    <col min="11275" max="11275" width="7.1640625" bestFit="1" customWidth="1"/>
    <col min="11276" max="11276" width="11.33203125" bestFit="1" customWidth="1"/>
    <col min="11278" max="11278" width="9.33203125" bestFit="1" customWidth="1"/>
    <col min="11279" max="11279" width="8.5" bestFit="1" customWidth="1"/>
    <col min="11280" max="11280" width="10" bestFit="1" customWidth="1"/>
    <col min="11281" max="11281" width="9.1640625" bestFit="1" customWidth="1"/>
    <col min="11282" max="11282" width="9.33203125" bestFit="1" customWidth="1"/>
    <col min="11283" max="11283" width="11.1640625" bestFit="1" customWidth="1"/>
    <col min="11284" max="11284" width="10" bestFit="1" customWidth="1"/>
    <col min="11285" max="11285" width="9" bestFit="1" customWidth="1"/>
    <col min="11286" max="11286" width="12.83203125" bestFit="1" customWidth="1"/>
    <col min="11287" max="11287" width="9.5" bestFit="1" customWidth="1"/>
    <col min="11288" max="11288" width="12.33203125" bestFit="1" customWidth="1"/>
    <col min="11289" max="11289" width="18.5" bestFit="1" customWidth="1"/>
    <col min="11290" max="11290" width="9" bestFit="1" customWidth="1"/>
    <col min="11291" max="11291" width="13" bestFit="1" customWidth="1"/>
    <col min="11292" max="11292" width="9.6640625" bestFit="1" customWidth="1"/>
    <col min="11293" max="11293" width="12.5" bestFit="1" customWidth="1"/>
    <col min="11294" max="11294" width="18.6640625" bestFit="1" customWidth="1"/>
    <col min="11295" max="11295" width="9.6640625" bestFit="1" customWidth="1"/>
    <col min="11296" max="11297" width="6.33203125" bestFit="1" customWidth="1"/>
    <col min="11517" max="11517" width="9.5" bestFit="1" customWidth="1"/>
    <col min="11518" max="11518" width="7.33203125" bestFit="1" customWidth="1"/>
    <col min="11519" max="11519" width="17.5" bestFit="1" customWidth="1"/>
    <col min="11520" max="11520" width="18.1640625" bestFit="1" customWidth="1"/>
    <col min="11521" max="11521" width="16" bestFit="1" customWidth="1"/>
    <col min="11522" max="11522" width="9.5" bestFit="1" customWidth="1"/>
    <col min="11523" max="11523" width="12" bestFit="1" customWidth="1"/>
    <col min="11524" max="11524" width="13.33203125" bestFit="1" customWidth="1"/>
    <col min="11525" max="11525" width="11.83203125" bestFit="1" customWidth="1"/>
    <col min="11526" max="11527" width="6.1640625" bestFit="1" customWidth="1"/>
    <col min="11528" max="11528" width="5.1640625" bestFit="1" customWidth="1"/>
    <col min="11529" max="11529" width="6.83203125" bestFit="1" customWidth="1"/>
    <col min="11530" max="11530" width="9.6640625" bestFit="1" customWidth="1"/>
    <col min="11531" max="11531" width="7.1640625" bestFit="1" customWidth="1"/>
    <col min="11532" max="11532" width="11.33203125" bestFit="1" customWidth="1"/>
    <col min="11534" max="11534" width="9.33203125" bestFit="1" customWidth="1"/>
    <col min="11535" max="11535" width="8.5" bestFit="1" customWidth="1"/>
    <col min="11536" max="11536" width="10" bestFit="1" customWidth="1"/>
    <col min="11537" max="11537" width="9.1640625" bestFit="1" customWidth="1"/>
    <col min="11538" max="11538" width="9.33203125" bestFit="1" customWidth="1"/>
    <col min="11539" max="11539" width="11.1640625" bestFit="1" customWidth="1"/>
    <col min="11540" max="11540" width="10" bestFit="1" customWidth="1"/>
    <col min="11541" max="11541" width="9" bestFit="1" customWidth="1"/>
    <col min="11542" max="11542" width="12.83203125" bestFit="1" customWidth="1"/>
    <col min="11543" max="11543" width="9.5" bestFit="1" customWidth="1"/>
    <col min="11544" max="11544" width="12.33203125" bestFit="1" customWidth="1"/>
    <col min="11545" max="11545" width="18.5" bestFit="1" customWidth="1"/>
    <col min="11546" max="11546" width="9" bestFit="1" customWidth="1"/>
    <col min="11547" max="11547" width="13" bestFit="1" customWidth="1"/>
    <col min="11548" max="11548" width="9.6640625" bestFit="1" customWidth="1"/>
    <col min="11549" max="11549" width="12.5" bestFit="1" customWidth="1"/>
    <col min="11550" max="11550" width="18.6640625" bestFit="1" customWidth="1"/>
    <col min="11551" max="11551" width="9.6640625" bestFit="1" customWidth="1"/>
    <col min="11552" max="11553" width="6.33203125" bestFit="1" customWidth="1"/>
    <col min="11773" max="11773" width="9.5" bestFit="1" customWidth="1"/>
    <col min="11774" max="11774" width="7.33203125" bestFit="1" customWidth="1"/>
    <col min="11775" max="11775" width="17.5" bestFit="1" customWidth="1"/>
    <col min="11776" max="11776" width="18.1640625" bestFit="1" customWidth="1"/>
    <col min="11777" max="11777" width="16" bestFit="1" customWidth="1"/>
    <col min="11778" max="11778" width="9.5" bestFit="1" customWidth="1"/>
    <col min="11779" max="11779" width="12" bestFit="1" customWidth="1"/>
    <col min="11780" max="11780" width="13.33203125" bestFit="1" customWidth="1"/>
    <col min="11781" max="11781" width="11.83203125" bestFit="1" customWidth="1"/>
    <col min="11782" max="11783" width="6.1640625" bestFit="1" customWidth="1"/>
    <col min="11784" max="11784" width="5.1640625" bestFit="1" customWidth="1"/>
    <col min="11785" max="11785" width="6.83203125" bestFit="1" customWidth="1"/>
    <col min="11786" max="11786" width="9.6640625" bestFit="1" customWidth="1"/>
    <col min="11787" max="11787" width="7.1640625" bestFit="1" customWidth="1"/>
    <col min="11788" max="11788" width="11.33203125" bestFit="1" customWidth="1"/>
    <col min="11790" max="11790" width="9.33203125" bestFit="1" customWidth="1"/>
    <col min="11791" max="11791" width="8.5" bestFit="1" customWidth="1"/>
    <col min="11792" max="11792" width="10" bestFit="1" customWidth="1"/>
    <col min="11793" max="11793" width="9.1640625" bestFit="1" customWidth="1"/>
    <col min="11794" max="11794" width="9.33203125" bestFit="1" customWidth="1"/>
    <col min="11795" max="11795" width="11.1640625" bestFit="1" customWidth="1"/>
    <col min="11796" max="11796" width="10" bestFit="1" customWidth="1"/>
    <col min="11797" max="11797" width="9" bestFit="1" customWidth="1"/>
    <col min="11798" max="11798" width="12.83203125" bestFit="1" customWidth="1"/>
    <col min="11799" max="11799" width="9.5" bestFit="1" customWidth="1"/>
    <col min="11800" max="11800" width="12.33203125" bestFit="1" customWidth="1"/>
    <col min="11801" max="11801" width="18.5" bestFit="1" customWidth="1"/>
    <col min="11802" max="11802" width="9" bestFit="1" customWidth="1"/>
    <col min="11803" max="11803" width="13" bestFit="1" customWidth="1"/>
    <col min="11804" max="11804" width="9.6640625" bestFit="1" customWidth="1"/>
    <col min="11805" max="11805" width="12.5" bestFit="1" customWidth="1"/>
    <col min="11806" max="11806" width="18.6640625" bestFit="1" customWidth="1"/>
    <col min="11807" max="11807" width="9.6640625" bestFit="1" customWidth="1"/>
    <col min="11808" max="11809" width="6.33203125" bestFit="1" customWidth="1"/>
    <col min="12029" max="12029" width="9.5" bestFit="1" customWidth="1"/>
    <col min="12030" max="12030" width="7.33203125" bestFit="1" customWidth="1"/>
    <col min="12031" max="12031" width="17.5" bestFit="1" customWidth="1"/>
    <col min="12032" max="12032" width="18.1640625" bestFit="1" customWidth="1"/>
    <col min="12033" max="12033" width="16" bestFit="1" customWidth="1"/>
    <col min="12034" max="12034" width="9.5" bestFit="1" customWidth="1"/>
    <col min="12035" max="12035" width="12" bestFit="1" customWidth="1"/>
    <col min="12036" max="12036" width="13.33203125" bestFit="1" customWidth="1"/>
    <col min="12037" max="12037" width="11.83203125" bestFit="1" customWidth="1"/>
    <col min="12038" max="12039" width="6.1640625" bestFit="1" customWidth="1"/>
    <col min="12040" max="12040" width="5.1640625" bestFit="1" customWidth="1"/>
    <col min="12041" max="12041" width="6.83203125" bestFit="1" customWidth="1"/>
    <col min="12042" max="12042" width="9.6640625" bestFit="1" customWidth="1"/>
    <col min="12043" max="12043" width="7.1640625" bestFit="1" customWidth="1"/>
    <col min="12044" max="12044" width="11.33203125" bestFit="1" customWidth="1"/>
    <col min="12046" max="12046" width="9.33203125" bestFit="1" customWidth="1"/>
    <col min="12047" max="12047" width="8.5" bestFit="1" customWidth="1"/>
    <col min="12048" max="12048" width="10" bestFit="1" customWidth="1"/>
    <col min="12049" max="12049" width="9.1640625" bestFit="1" customWidth="1"/>
    <col min="12050" max="12050" width="9.33203125" bestFit="1" customWidth="1"/>
    <col min="12051" max="12051" width="11.1640625" bestFit="1" customWidth="1"/>
    <col min="12052" max="12052" width="10" bestFit="1" customWidth="1"/>
    <col min="12053" max="12053" width="9" bestFit="1" customWidth="1"/>
    <col min="12054" max="12054" width="12.83203125" bestFit="1" customWidth="1"/>
    <col min="12055" max="12055" width="9.5" bestFit="1" customWidth="1"/>
    <col min="12056" max="12056" width="12.33203125" bestFit="1" customWidth="1"/>
    <col min="12057" max="12057" width="18.5" bestFit="1" customWidth="1"/>
    <col min="12058" max="12058" width="9" bestFit="1" customWidth="1"/>
    <col min="12059" max="12059" width="13" bestFit="1" customWidth="1"/>
    <col min="12060" max="12060" width="9.6640625" bestFit="1" customWidth="1"/>
    <col min="12061" max="12061" width="12.5" bestFit="1" customWidth="1"/>
    <col min="12062" max="12062" width="18.6640625" bestFit="1" customWidth="1"/>
    <col min="12063" max="12063" width="9.6640625" bestFit="1" customWidth="1"/>
    <col min="12064" max="12065" width="6.33203125" bestFit="1" customWidth="1"/>
    <col min="12285" max="12285" width="9.5" bestFit="1" customWidth="1"/>
    <col min="12286" max="12286" width="7.33203125" bestFit="1" customWidth="1"/>
    <col min="12287" max="12287" width="17.5" bestFit="1" customWidth="1"/>
    <col min="12288" max="12288" width="18.1640625" bestFit="1" customWidth="1"/>
    <col min="12289" max="12289" width="16" bestFit="1" customWidth="1"/>
    <col min="12290" max="12290" width="9.5" bestFit="1" customWidth="1"/>
    <col min="12291" max="12291" width="12" bestFit="1" customWidth="1"/>
    <col min="12292" max="12292" width="13.33203125" bestFit="1" customWidth="1"/>
    <col min="12293" max="12293" width="11.83203125" bestFit="1" customWidth="1"/>
    <col min="12294" max="12295" width="6.1640625" bestFit="1" customWidth="1"/>
    <col min="12296" max="12296" width="5.1640625" bestFit="1" customWidth="1"/>
    <col min="12297" max="12297" width="6.83203125" bestFit="1" customWidth="1"/>
    <col min="12298" max="12298" width="9.6640625" bestFit="1" customWidth="1"/>
    <col min="12299" max="12299" width="7.1640625" bestFit="1" customWidth="1"/>
    <col min="12300" max="12300" width="11.33203125" bestFit="1" customWidth="1"/>
    <col min="12302" max="12302" width="9.33203125" bestFit="1" customWidth="1"/>
    <col min="12303" max="12303" width="8.5" bestFit="1" customWidth="1"/>
    <col min="12304" max="12304" width="10" bestFit="1" customWidth="1"/>
    <col min="12305" max="12305" width="9.1640625" bestFit="1" customWidth="1"/>
    <col min="12306" max="12306" width="9.33203125" bestFit="1" customWidth="1"/>
    <col min="12307" max="12307" width="11.1640625" bestFit="1" customWidth="1"/>
    <col min="12308" max="12308" width="10" bestFit="1" customWidth="1"/>
    <col min="12309" max="12309" width="9" bestFit="1" customWidth="1"/>
    <col min="12310" max="12310" width="12.83203125" bestFit="1" customWidth="1"/>
    <col min="12311" max="12311" width="9.5" bestFit="1" customWidth="1"/>
    <col min="12312" max="12312" width="12.33203125" bestFit="1" customWidth="1"/>
    <col min="12313" max="12313" width="18.5" bestFit="1" customWidth="1"/>
    <col min="12314" max="12314" width="9" bestFit="1" customWidth="1"/>
    <col min="12315" max="12315" width="13" bestFit="1" customWidth="1"/>
    <col min="12316" max="12316" width="9.6640625" bestFit="1" customWidth="1"/>
    <col min="12317" max="12317" width="12.5" bestFit="1" customWidth="1"/>
    <col min="12318" max="12318" width="18.6640625" bestFit="1" customWidth="1"/>
    <col min="12319" max="12319" width="9.6640625" bestFit="1" customWidth="1"/>
    <col min="12320" max="12321" width="6.33203125" bestFit="1" customWidth="1"/>
    <col min="12541" max="12541" width="9.5" bestFit="1" customWidth="1"/>
    <col min="12542" max="12542" width="7.33203125" bestFit="1" customWidth="1"/>
    <col min="12543" max="12543" width="17.5" bestFit="1" customWidth="1"/>
    <col min="12544" max="12544" width="18.1640625" bestFit="1" customWidth="1"/>
    <col min="12545" max="12545" width="16" bestFit="1" customWidth="1"/>
    <col min="12546" max="12546" width="9.5" bestFit="1" customWidth="1"/>
    <col min="12547" max="12547" width="12" bestFit="1" customWidth="1"/>
    <col min="12548" max="12548" width="13.33203125" bestFit="1" customWidth="1"/>
    <col min="12549" max="12549" width="11.83203125" bestFit="1" customWidth="1"/>
    <col min="12550" max="12551" width="6.1640625" bestFit="1" customWidth="1"/>
    <col min="12552" max="12552" width="5.1640625" bestFit="1" customWidth="1"/>
    <col min="12553" max="12553" width="6.83203125" bestFit="1" customWidth="1"/>
    <col min="12554" max="12554" width="9.6640625" bestFit="1" customWidth="1"/>
    <col min="12555" max="12555" width="7.1640625" bestFit="1" customWidth="1"/>
    <col min="12556" max="12556" width="11.33203125" bestFit="1" customWidth="1"/>
    <col min="12558" max="12558" width="9.33203125" bestFit="1" customWidth="1"/>
    <col min="12559" max="12559" width="8.5" bestFit="1" customWidth="1"/>
    <col min="12560" max="12560" width="10" bestFit="1" customWidth="1"/>
    <col min="12561" max="12561" width="9.1640625" bestFit="1" customWidth="1"/>
    <col min="12562" max="12562" width="9.33203125" bestFit="1" customWidth="1"/>
    <col min="12563" max="12563" width="11.1640625" bestFit="1" customWidth="1"/>
    <col min="12564" max="12564" width="10" bestFit="1" customWidth="1"/>
    <col min="12565" max="12565" width="9" bestFit="1" customWidth="1"/>
    <col min="12566" max="12566" width="12.83203125" bestFit="1" customWidth="1"/>
    <col min="12567" max="12567" width="9.5" bestFit="1" customWidth="1"/>
    <col min="12568" max="12568" width="12.33203125" bestFit="1" customWidth="1"/>
    <col min="12569" max="12569" width="18.5" bestFit="1" customWidth="1"/>
    <col min="12570" max="12570" width="9" bestFit="1" customWidth="1"/>
    <col min="12571" max="12571" width="13" bestFit="1" customWidth="1"/>
    <col min="12572" max="12572" width="9.6640625" bestFit="1" customWidth="1"/>
    <col min="12573" max="12573" width="12.5" bestFit="1" customWidth="1"/>
    <col min="12574" max="12574" width="18.6640625" bestFit="1" customWidth="1"/>
    <col min="12575" max="12575" width="9.6640625" bestFit="1" customWidth="1"/>
    <col min="12576" max="12577" width="6.33203125" bestFit="1" customWidth="1"/>
    <col min="12797" max="12797" width="9.5" bestFit="1" customWidth="1"/>
    <col min="12798" max="12798" width="7.33203125" bestFit="1" customWidth="1"/>
    <col min="12799" max="12799" width="17.5" bestFit="1" customWidth="1"/>
    <col min="12800" max="12800" width="18.1640625" bestFit="1" customWidth="1"/>
    <col min="12801" max="12801" width="16" bestFit="1" customWidth="1"/>
    <col min="12802" max="12802" width="9.5" bestFit="1" customWidth="1"/>
    <col min="12803" max="12803" width="12" bestFit="1" customWidth="1"/>
    <col min="12804" max="12804" width="13.33203125" bestFit="1" customWidth="1"/>
    <col min="12805" max="12805" width="11.83203125" bestFit="1" customWidth="1"/>
    <col min="12806" max="12807" width="6.1640625" bestFit="1" customWidth="1"/>
    <col min="12808" max="12808" width="5.1640625" bestFit="1" customWidth="1"/>
    <col min="12809" max="12809" width="6.83203125" bestFit="1" customWidth="1"/>
    <col min="12810" max="12810" width="9.6640625" bestFit="1" customWidth="1"/>
    <col min="12811" max="12811" width="7.1640625" bestFit="1" customWidth="1"/>
    <col min="12812" max="12812" width="11.33203125" bestFit="1" customWidth="1"/>
    <col min="12814" max="12814" width="9.33203125" bestFit="1" customWidth="1"/>
    <col min="12815" max="12815" width="8.5" bestFit="1" customWidth="1"/>
    <col min="12816" max="12816" width="10" bestFit="1" customWidth="1"/>
    <col min="12817" max="12817" width="9.1640625" bestFit="1" customWidth="1"/>
    <col min="12818" max="12818" width="9.33203125" bestFit="1" customWidth="1"/>
    <col min="12819" max="12819" width="11.1640625" bestFit="1" customWidth="1"/>
    <col min="12820" max="12820" width="10" bestFit="1" customWidth="1"/>
    <col min="12821" max="12821" width="9" bestFit="1" customWidth="1"/>
    <col min="12822" max="12822" width="12.83203125" bestFit="1" customWidth="1"/>
    <col min="12823" max="12823" width="9.5" bestFit="1" customWidth="1"/>
    <col min="12824" max="12824" width="12.33203125" bestFit="1" customWidth="1"/>
    <col min="12825" max="12825" width="18.5" bestFit="1" customWidth="1"/>
    <col min="12826" max="12826" width="9" bestFit="1" customWidth="1"/>
    <col min="12827" max="12827" width="13" bestFit="1" customWidth="1"/>
    <col min="12828" max="12828" width="9.6640625" bestFit="1" customWidth="1"/>
    <col min="12829" max="12829" width="12.5" bestFit="1" customWidth="1"/>
    <col min="12830" max="12830" width="18.6640625" bestFit="1" customWidth="1"/>
    <col min="12831" max="12831" width="9.6640625" bestFit="1" customWidth="1"/>
    <col min="12832" max="12833" width="6.33203125" bestFit="1" customWidth="1"/>
    <col min="13053" max="13053" width="9.5" bestFit="1" customWidth="1"/>
    <col min="13054" max="13054" width="7.33203125" bestFit="1" customWidth="1"/>
    <col min="13055" max="13055" width="17.5" bestFit="1" customWidth="1"/>
    <col min="13056" max="13056" width="18.1640625" bestFit="1" customWidth="1"/>
    <col min="13057" max="13057" width="16" bestFit="1" customWidth="1"/>
    <col min="13058" max="13058" width="9.5" bestFit="1" customWidth="1"/>
    <col min="13059" max="13059" width="12" bestFit="1" customWidth="1"/>
    <col min="13060" max="13060" width="13.33203125" bestFit="1" customWidth="1"/>
    <col min="13061" max="13061" width="11.83203125" bestFit="1" customWidth="1"/>
    <col min="13062" max="13063" width="6.1640625" bestFit="1" customWidth="1"/>
    <col min="13064" max="13064" width="5.1640625" bestFit="1" customWidth="1"/>
    <col min="13065" max="13065" width="6.83203125" bestFit="1" customWidth="1"/>
    <col min="13066" max="13066" width="9.6640625" bestFit="1" customWidth="1"/>
    <col min="13067" max="13067" width="7.1640625" bestFit="1" customWidth="1"/>
    <col min="13068" max="13068" width="11.33203125" bestFit="1" customWidth="1"/>
    <col min="13070" max="13070" width="9.33203125" bestFit="1" customWidth="1"/>
    <col min="13071" max="13071" width="8.5" bestFit="1" customWidth="1"/>
    <col min="13072" max="13072" width="10" bestFit="1" customWidth="1"/>
    <col min="13073" max="13073" width="9.1640625" bestFit="1" customWidth="1"/>
    <col min="13074" max="13074" width="9.33203125" bestFit="1" customWidth="1"/>
    <col min="13075" max="13075" width="11.1640625" bestFit="1" customWidth="1"/>
    <col min="13076" max="13076" width="10" bestFit="1" customWidth="1"/>
    <col min="13077" max="13077" width="9" bestFit="1" customWidth="1"/>
    <col min="13078" max="13078" width="12.83203125" bestFit="1" customWidth="1"/>
    <col min="13079" max="13079" width="9.5" bestFit="1" customWidth="1"/>
    <col min="13080" max="13080" width="12.33203125" bestFit="1" customWidth="1"/>
    <col min="13081" max="13081" width="18.5" bestFit="1" customWidth="1"/>
    <col min="13082" max="13082" width="9" bestFit="1" customWidth="1"/>
    <col min="13083" max="13083" width="13" bestFit="1" customWidth="1"/>
    <col min="13084" max="13084" width="9.6640625" bestFit="1" customWidth="1"/>
    <col min="13085" max="13085" width="12.5" bestFit="1" customWidth="1"/>
    <col min="13086" max="13086" width="18.6640625" bestFit="1" customWidth="1"/>
    <col min="13087" max="13087" width="9.6640625" bestFit="1" customWidth="1"/>
    <col min="13088" max="13089" width="6.33203125" bestFit="1" customWidth="1"/>
    <col min="13309" max="13309" width="9.5" bestFit="1" customWidth="1"/>
    <col min="13310" max="13310" width="7.33203125" bestFit="1" customWidth="1"/>
    <col min="13311" max="13311" width="17.5" bestFit="1" customWidth="1"/>
    <col min="13312" max="13312" width="18.1640625" bestFit="1" customWidth="1"/>
    <col min="13313" max="13313" width="16" bestFit="1" customWidth="1"/>
    <col min="13314" max="13314" width="9.5" bestFit="1" customWidth="1"/>
    <col min="13315" max="13315" width="12" bestFit="1" customWidth="1"/>
    <col min="13316" max="13316" width="13.33203125" bestFit="1" customWidth="1"/>
    <col min="13317" max="13317" width="11.83203125" bestFit="1" customWidth="1"/>
    <col min="13318" max="13319" width="6.1640625" bestFit="1" customWidth="1"/>
    <col min="13320" max="13320" width="5.1640625" bestFit="1" customWidth="1"/>
    <col min="13321" max="13321" width="6.83203125" bestFit="1" customWidth="1"/>
    <col min="13322" max="13322" width="9.6640625" bestFit="1" customWidth="1"/>
    <col min="13323" max="13323" width="7.1640625" bestFit="1" customWidth="1"/>
    <col min="13324" max="13324" width="11.33203125" bestFit="1" customWidth="1"/>
    <col min="13326" max="13326" width="9.33203125" bestFit="1" customWidth="1"/>
    <col min="13327" max="13327" width="8.5" bestFit="1" customWidth="1"/>
    <col min="13328" max="13328" width="10" bestFit="1" customWidth="1"/>
    <col min="13329" max="13329" width="9.1640625" bestFit="1" customWidth="1"/>
    <col min="13330" max="13330" width="9.33203125" bestFit="1" customWidth="1"/>
    <col min="13331" max="13331" width="11.1640625" bestFit="1" customWidth="1"/>
    <col min="13332" max="13332" width="10" bestFit="1" customWidth="1"/>
    <col min="13333" max="13333" width="9" bestFit="1" customWidth="1"/>
    <col min="13334" max="13334" width="12.83203125" bestFit="1" customWidth="1"/>
    <col min="13335" max="13335" width="9.5" bestFit="1" customWidth="1"/>
    <col min="13336" max="13336" width="12.33203125" bestFit="1" customWidth="1"/>
    <col min="13337" max="13337" width="18.5" bestFit="1" customWidth="1"/>
    <col min="13338" max="13338" width="9" bestFit="1" customWidth="1"/>
    <col min="13339" max="13339" width="13" bestFit="1" customWidth="1"/>
    <col min="13340" max="13340" width="9.6640625" bestFit="1" customWidth="1"/>
    <col min="13341" max="13341" width="12.5" bestFit="1" customWidth="1"/>
    <col min="13342" max="13342" width="18.6640625" bestFit="1" customWidth="1"/>
    <col min="13343" max="13343" width="9.6640625" bestFit="1" customWidth="1"/>
    <col min="13344" max="13345" width="6.33203125" bestFit="1" customWidth="1"/>
    <col min="13565" max="13565" width="9.5" bestFit="1" customWidth="1"/>
    <col min="13566" max="13566" width="7.33203125" bestFit="1" customWidth="1"/>
    <col min="13567" max="13567" width="17.5" bestFit="1" customWidth="1"/>
    <col min="13568" max="13568" width="18.1640625" bestFit="1" customWidth="1"/>
    <col min="13569" max="13569" width="16" bestFit="1" customWidth="1"/>
    <col min="13570" max="13570" width="9.5" bestFit="1" customWidth="1"/>
    <col min="13571" max="13571" width="12" bestFit="1" customWidth="1"/>
    <col min="13572" max="13572" width="13.33203125" bestFit="1" customWidth="1"/>
    <col min="13573" max="13573" width="11.83203125" bestFit="1" customWidth="1"/>
    <col min="13574" max="13575" width="6.1640625" bestFit="1" customWidth="1"/>
    <col min="13576" max="13576" width="5.1640625" bestFit="1" customWidth="1"/>
    <col min="13577" max="13577" width="6.83203125" bestFit="1" customWidth="1"/>
    <col min="13578" max="13578" width="9.6640625" bestFit="1" customWidth="1"/>
    <col min="13579" max="13579" width="7.1640625" bestFit="1" customWidth="1"/>
    <col min="13580" max="13580" width="11.33203125" bestFit="1" customWidth="1"/>
    <col min="13582" max="13582" width="9.33203125" bestFit="1" customWidth="1"/>
    <col min="13583" max="13583" width="8.5" bestFit="1" customWidth="1"/>
    <col min="13584" max="13584" width="10" bestFit="1" customWidth="1"/>
    <col min="13585" max="13585" width="9.1640625" bestFit="1" customWidth="1"/>
    <col min="13586" max="13586" width="9.33203125" bestFit="1" customWidth="1"/>
    <col min="13587" max="13587" width="11.1640625" bestFit="1" customWidth="1"/>
    <col min="13588" max="13588" width="10" bestFit="1" customWidth="1"/>
    <col min="13589" max="13589" width="9" bestFit="1" customWidth="1"/>
    <col min="13590" max="13590" width="12.83203125" bestFit="1" customWidth="1"/>
    <col min="13591" max="13591" width="9.5" bestFit="1" customWidth="1"/>
    <col min="13592" max="13592" width="12.33203125" bestFit="1" customWidth="1"/>
    <col min="13593" max="13593" width="18.5" bestFit="1" customWidth="1"/>
    <col min="13594" max="13594" width="9" bestFit="1" customWidth="1"/>
    <col min="13595" max="13595" width="13" bestFit="1" customWidth="1"/>
    <col min="13596" max="13596" width="9.6640625" bestFit="1" customWidth="1"/>
    <col min="13597" max="13597" width="12.5" bestFit="1" customWidth="1"/>
    <col min="13598" max="13598" width="18.6640625" bestFit="1" customWidth="1"/>
    <col min="13599" max="13599" width="9.6640625" bestFit="1" customWidth="1"/>
    <col min="13600" max="13601" width="6.33203125" bestFit="1" customWidth="1"/>
    <col min="13821" max="13821" width="9.5" bestFit="1" customWidth="1"/>
    <col min="13822" max="13822" width="7.33203125" bestFit="1" customWidth="1"/>
    <col min="13823" max="13823" width="17.5" bestFit="1" customWidth="1"/>
    <col min="13824" max="13824" width="18.1640625" bestFit="1" customWidth="1"/>
    <col min="13825" max="13825" width="16" bestFit="1" customWidth="1"/>
    <col min="13826" max="13826" width="9.5" bestFit="1" customWidth="1"/>
    <col min="13827" max="13827" width="12" bestFit="1" customWidth="1"/>
    <col min="13828" max="13828" width="13.33203125" bestFit="1" customWidth="1"/>
    <col min="13829" max="13829" width="11.83203125" bestFit="1" customWidth="1"/>
    <col min="13830" max="13831" width="6.1640625" bestFit="1" customWidth="1"/>
    <col min="13832" max="13832" width="5.1640625" bestFit="1" customWidth="1"/>
    <col min="13833" max="13833" width="6.83203125" bestFit="1" customWidth="1"/>
    <col min="13834" max="13834" width="9.6640625" bestFit="1" customWidth="1"/>
    <col min="13835" max="13835" width="7.1640625" bestFit="1" customWidth="1"/>
    <col min="13836" max="13836" width="11.33203125" bestFit="1" customWidth="1"/>
    <col min="13838" max="13838" width="9.33203125" bestFit="1" customWidth="1"/>
    <col min="13839" max="13839" width="8.5" bestFit="1" customWidth="1"/>
    <col min="13840" max="13840" width="10" bestFit="1" customWidth="1"/>
    <col min="13841" max="13841" width="9.1640625" bestFit="1" customWidth="1"/>
    <col min="13842" max="13842" width="9.33203125" bestFit="1" customWidth="1"/>
    <col min="13843" max="13843" width="11.1640625" bestFit="1" customWidth="1"/>
    <col min="13844" max="13844" width="10" bestFit="1" customWidth="1"/>
    <col min="13845" max="13845" width="9" bestFit="1" customWidth="1"/>
    <col min="13846" max="13846" width="12.83203125" bestFit="1" customWidth="1"/>
    <col min="13847" max="13847" width="9.5" bestFit="1" customWidth="1"/>
    <col min="13848" max="13848" width="12.33203125" bestFit="1" customWidth="1"/>
    <col min="13849" max="13849" width="18.5" bestFit="1" customWidth="1"/>
    <col min="13850" max="13850" width="9" bestFit="1" customWidth="1"/>
    <col min="13851" max="13851" width="13" bestFit="1" customWidth="1"/>
    <col min="13852" max="13852" width="9.6640625" bestFit="1" customWidth="1"/>
    <col min="13853" max="13853" width="12.5" bestFit="1" customWidth="1"/>
    <col min="13854" max="13854" width="18.6640625" bestFit="1" customWidth="1"/>
    <col min="13855" max="13855" width="9.6640625" bestFit="1" customWidth="1"/>
    <col min="13856" max="13857" width="6.33203125" bestFit="1" customWidth="1"/>
    <col min="14077" max="14077" width="9.5" bestFit="1" customWidth="1"/>
    <col min="14078" max="14078" width="7.33203125" bestFit="1" customWidth="1"/>
    <col min="14079" max="14079" width="17.5" bestFit="1" customWidth="1"/>
    <col min="14080" max="14080" width="18.1640625" bestFit="1" customWidth="1"/>
    <col min="14081" max="14081" width="16" bestFit="1" customWidth="1"/>
    <col min="14082" max="14082" width="9.5" bestFit="1" customWidth="1"/>
    <col min="14083" max="14083" width="12" bestFit="1" customWidth="1"/>
    <col min="14084" max="14084" width="13.33203125" bestFit="1" customWidth="1"/>
    <col min="14085" max="14085" width="11.83203125" bestFit="1" customWidth="1"/>
    <col min="14086" max="14087" width="6.1640625" bestFit="1" customWidth="1"/>
    <col min="14088" max="14088" width="5.1640625" bestFit="1" customWidth="1"/>
    <col min="14089" max="14089" width="6.83203125" bestFit="1" customWidth="1"/>
    <col min="14090" max="14090" width="9.6640625" bestFit="1" customWidth="1"/>
    <col min="14091" max="14091" width="7.1640625" bestFit="1" customWidth="1"/>
    <col min="14092" max="14092" width="11.33203125" bestFit="1" customWidth="1"/>
    <col min="14094" max="14094" width="9.33203125" bestFit="1" customWidth="1"/>
    <col min="14095" max="14095" width="8.5" bestFit="1" customWidth="1"/>
    <col min="14096" max="14096" width="10" bestFit="1" customWidth="1"/>
    <col min="14097" max="14097" width="9.1640625" bestFit="1" customWidth="1"/>
    <col min="14098" max="14098" width="9.33203125" bestFit="1" customWidth="1"/>
    <col min="14099" max="14099" width="11.1640625" bestFit="1" customWidth="1"/>
    <col min="14100" max="14100" width="10" bestFit="1" customWidth="1"/>
    <col min="14101" max="14101" width="9" bestFit="1" customWidth="1"/>
    <col min="14102" max="14102" width="12.83203125" bestFit="1" customWidth="1"/>
    <col min="14103" max="14103" width="9.5" bestFit="1" customWidth="1"/>
    <col min="14104" max="14104" width="12.33203125" bestFit="1" customWidth="1"/>
    <col min="14105" max="14105" width="18.5" bestFit="1" customWidth="1"/>
    <col min="14106" max="14106" width="9" bestFit="1" customWidth="1"/>
    <col min="14107" max="14107" width="13" bestFit="1" customWidth="1"/>
    <col min="14108" max="14108" width="9.6640625" bestFit="1" customWidth="1"/>
    <col min="14109" max="14109" width="12.5" bestFit="1" customWidth="1"/>
    <col min="14110" max="14110" width="18.6640625" bestFit="1" customWidth="1"/>
    <col min="14111" max="14111" width="9.6640625" bestFit="1" customWidth="1"/>
    <col min="14112" max="14113" width="6.33203125" bestFit="1" customWidth="1"/>
    <col min="14333" max="14333" width="9.5" bestFit="1" customWidth="1"/>
    <col min="14334" max="14334" width="7.33203125" bestFit="1" customWidth="1"/>
    <col min="14335" max="14335" width="17.5" bestFit="1" customWidth="1"/>
    <col min="14336" max="14336" width="18.1640625" bestFit="1" customWidth="1"/>
    <col min="14337" max="14337" width="16" bestFit="1" customWidth="1"/>
    <col min="14338" max="14338" width="9.5" bestFit="1" customWidth="1"/>
    <col min="14339" max="14339" width="12" bestFit="1" customWidth="1"/>
    <col min="14340" max="14340" width="13.33203125" bestFit="1" customWidth="1"/>
    <col min="14341" max="14341" width="11.83203125" bestFit="1" customWidth="1"/>
    <col min="14342" max="14343" width="6.1640625" bestFit="1" customWidth="1"/>
    <col min="14344" max="14344" width="5.1640625" bestFit="1" customWidth="1"/>
    <col min="14345" max="14345" width="6.83203125" bestFit="1" customWidth="1"/>
    <col min="14346" max="14346" width="9.6640625" bestFit="1" customWidth="1"/>
    <col min="14347" max="14347" width="7.1640625" bestFit="1" customWidth="1"/>
    <col min="14348" max="14348" width="11.33203125" bestFit="1" customWidth="1"/>
    <col min="14350" max="14350" width="9.33203125" bestFit="1" customWidth="1"/>
    <col min="14351" max="14351" width="8.5" bestFit="1" customWidth="1"/>
    <col min="14352" max="14352" width="10" bestFit="1" customWidth="1"/>
    <col min="14353" max="14353" width="9.1640625" bestFit="1" customWidth="1"/>
    <col min="14354" max="14354" width="9.33203125" bestFit="1" customWidth="1"/>
    <col min="14355" max="14355" width="11.1640625" bestFit="1" customWidth="1"/>
    <col min="14356" max="14356" width="10" bestFit="1" customWidth="1"/>
    <col min="14357" max="14357" width="9" bestFit="1" customWidth="1"/>
    <col min="14358" max="14358" width="12.83203125" bestFit="1" customWidth="1"/>
    <col min="14359" max="14359" width="9.5" bestFit="1" customWidth="1"/>
    <col min="14360" max="14360" width="12.33203125" bestFit="1" customWidth="1"/>
    <col min="14361" max="14361" width="18.5" bestFit="1" customWidth="1"/>
    <col min="14362" max="14362" width="9" bestFit="1" customWidth="1"/>
    <col min="14363" max="14363" width="13" bestFit="1" customWidth="1"/>
    <col min="14364" max="14364" width="9.6640625" bestFit="1" customWidth="1"/>
    <col min="14365" max="14365" width="12.5" bestFit="1" customWidth="1"/>
    <col min="14366" max="14366" width="18.6640625" bestFit="1" customWidth="1"/>
    <col min="14367" max="14367" width="9.6640625" bestFit="1" customWidth="1"/>
    <col min="14368" max="14369" width="6.33203125" bestFit="1" customWidth="1"/>
    <col min="14589" max="14589" width="9.5" bestFit="1" customWidth="1"/>
    <col min="14590" max="14590" width="7.33203125" bestFit="1" customWidth="1"/>
    <col min="14591" max="14591" width="17.5" bestFit="1" customWidth="1"/>
    <col min="14592" max="14592" width="18.1640625" bestFit="1" customWidth="1"/>
    <col min="14593" max="14593" width="16" bestFit="1" customWidth="1"/>
    <col min="14594" max="14594" width="9.5" bestFit="1" customWidth="1"/>
    <col min="14595" max="14595" width="12" bestFit="1" customWidth="1"/>
    <col min="14596" max="14596" width="13.33203125" bestFit="1" customWidth="1"/>
    <col min="14597" max="14597" width="11.83203125" bestFit="1" customWidth="1"/>
    <col min="14598" max="14599" width="6.1640625" bestFit="1" customWidth="1"/>
    <col min="14600" max="14600" width="5.1640625" bestFit="1" customWidth="1"/>
    <col min="14601" max="14601" width="6.83203125" bestFit="1" customWidth="1"/>
    <col min="14602" max="14602" width="9.6640625" bestFit="1" customWidth="1"/>
    <col min="14603" max="14603" width="7.1640625" bestFit="1" customWidth="1"/>
    <col min="14604" max="14604" width="11.33203125" bestFit="1" customWidth="1"/>
    <col min="14606" max="14606" width="9.33203125" bestFit="1" customWidth="1"/>
    <col min="14607" max="14607" width="8.5" bestFit="1" customWidth="1"/>
    <col min="14608" max="14608" width="10" bestFit="1" customWidth="1"/>
    <col min="14609" max="14609" width="9.1640625" bestFit="1" customWidth="1"/>
    <col min="14610" max="14610" width="9.33203125" bestFit="1" customWidth="1"/>
    <col min="14611" max="14611" width="11.1640625" bestFit="1" customWidth="1"/>
    <col min="14612" max="14612" width="10" bestFit="1" customWidth="1"/>
    <col min="14613" max="14613" width="9" bestFit="1" customWidth="1"/>
    <col min="14614" max="14614" width="12.83203125" bestFit="1" customWidth="1"/>
    <col min="14615" max="14615" width="9.5" bestFit="1" customWidth="1"/>
    <col min="14616" max="14616" width="12.33203125" bestFit="1" customWidth="1"/>
    <col min="14617" max="14617" width="18.5" bestFit="1" customWidth="1"/>
    <col min="14618" max="14618" width="9" bestFit="1" customWidth="1"/>
    <col min="14619" max="14619" width="13" bestFit="1" customWidth="1"/>
    <col min="14620" max="14620" width="9.6640625" bestFit="1" customWidth="1"/>
    <col min="14621" max="14621" width="12.5" bestFit="1" customWidth="1"/>
    <col min="14622" max="14622" width="18.6640625" bestFit="1" customWidth="1"/>
    <col min="14623" max="14623" width="9.6640625" bestFit="1" customWidth="1"/>
    <col min="14624" max="14625" width="6.33203125" bestFit="1" customWidth="1"/>
    <col min="14845" max="14845" width="9.5" bestFit="1" customWidth="1"/>
    <col min="14846" max="14846" width="7.33203125" bestFit="1" customWidth="1"/>
    <col min="14847" max="14847" width="17.5" bestFit="1" customWidth="1"/>
    <col min="14848" max="14848" width="18.1640625" bestFit="1" customWidth="1"/>
    <col min="14849" max="14849" width="16" bestFit="1" customWidth="1"/>
    <col min="14850" max="14850" width="9.5" bestFit="1" customWidth="1"/>
    <col min="14851" max="14851" width="12" bestFit="1" customWidth="1"/>
    <col min="14852" max="14852" width="13.33203125" bestFit="1" customWidth="1"/>
    <col min="14853" max="14853" width="11.83203125" bestFit="1" customWidth="1"/>
    <col min="14854" max="14855" width="6.1640625" bestFit="1" customWidth="1"/>
    <col min="14856" max="14856" width="5.1640625" bestFit="1" customWidth="1"/>
    <col min="14857" max="14857" width="6.83203125" bestFit="1" customWidth="1"/>
    <col min="14858" max="14858" width="9.6640625" bestFit="1" customWidth="1"/>
    <col min="14859" max="14859" width="7.1640625" bestFit="1" customWidth="1"/>
    <col min="14860" max="14860" width="11.33203125" bestFit="1" customWidth="1"/>
    <col min="14862" max="14862" width="9.33203125" bestFit="1" customWidth="1"/>
    <col min="14863" max="14863" width="8.5" bestFit="1" customWidth="1"/>
    <col min="14864" max="14864" width="10" bestFit="1" customWidth="1"/>
    <col min="14865" max="14865" width="9.1640625" bestFit="1" customWidth="1"/>
    <col min="14866" max="14866" width="9.33203125" bestFit="1" customWidth="1"/>
    <col min="14867" max="14867" width="11.1640625" bestFit="1" customWidth="1"/>
    <col min="14868" max="14868" width="10" bestFit="1" customWidth="1"/>
    <col min="14869" max="14869" width="9" bestFit="1" customWidth="1"/>
    <col min="14870" max="14870" width="12.83203125" bestFit="1" customWidth="1"/>
    <col min="14871" max="14871" width="9.5" bestFit="1" customWidth="1"/>
    <col min="14872" max="14872" width="12.33203125" bestFit="1" customWidth="1"/>
    <col min="14873" max="14873" width="18.5" bestFit="1" customWidth="1"/>
    <col min="14874" max="14874" width="9" bestFit="1" customWidth="1"/>
    <col min="14875" max="14875" width="13" bestFit="1" customWidth="1"/>
    <col min="14876" max="14876" width="9.6640625" bestFit="1" customWidth="1"/>
    <col min="14877" max="14877" width="12.5" bestFit="1" customWidth="1"/>
    <col min="14878" max="14878" width="18.6640625" bestFit="1" customWidth="1"/>
    <col min="14879" max="14879" width="9.6640625" bestFit="1" customWidth="1"/>
    <col min="14880" max="14881" width="6.33203125" bestFit="1" customWidth="1"/>
    <col min="15101" max="15101" width="9.5" bestFit="1" customWidth="1"/>
    <col min="15102" max="15102" width="7.33203125" bestFit="1" customWidth="1"/>
    <col min="15103" max="15103" width="17.5" bestFit="1" customWidth="1"/>
    <col min="15104" max="15104" width="18.1640625" bestFit="1" customWidth="1"/>
    <col min="15105" max="15105" width="16" bestFit="1" customWidth="1"/>
    <col min="15106" max="15106" width="9.5" bestFit="1" customWidth="1"/>
    <col min="15107" max="15107" width="12" bestFit="1" customWidth="1"/>
    <col min="15108" max="15108" width="13.33203125" bestFit="1" customWidth="1"/>
    <col min="15109" max="15109" width="11.83203125" bestFit="1" customWidth="1"/>
    <col min="15110" max="15111" width="6.1640625" bestFit="1" customWidth="1"/>
    <col min="15112" max="15112" width="5.1640625" bestFit="1" customWidth="1"/>
    <col min="15113" max="15113" width="6.83203125" bestFit="1" customWidth="1"/>
    <col min="15114" max="15114" width="9.6640625" bestFit="1" customWidth="1"/>
    <col min="15115" max="15115" width="7.1640625" bestFit="1" customWidth="1"/>
    <col min="15116" max="15116" width="11.33203125" bestFit="1" customWidth="1"/>
    <col min="15118" max="15118" width="9.33203125" bestFit="1" customWidth="1"/>
    <col min="15119" max="15119" width="8.5" bestFit="1" customWidth="1"/>
    <col min="15120" max="15120" width="10" bestFit="1" customWidth="1"/>
    <col min="15121" max="15121" width="9.1640625" bestFit="1" customWidth="1"/>
    <col min="15122" max="15122" width="9.33203125" bestFit="1" customWidth="1"/>
    <col min="15123" max="15123" width="11.1640625" bestFit="1" customWidth="1"/>
    <col min="15124" max="15124" width="10" bestFit="1" customWidth="1"/>
    <col min="15125" max="15125" width="9" bestFit="1" customWidth="1"/>
    <col min="15126" max="15126" width="12.83203125" bestFit="1" customWidth="1"/>
    <col min="15127" max="15127" width="9.5" bestFit="1" customWidth="1"/>
    <col min="15128" max="15128" width="12.33203125" bestFit="1" customWidth="1"/>
    <col min="15129" max="15129" width="18.5" bestFit="1" customWidth="1"/>
    <col min="15130" max="15130" width="9" bestFit="1" customWidth="1"/>
    <col min="15131" max="15131" width="13" bestFit="1" customWidth="1"/>
    <col min="15132" max="15132" width="9.6640625" bestFit="1" customWidth="1"/>
    <col min="15133" max="15133" width="12.5" bestFit="1" customWidth="1"/>
    <col min="15134" max="15134" width="18.6640625" bestFit="1" customWidth="1"/>
    <col min="15135" max="15135" width="9.6640625" bestFit="1" customWidth="1"/>
    <col min="15136" max="15137" width="6.33203125" bestFit="1" customWidth="1"/>
    <col min="15357" max="15357" width="9.5" bestFit="1" customWidth="1"/>
    <col min="15358" max="15358" width="7.33203125" bestFit="1" customWidth="1"/>
    <col min="15359" max="15359" width="17.5" bestFit="1" customWidth="1"/>
    <col min="15360" max="15360" width="18.1640625" bestFit="1" customWidth="1"/>
    <col min="15361" max="15361" width="16" bestFit="1" customWidth="1"/>
    <col min="15362" max="15362" width="9.5" bestFit="1" customWidth="1"/>
    <col min="15363" max="15363" width="12" bestFit="1" customWidth="1"/>
    <col min="15364" max="15364" width="13.33203125" bestFit="1" customWidth="1"/>
    <col min="15365" max="15365" width="11.83203125" bestFit="1" customWidth="1"/>
    <col min="15366" max="15367" width="6.1640625" bestFit="1" customWidth="1"/>
    <col min="15368" max="15368" width="5.1640625" bestFit="1" customWidth="1"/>
    <col min="15369" max="15369" width="6.83203125" bestFit="1" customWidth="1"/>
    <col min="15370" max="15370" width="9.6640625" bestFit="1" customWidth="1"/>
    <col min="15371" max="15371" width="7.1640625" bestFit="1" customWidth="1"/>
    <col min="15372" max="15372" width="11.33203125" bestFit="1" customWidth="1"/>
    <col min="15374" max="15374" width="9.33203125" bestFit="1" customWidth="1"/>
    <col min="15375" max="15375" width="8.5" bestFit="1" customWidth="1"/>
    <col min="15376" max="15376" width="10" bestFit="1" customWidth="1"/>
    <col min="15377" max="15377" width="9.1640625" bestFit="1" customWidth="1"/>
    <col min="15378" max="15378" width="9.33203125" bestFit="1" customWidth="1"/>
    <col min="15379" max="15379" width="11.1640625" bestFit="1" customWidth="1"/>
    <col min="15380" max="15380" width="10" bestFit="1" customWidth="1"/>
    <col min="15381" max="15381" width="9" bestFit="1" customWidth="1"/>
    <col min="15382" max="15382" width="12.83203125" bestFit="1" customWidth="1"/>
    <col min="15383" max="15383" width="9.5" bestFit="1" customWidth="1"/>
    <col min="15384" max="15384" width="12.33203125" bestFit="1" customWidth="1"/>
    <col min="15385" max="15385" width="18.5" bestFit="1" customWidth="1"/>
    <col min="15386" max="15386" width="9" bestFit="1" customWidth="1"/>
    <col min="15387" max="15387" width="13" bestFit="1" customWidth="1"/>
    <col min="15388" max="15388" width="9.6640625" bestFit="1" customWidth="1"/>
    <col min="15389" max="15389" width="12.5" bestFit="1" customWidth="1"/>
    <col min="15390" max="15390" width="18.6640625" bestFit="1" customWidth="1"/>
    <col min="15391" max="15391" width="9.6640625" bestFit="1" customWidth="1"/>
    <col min="15392" max="15393" width="6.33203125" bestFit="1" customWidth="1"/>
    <col min="15613" max="15613" width="9.5" bestFit="1" customWidth="1"/>
    <col min="15614" max="15614" width="7.33203125" bestFit="1" customWidth="1"/>
    <col min="15615" max="15615" width="17.5" bestFit="1" customWidth="1"/>
    <col min="15616" max="15616" width="18.1640625" bestFit="1" customWidth="1"/>
    <col min="15617" max="15617" width="16" bestFit="1" customWidth="1"/>
    <col min="15618" max="15618" width="9.5" bestFit="1" customWidth="1"/>
    <col min="15619" max="15619" width="12" bestFit="1" customWidth="1"/>
    <col min="15620" max="15620" width="13.33203125" bestFit="1" customWidth="1"/>
    <col min="15621" max="15621" width="11.83203125" bestFit="1" customWidth="1"/>
    <col min="15622" max="15623" width="6.1640625" bestFit="1" customWidth="1"/>
    <col min="15624" max="15624" width="5.1640625" bestFit="1" customWidth="1"/>
    <col min="15625" max="15625" width="6.83203125" bestFit="1" customWidth="1"/>
    <col min="15626" max="15626" width="9.6640625" bestFit="1" customWidth="1"/>
    <col min="15627" max="15627" width="7.1640625" bestFit="1" customWidth="1"/>
    <col min="15628" max="15628" width="11.33203125" bestFit="1" customWidth="1"/>
    <col min="15630" max="15630" width="9.33203125" bestFit="1" customWidth="1"/>
    <col min="15631" max="15631" width="8.5" bestFit="1" customWidth="1"/>
    <col min="15632" max="15632" width="10" bestFit="1" customWidth="1"/>
    <col min="15633" max="15633" width="9.1640625" bestFit="1" customWidth="1"/>
    <col min="15634" max="15634" width="9.33203125" bestFit="1" customWidth="1"/>
    <col min="15635" max="15635" width="11.1640625" bestFit="1" customWidth="1"/>
    <col min="15636" max="15636" width="10" bestFit="1" customWidth="1"/>
    <col min="15637" max="15637" width="9" bestFit="1" customWidth="1"/>
    <col min="15638" max="15638" width="12.83203125" bestFit="1" customWidth="1"/>
    <col min="15639" max="15639" width="9.5" bestFit="1" customWidth="1"/>
    <col min="15640" max="15640" width="12.33203125" bestFit="1" customWidth="1"/>
    <col min="15641" max="15641" width="18.5" bestFit="1" customWidth="1"/>
    <col min="15642" max="15642" width="9" bestFit="1" customWidth="1"/>
    <col min="15643" max="15643" width="13" bestFit="1" customWidth="1"/>
    <col min="15644" max="15644" width="9.6640625" bestFit="1" customWidth="1"/>
    <col min="15645" max="15645" width="12.5" bestFit="1" customWidth="1"/>
    <col min="15646" max="15646" width="18.6640625" bestFit="1" customWidth="1"/>
    <col min="15647" max="15647" width="9.6640625" bestFit="1" customWidth="1"/>
    <col min="15648" max="15649" width="6.33203125" bestFit="1" customWidth="1"/>
    <col min="15869" max="15869" width="9.5" bestFit="1" customWidth="1"/>
    <col min="15870" max="15870" width="7.33203125" bestFit="1" customWidth="1"/>
    <col min="15871" max="15871" width="17.5" bestFit="1" customWidth="1"/>
    <col min="15872" max="15872" width="18.1640625" bestFit="1" customWidth="1"/>
    <col min="15873" max="15873" width="16" bestFit="1" customWidth="1"/>
    <col min="15874" max="15874" width="9.5" bestFit="1" customWidth="1"/>
    <col min="15875" max="15875" width="12" bestFit="1" customWidth="1"/>
    <col min="15876" max="15876" width="13.33203125" bestFit="1" customWidth="1"/>
    <col min="15877" max="15877" width="11.83203125" bestFit="1" customWidth="1"/>
    <col min="15878" max="15879" width="6.1640625" bestFit="1" customWidth="1"/>
    <col min="15880" max="15880" width="5.1640625" bestFit="1" customWidth="1"/>
    <col min="15881" max="15881" width="6.83203125" bestFit="1" customWidth="1"/>
    <col min="15882" max="15882" width="9.6640625" bestFit="1" customWidth="1"/>
    <col min="15883" max="15883" width="7.1640625" bestFit="1" customWidth="1"/>
    <col min="15884" max="15884" width="11.33203125" bestFit="1" customWidth="1"/>
    <col min="15886" max="15886" width="9.33203125" bestFit="1" customWidth="1"/>
    <col min="15887" max="15887" width="8.5" bestFit="1" customWidth="1"/>
    <col min="15888" max="15888" width="10" bestFit="1" customWidth="1"/>
    <col min="15889" max="15889" width="9.1640625" bestFit="1" customWidth="1"/>
    <col min="15890" max="15890" width="9.33203125" bestFit="1" customWidth="1"/>
    <col min="15891" max="15891" width="11.1640625" bestFit="1" customWidth="1"/>
    <col min="15892" max="15892" width="10" bestFit="1" customWidth="1"/>
    <col min="15893" max="15893" width="9" bestFit="1" customWidth="1"/>
    <col min="15894" max="15894" width="12.83203125" bestFit="1" customWidth="1"/>
    <col min="15895" max="15895" width="9.5" bestFit="1" customWidth="1"/>
    <col min="15896" max="15896" width="12.33203125" bestFit="1" customWidth="1"/>
    <col min="15897" max="15897" width="18.5" bestFit="1" customWidth="1"/>
    <col min="15898" max="15898" width="9" bestFit="1" customWidth="1"/>
    <col min="15899" max="15899" width="13" bestFit="1" customWidth="1"/>
    <col min="15900" max="15900" width="9.6640625" bestFit="1" customWidth="1"/>
    <col min="15901" max="15901" width="12.5" bestFit="1" customWidth="1"/>
    <col min="15902" max="15902" width="18.6640625" bestFit="1" customWidth="1"/>
    <col min="15903" max="15903" width="9.6640625" bestFit="1" customWidth="1"/>
    <col min="15904" max="15905" width="6.33203125" bestFit="1" customWidth="1"/>
    <col min="16125" max="16125" width="9.5" bestFit="1" customWidth="1"/>
    <col min="16126" max="16126" width="7.33203125" bestFit="1" customWidth="1"/>
    <col min="16127" max="16127" width="17.5" bestFit="1" customWidth="1"/>
    <col min="16128" max="16128" width="18.1640625" bestFit="1" customWidth="1"/>
    <col min="16129" max="16129" width="16" bestFit="1" customWidth="1"/>
    <col min="16130" max="16130" width="9.5" bestFit="1" customWidth="1"/>
    <col min="16131" max="16131" width="12" bestFit="1" customWidth="1"/>
    <col min="16132" max="16132" width="13.33203125" bestFit="1" customWidth="1"/>
    <col min="16133" max="16133" width="11.83203125" bestFit="1" customWidth="1"/>
    <col min="16134" max="16135" width="6.1640625" bestFit="1" customWidth="1"/>
    <col min="16136" max="16136" width="5.1640625" bestFit="1" customWidth="1"/>
    <col min="16137" max="16137" width="6.83203125" bestFit="1" customWidth="1"/>
    <col min="16138" max="16138" width="9.6640625" bestFit="1" customWidth="1"/>
    <col min="16139" max="16139" width="7.1640625" bestFit="1" customWidth="1"/>
    <col min="16140" max="16140" width="11.33203125" bestFit="1" customWidth="1"/>
    <col min="16142" max="16142" width="9.33203125" bestFit="1" customWidth="1"/>
    <col min="16143" max="16143" width="8.5" bestFit="1" customWidth="1"/>
    <col min="16144" max="16144" width="10" bestFit="1" customWidth="1"/>
    <col min="16145" max="16145" width="9.1640625" bestFit="1" customWidth="1"/>
    <col min="16146" max="16146" width="9.33203125" bestFit="1" customWidth="1"/>
    <col min="16147" max="16147" width="11.1640625" bestFit="1" customWidth="1"/>
    <col min="16148" max="16148" width="10" bestFit="1" customWidth="1"/>
    <col min="16149" max="16149" width="9" bestFit="1" customWidth="1"/>
    <col min="16150" max="16150" width="12.83203125" bestFit="1" customWidth="1"/>
    <col min="16151" max="16151" width="9.5" bestFit="1" customWidth="1"/>
    <col min="16152" max="16152" width="12.33203125" bestFit="1" customWidth="1"/>
    <col min="16153" max="16153" width="18.5" bestFit="1" customWidth="1"/>
    <col min="16154" max="16154" width="9" bestFit="1" customWidth="1"/>
    <col min="16155" max="16155" width="13" bestFit="1" customWidth="1"/>
    <col min="16156" max="16156" width="9.6640625" bestFit="1" customWidth="1"/>
    <col min="16157" max="16157" width="12.5" bestFit="1" customWidth="1"/>
    <col min="16158" max="16158" width="18.6640625" bestFit="1" customWidth="1"/>
    <col min="16159" max="16159" width="9.6640625" bestFit="1" customWidth="1"/>
    <col min="16160" max="16161" width="6.33203125" bestFit="1" customWidth="1"/>
  </cols>
  <sheetData>
    <row r="1" spans="1:41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>
      <c r="B2" s="6" t="s">
        <v>412</v>
      </c>
      <c r="D2" s="3" t="s">
        <v>392</v>
      </c>
      <c r="E2" s="2"/>
      <c r="F2" t="s">
        <v>386</v>
      </c>
      <c r="G2" t="s">
        <v>394</v>
      </c>
      <c r="H2"/>
      <c r="I2" s="9" t="s">
        <v>417</v>
      </c>
      <c r="K2" s="9" t="s">
        <v>419</v>
      </c>
      <c r="M2" s="72" t="s">
        <v>488</v>
      </c>
      <c r="N2" s="9" t="s">
        <v>420</v>
      </c>
      <c r="O2" s="6" t="s">
        <v>412</v>
      </c>
      <c r="P2" s="6"/>
      <c r="R2" s="6" t="s">
        <v>60</v>
      </c>
      <c r="S2" s="9" t="s">
        <v>413</v>
      </c>
      <c r="T2" s="9" t="s">
        <v>415</v>
      </c>
      <c r="V2" s="9"/>
      <c r="W2" s="9"/>
      <c r="X2" s="9" t="s">
        <v>416</v>
      </c>
      <c r="AA2"/>
      <c r="AB2" s="7" t="s">
        <v>18</v>
      </c>
      <c r="AD2" s="7" t="s">
        <v>403</v>
      </c>
      <c r="AF2" s="7">
        <v>0.3533</v>
      </c>
    </row>
    <row r="3" spans="1:41">
      <c r="B3" s="6" t="s">
        <v>602</v>
      </c>
      <c r="D3" s="3">
        <v>42129.75</v>
      </c>
      <c r="E3" s="2"/>
      <c r="F3">
        <v>2015</v>
      </c>
      <c r="G3" t="s">
        <v>97</v>
      </c>
      <c r="H3" t="s">
        <v>34</v>
      </c>
      <c r="I3" s="47">
        <v>112.2145</v>
      </c>
      <c r="J3" s="47"/>
      <c r="K3" s="6" t="s">
        <v>459</v>
      </c>
      <c r="L3" s="6"/>
      <c r="M3" s="143">
        <v>13.1</v>
      </c>
      <c r="N3" s="48">
        <v>-28.92</v>
      </c>
      <c r="O3" s="6" t="s">
        <v>618</v>
      </c>
      <c r="P3" s="6"/>
      <c r="Q3" s="3">
        <v>42129</v>
      </c>
      <c r="R3" s="6" t="s">
        <v>60</v>
      </c>
      <c r="S3" s="9">
        <v>105.29</v>
      </c>
      <c r="T3" s="9" t="s">
        <v>459</v>
      </c>
      <c r="V3" s="9"/>
      <c r="W3" s="9"/>
      <c r="X3" s="46">
        <v>-20.422000000000001</v>
      </c>
      <c r="Y3" s="46"/>
      <c r="Z3" s="46"/>
      <c r="AA3" s="44"/>
      <c r="AB3" s="7">
        <v>4.76</v>
      </c>
      <c r="AD3" s="7">
        <v>15.8533333333333</v>
      </c>
      <c r="AF3" s="7">
        <v>0.39933333333333332</v>
      </c>
      <c r="AK3" s="7">
        <v>-13.42429299606628</v>
      </c>
      <c r="AL3" s="10">
        <v>1.2571756887234307</v>
      </c>
      <c r="AM3" s="6">
        <v>1392.3915536645925</v>
      </c>
      <c r="AN3" s="14"/>
      <c r="AO3" s="10">
        <v>1.237522316341469</v>
      </c>
    </row>
    <row r="4" spans="1:41">
      <c r="B4" s="6" t="s">
        <v>603</v>
      </c>
      <c r="D4" s="3">
        <v>42224.614583333336</v>
      </c>
      <c r="E4" s="2"/>
      <c r="F4">
        <v>2015</v>
      </c>
      <c r="G4" t="s">
        <v>97</v>
      </c>
      <c r="H4" t="s">
        <v>34</v>
      </c>
      <c r="I4" s="7">
        <v>110.23</v>
      </c>
      <c r="J4" s="7"/>
      <c r="K4" s="9" t="s">
        <v>459</v>
      </c>
      <c r="M4" s="146">
        <v>22.1</v>
      </c>
      <c r="N4" s="7">
        <v>-28.3</v>
      </c>
      <c r="O4" s="6" t="s">
        <v>619</v>
      </c>
      <c r="P4" s="6"/>
      <c r="Q4" s="3">
        <v>42224</v>
      </c>
      <c r="R4" s="6" t="s">
        <v>60</v>
      </c>
      <c r="S4" s="7">
        <v>102.58</v>
      </c>
      <c r="T4" s="9" t="s">
        <v>459</v>
      </c>
      <c r="V4" s="9"/>
      <c r="W4" s="9"/>
      <c r="X4" s="7">
        <v>-22.8</v>
      </c>
      <c r="Y4" s="7"/>
      <c r="Z4" s="7"/>
      <c r="AA4" s="56"/>
      <c r="AB4" s="7">
        <v>4.7300000000000004</v>
      </c>
      <c r="AD4" s="7">
        <v>27.783333333333335</v>
      </c>
      <c r="AF4" s="7">
        <v>0.31506666666666666</v>
      </c>
      <c r="AK4" s="7">
        <v>-12.681090828017355</v>
      </c>
      <c r="AL4" s="7">
        <v>2.3194873711272241</v>
      </c>
      <c r="AM4" s="6">
        <v>3533.5925257655822</v>
      </c>
      <c r="AN4" s="7">
        <v>6.0032382831133368</v>
      </c>
      <c r="AO4" s="7">
        <v>2.2773027371558392</v>
      </c>
    </row>
    <row r="5" spans="1:41">
      <c r="B5" s="6" t="s">
        <v>604</v>
      </c>
      <c r="D5" s="3">
        <v>42289.458333333336</v>
      </c>
      <c r="E5" s="2"/>
      <c r="F5">
        <v>2015</v>
      </c>
      <c r="G5" t="s">
        <v>97</v>
      </c>
      <c r="H5" t="s">
        <v>34</v>
      </c>
      <c r="I5" s="9">
        <v>108.16</v>
      </c>
      <c r="K5" s="9" t="s">
        <v>459</v>
      </c>
      <c r="M5" s="146">
        <v>16.100000000000001</v>
      </c>
      <c r="N5" s="9">
        <v>-28</v>
      </c>
      <c r="O5" s="6" t="s">
        <v>620</v>
      </c>
      <c r="P5" s="6"/>
      <c r="Q5" s="3">
        <v>42289</v>
      </c>
      <c r="R5" s="6" t="s">
        <v>60</v>
      </c>
      <c r="S5" s="9">
        <v>103.29</v>
      </c>
      <c r="T5" s="9" t="s">
        <v>459</v>
      </c>
      <c r="V5" s="9"/>
      <c r="W5" s="9"/>
      <c r="X5" s="9">
        <v>-23.5</v>
      </c>
      <c r="AA5"/>
      <c r="AB5" s="9">
        <v>5</v>
      </c>
      <c r="AD5" s="7">
        <v>17.613333333333333</v>
      </c>
      <c r="AF5" s="15"/>
      <c r="AK5" s="7">
        <v>-12.883514988070583</v>
      </c>
      <c r="AL5" s="7">
        <v>2.7431119313715584</v>
      </c>
      <c r="AM5" s="6">
        <v>3384.1417056215973</v>
      </c>
      <c r="AN5" s="14"/>
      <c r="AO5" s="7">
        <v>2.6630693457338861</v>
      </c>
    </row>
    <row r="6" spans="1:41">
      <c r="B6" s="6" t="s">
        <v>605</v>
      </c>
      <c r="C6"/>
      <c r="D6" s="3">
        <v>42332.5</v>
      </c>
      <c r="E6" s="2"/>
      <c r="F6">
        <v>2015</v>
      </c>
      <c r="G6" t="s">
        <v>97</v>
      </c>
      <c r="H6" t="s">
        <v>34</v>
      </c>
      <c r="I6" s="9">
        <v>108.3</v>
      </c>
      <c r="K6" s="9" t="s">
        <v>459</v>
      </c>
      <c r="M6" s="146">
        <v>13.4</v>
      </c>
      <c r="N6" s="9">
        <v>-28.2</v>
      </c>
      <c r="O6" s="12"/>
      <c r="P6" s="12"/>
      <c r="Q6" s="3">
        <v>42332</v>
      </c>
      <c r="R6" s="6" t="s">
        <v>60</v>
      </c>
      <c r="S6" s="15"/>
      <c r="T6" s="15"/>
      <c r="U6" s="15"/>
      <c r="V6" s="15"/>
      <c r="W6" s="15"/>
      <c r="X6" s="15"/>
      <c r="Y6" s="15"/>
      <c r="Z6" s="15"/>
      <c r="AA6"/>
      <c r="AB6" s="15"/>
      <c r="AC6"/>
      <c r="AD6" s="13"/>
      <c r="AE6"/>
      <c r="AF6" s="15"/>
      <c r="AG6"/>
      <c r="AK6" s="13"/>
      <c r="AL6" s="13"/>
      <c r="AM6" s="12"/>
      <c r="AN6" s="13"/>
      <c r="AO6" s="13"/>
    </row>
    <row r="7" spans="1:41">
      <c r="B7" s="6" t="s">
        <v>606</v>
      </c>
      <c r="C7"/>
      <c r="D7" s="3">
        <v>42389.5</v>
      </c>
      <c r="E7" s="2"/>
      <c r="F7">
        <v>2016</v>
      </c>
      <c r="G7" t="s">
        <v>97</v>
      </c>
      <c r="H7" t="s">
        <v>34</v>
      </c>
      <c r="I7" s="9">
        <v>106.42</v>
      </c>
      <c r="K7" s="9" t="s">
        <v>459</v>
      </c>
      <c r="M7" s="146">
        <v>7.7</v>
      </c>
      <c r="N7" s="9">
        <v>-27.7</v>
      </c>
      <c r="O7" s="12"/>
      <c r="P7" s="12"/>
      <c r="Q7" s="3">
        <v>42389</v>
      </c>
      <c r="R7" s="6" t="s">
        <v>60</v>
      </c>
      <c r="S7" s="15"/>
      <c r="T7" s="15"/>
      <c r="U7" s="15"/>
      <c r="V7" s="15"/>
      <c r="W7" s="15"/>
      <c r="X7" s="15"/>
      <c r="Y7" s="15"/>
      <c r="Z7" s="15"/>
      <c r="AA7"/>
      <c r="AB7" s="15"/>
      <c r="AC7"/>
      <c r="AD7" s="13"/>
      <c r="AE7"/>
      <c r="AF7" s="15"/>
      <c r="AG7"/>
      <c r="AK7" s="13"/>
      <c r="AL7" s="13"/>
      <c r="AM7" s="12"/>
      <c r="AN7" s="13"/>
      <c r="AO7" s="13"/>
    </row>
    <row r="8" spans="1:41">
      <c r="B8" s="6" t="s">
        <v>625</v>
      </c>
      <c r="C8"/>
      <c r="D8" s="3">
        <v>42459</v>
      </c>
      <c r="E8" s="2"/>
      <c r="F8">
        <v>2016</v>
      </c>
      <c r="G8" t="s">
        <v>97</v>
      </c>
      <c r="H8" t="s">
        <v>34</v>
      </c>
      <c r="I8" s="9">
        <v>103.53</v>
      </c>
      <c r="K8" s="9" t="s">
        <v>459</v>
      </c>
      <c r="M8" s="144">
        <v>14.4</v>
      </c>
      <c r="N8" s="9">
        <v>-28.7</v>
      </c>
      <c r="O8" s="12"/>
      <c r="P8" s="12"/>
      <c r="Q8" s="3">
        <v>42459</v>
      </c>
      <c r="R8" s="6" t="s">
        <v>60</v>
      </c>
      <c r="S8" s="15"/>
      <c r="T8" s="15"/>
      <c r="U8" s="15"/>
      <c r="V8" s="15"/>
      <c r="W8" s="15"/>
      <c r="X8" s="15"/>
      <c r="Y8" s="15"/>
      <c r="Z8" s="15"/>
      <c r="AA8"/>
      <c r="AB8" s="9">
        <v>5.23</v>
      </c>
      <c r="AC8"/>
      <c r="AD8" s="13"/>
      <c r="AE8"/>
      <c r="AF8" s="7">
        <v>1.2030000000000001</v>
      </c>
      <c r="AG8"/>
      <c r="AK8" s="13"/>
      <c r="AL8" s="13"/>
      <c r="AM8" s="6">
        <v>6322.9848429439999</v>
      </c>
      <c r="AN8" s="13"/>
      <c r="AO8" s="13"/>
    </row>
    <row r="9" spans="1:41">
      <c r="B9" s="2" t="s">
        <v>607</v>
      </c>
      <c r="C9"/>
      <c r="D9" s="3">
        <v>42501</v>
      </c>
      <c r="E9" s="2"/>
      <c r="F9">
        <v>2016</v>
      </c>
      <c r="G9" t="s">
        <v>97</v>
      </c>
      <c r="H9" t="s">
        <v>34</v>
      </c>
      <c r="I9" s="45">
        <v>111.44</v>
      </c>
      <c r="J9" s="45"/>
      <c r="K9" s="9" t="s">
        <v>459</v>
      </c>
      <c r="M9" s="146">
        <v>13.4</v>
      </c>
      <c r="N9">
        <v>-28.3</v>
      </c>
      <c r="O9" s="12"/>
      <c r="P9" s="12"/>
      <c r="Q9" s="3">
        <v>42501</v>
      </c>
      <c r="R9" s="6" t="s">
        <v>60</v>
      </c>
      <c r="S9" s="15"/>
      <c r="T9" s="15"/>
      <c r="U9" s="15"/>
      <c r="V9" s="15"/>
      <c r="W9" s="15"/>
      <c r="X9" s="15"/>
      <c r="Y9" s="15"/>
      <c r="Z9" s="15"/>
      <c r="AA9"/>
      <c r="AB9" s="9">
        <v>4.63</v>
      </c>
      <c r="AC9"/>
      <c r="AD9" s="7">
        <v>18.510000000000002</v>
      </c>
      <c r="AE9"/>
      <c r="AF9" s="141">
        <v>0.28439999999999999</v>
      </c>
      <c r="AG9"/>
      <c r="AK9" s="13"/>
      <c r="AL9" s="13"/>
      <c r="AM9" s="6">
        <v>2683.8172909240002</v>
      </c>
      <c r="AN9" s="13"/>
      <c r="AO9" s="13"/>
    </row>
    <row r="10" spans="1:41">
      <c r="B10" s="2" t="s">
        <v>608</v>
      </c>
      <c r="C10"/>
      <c r="D10" s="3">
        <v>42532</v>
      </c>
      <c r="E10" s="2"/>
      <c r="F10">
        <v>2016</v>
      </c>
      <c r="G10" t="s">
        <v>97</v>
      </c>
      <c r="H10" t="s">
        <v>34</v>
      </c>
      <c r="I10">
        <v>108.67</v>
      </c>
      <c r="J10"/>
      <c r="K10" s="9" t="s">
        <v>459</v>
      </c>
      <c r="M10" s="144">
        <v>10.8</v>
      </c>
      <c r="N10" s="72">
        <v>-28.4</v>
      </c>
      <c r="O10" s="12"/>
      <c r="P10" s="12"/>
      <c r="Q10" s="3">
        <v>42532</v>
      </c>
      <c r="R10" s="6" t="s">
        <v>60</v>
      </c>
      <c r="S10" s="15"/>
      <c r="T10" s="15"/>
      <c r="U10" s="15"/>
      <c r="V10" s="15"/>
      <c r="W10" s="15"/>
      <c r="X10" s="15"/>
      <c r="Y10" s="15"/>
      <c r="Z10" s="15"/>
      <c r="AA10"/>
      <c r="AB10" s="9">
        <v>5.15</v>
      </c>
      <c r="AC10"/>
      <c r="AD10" s="142">
        <v>13.476666666666667</v>
      </c>
      <c r="AE10"/>
      <c r="AF10" s="45">
        <v>0.3004</v>
      </c>
      <c r="AG10"/>
      <c r="AK10" s="13"/>
      <c r="AL10" s="13"/>
      <c r="AM10" s="6">
        <v>4887.7734151015002</v>
      </c>
      <c r="AN10" s="13"/>
      <c r="AO10" s="13"/>
    </row>
    <row r="11" spans="1:41" ht="17">
      <c r="B11" s="104" t="s">
        <v>609</v>
      </c>
      <c r="D11" s="3">
        <v>42131.375</v>
      </c>
      <c r="E11" s="2"/>
      <c r="F11">
        <v>2015</v>
      </c>
      <c r="G11" t="s">
        <v>35</v>
      </c>
      <c r="H11" t="s">
        <v>34</v>
      </c>
      <c r="I11" s="96">
        <v>111.61069999999999</v>
      </c>
      <c r="J11" s="96"/>
      <c r="K11" s="2" t="s">
        <v>459</v>
      </c>
      <c r="L11" s="2"/>
      <c r="M11" s="145">
        <v>17.2</v>
      </c>
      <c r="N11" s="97">
        <v>-28.57</v>
      </c>
      <c r="O11" s="93" t="s">
        <v>621</v>
      </c>
      <c r="P11" s="93"/>
      <c r="Q11" s="3">
        <v>42131.375</v>
      </c>
      <c r="R11" s="6" t="s">
        <v>60</v>
      </c>
      <c r="S11">
        <v>101.76</v>
      </c>
      <c r="T11" t="s">
        <v>459</v>
      </c>
      <c r="U11"/>
      <c r="V11"/>
      <c r="W11"/>
      <c r="X11" s="94">
        <v>-16.3</v>
      </c>
      <c r="Y11" s="94"/>
      <c r="Z11" s="94"/>
      <c r="AA11"/>
      <c r="AB11" s="45">
        <v>4.55</v>
      </c>
      <c r="AD11" s="90">
        <v>20.446666666666665</v>
      </c>
      <c r="AF11" s="45">
        <v>0.33589999999999992</v>
      </c>
      <c r="AK11" s="7">
        <v>-13.022443638824614</v>
      </c>
      <c r="AL11" s="70">
        <v>5.9192189490009808</v>
      </c>
      <c r="AM11" s="45">
        <v>7533.9392819826808</v>
      </c>
      <c r="AN11" s="91"/>
      <c r="AO11" s="70">
        <v>5.8559095926175848</v>
      </c>
    </row>
    <row r="12" spans="1:41">
      <c r="B12" s="2" t="s">
        <v>610</v>
      </c>
      <c r="D12" s="3">
        <v>42131.75277777778</v>
      </c>
      <c r="E12" s="2"/>
      <c r="F12">
        <v>2015</v>
      </c>
      <c r="G12" t="s">
        <v>35</v>
      </c>
      <c r="H12" t="s">
        <v>34</v>
      </c>
      <c r="I12" s="96">
        <v>111.0561</v>
      </c>
      <c r="J12" s="96"/>
      <c r="K12" s="2" t="s">
        <v>459</v>
      </c>
      <c r="L12" s="2"/>
      <c r="M12" s="72">
        <v>19.5</v>
      </c>
      <c r="N12" s="97">
        <v>-28.555</v>
      </c>
      <c r="O12" s="2" t="s">
        <v>622</v>
      </c>
      <c r="P12" s="2"/>
      <c r="Q12" s="3">
        <v>42131</v>
      </c>
      <c r="R12" s="6" t="s">
        <v>60</v>
      </c>
      <c r="S12">
        <v>101.53</v>
      </c>
      <c r="T12" t="s">
        <v>459</v>
      </c>
      <c r="U12"/>
      <c r="V12"/>
      <c r="W12"/>
      <c r="X12" s="94">
        <v>-17.8</v>
      </c>
      <c r="Y12" s="94"/>
      <c r="Z12" s="94"/>
      <c r="AA12"/>
      <c r="AB12" s="45">
        <v>4.55</v>
      </c>
      <c r="AD12" s="90">
        <v>20.573333333333334</v>
      </c>
      <c r="AF12" s="45">
        <v>0.3612333333333333</v>
      </c>
      <c r="AK12" s="7">
        <v>-13.169003145033543</v>
      </c>
      <c r="AL12" s="70">
        <v>4.1685433558987519</v>
      </c>
      <c r="AM12" s="45">
        <v>5305.6919854187872</v>
      </c>
      <c r="AN12" s="91"/>
      <c r="AO12" s="70">
        <v>4.1239584538716398</v>
      </c>
    </row>
    <row r="13" spans="1:41">
      <c r="B13" s="93" t="s">
        <v>611</v>
      </c>
      <c r="D13" s="3">
        <v>42224.625</v>
      </c>
      <c r="E13" s="2"/>
      <c r="F13">
        <v>2015</v>
      </c>
      <c r="G13" t="s">
        <v>35</v>
      </c>
      <c r="H13" t="s">
        <v>34</v>
      </c>
      <c r="I13" s="70">
        <v>111.82</v>
      </c>
      <c r="J13" s="70"/>
      <c r="K13" t="s">
        <v>459</v>
      </c>
      <c r="L13"/>
      <c r="M13" s="72">
        <v>27.5</v>
      </c>
      <c r="N13">
        <v>-27.1</v>
      </c>
      <c r="O13" s="93" t="s">
        <v>623</v>
      </c>
      <c r="P13" s="93"/>
      <c r="Q13" s="3">
        <v>42224</v>
      </c>
      <c r="R13" s="6" t="s">
        <v>60</v>
      </c>
      <c r="S13" s="70">
        <v>101.85</v>
      </c>
      <c r="T13" t="s">
        <v>459</v>
      </c>
      <c r="U13"/>
      <c r="V13"/>
      <c r="W13"/>
      <c r="X13" s="70"/>
      <c r="Y13" s="70"/>
      <c r="Z13" s="70"/>
      <c r="AA13" s="56"/>
      <c r="AB13" s="45">
        <v>4.53</v>
      </c>
      <c r="AD13" s="115">
        <v>31.463333333333335</v>
      </c>
      <c r="AF13" s="45">
        <v>0.57240000000000002</v>
      </c>
      <c r="AK13" s="7">
        <v>-11.355849681755121</v>
      </c>
      <c r="AL13" s="70">
        <v>9.6461831178508106</v>
      </c>
      <c r="AM13" s="45">
        <v>14272.832428009595</v>
      </c>
      <c r="AN13" s="45">
        <v>1172.5764083986908</v>
      </c>
      <c r="AO13" s="70">
        <v>9.5370314301401784</v>
      </c>
    </row>
    <row r="14" spans="1:41">
      <c r="B14" s="2" t="s">
        <v>612</v>
      </c>
      <c r="D14" s="3">
        <v>42291.666666666664</v>
      </c>
      <c r="E14" s="2"/>
      <c r="F14" s="88">
        <v>2015</v>
      </c>
      <c r="G14" t="s">
        <v>35</v>
      </c>
      <c r="H14" t="s">
        <v>34</v>
      </c>
      <c r="I14" s="45">
        <v>110.84</v>
      </c>
      <c r="J14" s="45"/>
      <c r="K14" t="s">
        <v>459</v>
      </c>
      <c r="L14"/>
      <c r="M14" s="72">
        <v>26.1</v>
      </c>
      <c r="N14" s="45">
        <v>-28.5</v>
      </c>
      <c r="O14" s="2" t="s">
        <v>624</v>
      </c>
      <c r="P14" s="2"/>
      <c r="Q14" s="3">
        <v>42291</v>
      </c>
      <c r="R14" s="6" t="s">
        <v>60</v>
      </c>
      <c r="S14" s="45">
        <v>99.23</v>
      </c>
      <c r="T14" s="45">
        <v>62</v>
      </c>
      <c r="U14" s="45"/>
      <c r="V14" s="45"/>
      <c r="W14" s="45"/>
      <c r="X14" s="45">
        <v>-7.9</v>
      </c>
      <c r="Y14" s="45"/>
      <c r="Z14" s="45"/>
      <c r="AA14" s="56"/>
      <c r="AB14" s="45">
        <v>4.5999999999999996</v>
      </c>
      <c r="AD14" s="115">
        <v>32.553333333333335</v>
      </c>
      <c r="AF14" s="73"/>
      <c r="AK14" s="7">
        <v>-11.571098082270778</v>
      </c>
      <c r="AL14" s="45">
        <v>16.173875152995798</v>
      </c>
      <c r="AM14" s="45">
        <v>22269.084904553256</v>
      </c>
      <c r="AN14" s="45">
        <v>2425.3394983332842</v>
      </c>
      <c r="AO14" s="70">
        <v>15.969275690042922</v>
      </c>
    </row>
    <row r="15" spans="1:41">
      <c r="B15" s="2" t="s">
        <v>613</v>
      </c>
      <c r="D15" s="3">
        <v>42332.5</v>
      </c>
      <c r="E15" s="2"/>
      <c r="F15" s="88">
        <v>2015</v>
      </c>
      <c r="G15" t="s">
        <v>35</v>
      </c>
      <c r="H15" t="s">
        <v>34</v>
      </c>
      <c r="I15" s="45">
        <v>109.51</v>
      </c>
      <c r="J15" s="45"/>
      <c r="K15" t="s">
        <v>459</v>
      </c>
      <c r="L15"/>
      <c r="M15" s="72">
        <v>20.2</v>
      </c>
      <c r="N15">
        <v>-28.6</v>
      </c>
      <c r="O15" s="74"/>
      <c r="P15" s="74"/>
      <c r="Q15" s="3">
        <v>42332</v>
      </c>
      <c r="R15" s="6" t="s">
        <v>60</v>
      </c>
      <c r="S15" s="19"/>
      <c r="T15" s="19"/>
      <c r="U15" s="19"/>
      <c r="V15" s="19"/>
      <c r="W15" s="19"/>
      <c r="X15" s="19"/>
      <c r="Y15" s="19"/>
      <c r="Z15" s="19"/>
      <c r="AA15"/>
      <c r="AB15" s="70">
        <v>4.38</v>
      </c>
      <c r="AD15" s="73"/>
      <c r="AF15" s="19"/>
      <c r="AK15" s="7"/>
      <c r="AL15" s="70">
        <v>4.4973992586999998</v>
      </c>
      <c r="AM15" s="73"/>
      <c r="AN15" s="45">
        <v>36.088958976299999</v>
      </c>
      <c r="AO15" s="70">
        <v>4.4887631037455424</v>
      </c>
    </row>
    <row r="16" spans="1:41">
      <c r="B16" s="2" t="s">
        <v>614</v>
      </c>
      <c r="D16" s="3">
        <v>42389</v>
      </c>
      <c r="E16" s="2"/>
      <c r="F16" s="88">
        <v>2016</v>
      </c>
      <c r="G16" t="s">
        <v>35</v>
      </c>
      <c r="H16" t="s">
        <v>34</v>
      </c>
      <c r="I16">
        <v>108.02</v>
      </c>
      <c r="J16"/>
      <c r="K16" t="s">
        <v>459</v>
      </c>
      <c r="L16"/>
      <c r="M16" s="72">
        <v>22</v>
      </c>
      <c r="N16">
        <v>-28.6</v>
      </c>
      <c r="O16" s="19"/>
      <c r="P16" s="19"/>
      <c r="Q16" s="3">
        <v>42389</v>
      </c>
      <c r="R16" s="6" t="s">
        <v>60</v>
      </c>
      <c r="S16" s="19"/>
      <c r="T16" s="19"/>
      <c r="U16" s="19"/>
      <c r="V16" s="19"/>
      <c r="W16" s="19"/>
      <c r="X16" s="19"/>
      <c r="Y16" s="19"/>
      <c r="Z16" s="19"/>
      <c r="AA16"/>
      <c r="AB16" s="19"/>
      <c r="AD16" s="19"/>
      <c r="AF16" s="73"/>
      <c r="AK16" s="7"/>
      <c r="AL16" s="19"/>
      <c r="AM16" s="73"/>
      <c r="AN16" s="19"/>
      <c r="AO16" s="19"/>
    </row>
    <row r="17" spans="2:41">
      <c r="B17" s="2" t="s">
        <v>615</v>
      </c>
      <c r="D17" s="3">
        <v>42459</v>
      </c>
      <c r="E17" s="2"/>
      <c r="F17" s="88">
        <v>2016</v>
      </c>
      <c r="G17" t="s">
        <v>35</v>
      </c>
      <c r="H17" t="s">
        <v>34</v>
      </c>
      <c r="I17" s="45">
        <v>107.88</v>
      </c>
      <c r="J17" s="45"/>
      <c r="K17" t="s">
        <v>459</v>
      </c>
      <c r="L17"/>
      <c r="M17" s="72">
        <v>13.1</v>
      </c>
      <c r="N17">
        <v>-28.9</v>
      </c>
      <c r="O17" s="74"/>
      <c r="P17" s="74"/>
      <c r="Q17" s="3">
        <v>42459</v>
      </c>
      <c r="R17" s="6" t="s">
        <v>60</v>
      </c>
      <c r="S17" s="19"/>
      <c r="T17" s="19"/>
      <c r="U17" s="19"/>
      <c r="V17" s="19"/>
      <c r="W17" s="19"/>
      <c r="X17" s="19"/>
      <c r="Y17" s="19"/>
      <c r="Z17" s="19"/>
      <c r="AA17"/>
      <c r="AB17" s="45">
        <v>4.26</v>
      </c>
      <c r="AD17" s="19"/>
      <c r="AF17" s="45">
        <v>1.1663333333333334</v>
      </c>
      <c r="AK17" s="7"/>
      <c r="AL17" s="70">
        <v>7.7213411048999996</v>
      </c>
      <c r="AM17" s="73"/>
      <c r="AN17" s="45">
        <v>233.81370035730001</v>
      </c>
      <c r="AO17" s="70">
        <v>7.7065141583841905</v>
      </c>
    </row>
    <row r="18" spans="2:41">
      <c r="B18" s="2" t="s">
        <v>616</v>
      </c>
      <c r="D18" s="3">
        <v>42501</v>
      </c>
      <c r="E18" s="2"/>
      <c r="F18" s="88">
        <v>2016</v>
      </c>
      <c r="G18" t="s">
        <v>35</v>
      </c>
      <c r="H18" t="s">
        <v>34</v>
      </c>
      <c r="I18">
        <v>110.43</v>
      </c>
      <c r="J18"/>
      <c r="K18" t="s">
        <v>459</v>
      </c>
      <c r="L18"/>
      <c r="M18" s="72">
        <v>16.2</v>
      </c>
      <c r="N18">
        <v>-28.7</v>
      </c>
      <c r="O18" s="19"/>
      <c r="P18" s="19"/>
      <c r="Q18" s="3">
        <v>42501</v>
      </c>
      <c r="R18" s="6" t="s">
        <v>60</v>
      </c>
      <c r="S18" s="19"/>
      <c r="T18" s="19"/>
      <c r="U18" s="19"/>
      <c r="V18" s="19"/>
      <c r="W18" s="19"/>
      <c r="X18" s="19"/>
      <c r="Y18" s="19"/>
      <c r="Z18" s="19"/>
      <c r="AA18"/>
      <c r="AB18" s="70">
        <v>4.37</v>
      </c>
      <c r="AD18">
        <v>22.610000000000003</v>
      </c>
      <c r="AF18" s="45">
        <v>0.46</v>
      </c>
      <c r="AK18" s="7"/>
      <c r="AL18" s="45">
        <v>4.5313973714999998</v>
      </c>
      <c r="AM18" s="73"/>
      <c r="AN18" s="45">
        <v>22.670234943099999</v>
      </c>
      <c r="AO18" s="45">
        <v>4.5226959314650479</v>
      </c>
    </row>
    <row r="19" spans="2:41">
      <c r="B19" t="s">
        <v>617</v>
      </c>
      <c r="D19" s="3">
        <v>42535.791666666664</v>
      </c>
      <c r="E19" s="2"/>
      <c r="F19" s="88">
        <v>2016</v>
      </c>
      <c r="G19" t="s">
        <v>35</v>
      </c>
      <c r="H19" t="s">
        <v>34</v>
      </c>
      <c r="I19">
        <v>108.27</v>
      </c>
      <c r="J19"/>
      <c r="K19" t="s">
        <v>459</v>
      </c>
      <c r="L19"/>
      <c r="M19">
        <v>19.8</v>
      </c>
      <c r="N19">
        <v>-28.6</v>
      </c>
      <c r="O19" s="74"/>
      <c r="P19" s="74"/>
      <c r="Q19" s="3">
        <v>42535</v>
      </c>
      <c r="R19" s="6" t="s">
        <v>60</v>
      </c>
      <c r="S19" s="19"/>
      <c r="T19" s="19"/>
      <c r="U19" s="19"/>
      <c r="V19" s="19"/>
      <c r="W19" s="19"/>
      <c r="X19" s="19"/>
      <c r="Y19" s="19"/>
      <c r="Z19" s="19"/>
      <c r="AA19"/>
      <c r="AB19" s="70">
        <v>4.74</v>
      </c>
      <c r="AD19">
        <v>23.7</v>
      </c>
      <c r="AF19"/>
      <c r="AK19" s="7"/>
      <c r="AL19" s="70">
        <v>17.725699785700002</v>
      </c>
      <c r="AM19" s="73"/>
      <c r="AN19" s="70">
        <v>3528.8718225191001</v>
      </c>
      <c r="AO19" s="70">
        <v>17.691661916018099</v>
      </c>
    </row>
    <row r="20" spans="2:41">
      <c r="AD20"/>
    </row>
    <row r="25" spans="2:41">
      <c r="AC25"/>
      <c r="AD25"/>
      <c r="AE25"/>
      <c r="AF25"/>
      <c r="AG25"/>
    </row>
    <row r="26" spans="2:41">
      <c r="AC26"/>
      <c r="AD26"/>
      <c r="AE26"/>
      <c r="AF26"/>
      <c r="AG26"/>
    </row>
    <row r="27" spans="2:41">
      <c r="AC27"/>
      <c r="AD27"/>
      <c r="AE27"/>
      <c r="AF27"/>
      <c r="AG27"/>
    </row>
    <row r="28" spans="2:41">
      <c r="AC28"/>
      <c r="AD28"/>
      <c r="AE28"/>
      <c r="AF28"/>
      <c r="AG28"/>
    </row>
    <row r="29" spans="2:41">
      <c r="AC29"/>
      <c r="AD29"/>
      <c r="AE29"/>
      <c r="AF29"/>
      <c r="AG29"/>
    </row>
    <row r="30" spans="2:41">
      <c r="AC30"/>
      <c r="AD30"/>
      <c r="AE30"/>
      <c r="AF30"/>
      <c r="AG30"/>
    </row>
    <row r="31" spans="2:41">
      <c r="AC31"/>
      <c r="AD31"/>
      <c r="AE31"/>
      <c r="AF31"/>
      <c r="AG31"/>
    </row>
    <row r="32" spans="2:41">
      <c r="AC32"/>
      <c r="AD32"/>
      <c r="AE32"/>
      <c r="AF32"/>
      <c r="AG32"/>
    </row>
    <row r="33" spans="29:33">
      <c r="AC33"/>
      <c r="AD33"/>
      <c r="AE33"/>
      <c r="AF33"/>
      <c r="AG33"/>
    </row>
    <row r="34" spans="29:33">
      <c r="AC34"/>
      <c r="AD34"/>
      <c r="AE34"/>
      <c r="AF34"/>
      <c r="AG34"/>
    </row>
    <row r="35" spans="29:33">
      <c r="AC35"/>
      <c r="AD35"/>
      <c r="AE35"/>
      <c r="AF35"/>
      <c r="AG35"/>
    </row>
    <row r="36" spans="29:33">
      <c r="AC36"/>
      <c r="AD36"/>
      <c r="AE36"/>
      <c r="AF36"/>
      <c r="AG36"/>
    </row>
    <row r="37" spans="29:33">
      <c r="AC37"/>
      <c r="AD37"/>
      <c r="AE37"/>
      <c r="AF37"/>
      <c r="AG37"/>
    </row>
    <row r="38" spans="29:33">
      <c r="AC38"/>
      <c r="AD38"/>
      <c r="AE38"/>
      <c r="AF38"/>
      <c r="AG38"/>
    </row>
    <row r="39" spans="29:33">
      <c r="AC39"/>
      <c r="AD39"/>
      <c r="AE39"/>
      <c r="AF39"/>
      <c r="AG39"/>
    </row>
    <row r="40" spans="29:33">
      <c r="AC40"/>
      <c r="AD40"/>
      <c r="AE40"/>
      <c r="AF40"/>
      <c r="AG40"/>
    </row>
    <row r="41" spans="29:33">
      <c r="AC41"/>
      <c r="AD41"/>
      <c r="AE41"/>
      <c r="AF41"/>
      <c r="AG41"/>
    </row>
    <row r="42" spans="29:33">
      <c r="AC42"/>
      <c r="AD42"/>
      <c r="AE42"/>
      <c r="AF42"/>
      <c r="AG42"/>
    </row>
    <row r="43" spans="29:33">
      <c r="AC43"/>
      <c r="AD43"/>
      <c r="AE43"/>
      <c r="AF43"/>
      <c r="AG43"/>
    </row>
    <row r="44" spans="29:33">
      <c r="AC44"/>
      <c r="AD44"/>
      <c r="AE44"/>
      <c r="AF44"/>
      <c r="AG44"/>
    </row>
    <row r="45" spans="29:33">
      <c r="AC45"/>
      <c r="AD45"/>
      <c r="AE45"/>
      <c r="AF45"/>
      <c r="AG45"/>
    </row>
    <row r="46" spans="29:33">
      <c r="AC46"/>
      <c r="AD46"/>
      <c r="AE46"/>
      <c r="AF46"/>
      <c r="AG46"/>
    </row>
    <row r="47" spans="29:33">
      <c r="AC47"/>
      <c r="AD47"/>
      <c r="AE47"/>
      <c r="AF47"/>
      <c r="AG4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5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/>
  <cols>
    <col min="1" max="1" width="9.6640625" bestFit="1" customWidth="1"/>
    <col min="2" max="2" width="5.1640625" bestFit="1" customWidth="1"/>
    <col min="3" max="3" width="14.5" style="2" bestFit="1" customWidth="1"/>
    <col min="4" max="4" width="18" bestFit="1" customWidth="1"/>
    <col min="5" max="5" width="13.1640625" bestFit="1" customWidth="1"/>
    <col min="6" max="6" width="7" bestFit="1" customWidth="1"/>
    <col min="7" max="7" width="9.5" bestFit="1" customWidth="1"/>
    <col min="8" max="8" width="10.83203125" style="4" bestFit="1" customWidth="1"/>
    <col min="9" max="9" width="11.5" style="9" bestFit="1" customWidth="1"/>
    <col min="10" max="11" width="9.6640625" style="6" bestFit="1" customWidth="1"/>
    <col min="12" max="12" width="5.1640625" style="9" bestFit="1" customWidth="1"/>
    <col min="13" max="13" width="7.33203125" style="9" bestFit="1" customWidth="1"/>
    <col min="14" max="14" width="10" style="9" bestFit="1" customWidth="1"/>
    <col min="15" max="15" width="8.6640625" style="7" bestFit="1" customWidth="1"/>
    <col min="16" max="16" width="11.5" style="7" bestFit="1" customWidth="1"/>
    <col min="17" max="17" width="11" style="9" bestFit="1" customWidth="1"/>
    <col min="18" max="18" width="8.6640625" style="9" bestFit="1" customWidth="1"/>
    <col min="19" max="19" width="8.1640625" style="9" bestFit="1" customWidth="1"/>
    <col min="20" max="20" width="10.1640625" style="7" bestFit="1" customWidth="1"/>
    <col min="21" max="22" width="9.6640625" style="7" bestFit="1" customWidth="1"/>
    <col min="23" max="23" width="11.5" style="7" bestFit="1" customWidth="1"/>
    <col min="24" max="24" width="10.1640625" style="7" bestFit="1" customWidth="1"/>
    <col min="25" max="25" width="9.33203125" style="6" bestFit="1" customWidth="1"/>
    <col min="26" max="26" width="13.5" style="9" bestFit="1" customWidth="1"/>
    <col min="27" max="28" width="18.83203125" style="9" bestFit="1" customWidth="1"/>
    <col min="29" max="29" width="13.83203125" style="6" bestFit="1" customWidth="1"/>
    <col min="30" max="30" width="13.83203125" style="9" bestFit="1" customWidth="1"/>
    <col min="31" max="31" width="13" style="9" bestFit="1" customWidth="1"/>
    <col min="32" max="32" width="12.83203125" style="9" bestFit="1" customWidth="1"/>
    <col min="33" max="33" width="19.1640625" style="9" bestFit="1" customWidth="1"/>
    <col min="34" max="34" width="12.5" style="7" bestFit="1" customWidth="1"/>
    <col min="35" max="35" width="18" style="7" bestFit="1" customWidth="1"/>
    <col min="36" max="37" width="6.33203125" bestFit="1" customWidth="1"/>
    <col min="38" max="38" width="10" bestFit="1" customWidth="1"/>
    <col min="39" max="39" width="10.33203125" bestFit="1" customWidth="1"/>
    <col min="40" max="40" width="10" bestFit="1" customWidth="1"/>
    <col min="41" max="41" width="12" bestFit="1" customWidth="1"/>
    <col min="42" max="42" width="12.33203125" bestFit="1" customWidth="1"/>
    <col min="43" max="43" width="12" bestFit="1" customWidth="1"/>
    <col min="44" max="44" width="12.1640625" bestFit="1" customWidth="1"/>
    <col min="45" max="45" width="12.5" bestFit="1" customWidth="1"/>
    <col min="46" max="46" width="12.1640625" bestFit="1" customWidth="1"/>
    <col min="47" max="47" width="7.83203125" bestFit="1" customWidth="1"/>
    <col min="48" max="48" width="15.33203125" bestFit="1" customWidth="1"/>
    <col min="255" max="255" width="9.5" bestFit="1" customWidth="1"/>
    <col min="256" max="256" width="7.33203125" bestFit="1" customWidth="1"/>
    <col min="257" max="257" width="17.5" bestFit="1" customWidth="1"/>
    <col min="258" max="258" width="18.1640625" bestFit="1" customWidth="1"/>
    <col min="259" max="259" width="16" bestFit="1" customWidth="1"/>
    <col min="260" max="260" width="9.5" bestFit="1" customWidth="1"/>
    <col min="261" max="261" width="12" bestFit="1" customWidth="1"/>
    <col min="262" max="262" width="13.33203125" bestFit="1" customWidth="1"/>
    <col min="263" max="263" width="11.83203125" bestFit="1" customWidth="1"/>
    <col min="264" max="265" width="6.1640625" bestFit="1" customWidth="1"/>
    <col min="266" max="266" width="5.1640625" bestFit="1" customWidth="1"/>
    <col min="267" max="267" width="6.83203125" bestFit="1" customWidth="1"/>
    <col min="268" max="268" width="9.6640625" bestFit="1" customWidth="1"/>
    <col min="269" max="269" width="7.1640625" bestFit="1" customWidth="1"/>
    <col min="270" max="270" width="11.33203125" bestFit="1" customWidth="1"/>
    <col min="272" max="272" width="9.33203125" bestFit="1" customWidth="1"/>
    <col min="273" max="273" width="8.5" bestFit="1" customWidth="1"/>
    <col min="274" max="274" width="10" bestFit="1" customWidth="1"/>
    <col min="275" max="275" width="9.1640625" bestFit="1" customWidth="1"/>
    <col min="276" max="276" width="9.33203125" bestFit="1" customWidth="1"/>
    <col min="277" max="277" width="11.1640625" bestFit="1" customWidth="1"/>
    <col min="278" max="278" width="10" bestFit="1" customWidth="1"/>
    <col min="279" max="279" width="9" bestFit="1" customWidth="1"/>
    <col min="280" max="280" width="12.83203125" bestFit="1" customWidth="1"/>
    <col min="281" max="281" width="9.5" bestFit="1" customWidth="1"/>
    <col min="282" max="282" width="12.33203125" bestFit="1" customWidth="1"/>
    <col min="283" max="283" width="18.5" bestFit="1" customWidth="1"/>
    <col min="284" max="284" width="9" bestFit="1" customWidth="1"/>
    <col min="285" max="285" width="13" bestFit="1" customWidth="1"/>
    <col min="286" max="286" width="9.6640625" bestFit="1" customWidth="1"/>
    <col min="287" max="287" width="12.5" bestFit="1" customWidth="1"/>
    <col min="288" max="288" width="18.6640625" bestFit="1" customWidth="1"/>
    <col min="289" max="289" width="9.6640625" bestFit="1" customWidth="1"/>
    <col min="290" max="291" width="6.33203125" bestFit="1" customWidth="1"/>
    <col min="511" max="511" width="9.5" bestFit="1" customWidth="1"/>
    <col min="512" max="512" width="7.33203125" bestFit="1" customWidth="1"/>
    <col min="513" max="513" width="17.5" bestFit="1" customWidth="1"/>
    <col min="514" max="514" width="18.1640625" bestFit="1" customWidth="1"/>
    <col min="515" max="515" width="16" bestFit="1" customWidth="1"/>
    <col min="516" max="516" width="9.5" bestFit="1" customWidth="1"/>
    <col min="517" max="517" width="12" bestFit="1" customWidth="1"/>
    <col min="518" max="518" width="13.33203125" bestFit="1" customWidth="1"/>
    <col min="519" max="519" width="11.83203125" bestFit="1" customWidth="1"/>
    <col min="520" max="521" width="6.1640625" bestFit="1" customWidth="1"/>
    <col min="522" max="522" width="5.1640625" bestFit="1" customWidth="1"/>
    <col min="523" max="523" width="6.83203125" bestFit="1" customWidth="1"/>
    <col min="524" max="524" width="9.6640625" bestFit="1" customWidth="1"/>
    <col min="525" max="525" width="7.1640625" bestFit="1" customWidth="1"/>
    <col min="526" max="526" width="11.33203125" bestFit="1" customWidth="1"/>
    <col min="528" max="528" width="9.33203125" bestFit="1" customWidth="1"/>
    <col min="529" max="529" width="8.5" bestFit="1" customWidth="1"/>
    <col min="530" max="530" width="10" bestFit="1" customWidth="1"/>
    <col min="531" max="531" width="9.1640625" bestFit="1" customWidth="1"/>
    <col min="532" max="532" width="9.33203125" bestFit="1" customWidth="1"/>
    <col min="533" max="533" width="11.1640625" bestFit="1" customWidth="1"/>
    <col min="534" max="534" width="10" bestFit="1" customWidth="1"/>
    <col min="535" max="535" width="9" bestFit="1" customWidth="1"/>
    <col min="536" max="536" width="12.83203125" bestFit="1" customWidth="1"/>
    <col min="537" max="537" width="9.5" bestFit="1" customWidth="1"/>
    <col min="538" max="538" width="12.33203125" bestFit="1" customWidth="1"/>
    <col min="539" max="539" width="18.5" bestFit="1" customWidth="1"/>
    <col min="540" max="540" width="9" bestFit="1" customWidth="1"/>
    <col min="541" max="541" width="13" bestFit="1" customWidth="1"/>
    <col min="542" max="542" width="9.6640625" bestFit="1" customWidth="1"/>
    <col min="543" max="543" width="12.5" bestFit="1" customWidth="1"/>
    <col min="544" max="544" width="18.6640625" bestFit="1" customWidth="1"/>
    <col min="545" max="545" width="9.6640625" bestFit="1" customWidth="1"/>
    <col min="546" max="547" width="6.33203125" bestFit="1" customWidth="1"/>
    <col min="767" max="767" width="9.5" bestFit="1" customWidth="1"/>
    <col min="768" max="768" width="7.33203125" bestFit="1" customWidth="1"/>
    <col min="769" max="769" width="17.5" bestFit="1" customWidth="1"/>
    <col min="770" max="770" width="18.1640625" bestFit="1" customWidth="1"/>
    <col min="771" max="771" width="16" bestFit="1" customWidth="1"/>
    <col min="772" max="772" width="9.5" bestFit="1" customWidth="1"/>
    <col min="773" max="773" width="12" bestFit="1" customWidth="1"/>
    <col min="774" max="774" width="13.33203125" bestFit="1" customWidth="1"/>
    <col min="775" max="775" width="11.83203125" bestFit="1" customWidth="1"/>
    <col min="776" max="777" width="6.1640625" bestFit="1" customWidth="1"/>
    <col min="778" max="778" width="5.1640625" bestFit="1" customWidth="1"/>
    <col min="779" max="779" width="6.83203125" bestFit="1" customWidth="1"/>
    <col min="780" max="780" width="9.6640625" bestFit="1" customWidth="1"/>
    <col min="781" max="781" width="7.1640625" bestFit="1" customWidth="1"/>
    <col min="782" max="782" width="11.33203125" bestFit="1" customWidth="1"/>
    <col min="784" max="784" width="9.33203125" bestFit="1" customWidth="1"/>
    <col min="785" max="785" width="8.5" bestFit="1" customWidth="1"/>
    <col min="786" max="786" width="10" bestFit="1" customWidth="1"/>
    <col min="787" max="787" width="9.1640625" bestFit="1" customWidth="1"/>
    <col min="788" max="788" width="9.33203125" bestFit="1" customWidth="1"/>
    <col min="789" max="789" width="11.1640625" bestFit="1" customWidth="1"/>
    <col min="790" max="790" width="10" bestFit="1" customWidth="1"/>
    <col min="791" max="791" width="9" bestFit="1" customWidth="1"/>
    <col min="792" max="792" width="12.83203125" bestFit="1" customWidth="1"/>
    <col min="793" max="793" width="9.5" bestFit="1" customWidth="1"/>
    <col min="794" max="794" width="12.33203125" bestFit="1" customWidth="1"/>
    <col min="795" max="795" width="18.5" bestFit="1" customWidth="1"/>
    <col min="796" max="796" width="9" bestFit="1" customWidth="1"/>
    <col min="797" max="797" width="13" bestFit="1" customWidth="1"/>
    <col min="798" max="798" width="9.6640625" bestFit="1" customWidth="1"/>
    <col min="799" max="799" width="12.5" bestFit="1" customWidth="1"/>
    <col min="800" max="800" width="18.6640625" bestFit="1" customWidth="1"/>
    <col min="801" max="801" width="9.6640625" bestFit="1" customWidth="1"/>
    <col min="802" max="803" width="6.33203125" bestFit="1" customWidth="1"/>
    <col min="1023" max="1023" width="9.5" bestFit="1" customWidth="1"/>
    <col min="1024" max="1024" width="7.33203125" bestFit="1" customWidth="1"/>
    <col min="1025" max="1025" width="17.5" bestFit="1" customWidth="1"/>
    <col min="1026" max="1026" width="18.1640625" bestFit="1" customWidth="1"/>
    <col min="1027" max="1027" width="16" bestFit="1" customWidth="1"/>
    <col min="1028" max="1028" width="9.5" bestFit="1" customWidth="1"/>
    <col min="1029" max="1029" width="12" bestFit="1" customWidth="1"/>
    <col min="1030" max="1030" width="13.33203125" bestFit="1" customWidth="1"/>
    <col min="1031" max="1031" width="11.83203125" bestFit="1" customWidth="1"/>
    <col min="1032" max="1033" width="6.1640625" bestFit="1" customWidth="1"/>
    <col min="1034" max="1034" width="5.1640625" bestFit="1" customWidth="1"/>
    <col min="1035" max="1035" width="6.83203125" bestFit="1" customWidth="1"/>
    <col min="1036" max="1036" width="9.6640625" bestFit="1" customWidth="1"/>
    <col min="1037" max="1037" width="7.1640625" bestFit="1" customWidth="1"/>
    <col min="1038" max="1038" width="11.33203125" bestFit="1" customWidth="1"/>
    <col min="1040" max="1040" width="9.33203125" bestFit="1" customWidth="1"/>
    <col min="1041" max="1041" width="8.5" bestFit="1" customWidth="1"/>
    <col min="1042" max="1042" width="10" bestFit="1" customWidth="1"/>
    <col min="1043" max="1043" width="9.1640625" bestFit="1" customWidth="1"/>
    <col min="1044" max="1044" width="9.33203125" bestFit="1" customWidth="1"/>
    <col min="1045" max="1045" width="11.1640625" bestFit="1" customWidth="1"/>
    <col min="1046" max="1046" width="10" bestFit="1" customWidth="1"/>
    <col min="1047" max="1047" width="9" bestFit="1" customWidth="1"/>
    <col min="1048" max="1048" width="12.83203125" bestFit="1" customWidth="1"/>
    <col min="1049" max="1049" width="9.5" bestFit="1" customWidth="1"/>
    <col min="1050" max="1050" width="12.33203125" bestFit="1" customWidth="1"/>
    <col min="1051" max="1051" width="18.5" bestFit="1" customWidth="1"/>
    <col min="1052" max="1052" width="9" bestFit="1" customWidth="1"/>
    <col min="1053" max="1053" width="13" bestFit="1" customWidth="1"/>
    <col min="1054" max="1054" width="9.6640625" bestFit="1" customWidth="1"/>
    <col min="1055" max="1055" width="12.5" bestFit="1" customWidth="1"/>
    <col min="1056" max="1056" width="18.6640625" bestFit="1" customWidth="1"/>
    <col min="1057" max="1057" width="9.6640625" bestFit="1" customWidth="1"/>
    <col min="1058" max="1059" width="6.33203125" bestFit="1" customWidth="1"/>
    <col min="1279" max="1279" width="9.5" bestFit="1" customWidth="1"/>
    <col min="1280" max="1280" width="7.33203125" bestFit="1" customWidth="1"/>
    <col min="1281" max="1281" width="17.5" bestFit="1" customWidth="1"/>
    <col min="1282" max="1282" width="18.1640625" bestFit="1" customWidth="1"/>
    <col min="1283" max="1283" width="16" bestFit="1" customWidth="1"/>
    <col min="1284" max="1284" width="9.5" bestFit="1" customWidth="1"/>
    <col min="1285" max="1285" width="12" bestFit="1" customWidth="1"/>
    <col min="1286" max="1286" width="13.33203125" bestFit="1" customWidth="1"/>
    <col min="1287" max="1287" width="11.83203125" bestFit="1" customWidth="1"/>
    <col min="1288" max="1289" width="6.1640625" bestFit="1" customWidth="1"/>
    <col min="1290" max="1290" width="5.1640625" bestFit="1" customWidth="1"/>
    <col min="1291" max="1291" width="6.83203125" bestFit="1" customWidth="1"/>
    <col min="1292" max="1292" width="9.6640625" bestFit="1" customWidth="1"/>
    <col min="1293" max="1293" width="7.1640625" bestFit="1" customWidth="1"/>
    <col min="1294" max="1294" width="11.33203125" bestFit="1" customWidth="1"/>
    <col min="1296" max="1296" width="9.33203125" bestFit="1" customWidth="1"/>
    <col min="1297" max="1297" width="8.5" bestFit="1" customWidth="1"/>
    <col min="1298" max="1298" width="10" bestFit="1" customWidth="1"/>
    <col min="1299" max="1299" width="9.1640625" bestFit="1" customWidth="1"/>
    <col min="1300" max="1300" width="9.33203125" bestFit="1" customWidth="1"/>
    <col min="1301" max="1301" width="11.1640625" bestFit="1" customWidth="1"/>
    <col min="1302" max="1302" width="10" bestFit="1" customWidth="1"/>
    <col min="1303" max="1303" width="9" bestFit="1" customWidth="1"/>
    <col min="1304" max="1304" width="12.83203125" bestFit="1" customWidth="1"/>
    <col min="1305" max="1305" width="9.5" bestFit="1" customWidth="1"/>
    <col min="1306" max="1306" width="12.33203125" bestFit="1" customWidth="1"/>
    <col min="1307" max="1307" width="18.5" bestFit="1" customWidth="1"/>
    <col min="1308" max="1308" width="9" bestFit="1" customWidth="1"/>
    <col min="1309" max="1309" width="13" bestFit="1" customWidth="1"/>
    <col min="1310" max="1310" width="9.6640625" bestFit="1" customWidth="1"/>
    <col min="1311" max="1311" width="12.5" bestFit="1" customWidth="1"/>
    <col min="1312" max="1312" width="18.6640625" bestFit="1" customWidth="1"/>
    <col min="1313" max="1313" width="9.6640625" bestFit="1" customWidth="1"/>
    <col min="1314" max="1315" width="6.33203125" bestFit="1" customWidth="1"/>
    <col min="1535" max="1535" width="9.5" bestFit="1" customWidth="1"/>
    <col min="1536" max="1536" width="7.33203125" bestFit="1" customWidth="1"/>
    <col min="1537" max="1537" width="17.5" bestFit="1" customWidth="1"/>
    <col min="1538" max="1538" width="18.1640625" bestFit="1" customWidth="1"/>
    <col min="1539" max="1539" width="16" bestFit="1" customWidth="1"/>
    <col min="1540" max="1540" width="9.5" bestFit="1" customWidth="1"/>
    <col min="1541" max="1541" width="12" bestFit="1" customWidth="1"/>
    <col min="1542" max="1542" width="13.33203125" bestFit="1" customWidth="1"/>
    <col min="1543" max="1543" width="11.83203125" bestFit="1" customWidth="1"/>
    <col min="1544" max="1545" width="6.1640625" bestFit="1" customWidth="1"/>
    <col min="1546" max="1546" width="5.1640625" bestFit="1" customWidth="1"/>
    <col min="1547" max="1547" width="6.83203125" bestFit="1" customWidth="1"/>
    <col min="1548" max="1548" width="9.6640625" bestFit="1" customWidth="1"/>
    <col min="1549" max="1549" width="7.1640625" bestFit="1" customWidth="1"/>
    <col min="1550" max="1550" width="11.33203125" bestFit="1" customWidth="1"/>
    <col min="1552" max="1552" width="9.33203125" bestFit="1" customWidth="1"/>
    <col min="1553" max="1553" width="8.5" bestFit="1" customWidth="1"/>
    <col min="1554" max="1554" width="10" bestFit="1" customWidth="1"/>
    <col min="1555" max="1555" width="9.1640625" bestFit="1" customWidth="1"/>
    <col min="1556" max="1556" width="9.33203125" bestFit="1" customWidth="1"/>
    <col min="1557" max="1557" width="11.1640625" bestFit="1" customWidth="1"/>
    <col min="1558" max="1558" width="10" bestFit="1" customWidth="1"/>
    <col min="1559" max="1559" width="9" bestFit="1" customWidth="1"/>
    <col min="1560" max="1560" width="12.83203125" bestFit="1" customWidth="1"/>
    <col min="1561" max="1561" width="9.5" bestFit="1" customWidth="1"/>
    <col min="1562" max="1562" width="12.33203125" bestFit="1" customWidth="1"/>
    <col min="1563" max="1563" width="18.5" bestFit="1" customWidth="1"/>
    <col min="1564" max="1564" width="9" bestFit="1" customWidth="1"/>
    <col min="1565" max="1565" width="13" bestFit="1" customWidth="1"/>
    <col min="1566" max="1566" width="9.6640625" bestFit="1" customWidth="1"/>
    <col min="1567" max="1567" width="12.5" bestFit="1" customWidth="1"/>
    <col min="1568" max="1568" width="18.6640625" bestFit="1" customWidth="1"/>
    <col min="1569" max="1569" width="9.6640625" bestFit="1" customWidth="1"/>
    <col min="1570" max="1571" width="6.33203125" bestFit="1" customWidth="1"/>
    <col min="1791" max="1791" width="9.5" bestFit="1" customWidth="1"/>
    <col min="1792" max="1792" width="7.33203125" bestFit="1" customWidth="1"/>
    <col min="1793" max="1793" width="17.5" bestFit="1" customWidth="1"/>
    <col min="1794" max="1794" width="18.1640625" bestFit="1" customWidth="1"/>
    <col min="1795" max="1795" width="16" bestFit="1" customWidth="1"/>
    <col min="1796" max="1796" width="9.5" bestFit="1" customWidth="1"/>
    <col min="1797" max="1797" width="12" bestFit="1" customWidth="1"/>
    <col min="1798" max="1798" width="13.33203125" bestFit="1" customWidth="1"/>
    <col min="1799" max="1799" width="11.83203125" bestFit="1" customWidth="1"/>
    <col min="1800" max="1801" width="6.1640625" bestFit="1" customWidth="1"/>
    <col min="1802" max="1802" width="5.1640625" bestFit="1" customWidth="1"/>
    <col min="1803" max="1803" width="6.83203125" bestFit="1" customWidth="1"/>
    <col min="1804" max="1804" width="9.6640625" bestFit="1" customWidth="1"/>
    <col min="1805" max="1805" width="7.1640625" bestFit="1" customWidth="1"/>
    <col min="1806" max="1806" width="11.33203125" bestFit="1" customWidth="1"/>
    <col min="1808" max="1808" width="9.33203125" bestFit="1" customWidth="1"/>
    <col min="1809" max="1809" width="8.5" bestFit="1" customWidth="1"/>
    <col min="1810" max="1810" width="10" bestFit="1" customWidth="1"/>
    <col min="1811" max="1811" width="9.1640625" bestFit="1" customWidth="1"/>
    <col min="1812" max="1812" width="9.33203125" bestFit="1" customWidth="1"/>
    <col min="1813" max="1813" width="11.1640625" bestFit="1" customWidth="1"/>
    <col min="1814" max="1814" width="10" bestFit="1" customWidth="1"/>
    <col min="1815" max="1815" width="9" bestFit="1" customWidth="1"/>
    <col min="1816" max="1816" width="12.83203125" bestFit="1" customWidth="1"/>
    <col min="1817" max="1817" width="9.5" bestFit="1" customWidth="1"/>
    <col min="1818" max="1818" width="12.33203125" bestFit="1" customWidth="1"/>
    <col min="1819" max="1819" width="18.5" bestFit="1" customWidth="1"/>
    <col min="1820" max="1820" width="9" bestFit="1" customWidth="1"/>
    <col min="1821" max="1821" width="13" bestFit="1" customWidth="1"/>
    <col min="1822" max="1822" width="9.6640625" bestFit="1" customWidth="1"/>
    <col min="1823" max="1823" width="12.5" bestFit="1" customWidth="1"/>
    <col min="1824" max="1824" width="18.6640625" bestFit="1" customWidth="1"/>
    <col min="1825" max="1825" width="9.6640625" bestFit="1" customWidth="1"/>
    <col min="1826" max="1827" width="6.33203125" bestFit="1" customWidth="1"/>
    <col min="2047" max="2047" width="9.5" bestFit="1" customWidth="1"/>
    <col min="2048" max="2048" width="7.33203125" bestFit="1" customWidth="1"/>
    <col min="2049" max="2049" width="17.5" bestFit="1" customWidth="1"/>
    <col min="2050" max="2050" width="18.1640625" bestFit="1" customWidth="1"/>
    <col min="2051" max="2051" width="16" bestFit="1" customWidth="1"/>
    <col min="2052" max="2052" width="9.5" bestFit="1" customWidth="1"/>
    <col min="2053" max="2053" width="12" bestFit="1" customWidth="1"/>
    <col min="2054" max="2054" width="13.33203125" bestFit="1" customWidth="1"/>
    <col min="2055" max="2055" width="11.83203125" bestFit="1" customWidth="1"/>
    <col min="2056" max="2057" width="6.1640625" bestFit="1" customWidth="1"/>
    <col min="2058" max="2058" width="5.1640625" bestFit="1" customWidth="1"/>
    <col min="2059" max="2059" width="6.83203125" bestFit="1" customWidth="1"/>
    <col min="2060" max="2060" width="9.6640625" bestFit="1" customWidth="1"/>
    <col min="2061" max="2061" width="7.1640625" bestFit="1" customWidth="1"/>
    <col min="2062" max="2062" width="11.33203125" bestFit="1" customWidth="1"/>
    <col min="2064" max="2064" width="9.33203125" bestFit="1" customWidth="1"/>
    <col min="2065" max="2065" width="8.5" bestFit="1" customWidth="1"/>
    <col min="2066" max="2066" width="10" bestFit="1" customWidth="1"/>
    <col min="2067" max="2067" width="9.1640625" bestFit="1" customWidth="1"/>
    <col min="2068" max="2068" width="9.33203125" bestFit="1" customWidth="1"/>
    <col min="2069" max="2069" width="11.1640625" bestFit="1" customWidth="1"/>
    <col min="2070" max="2070" width="10" bestFit="1" customWidth="1"/>
    <col min="2071" max="2071" width="9" bestFit="1" customWidth="1"/>
    <col min="2072" max="2072" width="12.83203125" bestFit="1" customWidth="1"/>
    <col min="2073" max="2073" width="9.5" bestFit="1" customWidth="1"/>
    <col min="2074" max="2074" width="12.33203125" bestFit="1" customWidth="1"/>
    <col min="2075" max="2075" width="18.5" bestFit="1" customWidth="1"/>
    <col min="2076" max="2076" width="9" bestFit="1" customWidth="1"/>
    <col min="2077" max="2077" width="13" bestFit="1" customWidth="1"/>
    <col min="2078" max="2078" width="9.6640625" bestFit="1" customWidth="1"/>
    <col min="2079" max="2079" width="12.5" bestFit="1" customWidth="1"/>
    <col min="2080" max="2080" width="18.6640625" bestFit="1" customWidth="1"/>
    <col min="2081" max="2081" width="9.6640625" bestFit="1" customWidth="1"/>
    <col min="2082" max="2083" width="6.33203125" bestFit="1" customWidth="1"/>
    <col min="2303" max="2303" width="9.5" bestFit="1" customWidth="1"/>
    <col min="2304" max="2304" width="7.33203125" bestFit="1" customWidth="1"/>
    <col min="2305" max="2305" width="17.5" bestFit="1" customWidth="1"/>
    <col min="2306" max="2306" width="18.1640625" bestFit="1" customWidth="1"/>
    <col min="2307" max="2307" width="16" bestFit="1" customWidth="1"/>
    <col min="2308" max="2308" width="9.5" bestFit="1" customWidth="1"/>
    <col min="2309" max="2309" width="12" bestFit="1" customWidth="1"/>
    <col min="2310" max="2310" width="13.33203125" bestFit="1" customWidth="1"/>
    <col min="2311" max="2311" width="11.83203125" bestFit="1" customWidth="1"/>
    <col min="2312" max="2313" width="6.1640625" bestFit="1" customWidth="1"/>
    <col min="2314" max="2314" width="5.1640625" bestFit="1" customWidth="1"/>
    <col min="2315" max="2315" width="6.83203125" bestFit="1" customWidth="1"/>
    <col min="2316" max="2316" width="9.6640625" bestFit="1" customWidth="1"/>
    <col min="2317" max="2317" width="7.1640625" bestFit="1" customWidth="1"/>
    <col min="2318" max="2318" width="11.33203125" bestFit="1" customWidth="1"/>
    <col min="2320" max="2320" width="9.33203125" bestFit="1" customWidth="1"/>
    <col min="2321" max="2321" width="8.5" bestFit="1" customWidth="1"/>
    <col min="2322" max="2322" width="10" bestFit="1" customWidth="1"/>
    <col min="2323" max="2323" width="9.1640625" bestFit="1" customWidth="1"/>
    <col min="2324" max="2324" width="9.33203125" bestFit="1" customWidth="1"/>
    <col min="2325" max="2325" width="11.1640625" bestFit="1" customWidth="1"/>
    <col min="2326" max="2326" width="10" bestFit="1" customWidth="1"/>
    <col min="2327" max="2327" width="9" bestFit="1" customWidth="1"/>
    <col min="2328" max="2328" width="12.83203125" bestFit="1" customWidth="1"/>
    <col min="2329" max="2329" width="9.5" bestFit="1" customWidth="1"/>
    <col min="2330" max="2330" width="12.33203125" bestFit="1" customWidth="1"/>
    <col min="2331" max="2331" width="18.5" bestFit="1" customWidth="1"/>
    <col min="2332" max="2332" width="9" bestFit="1" customWidth="1"/>
    <col min="2333" max="2333" width="13" bestFit="1" customWidth="1"/>
    <col min="2334" max="2334" width="9.6640625" bestFit="1" customWidth="1"/>
    <col min="2335" max="2335" width="12.5" bestFit="1" customWidth="1"/>
    <col min="2336" max="2336" width="18.6640625" bestFit="1" customWidth="1"/>
    <col min="2337" max="2337" width="9.6640625" bestFit="1" customWidth="1"/>
    <col min="2338" max="2339" width="6.33203125" bestFit="1" customWidth="1"/>
    <col min="2559" max="2559" width="9.5" bestFit="1" customWidth="1"/>
    <col min="2560" max="2560" width="7.33203125" bestFit="1" customWidth="1"/>
    <col min="2561" max="2561" width="17.5" bestFit="1" customWidth="1"/>
    <col min="2562" max="2562" width="18.1640625" bestFit="1" customWidth="1"/>
    <col min="2563" max="2563" width="16" bestFit="1" customWidth="1"/>
    <col min="2564" max="2564" width="9.5" bestFit="1" customWidth="1"/>
    <col min="2565" max="2565" width="12" bestFit="1" customWidth="1"/>
    <col min="2566" max="2566" width="13.33203125" bestFit="1" customWidth="1"/>
    <col min="2567" max="2567" width="11.83203125" bestFit="1" customWidth="1"/>
    <col min="2568" max="2569" width="6.1640625" bestFit="1" customWidth="1"/>
    <col min="2570" max="2570" width="5.1640625" bestFit="1" customWidth="1"/>
    <col min="2571" max="2571" width="6.83203125" bestFit="1" customWidth="1"/>
    <col min="2572" max="2572" width="9.6640625" bestFit="1" customWidth="1"/>
    <col min="2573" max="2573" width="7.1640625" bestFit="1" customWidth="1"/>
    <col min="2574" max="2574" width="11.33203125" bestFit="1" customWidth="1"/>
    <col min="2576" max="2576" width="9.33203125" bestFit="1" customWidth="1"/>
    <col min="2577" max="2577" width="8.5" bestFit="1" customWidth="1"/>
    <col min="2578" max="2578" width="10" bestFit="1" customWidth="1"/>
    <col min="2579" max="2579" width="9.1640625" bestFit="1" customWidth="1"/>
    <col min="2580" max="2580" width="9.33203125" bestFit="1" customWidth="1"/>
    <col min="2581" max="2581" width="11.1640625" bestFit="1" customWidth="1"/>
    <col min="2582" max="2582" width="10" bestFit="1" customWidth="1"/>
    <col min="2583" max="2583" width="9" bestFit="1" customWidth="1"/>
    <col min="2584" max="2584" width="12.83203125" bestFit="1" customWidth="1"/>
    <col min="2585" max="2585" width="9.5" bestFit="1" customWidth="1"/>
    <col min="2586" max="2586" width="12.33203125" bestFit="1" customWidth="1"/>
    <col min="2587" max="2587" width="18.5" bestFit="1" customWidth="1"/>
    <col min="2588" max="2588" width="9" bestFit="1" customWidth="1"/>
    <col min="2589" max="2589" width="13" bestFit="1" customWidth="1"/>
    <col min="2590" max="2590" width="9.6640625" bestFit="1" customWidth="1"/>
    <col min="2591" max="2591" width="12.5" bestFit="1" customWidth="1"/>
    <col min="2592" max="2592" width="18.6640625" bestFit="1" customWidth="1"/>
    <col min="2593" max="2593" width="9.6640625" bestFit="1" customWidth="1"/>
    <col min="2594" max="2595" width="6.33203125" bestFit="1" customWidth="1"/>
    <col min="2815" max="2815" width="9.5" bestFit="1" customWidth="1"/>
    <col min="2816" max="2816" width="7.33203125" bestFit="1" customWidth="1"/>
    <col min="2817" max="2817" width="17.5" bestFit="1" customWidth="1"/>
    <col min="2818" max="2818" width="18.1640625" bestFit="1" customWidth="1"/>
    <col min="2819" max="2819" width="16" bestFit="1" customWidth="1"/>
    <col min="2820" max="2820" width="9.5" bestFit="1" customWidth="1"/>
    <col min="2821" max="2821" width="12" bestFit="1" customWidth="1"/>
    <col min="2822" max="2822" width="13.33203125" bestFit="1" customWidth="1"/>
    <col min="2823" max="2823" width="11.83203125" bestFit="1" customWidth="1"/>
    <col min="2824" max="2825" width="6.1640625" bestFit="1" customWidth="1"/>
    <col min="2826" max="2826" width="5.1640625" bestFit="1" customWidth="1"/>
    <col min="2827" max="2827" width="6.83203125" bestFit="1" customWidth="1"/>
    <col min="2828" max="2828" width="9.6640625" bestFit="1" customWidth="1"/>
    <col min="2829" max="2829" width="7.1640625" bestFit="1" customWidth="1"/>
    <col min="2830" max="2830" width="11.33203125" bestFit="1" customWidth="1"/>
    <col min="2832" max="2832" width="9.33203125" bestFit="1" customWidth="1"/>
    <col min="2833" max="2833" width="8.5" bestFit="1" customWidth="1"/>
    <col min="2834" max="2834" width="10" bestFit="1" customWidth="1"/>
    <col min="2835" max="2835" width="9.1640625" bestFit="1" customWidth="1"/>
    <col min="2836" max="2836" width="9.33203125" bestFit="1" customWidth="1"/>
    <col min="2837" max="2837" width="11.1640625" bestFit="1" customWidth="1"/>
    <col min="2838" max="2838" width="10" bestFit="1" customWidth="1"/>
    <col min="2839" max="2839" width="9" bestFit="1" customWidth="1"/>
    <col min="2840" max="2840" width="12.83203125" bestFit="1" customWidth="1"/>
    <col min="2841" max="2841" width="9.5" bestFit="1" customWidth="1"/>
    <col min="2842" max="2842" width="12.33203125" bestFit="1" customWidth="1"/>
    <col min="2843" max="2843" width="18.5" bestFit="1" customWidth="1"/>
    <col min="2844" max="2844" width="9" bestFit="1" customWidth="1"/>
    <col min="2845" max="2845" width="13" bestFit="1" customWidth="1"/>
    <col min="2846" max="2846" width="9.6640625" bestFit="1" customWidth="1"/>
    <col min="2847" max="2847" width="12.5" bestFit="1" customWidth="1"/>
    <col min="2848" max="2848" width="18.6640625" bestFit="1" customWidth="1"/>
    <col min="2849" max="2849" width="9.6640625" bestFit="1" customWidth="1"/>
    <col min="2850" max="2851" width="6.33203125" bestFit="1" customWidth="1"/>
    <col min="3071" max="3071" width="9.5" bestFit="1" customWidth="1"/>
    <col min="3072" max="3072" width="7.33203125" bestFit="1" customWidth="1"/>
    <col min="3073" max="3073" width="17.5" bestFit="1" customWidth="1"/>
    <col min="3074" max="3074" width="18.1640625" bestFit="1" customWidth="1"/>
    <col min="3075" max="3075" width="16" bestFit="1" customWidth="1"/>
    <col min="3076" max="3076" width="9.5" bestFit="1" customWidth="1"/>
    <col min="3077" max="3077" width="12" bestFit="1" customWidth="1"/>
    <col min="3078" max="3078" width="13.33203125" bestFit="1" customWidth="1"/>
    <col min="3079" max="3079" width="11.83203125" bestFit="1" customWidth="1"/>
    <col min="3080" max="3081" width="6.1640625" bestFit="1" customWidth="1"/>
    <col min="3082" max="3082" width="5.1640625" bestFit="1" customWidth="1"/>
    <col min="3083" max="3083" width="6.83203125" bestFit="1" customWidth="1"/>
    <col min="3084" max="3084" width="9.6640625" bestFit="1" customWidth="1"/>
    <col min="3085" max="3085" width="7.1640625" bestFit="1" customWidth="1"/>
    <col min="3086" max="3086" width="11.33203125" bestFit="1" customWidth="1"/>
    <col min="3088" max="3088" width="9.33203125" bestFit="1" customWidth="1"/>
    <col min="3089" max="3089" width="8.5" bestFit="1" customWidth="1"/>
    <col min="3090" max="3090" width="10" bestFit="1" customWidth="1"/>
    <col min="3091" max="3091" width="9.1640625" bestFit="1" customWidth="1"/>
    <col min="3092" max="3092" width="9.33203125" bestFit="1" customWidth="1"/>
    <col min="3093" max="3093" width="11.1640625" bestFit="1" customWidth="1"/>
    <col min="3094" max="3094" width="10" bestFit="1" customWidth="1"/>
    <col min="3095" max="3095" width="9" bestFit="1" customWidth="1"/>
    <col min="3096" max="3096" width="12.83203125" bestFit="1" customWidth="1"/>
    <col min="3097" max="3097" width="9.5" bestFit="1" customWidth="1"/>
    <col min="3098" max="3098" width="12.33203125" bestFit="1" customWidth="1"/>
    <col min="3099" max="3099" width="18.5" bestFit="1" customWidth="1"/>
    <col min="3100" max="3100" width="9" bestFit="1" customWidth="1"/>
    <col min="3101" max="3101" width="13" bestFit="1" customWidth="1"/>
    <col min="3102" max="3102" width="9.6640625" bestFit="1" customWidth="1"/>
    <col min="3103" max="3103" width="12.5" bestFit="1" customWidth="1"/>
    <col min="3104" max="3104" width="18.6640625" bestFit="1" customWidth="1"/>
    <col min="3105" max="3105" width="9.6640625" bestFit="1" customWidth="1"/>
    <col min="3106" max="3107" width="6.33203125" bestFit="1" customWidth="1"/>
    <col min="3327" max="3327" width="9.5" bestFit="1" customWidth="1"/>
    <col min="3328" max="3328" width="7.33203125" bestFit="1" customWidth="1"/>
    <col min="3329" max="3329" width="17.5" bestFit="1" customWidth="1"/>
    <col min="3330" max="3330" width="18.1640625" bestFit="1" customWidth="1"/>
    <col min="3331" max="3331" width="16" bestFit="1" customWidth="1"/>
    <col min="3332" max="3332" width="9.5" bestFit="1" customWidth="1"/>
    <col min="3333" max="3333" width="12" bestFit="1" customWidth="1"/>
    <col min="3334" max="3334" width="13.33203125" bestFit="1" customWidth="1"/>
    <col min="3335" max="3335" width="11.83203125" bestFit="1" customWidth="1"/>
    <col min="3336" max="3337" width="6.1640625" bestFit="1" customWidth="1"/>
    <col min="3338" max="3338" width="5.1640625" bestFit="1" customWidth="1"/>
    <col min="3339" max="3339" width="6.83203125" bestFit="1" customWidth="1"/>
    <col min="3340" max="3340" width="9.6640625" bestFit="1" customWidth="1"/>
    <col min="3341" max="3341" width="7.1640625" bestFit="1" customWidth="1"/>
    <col min="3342" max="3342" width="11.33203125" bestFit="1" customWidth="1"/>
    <col min="3344" max="3344" width="9.33203125" bestFit="1" customWidth="1"/>
    <col min="3345" max="3345" width="8.5" bestFit="1" customWidth="1"/>
    <col min="3346" max="3346" width="10" bestFit="1" customWidth="1"/>
    <col min="3347" max="3347" width="9.1640625" bestFit="1" customWidth="1"/>
    <col min="3348" max="3348" width="9.33203125" bestFit="1" customWidth="1"/>
    <col min="3349" max="3349" width="11.1640625" bestFit="1" customWidth="1"/>
    <col min="3350" max="3350" width="10" bestFit="1" customWidth="1"/>
    <col min="3351" max="3351" width="9" bestFit="1" customWidth="1"/>
    <col min="3352" max="3352" width="12.83203125" bestFit="1" customWidth="1"/>
    <col min="3353" max="3353" width="9.5" bestFit="1" customWidth="1"/>
    <col min="3354" max="3354" width="12.33203125" bestFit="1" customWidth="1"/>
    <col min="3355" max="3355" width="18.5" bestFit="1" customWidth="1"/>
    <col min="3356" max="3356" width="9" bestFit="1" customWidth="1"/>
    <col min="3357" max="3357" width="13" bestFit="1" customWidth="1"/>
    <col min="3358" max="3358" width="9.6640625" bestFit="1" customWidth="1"/>
    <col min="3359" max="3359" width="12.5" bestFit="1" customWidth="1"/>
    <col min="3360" max="3360" width="18.6640625" bestFit="1" customWidth="1"/>
    <col min="3361" max="3361" width="9.6640625" bestFit="1" customWidth="1"/>
    <col min="3362" max="3363" width="6.33203125" bestFit="1" customWidth="1"/>
    <col min="3583" max="3583" width="9.5" bestFit="1" customWidth="1"/>
    <col min="3584" max="3584" width="7.33203125" bestFit="1" customWidth="1"/>
    <col min="3585" max="3585" width="17.5" bestFit="1" customWidth="1"/>
    <col min="3586" max="3586" width="18.1640625" bestFit="1" customWidth="1"/>
    <col min="3587" max="3587" width="16" bestFit="1" customWidth="1"/>
    <col min="3588" max="3588" width="9.5" bestFit="1" customWidth="1"/>
    <col min="3589" max="3589" width="12" bestFit="1" customWidth="1"/>
    <col min="3590" max="3590" width="13.33203125" bestFit="1" customWidth="1"/>
    <col min="3591" max="3591" width="11.83203125" bestFit="1" customWidth="1"/>
    <col min="3592" max="3593" width="6.1640625" bestFit="1" customWidth="1"/>
    <col min="3594" max="3594" width="5.1640625" bestFit="1" customWidth="1"/>
    <col min="3595" max="3595" width="6.83203125" bestFit="1" customWidth="1"/>
    <col min="3596" max="3596" width="9.6640625" bestFit="1" customWidth="1"/>
    <col min="3597" max="3597" width="7.1640625" bestFit="1" customWidth="1"/>
    <col min="3598" max="3598" width="11.33203125" bestFit="1" customWidth="1"/>
    <col min="3600" max="3600" width="9.33203125" bestFit="1" customWidth="1"/>
    <col min="3601" max="3601" width="8.5" bestFit="1" customWidth="1"/>
    <col min="3602" max="3602" width="10" bestFit="1" customWidth="1"/>
    <col min="3603" max="3603" width="9.1640625" bestFit="1" customWidth="1"/>
    <col min="3604" max="3604" width="9.33203125" bestFit="1" customWidth="1"/>
    <col min="3605" max="3605" width="11.1640625" bestFit="1" customWidth="1"/>
    <col min="3606" max="3606" width="10" bestFit="1" customWidth="1"/>
    <col min="3607" max="3607" width="9" bestFit="1" customWidth="1"/>
    <col min="3608" max="3608" width="12.83203125" bestFit="1" customWidth="1"/>
    <col min="3609" max="3609" width="9.5" bestFit="1" customWidth="1"/>
    <col min="3610" max="3610" width="12.33203125" bestFit="1" customWidth="1"/>
    <col min="3611" max="3611" width="18.5" bestFit="1" customWidth="1"/>
    <col min="3612" max="3612" width="9" bestFit="1" customWidth="1"/>
    <col min="3613" max="3613" width="13" bestFit="1" customWidth="1"/>
    <col min="3614" max="3614" width="9.6640625" bestFit="1" customWidth="1"/>
    <col min="3615" max="3615" width="12.5" bestFit="1" customWidth="1"/>
    <col min="3616" max="3616" width="18.6640625" bestFit="1" customWidth="1"/>
    <col min="3617" max="3617" width="9.6640625" bestFit="1" customWidth="1"/>
    <col min="3618" max="3619" width="6.33203125" bestFit="1" customWidth="1"/>
    <col min="3839" max="3839" width="9.5" bestFit="1" customWidth="1"/>
    <col min="3840" max="3840" width="7.33203125" bestFit="1" customWidth="1"/>
    <col min="3841" max="3841" width="17.5" bestFit="1" customWidth="1"/>
    <col min="3842" max="3842" width="18.1640625" bestFit="1" customWidth="1"/>
    <col min="3843" max="3843" width="16" bestFit="1" customWidth="1"/>
    <col min="3844" max="3844" width="9.5" bestFit="1" customWidth="1"/>
    <col min="3845" max="3845" width="12" bestFit="1" customWidth="1"/>
    <col min="3846" max="3846" width="13.33203125" bestFit="1" customWidth="1"/>
    <col min="3847" max="3847" width="11.83203125" bestFit="1" customWidth="1"/>
    <col min="3848" max="3849" width="6.1640625" bestFit="1" customWidth="1"/>
    <col min="3850" max="3850" width="5.1640625" bestFit="1" customWidth="1"/>
    <col min="3851" max="3851" width="6.83203125" bestFit="1" customWidth="1"/>
    <col min="3852" max="3852" width="9.6640625" bestFit="1" customWidth="1"/>
    <col min="3853" max="3853" width="7.1640625" bestFit="1" customWidth="1"/>
    <col min="3854" max="3854" width="11.33203125" bestFit="1" customWidth="1"/>
    <col min="3856" max="3856" width="9.33203125" bestFit="1" customWidth="1"/>
    <col min="3857" max="3857" width="8.5" bestFit="1" customWidth="1"/>
    <col min="3858" max="3858" width="10" bestFit="1" customWidth="1"/>
    <col min="3859" max="3859" width="9.1640625" bestFit="1" customWidth="1"/>
    <col min="3860" max="3860" width="9.33203125" bestFit="1" customWidth="1"/>
    <col min="3861" max="3861" width="11.1640625" bestFit="1" customWidth="1"/>
    <col min="3862" max="3862" width="10" bestFit="1" customWidth="1"/>
    <col min="3863" max="3863" width="9" bestFit="1" customWidth="1"/>
    <col min="3864" max="3864" width="12.83203125" bestFit="1" customWidth="1"/>
    <col min="3865" max="3865" width="9.5" bestFit="1" customWidth="1"/>
    <col min="3866" max="3866" width="12.33203125" bestFit="1" customWidth="1"/>
    <col min="3867" max="3867" width="18.5" bestFit="1" customWidth="1"/>
    <col min="3868" max="3868" width="9" bestFit="1" customWidth="1"/>
    <col min="3869" max="3869" width="13" bestFit="1" customWidth="1"/>
    <col min="3870" max="3870" width="9.6640625" bestFit="1" customWidth="1"/>
    <col min="3871" max="3871" width="12.5" bestFit="1" customWidth="1"/>
    <col min="3872" max="3872" width="18.6640625" bestFit="1" customWidth="1"/>
    <col min="3873" max="3873" width="9.6640625" bestFit="1" customWidth="1"/>
    <col min="3874" max="3875" width="6.33203125" bestFit="1" customWidth="1"/>
    <col min="4095" max="4095" width="9.5" bestFit="1" customWidth="1"/>
    <col min="4096" max="4096" width="7.33203125" bestFit="1" customWidth="1"/>
    <col min="4097" max="4097" width="17.5" bestFit="1" customWidth="1"/>
    <col min="4098" max="4098" width="18.1640625" bestFit="1" customWidth="1"/>
    <col min="4099" max="4099" width="16" bestFit="1" customWidth="1"/>
    <col min="4100" max="4100" width="9.5" bestFit="1" customWidth="1"/>
    <col min="4101" max="4101" width="12" bestFit="1" customWidth="1"/>
    <col min="4102" max="4102" width="13.33203125" bestFit="1" customWidth="1"/>
    <col min="4103" max="4103" width="11.83203125" bestFit="1" customWidth="1"/>
    <col min="4104" max="4105" width="6.1640625" bestFit="1" customWidth="1"/>
    <col min="4106" max="4106" width="5.1640625" bestFit="1" customWidth="1"/>
    <col min="4107" max="4107" width="6.83203125" bestFit="1" customWidth="1"/>
    <col min="4108" max="4108" width="9.6640625" bestFit="1" customWidth="1"/>
    <col min="4109" max="4109" width="7.1640625" bestFit="1" customWidth="1"/>
    <col min="4110" max="4110" width="11.33203125" bestFit="1" customWidth="1"/>
    <col min="4112" max="4112" width="9.33203125" bestFit="1" customWidth="1"/>
    <col min="4113" max="4113" width="8.5" bestFit="1" customWidth="1"/>
    <col min="4114" max="4114" width="10" bestFit="1" customWidth="1"/>
    <col min="4115" max="4115" width="9.1640625" bestFit="1" customWidth="1"/>
    <col min="4116" max="4116" width="9.33203125" bestFit="1" customWidth="1"/>
    <col min="4117" max="4117" width="11.1640625" bestFit="1" customWidth="1"/>
    <col min="4118" max="4118" width="10" bestFit="1" customWidth="1"/>
    <col min="4119" max="4119" width="9" bestFit="1" customWidth="1"/>
    <col min="4120" max="4120" width="12.83203125" bestFit="1" customWidth="1"/>
    <col min="4121" max="4121" width="9.5" bestFit="1" customWidth="1"/>
    <col min="4122" max="4122" width="12.33203125" bestFit="1" customWidth="1"/>
    <col min="4123" max="4123" width="18.5" bestFit="1" customWidth="1"/>
    <col min="4124" max="4124" width="9" bestFit="1" customWidth="1"/>
    <col min="4125" max="4125" width="13" bestFit="1" customWidth="1"/>
    <col min="4126" max="4126" width="9.6640625" bestFit="1" customWidth="1"/>
    <col min="4127" max="4127" width="12.5" bestFit="1" customWidth="1"/>
    <col min="4128" max="4128" width="18.6640625" bestFit="1" customWidth="1"/>
    <col min="4129" max="4129" width="9.6640625" bestFit="1" customWidth="1"/>
    <col min="4130" max="4131" width="6.33203125" bestFit="1" customWidth="1"/>
    <col min="4351" max="4351" width="9.5" bestFit="1" customWidth="1"/>
    <col min="4352" max="4352" width="7.33203125" bestFit="1" customWidth="1"/>
    <col min="4353" max="4353" width="17.5" bestFit="1" customWidth="1"/>
    <col min="4354" max="4354" width="18.1640625" bestFit="1" customWidth="1"/>
    <col min="4355" max="4355" width="16" bestFit="1" customWidth="1"/>
    <col min="4356" max="4356" width="9.5" bestFit="1" customWidth="1"/>
    <col min="4357" max="4357" width="12" bestFit="1" customWidth="1"/>
    <col min="4358" max="4358" width="13.33203125" bestFit="1" customWidth="1"/>
    <col min="4359" max="4359" width="11.83203125" bestFit="1" customWidth="1"/>
    <col min="4360" max="4361" width="6.1640625" bestFit="1" customWidth="1"/>
    <col min="4362" max="4362" width="5.1640625" bestFit="1" customWidth="1"/>
    <col min="4363" max="4363" width="6.83203125" bestFit="1" customWidth="1"/>
    <col min="4364" max="4364" width="9.6640625" bestFit="1" customWidth="1"/>
    <col min="4365" max="4365" width="7.1640625" bestFit="1" customWidth="1"/>
    <col min="4366" max="4366" width="11.33203125" bestFit="1" customWidth="1"/>
    <col min="4368" max="4368" width="9.33203125" bestFit="1" customWidth="1"/>
    <col min="4369" max="4369" width="8.5" bestFit="1" customWidth="1"/>
    <col min="4370" max="4370" width="10" bestFit="1" customWidth="1"/>
    <col min="4371" max="4371" width="9.1640625" bestFit="1" customWidth="1"/>
    <col min="4372" max="4372" width="9.33203125" bestFit="1" customWidth="1"/>
    <col min="4373" max="4373" width="11.1640625" bestFit="1" customWidth="1"/>
    <col min="4374" max="4374" width="10" bestFit="1" customWidth="1"/>
    <col min="4375" max="4375" width="9" bestFit="1" customWidth="1"/>
    <col min="4376" max="4376" width="12.83203125" bestFit="1" customWidth="1"/>
    <col min="4377" max="4377" width="9.5" bestFit="1" customWidth="1"/>
    <col min="4378" max="4378" width="12.33203125" bestFit="1" customWidth="1"/>
    <col min="4379" max="4379" width="18.5" bestFit="1" customWidth="1"/>
    <col min="4380" max="4380" width="9" bestFit="1" customWidth="1"/>
    <col min="4381" max="4381" width="13" bestFit="1" customWidth="1"/>
    <col min="4382" max="4382" width="9.6640625" bestFit="1" customWidth="1"/>
    <col min="4383" max="4383" width="12.5" bestFit="1" customWidth="1"/>
    <col min="4384" max="4384" width="18.6640625" bestFit="1" customWidth="1"/>
    <col min="4385" max="4385" width="9.6640625" bestFit="1" customWidth="1"/>
    <col min="4386" max="4387" width="6.33203125" bestFit="1" customWidth="1"/>
    <col min="4607" max="4607" width="9.5" bestFit="1" customWidth="1"/>
    <col min="4608" max="4608" width="7.33203125" bestFit="1" customWidth="1"/>
    <col min="4609" max="4609" width="17.5" bestFit="1" customWidth="1"/>
    <col min="4610" max="4610" width="18.1640625" bestFit="1" customWidth="1"/>
    <col min="4611" max="4611" width="16" bestFit="1" customWidth="1"/>
    <col min="4612" max="4612" width="9.5" bestFit="1" customWidth="1"/>
    <col min="4613" max="4613" width="12" bestFit="1" customWidth="1"/>
    <col min="4614" max="4614" width="13.33203125" bestFit="1" customWidth="1"/>
    <col min="4615" max="4615" width="11.83203125" bestFit="1" customWidth="1"/>
    <col min="4616" max="4617" width="6.1640625" bestFit="1" customWidth="1"/>
    <col min="4618" max="4618" width="5.1640625" bestFit="1" customWidth="1"/>
    <col min="4619" max="4619" width="6.83203125" bestFit="1" customWidth="1"/>
    <col min="4620" max="4620" width="9.6640625" bestFit="1" customWidth="1"/>
    <col min="4621" max="4621" width="7.1640625" bestFit="1" customWidth="1"/>
    <col min="4622" max="4622" width="11.33203125" bestFit="1" customWidth="1"/>
    <col min="4624" max="4624" width="9.33203125" bestFit="1" customWidth="1"/>
    <col min="4625" max="4625" width="8.5" bestFit="1" customWidth="1"/>
    <col min="4626" max="4626" width="10" bestFit="1" customWidth="1"/>
    <col min="4627" max="4627" width="9.1640625" bestFit="1" customWidth="1"/>
    <col min="4628" max="4628" width="9.33203125" bestFit="1" customWidth="1"/>
    <col min="4629" max="4629" width="11.1640625" bestFit="1" customWidth="1"/>
    <col min="4630" max="4630" width="10" bestFit="1" customWidth="1"/>
    <col min="4631" max="4631" width="9" bestFit="1" customWidth="1"/>
    <col min="4632" max="4632" width="12.83203125" bestFit="1" customWidth="1"/>
    <col min="4633" max="4633" width="9.5" bestFit="1" customWidth="1"/>
    <col min="4634" max="4634" width="12.33203125" bestFit="1" customWidth="1"/>
    <col min="4635" max="4635" width="18.5" bestFit="1" customWidth="1"/>
    <col min="4636" max="4636" width="9" bestFit="1" customWidth="1"/>
    <col min="4637" max="4637" width="13" bestFit="1" customWidth="1"/>
    <col min="4638" max="4638" width="9.6640625" bestFit="1" customWidth="1"/>
    <col min="4639" max="4639" width="12.5" bestFit="1" customWidth="1"/>
    <col min="4640" max="4640" width="18.6640625" bestFit="1" customWidth="1"/>
    <col min="4641" max="4641" width="9.6640625" bestFit="1" customWidth="1"/>
    <col min="4642" max="4643" width="6.33203125" bestFit="1" customWidth="1"/>
    <col min="4863" max="4863" width="9.5" bestFit="1" customWidth="1"/>
    <col min="4864" max="4864" width="7.33203125" bestFit="1" customWidth="1"/>
    <col min="4865" max="4865" width="17.5" bestFit="1" customWidth="1"/>
    <col min="4866" max="4866" width="18.1640625" bestFit="1" customWidth="1"/>
    <col min="4867" max="4867" width="16" bestFit="1" customWidth="1"/>
    <col min="4868" max="4868" width="9.5" bestFit="1" customWidth="1"/>
    <col min="4869" max="4869" width="12" bestFit="1" customWidth="1"/>
    <col min="4870" max="4870" width="13.33203125" bestFit="1" customWidth="1"/>
    <col min="4871" max="4871" width="11.83203125" bestFit="1" customWidth="1"/>
    <col min="4872" max="4873" width="6.1640625" bestFit="1" customWidth="1"/>
    <col min="4874" max="4874" width="5.1640625" bestFit="1" customWidth="1"/>
    <col min="4875" max="4875" width="6.83203125" bestFit="1" customWidth="1"/>
    <col min="4876" max="4876" width="9.6640625" bestFit="1" customWidth="1"/>
    <col min="4877" max="4877" width="7.1640625" bestFit="1" customWidth="1"/>
    <col min="4878" max="4878" width="11.33203125" bestFit="1" customWidth="1"/>
    <col min="4880" max="4880" width="9.33203125" bestFit="1" customWidth="1"/>
    <col min="4881" max="4881" width="8.5" bestFit="1" customWidth="1"/>
    <col min="4882" max="4882" width="10" bestFit="1" customWidth="1"/>
    <col min="4883" max="4883" width="9.1640625" bestFit="1" customWidth="1"/>
    <col min="4884" max="4884" width="9.33203125" bestFit="1" customWidth="1"/>
    <col min="4885" max="4885" width="11.1640625" bestFit="1" customWidth="1"/>
    <col min="4886" max="4886" width="10" bestFit="1" customWidth="1"/>
    <col min="4887" max="4887" width="9" bestFit="1" customWidth="1"/>
    <col min="4888" max="4888" width="12.83203125" bestFit="1" customWidth="1"/>
    <col min="4889" max="4889" width="9.5" bestFit="1" customWidth="1"/>
    <col min="4890" max="4890" width="12.33203125" bestFit="1" customWidth="1"/>
    <col min="4891" max="4891" width="18.5" bestFit="1" customWidth="1"/>
    <col min="4892" max="4892" width="9" bestFit="1" customWidth="1"/>
    <col min="4893" max="4893" width="13" bestFit="1" customWidth="1"/>
    <col min="4894" max="4894" width="9.6640625" bestFit="1" customWidth="1"/>
    <col min="4895" max="4895" width="12.5" bestFit="1" customWidth="1"/>
    <col min="4896" max="4896" width="18.6640625" bestFit="1" customWidth="1"/>
    <col min="4897" max="4897" width="9.6640625" bestFit="1" customWidth="1"/>
    <col min="4898" max="4899" width="6.33203125" bestFit="1" customWidth="1"/>
    <col min="5119" max="5119" width="9.5" bestFit="1" customWidth="1"/>
    <col min="5120" max="5120" width="7.33203125" bestFit="1" customWidth="1"/>
    <col min="5121" max="5121" width="17.5" bestFit="1" customWidth="1"/>
    <col min="5122" max="5122" width="18.1640625" bestFit="1" customWidth="1"/>
    <col min="5123" max="5123" width="16" bestFit="1" customWidth="1"/>
    <col min="5124" max="5124" width="9.5" bestFit="1" customWidth="1"/>
    <col min="5125" max="5125" width="12" bestFit="1" customWidth="1"/>
    <col min="5126" max="5126" width="13.33203125" bestFit="1" customWidth="1"/>
    <col min="5127" max="5127" width="11.83203125" bestFit="1" customWidth="1"/>
    <col min="5128" max="5129" width="6.1640625" bestFit="1" customWidth="1"/>
    <col min="5130" max="5130" width="5.1640625" bestFit="1" customWidth="1"/>
    <col min="5131" max="5131" width="6.83203125" bestFit="1" customWidth="1"/>
    <col min="5132" max="5132" width="9.6640625" bestFit="1" customWidth="1"/>
    <col min="5133" max="5133" width="7.1640625" bestFit="1" customWidth="1"/>
    <col min="5134" max="5134" width="11.33203125" bestFit="1" customWidth="1"/>
    <col min="5136" max="5136" width="9.33203125" bestFit="1" customWidth="1"/>
    <col min="5137" max="5137" width="8.5" bestFit="1" customWidth="1"/>
    <col min="5138" max="5138" width="10" bestFit="1" customWidth="1"/>
    <col min="5139" max="5139" width="9.1640625" bestFit="1" customWidth="1"/>
    <col min="5140" max="5140" width="9.33203125" bestFit="1" customWidth="1"/>
    <col min="5141" max="5141" width="11.1640625" bestFit="1" customWidth="1"/>
    <col min="5142" max="5142" width="10" bestFit="1" customWidth="1"/>
    <col min="5143" max="5143" width="9" bestFit="1" customWidth="1"/>
    <col min="5144" max="5144" width="12.83203125" bestFit="1" customWidth="1"/>
    <col min="5145" max="5145" width="9.5" bestFit="1" customWidth="1"/>
    <col min="5146" max="5146" width="12.33203125" bestFit="1" customWidth="1"/>
    <col min="5147" max="5147" width="18.5" bestFit="1" customWidth="1"/>
    <col min="5148" max="5148" width="9" bestFit="1" customWidth="1"/>
    <col min="5149" max="5149" width="13" bestFit="1" customWidth="1"/>
    <col min="5150" max="5150" width="9.6640625" bestFit="1" customWidth="1"/>
    <col min="5151" max="5151" width="12.5" bestFit="1" customWidth="1"/>
    <col min="5152" max="5152" width="18.6640625" bestFit="1" customWidth="1"/>
    <col min="5153" max="5153" width="9.6640625" bestFit="1" customWidth="1"/>
    <col min="5154" max="5155" width="6.33203125" bestFit="1" customWidth="1"/>
    <col min="5375" max="5375" width="9.5" bestFit="1" customWidth="1"/>
    <col min="5376" max="5376" width="7.33203125" bestFit="1" customWidth="1"/>
    <col min="5377" max="5377" width="17.5" bestFit="1" customWidth="1"/>
    <col min="5378" max="5378" width="18.1640625" bestFit="1" customWidth="1"/>
    <col min="5379" max="5379" width="16" bestFit="1" customWidth="1"/>
    <col min="5380" max="5380" width="9.5" bestFit="1" customWidth="1"/>
    <col min="5381" max="5381" width="12" bestFit="1" customWidth="1"/>
    <col min="5382" max="5382" width="13.33203125" bestFit="1" customWidth="1"/>
    <col min="5383" max="5383" width="11.83203125" bestFit="1" customWidth="1"/>
    <col min="5384" max="5385" width="6.1640625" bestFit="1" customWidth="1"/>
    <col min="5386" max="5386" width="5.1640625" bestFit="1" customWidth="1"/>
    <col min="5387" max="5387" width="6.83203125" bestFit="1" customWidth="1"/>
    <col min="5388" max="5388" width="9.6640625" bestFit="1" customWidth="1"/>
    <col min="5389" max="5389" width="7.1640625" bestFit="1" customWidth="1"/>
    <col min="5390" max="5390" width="11.33203125" bestFit="1" customWidth="1"/>
    <col min="5392" max="5392" width="9.33203125" bestFit="1" customWidth="1"/>
    <col min="5393" max="5393" width="8.5" bestFit="1" customWidth="1"/>
    <col min="5394" max="5394" width="10" bestFit="1" customWidth="1"/>
    <col min="5395" max="5395" width="9.1640625" bestFit="1" customWidth="1"/>
    <col min="5396" max="5396" width="9.33203125" bestFit="1" customWidth="1"/>
    <col min="5397" max="5397" width="11.1640625" bestFit="1" customWidth="1"/>
    <col min="5398" max="5398" width="10" bestFit="1" customWidth="1"/>
    <col min="5399" max="5399" width="9" bestFit="1" customWidth="1"/>
    <col min="5400" max="5400" width="12.83203125" bestFit="1" customWidth="1"/>
    <col min="5401" max="5401" width="9.5" bestFit="1" customWidth="1"/>
    <col min="5402" max="5402" width="12.33203125" bestFit="1" customWidth="1"/>
    <col min="5403" max="5403" width="18.5" bestFit="1" customWidth="1"/>
    <col min="5404" max="5404" width="9" bestFit="1" customWidth="1"/>
    <col min="5405" max="5405" width="13" bestFit="1" customWidth="1"/>
    <col min="5406" max="5406" width="9.6640625" bestFit="1" customWidth="1"/>
    <col min="5407" max="5407" width="12.5" bestFit="1" customWidth="1"/>
    <col min="5408" max="5408" width="18.6640625" bestFit="1" customWidth="1"/>
    <col min="5409" max="5409" width="9.6640625" bestFit="1" customWidth="1"/>
    <col min="5410" max="5411" width="6.33203125" bestFit="1" customWidth="1"/>
    <col min="5631" max="5631" width="9.5" bestFit="1" customWidth="1"/>
    <col min="5632" max="5632" width="7.33203125" bestFit="1" customWidth="1"/>
    <col min="5633" max="5633" width="17.5" bestFit="1" customWidth="1"/>
    <col min="5634" max="5634" width="18.1640625" bestFit="1" customWidth="1"/>
    <col min="5635" max="5635" width="16" bestFit="1" customWidth="1"/>
    <col min="5636" max="5636" width="9.5" bestFit="1" customWidth="1"/>
    <col min="5637" max="5637" width="12" bestFit="1" customWidth="1"/>
    <col min="5638" max="5638" width="13.33203125" bestFit="1" customWidth="1"/>
    <col min="5639" max="5639" width="11.83203125" bestFit="1" customWidth="1"/>
    <col min="5640" max="5641" width="6.1640625" bestFit="1" customWidth="1"/>
    <col min="5642" max="5642" width="5.1640625" bestFit="1" customWidth="1"/>
    <col min="5643" max="5643" width="6.83203125" bestFit="1" customWidth="1"/>
    <col min="5644" max="5644" width="9.6640625" bestFit="1" customWidth="1"/>
    <col min="5645" max="5645" width="7.1640625" bestFit="1" customWidth="1"/>
    <col min="5646" max="5646" width="11.33203125" bestFit="1" customWidth="1"/>
    <col min="5648" max="5648" width="9.33203125" bestFit="1" customWidth="1"/>
    <col min="5649" max="5649" width="8.5" bestFit="1" customWidth="1"/>
    <col min="5650" max="5650" width="10" bestFit="1" customWidth="1"/>
    <col min="5651" max="5651" width="9.1640625" bestFit="1" customWidth="1"/>
    <col min="5652" max="5652" width="9.33203125" bestFit="1" customWidth="1"/>
    <col min="5653" max="5653" width="11.1640625" bestFit="1" customWidth="1"/>
    <col min="5654" max="5654" width="10" bestFit="1" customWidth="1"/>
    <col min="5655" max="5655" width="9" bestFit="1" customWidth="1"/>
    <col min="5656" max="5656" width="12.83203125" bestFit="1" customWidth="1"/>
    <col min="5657" max="5657" width="9.5" bestFit="1" customWidth="1"/>
    <col min="5658" max="5658" width="12.33203125" bestFit="1" customWidth="1"/>
    <col min="5659" max="5659" width="18.5" bestFit="1" customWidth="1"/>
    <col min="5660" max="5660" width="9" bestFit="1" customWidth="1"/>
    <col min="5661" max="5661" width="13" bestFit="1" customWidth="1"/>
    <col min="5662" max="5662" width="9.6640625" bestFit="1" customWidth="1"/>
    <col min="5663" max="5663" width="12.5" bestFit="1" customWidth="1"/>
    <col min="5664" max="5664" width="18.6640625" bestFit="1" customWidth="1"/>
    <col min="5665" max="5665" width="9.6640625" bestFit="1" customWidth="1"/>
    <col min="5666" max="5667" width="6.33203125" bestFit="1" customWidth="1"/>
    <col min="5887" max="5887" width="9.5" bestFit="1" customWidth="1"/>
    <col min="5888" max="5888" width="7.33203125" bestFit="1" customWidth="1"/>
    <col min="5889" max="5889" width="17.5" bestFit="1" customWidth="1"/>
    <col min="5890" max="5890" width="18.1640625" bestFit="1" customWidth="1"/>
    <col min="5891" max="5891" width="16" bestFit="1" customWidth="1"/>
    <col min="5892" max="5892" width="9.5" bestFit="1" customWidth="1"/>
    <col min="5893" max="5893" width="12" bestFit="1" customWidth="1"/>
    <col min="5894" max="5894" width="13.33203125" bestFit="1" customWidth="1"/>
    <col min="5895" max="5895" width="11.83203125" bestFit="1" customWidth="1"/>
    <col min="5896" max="5897" width="6.1640625" bestFit="1" customWidth="1"/>
    <col min="5898" max="5898" width="5.1640625" bestFit="1" customWidth="1"/>
    <col min="5899" max="5899" width="6.83203125" bestFit="1" customWidth="1"/>
    <col min="5900" max="5900" width="9.6640625" bestFit="1" customWidth="1"/>
    <col min="5901" max="5901" width="7.1640625" bestFit="1" customWidth="1"/>
    <col min="5902" max="5902" width="11.33203125" bestFit="1" customWidth="1"/>
    <col min="5904" max="5904" width="9.33203125" bestFit="1" customWidth="1"/>
    <col min="5905" max="5905" width="8.5" bestFit="1" customWidth="1"/>
    <col min="5906" max="5906" width="10" bestFit="1" customWidth="1"/>
    <col min="5907" max="5907" width="9.1640625" bestFit="1" customWidth="1"/>
    <col min="5908" max="5908" width="9.33203125" bestFit="1" customWidth="1"/>
    <col min="5909" max="5909" width="11.1640625" bestFit="1" customWidth="1"/>
    <col min="5910" max="5910" width="10" bestFit="1" customWidth="1"/>
    <col min="5911" max="5911" width="9" bestFit="1" customWidth="1"/>
    <col min="5912" max="5912" width="12.83203125" bestFit="1" customWidth="1"/>
    <col min="5913" max="5913" width="9.5" bestFit="1" customWidth="1"/>
    <col min="5914" max="5914" width="12.33203125" bestFit="1" customWidth="1"/>
    <col min="5915" max="5915" width="18.5" bestFit="1" customWidth="1"/>
    <col min="5916" max="5916" width="9" bestFit="1" customWidth="1"/>
    <col min="5917" max="5917" width="13" bestFit="1" customWidth="1"/>
    <col min="5918" max="5918" width="9.6640625" bestFit="1" customWidth="1"/>
    <col min="5919" max="5919" width="12.5" bestFit="1" customWidth="1"/>
    <col min="5920" max="5920" width="18.6640625" bestFit="1" customWidth="1"/>
    <col min="5921" max="5921" width="9.6640625" bestFit="1" customWidth="1"/>
    <col min="5922" max="5923" width="6.33203125" bestFit="1" customWidth="1"/>
    <col min="6143" max="6143" width="9.5" bestFit="1" customWidth="1"/>
    <col min="6144" max="6144" width="7.33203125" bestFit="1" customWidth="1"/>
    <col min="6145" max="6145" width="17.5" bestFit="1" customWidth="1"/>
    <col min="6146" max="6146" width="18.1640625" bestFit="1" customWidth="1"/>
    <col min="6147" max="6147" width="16" bestFit="1" customWidth="1"/>
    <col min="6148" max="6148" width="9.5" bestFit="1" customWidth="1"/>
    <col min="6149" max="6149" width="12" bestFit="1" customWidth="1"/>
    <col min="6150" max="6150" width="13.33203125" bestFit="1" customWidth="1"/>
    <col min="6151" max="6151" width="11.83203125" bestFit="1" customWidth="1"/>
    <col min="6152" max="6153" width="6.1640625" bestFit="1" customWidth="1"/>
    <col min="6154" max="6154" width="5.1640625" bestFit="1" customWidth="1"/>
    <col min="6155" max="6155" width="6.83203125" bestFit="1" customWidth="1"/>
    <col min="6156" max="6156" width="9.6640625" bestFit="1" customWidth="1"/>
    <col min="6157" max="6157" width="7.1640625" bestFit="1" customWidth="1"/>
    <col min="6158" max="6158" width="11.33203125" bestFit="1" customWidth="1"/>
    <col min="6160" max="6160" width="9.33203125" bestFit="1" customWidth="1"/>
    <col min="6161" max="6161" width="8.5" bestFit="1" customWidth="1"/>
    <col min="6162" max="6162" width="10" bestFit="1" customWidth="1"/>
    <col min="6163" max="6163" width="9.1640625" bestFit="1" customWidth="1"/>
    <col min="6164" max="6164" width="9.33203125" bestFit="1" customWidth="1"/>
    <col min="6165" max="6165" width="11.1640625" bestFit="1" customWidth="1"/>
    <col min="6166" max="6166" width="10" bestFit="1" customWidth="1"/>
    <col min="6167" max="6167" width="9" bestFit="1" customWidth="1"/>
    <col min="6168" max="6168" width="12.83203125" bestFit="1" customWidth="1"/>
    <col min="6169" max="6169" width="9.5" bestFit="1" customWidth="1"/>
    <col min="6170" max="6170" width="12.33203125" bestFit="1" customWidth="1"/>
    <col min="6171" max="6171" width="18.5" bestFit="1" customWidth="1"/>
    <col min="6172" max="6172" width="9" bestFit="1" customWidth="1"/>
    <col min="6173" max="6173" width="13" bestFit="1" customWidth="1"/>
    <col min="6174" max="6174" width="9.6640625" bestFit="1" customWidth="1"/>
    <col min="6175" max="6175" width="12.5" bestFit="1" customWidth="1"/>
    <col min="6176" max="6176" width="18.6640625" bestFit="1" customWidth="1"/>
    <col min="6177" max="6177" width="9.6640625" bestFit="1" customWidth="1"/>
    <col min="6178" max="6179" width="6.33203125" bestFit="1" customWidth="1"/>
    <col min="6399" max="6399" width="9.5" bestFit="1" customWidth="1"/>
    <col min="6400" max="6400" width="7.33203125" bestFit="1" customWidth="1"/>
    <col min="6401" max="6401" width="17.5" bestFit="1" customWidth="1"/>
    <col min="6402" max="6402" width="18.1640625" bestFit="1" customWidth="1"/>
    <col min="6403" max="6403" width="16" bestFit="1" customWidth="1"/>
    <col min="6404" max="6404" width="9.5" bestFit="1" customWidth="1"/>
    <col min="6405" max="6405" width="12" bestFit="1" customWidth="1"/>
    <col min="6406" max="6406" width="13.33203125" bestFit="1" customWidth="1"/>
    <col min="6407" max="6407" width="11.83203125" bestFit="1" customWidth="1"/>
    <col min="6408" max="6409" width="6.1640625" bestFit="1" customWidth="1"/>
    <col min="6410" max="6410" width="5.1640625" bestFit="1" customWidth="1"/>
    <col min="6411" max="6411" width="6.83203125" bestFit="1" customWidth="1"/>
    <col min="6412" max="6412" width="9.6640625" bestFit="1" customWidth="1"/>
    <col min="6413" max="6413" width="7.1640625" bestFit="1" customWidth="1"/>
    <col min="6414" max="6414" width="11.33203125" bestFit="1" customWidth="1"/>
    <col min="6416" max="6416" width="9.33203125" bestFit="1" customWidth="1"/>
    <col min="6417" max="6417" width="8.5" bestFit="1" customWidth="1"/>
    <col min="6418" max="6418" width="10" bestFit="1" customWidth="1"/>
    <col min="6419" max="6419" width="9.1640625" bestFit="1" customWidth="1"/>
    <col min="6420" max="6420" width="9.33203125" bestFit="1" customWidth="1"/>
    <col min="6421" max="6421" width="11.1640625" bestFit="1" customWidth="1"/>
    <col min="6422" max="6422" width="10" bestFit="1" customWidth="1"/>
    <col min="6423" max="6423" width="9" bestFit="1" customWidth="1"/>
    <col min="6424" max="6424" width="12.83203125" bestFit="1" customWidth="1"/>
    <col min="6425" max="6425" width="9.5" bestFit="1" customWidth="1"/>
    <col min="6426" max="6426" width="12.33203125" bestFit="1" customWidth="1"/>
    <col min="6427" max="6427" width="18.5" bestFit="1" customWidth="1"/>
    <col min="6428" max="6428" width="9" bestFit="1" customWidth="1"/>
    <col min="6429" max="6429" width="13" bestFit="1" customWidth="1"/>
    <col min="6430" max="6430" width="9.6640625" bestFit="1" customWidth="1"/>
    <col min="6431" max="6431" width="12.5" bestFit="1" customWidth="1"/>
    <col min="6432" max="6432" width="18.6640625" bestFit="1" customWidth="1"/>
    <col min="6433" max="6433" width="9.6640625" bestFit="1" customWidth="1"/>
    <col min="6434" max="6435" width="6.33203125" bestFit="1" customWidth="1"/>
    <col min="6655" max="6655" width="9.5" bestFit="1" customWidth="1"/>
    <col min="6656" max="6656" width="7.33203125" bestFit="1" customWidth="1"/>
    <col min="6657" max="6657" width="17.5" bestFit="1" customWidth="1"/>
    <col min="6658" max="6658" width="18.1640625" bestFit="1" customWidth="1"/>
    <col min="6659" max="6659" width="16" bestFit="1" customWidth="1"/>
    <col min="6660" max="6660" width="9.5" bestFit="1" customWidth="1"/>
    <col min="6661" max="6661" width="12" bestFit="1" customWidth="1"/>
    <col min="6662" max="6662" width="13.33203125" bestFit="1" customWidth="1"/>
    <col min="6663" max="6663" width="11.83203125" bestFit="1" customWidth="1"/>
    <col min="6664" max="6665" width="6.1640625" bestFit="1" customWidth="1"/>
    <col min="6666" max="6666" width="5.1640625" bestFit="1" customWidth="1"/>
    <col min="6667" max="6667" width="6.83203125" bestFit="1" customWidth="1"/>
    <col min="6668" max="6668" width="9.6640625" bestFit="1" customWidth="1"/>
    <col min="6669" max="6669" width="7.1640625" bestFit="1" customWidth="1"/>
    <col min="6670" max="6670" width="11.33203125" bestFit="1" customWidth="1"/>
    <col min="6672" max="6672" width="9.33203125" bestFit="1" customWidth="1"/>
    <col min="6673" max="6673" width="8.5" bestFit="1" customWidth="1"/>
    <col min="6674" max="6674" width="10" bestFit="1" customWidth="1"/>
    <col min="6675" max="6675" width="9.1640625" bestFit="1" customWidth="1"/>
    <col min="6676" max="6676" width="9.33203125" bestFit="1" customWidth="1"/>
    <col min="6677" max="6677" width="11.1640625" bestFit="1" customWidth="1"/>
    <col min="6678" max="6678" width="10" bestFit="1" customWidth="1"/>
    <col min="6679" max="6679" width="9" bestFit="1" customWidth="1"/>
    <col min="6680" max="6680" width="12.83203125" bestFit="1" customWidth="1"/>
    <col min="6681" max="6681" width="9.5" bestFit="1" customWidth="1"/>
    <col min="6682" max="6682" width="12.33203125" bestFit="1" customWidth="1"/>
    <col min="6683" max="6683" width="18.5" bestFit="1" customWidth="1"/>
    <col min="6684" max="6684" width="9" bestFit="1" customWidth="1"/>
    <col min="6685" max="6685" width="13" bestFit="1" customWidth="1"/>
    <col min="6686" max="6686" width="9.6640625" bestFit="1" customWidth="1"/>
    <col min="6687" max="6687" width="12.5" bestFit="1" customWidth="1"/>
    <col min="6688" max="6688" width="18.6640625" bestFit="1" customWidth="1"/>
    <col min="6689" max="6689" width="9.6640625" bestFit="1" customWidth="1"/>
    <col min="6690" max="6691" width="6.33203125" bestFit="1" customWidth="1"/>
    <col min="6911" max="6911" width="9.5" bestFit="1" customWidth="1"/>
    <col min="6912" max="6912" width="7.33203125" bestFit="1" customWidth="1"/>
    <col min="6913" max="6913" width="17.5" bestFit="1" customWidth="1"/>
    <col min="6914" max="6914" width="18.1640625" bestFit="1" customWidth="1"/>
    <col min="6915" max="6915" width="16" bestFit="1" customWidth="1"/>
    <col min="6916" max="6916" width="9.5" bestFit="1" customWidth="1"/>
    <col min="6917" max="6917" width="12" bestFit="1" customWidth="1"/>
    <col min="6918" max="6918" width="13.33203125" bestFit="1" customWidth="1"/>
    <col min="6919" max="6919" width="11.83203125" bestFit="1" customWidth="1"/>
    <col min="6920" max="6921" width="6.1640625" bestFit="1" customWidth="1"/>
    <col min="6922" max="6922" width="5.1640625" bestFit="1" customWidth="1"/>
    <col min="6923" max="6923" width="6.83203125" bestFit="1" customWidth="1"/>
    <col min="6924" max="6924" width="9.6640625" bestFit="1" customWidth="1"/>
    <col min="6925" max="6925" width="7.1640625" bestFit="1" customWidth="1"/>
    <col min="6926" max="6926" width="11.33203125" bestFit="1" customWidth="1"/>
    <col min="6928" max="6928" width="9.33203125" bestFit="1" customWidth="1"/>
    <col min="6929" max="6929" width="8.5" bestFit="1" customWidth="1"/>
    <col min="6930" max="6930" width="10" bestFit="1" customWidth="1"/>
    <col min="6931" max="6931" width="9.1640625" bestFit="1" customWidth="1"/>
    <col min="6932" max="6932" width="9.33203125" bestFit="1" customWidth="1"/>
    <col min="6933" max="6933" width="11.1640625" bestFit="1" customWidth="1"/>
    <col min="6934" max="6934" width="10" bestFit="1" customWidth="1"/>
    <col min="6935" max="6935" width="9" bestFit="1" customWidth="1"/>
    <col min="6936" max="6936" width="12.83203125" bestFit="1" customWidth="1"/>
    <col min="6937" max="6937" width="9.5" bestFit="1" customWidth="1"/>
    <col min="6938" max="6938" width="12.33203125" bestFit="1" customWidth="1"/>
    <col min="6939" max="6939" width="18.5" bestFit="1" customWidth="1"/>
    <col min="6940" max="6940" width="9" bestFit="1" customWidth="1"/>
    <col min="6941" max="6941" width="13" bestFit="1" customWidth="1"/>
    <col min="6942" max="6942" width="9.6640625" bestFit="1" customWidth="1"/>
    <col min="6943" max="6943" width="12.5" bestFit="1" customWidth="1"/>
    <col min="6944" max="6944" width="18.6640625" bestFit="1" customWidth="1"/>
    <col min="6945" max="6945" width="9.6640625" bestFit="1" customWidth="1"/>
    <col min="6946" max="6947" width="6.33203125" bestFit="1" customWidth="1"/>
    <col min="7167" max="7167" width="9.5" bestFit="1" customWidth="1"/>
    <col min="7168" max="7168" width="7.33203125" bestFit="1" customWidth="1"/>
    <col min="7169" max="7169" width="17.5" bestFit="1" customWidth="1"/>
    <col min="7170" max="7170" width="18.1640625" bestFit="1" customWidth="1"/>
    <col min="7171" max="7171" width="16" bestFit="1" customWidth="1"/>
    <col min="7172" max="7172" width="9.5" bestFit="1" customWidth="1"/>
    <col min="7173" max="7173" width="12" bestFit="1" customWidth="1"/>
    <col min="7174" max="7174" width="13.33203125" bestFit="1" customWidth="1"/>
    <col min="7175" max="7175" width="11.83203125" bestFit="1" customWidth="1"/>
    <col min="7176" max="7177" width="6.1640625" bestFit="1" customWidth="1"/>
    <col min="7178" max="7178" width="5.1640625" bestFit="1" customWidth="1"/>
    <col min="7179" max="7179" width="6.83203125" bestFit="1" customWidth="1"/>
    <col min="7180" max="7180" width="9.6640625" bestFit="1" customWidth="1"/>
    <col min="7181" max="7181" width="7.1640625" bestFit="1" customWidth="1"/>
    <col min="7182" max="7182" width="11.33203125" bestFit="1" customWidth="1"/>
    <col min="7184" max="7184" width="9.33203125" bestFit="1" customWidth="1"/>
    <col min="7185" max="7185" width="8.5" bestFit="1" customWidth="1"/>
    <col min="7186" max="7186" width="10" bestFit="1" customWidth="1"/>
    <col min="7187" max="7187" width="9.1640625" bestFit="1" customWidth="1"/>
    <col min="7188" max="7188" width="9.33203125" bestFit="1" customWidth="1"/>
    <col min="7189" max="7189" width="11.1640625" bestFit="1" customWidth="1"/>
    <col min="7190" max="7190" width="10" bestFit="1" customWidth="1"/>
    <col min="7191" max="7191" width="9" bestFit="1" customWidth="1"/>
    <col min="7192" max="7192" width="12.83203125" bestFit="1" customWidth="1"/>
    <col min="7193" max="7193" width="9.5" bestFit="1" customWidth="1"/>
    <col min="7194" max="7194" width="12.33203125" bestFit="1" customWidth="1"/>
    <col min="7195" max="7195" width="18.5" bestFit="1" customWidth="1"/>
    <col min="7196" max="7196" width="9" bestFit="1" customWidth="1"/>
    <col min="7197" max="7197" width="13" bestFit="1" customWidth="1"/>
    <col min="7198" max="7198" width="9.6640625" bestFit="1" customWidth="1"/>
    <col min="7199" max="7199" width="12.5" bestFit="1" customWidth="1"/>
    <col min="7200" max="7200" width="18.6640625" bestFit="1" customWidth="1"/>
    <col min="7201" max="7201" width="9.6640625" bestFit="1" customWidth="1"/>
    <col min="7202" max="7203" width="6.33203125" bestFit="1" customWidth="1"/>
    <col min="7423" max="7423" width="9.5" bestFit="1" customWidth="1"/>
    <col min="7424" max="7424" width="7.33203125" bestFit="1" customWidth="1"/>
    <col min="7425" max="7425" width="17.5" bestFit="1" customWidth="1"/>
    <col min="7426" max="7426" width="18.1640625" bestFit="1" customWidth="1"/>
    <col min="7427" max="7427" width="16" bestFit="1" customWidth="1"/>
    <col min="7428" max="7428" width="9.5" bestFit="1" customWidth="1"/>
    <col min="7429" max="7429" width="12" bestFit="1" customWidth="1"/>
    <col min="7430" max="7430" width="13.33203125" bestFit="1" customWidth="1"/>
    <col min="7431" max="7431" width="11.83203125" bestFit="1" customWidth="1"/>
    <col min="7432" max="7433" width="6.1640625" bestFit="1" customWidth="1"/>
    <col min="7434" max="7434" width="5.1640625" bestFit="1" customWidth="1"/>
    <col min="7435" max="7435" width="6.83203125" bestFit="1" customWidth="1"/>
    <col min="7436" max="7436" width="9.6640625" bestFit="1" customWidth="1"/>
    <col min="7437" max="7437" width="7.1640625" bestFit="1" customWidth="1"/>
    <col min="7438" max="7438" width="11.33203125" bestFit="1" customWidth="1"/>
    <col min="7440" max="7440" width="9.33203125" bestFit="1" customWidth="1"/>
    <col min="7441" max="7441" width="8.5" bestFit="1" customWidth="1"/>
    <col min="7442" max="7442" width="10" bestFit="1" customWidth="1"/>
    <col min="7443" max="7443" width="9.1640625" bestFit="1" customWidth="1"/>
    <col min="7444" max="7444" width="9.33203125" bestFit="1" customWidth="1"/>
    <col min="7445" max="7445" width="11.1640625" bestFit="1" customWidth="1"/>
    <col min="7446" max="7446" width="10" bestFit="1" customWidth="1"/>
    <col min="7447" max="7447" width="9" bestFit="1" customWidth="1"/>
    <col min="7448" max="7448" width="12.83203125" bestFit="1" customWidth="1"/>
    <col min="7449" max="7449" width="9.5" bestFit="1" customWidth="1"/>
    <col min="7450" max="7450" width="12.33203125" bestFit="1" customWidth="1"/>
    <col min="7451" max="7451" width="18.5" bestFit="1" customWidth="1"/>
    <col min="7452" max="7452" width="9" bestFit="1" customWidth="1"/>
    <col min="7453" max="7453" width="13" bestFit="1" customWidth="1"/>
    <col min="7454" max="7454" width="9.6640625" bestFit="1" customWidth="1"/>
    <col min="7455" max="7455" width="12.5" bestFit="1" customWidth="1"/>
    <col min="7456" max="7456" width="18.6640625" bestFit="1" customWidth="1"/>
    <col min="7457" max="7457" width="9.6640625" bestFit="1" customWidth="1"/>
    <col min="7458" max="7459" width="6.33203125" bestFit="1" customWidth="1"/>
    <col min="7679" max="7679" width="9.5" bestFit="1" customWidth="1"/>
    <col min="7680" max="7680" width="7.33203125" bestFit="1" customWidth="1"/>
    <col min="7681" max="7681" width="17.5" bestFit="1" customWidth="1"/>
    <col min="7682" max="7682" width="18.1640625" bestFit="1" customWidth="1"/>
    <col min="7683" max="7683" width="16" bestFit="1" customWidth="1"/>
    <col min="7684" max="7684" width="9.5" bestFit="1" customWidth="1"/>
    <col min="7685" max="7685" width="12" bestFit="1" customWidth="1"/>
    <col min="7686" max="7686" width="13.33203125" bestFit="1" customWidth="1"/>
    <col min="7687" max="7687" width="11.83203125" bestFit="1" customWidth="1"/>
    <col min="7688" max="7689" width="6.1640625" bestFit="1" customWidth="1"/>
    <col min="7690" max="7690" width="5.1640625" bestFit="1" customWidth="1"/>
    <col min="7691" max="7691" width="6.83203125" bestFit="1" customWidth="1"/>
    <col min="7692" max="7692" width="9.6640625" bestFit="1" customWidth="1"/>
    <col min="7693" max="7693" width="7.1640625" bestFit="1" customWidth="1"/>
    <col min="7694" max="7694" width="11.33203125" bestFit="1" customWidth="1"/>
    <col min="7696" max="7696" width="9.33203125" bestFit="1" customWidth="1"/>
    <col min="7697" max="7697" width="8.5" bestFit="1" customWidth="1"/>
    <col min="7698" max="7698" width="10" bestFit="1" customWidth="1"/>
    <col min="7699" max="7699" width="9.1640625" bestFit="1" customWidth="1"/>
    <col min="7700" max="7700" width="9.33203125" bestFit="1" customWidth="1"/>
    <col min="7701" max="7701" width="11.1640625" bestFit="1" customWidth="1"/>
    <col min="7702" max="7702" width="10" bestFit="1" customWidth="1"/>
    <col min="7703" max="7703" width="9" bestFit="1" customWidth="1"/>
    <col min="7704" max="7704" width="12.83203125" bestFit="1" customWidth="1"/>
    <col min="7705" max="7705" width="9.5" bestFit="1" customWidth="1"/>
    <col min="7706" max="7706" width="12.33203125" bestFit="1" customWidth="1"/>
    <col min="7707" max="7707" width="18.5" bestFit="1" customWidth="1"/>
    <col min="7708" max="7708" width="9" bestFit="1" customWidth="1"/>
    <col min="7709" max="7709" width="13" bestFit="1" customWidth="1"/>
    <col min="7710" max="7710" width="9.6640625" bestFit="1" customWidth="1"/>
    <col min="7711" max="7711" width="12.5" bestFit="1" customWidth="1"/>
    <col min="7712" max="7712" width="18.6640625" bestFit="1" customWidth="1"/>
    <col min="7713" max="7713" width="9.6640625" bestFit="1" customWidth="1"/>
    <col min="7714" max="7715" width="6.33203125" bestFit="1" customWidth="1"/>
    <col min="7935" max="7935" width="9.5" bestFit="1" customWidth="1"/>
    <col min="7936" max="7936" width="7.33203125" bestFit="1" customWidth="1"/>
    <col min="7937" max="7937" width="17.5" bestFit="1" customWidth="1"/>
    <col min="7938" max="7938" width="18.1640625" bestFit="1" customWidth="1"/>
    <col min="7939" max="7939" width="16" bestFit="1" customWidth="1"/>
    <col min="7940" max="7940" width="9.5" bestFit="1" customWidth="1"/>
    <col min="7941" max="7941" width="12" bestFit="1" customWidth="1"/>
    <col min="7942" max="7942" width="13.33203125" bestFit="1" customWidth="1"/>
    <col min="7943" max="7943" width="11.83203125" bestFit="1" customWidth="1"/>
    <col min="7944" max="7945" width="6.1640625" bestFit="1" customWidth="1"/>
    <col min="7946" max="7946" width="5.1640625" bestFit="1" customWidth="1"/>
    <col min="7947" max="7947" width="6.83203125" bestFit="1" customWidth="1"/>
    <col min="7948" max="7948" width="9.6640625" bestFit="1" customWidth="1"/>
    <col min="7949" max="7949" width="7.1640625" bestFit="1" customWidth="1"/>
    <col min="7950" max="7950" width="11.33203125" bestFit="1" customWidth="1"/>
    <col min="7952" max="7952" width="9.33203125" bestFit="1" customWidth="1"/>
    <col min="7953" max="7953" width="8.5" bestFit="1" customWidth="1"/>
    <col min="7954" max="7954" width="10" bestFit="1" customWidth="1"/>
    <col min="7955" max="7955" width="9.1640625" bestFit="1" customWidth="1"/>
    <col min="7956" max="7956" width="9.33203125" bestFit="1" customWidth="1"/>
    <col min="7957" max="7957" width="11.1640625" bestFit="1" customWidth="1"/>
    <col min="7958" max="7958" width="10" bestFit="1" customWidth="1"/>
    <col min="7959" max="7959" width="9" bestFit="1" customWidth="1"/>
    <col min="7960" max="7960" width="12.83203125" bestFit="1" customWidth="1"/>
    <col min="7961" max="7961" width="9.5" bestFit="1" customWidth="1"/>
    <col min="7962" max="7962" width="12.33203125" bestFit="1" customWidth="1"/>
    <col min="7963" max="7963" width="18.5" bestFit="1" customWidth="1"/>
    <col min="7964" max="7964" width="9" bestFit="1" customWidth="1"/>
    <col min="7965" max="7965" width="13" bestFit="1" customWidth="1"/>
    <col min="7966" max="7966" width="9.6640625" bestFit="1" customWidth="1"/>
    <col min="7967" max="7967" width="12.5" bestFit="1" customWidth="1"/>
    <col min="7968" max="7968" width="18.6640625" bestFit="1" customWidth="1"/>
    <col min="7969" max="7969" width="9.6640625" bestFit="1" customWidth="1"/>
    <col min="7970" max="7971" width="6.33203125" bestFit="1" customWidth="1"/>
    <col min="8191" max="8191" width="9.5" bestFit="1" customWidth="1"/>
    <col min="8192" max="8192" width="7.33203125" bestFit="1" customWidth="1"/>
    <col min="8193" max="8193" width="17.5" bestFit="1" customWidth="1"/>
    <col min="8194" max="8194" width="18.1640625" bestFit="1" customWidth="1"/>
    <col min="8195" max="8195" width="16" bestFit="1" customWidth="1"/>
    <col min="8196" max="8196" width="9.5" bestFit="1" customWidth="1"/>
    <col min="8197" max="8197" width="12" bestFit="1" customWidth="1"/>
    <col min="8198" max="8198" width="13.33203125" bestFit="1" customWidth="1"/>
    <col min="8199" max="8199" width="11.83203125" bestFit="1" customWidth="1"/>
    <col min="8200" max="8201" width="6.1640625" bestFit="1" customWidth="1"/>
    <col min="8202" max="8202" width="5.1640625" bestFit="1" customWidth="1"/>
    <col min="8203" max="8203" width="6.83203125" bestFit="1" customWidth="1"/>
    <col min="8204" max="8204" width="9.6640625" bestFit="1" customWidth="1"/>
    <col min="8205" max="8205" width="7.1640625" bestFit="1" customWidth="1"/>
    <col min="8206" max="8206" width="11.33203125" bestFit="1" customWidth="1"/>
    <col min="8208" max="8208" width="9.33203125" bestFit="1" customWidth="1"/>
    <col min="8209" max="8209" width="8.5" bestFit="1" customWidth="1"/>
    <col min="8210" max="8210" width="10" bestFit="1" customWidth="1"/>
    <col min="8211" max="8211" width="9.1640625" bestFit="1" customWidth="1"/>
    <col min="8212" max="8212" width="9.33203125" bestFit="1" customWidth="1"/>
    <col min="8213" max="8213" width="11.1640625" bestFit="1" customWidth="1"/>
    <col min="8214" max="8214" width="10" bestFit="1" customWidth="1"/>
    <col min="8215" max="8215" width="9" bestFit="1" customWidth="1"/>
    <col min="8216" max="8216" width="12.83203125" bestFit="1" customWidth="1"/>
    <col min="8217" max="8217" width="9.5" bestFit="1" customWidth="1"/>
    <col min="8218" max="8218" width="12.33203125" bestFit="1" customWidth="1"/>
    <col min="8219" max="8219" width="18.5" bestFit="1" customWidth="1"/>
    <col min="8220" max="8220" width="9" bestFit="1" customWidth="1"/>
    <col min="8221" max="8221" width="13" bestFit="1" customWidth="1"/>
    <col min="8222" max="8222" width="9.6640625" bestFit="1" customWidth="1"/>
    <col min="8223" max="8223" width="12.5" bestFit="1" customWidth="1"/>
    <col min="8224" max="8224" width="18.6640625" bestFit="1" customWidth="1"/>
    <col min="8225" max="8225" width="9.6640625" bestFit="1" customWidth="1"/>
    <col min="8226" max="8227" width="6.33203125" bestFit="1" customWidth="1"/>
    <col min="8447" max="8447" width="9.5" bestFit="1" customWidth="1"/>
    <col min="8448" max="8448" width="7.33203125" bestFit="1" customWidth="1"/>
    <col min="8449" max="8449" width="17.5" bestFit="1" customWidth="1"/>
    <col min="8450" max="8450" width="18.1640625" bestFit="1" customWidth="1"/>
    <col min="8451" max="8451" width="16" bestFit="1" customWidth="1"/>
    <col min="8452" max="8452" width="9.5" bestFit="1" customWidth="1"/>
    <col min="8453" max="8453" width="12" bestFit="1" customWidth="1"/>
    <col min="8454" max="8454" width="13.33203125" bestFit="1" customWidth="1"/>
    <col min="8455" max="8455" width="11.83203125" bestFit="1" customWidth="1"/>
    <col min="8456" max="8457" width="6.1640625" bestFit="1" customWidth="1"/>
    <col min="8458" max="8458" width="5.1640625" bestFit="1" customWidth="1"/>
    <col min="8459" max="8459" width="6.83203125" bestFit="1" customWidth="1"/>
    <col min="8460" max="8460" width="9.6640625" bestFit="1" customWidth="1"/>
    <col min="8461" max="8461" width="7.1640625" bestFit="1" customWidth="1"/>
    <col min="8462" max="8462" width="11.33203125" bestFit="1" customWidth="1"/>
    <col min="8464" max="8464" width="9.33203125" bestFit="1" customWidth="1"/>
    <col min="8465" max="8465" width="8.5" bestFit="1" customWidth="1"/>
    <col min="8466" max="8466" width="10" bestFit="1" customWidth="1"/>
    <col min="8467" max="8467" width="9.1640625" bestFit="1" customWidth="1"/>
    <col min="8468" max="8468" width="9.33203125" bestFit="1" customWidth="1"/>
    <col min="8469" max="8469" width="11.1640625" bestFit="1" customWidth="1"/>
    <col min="8470" max="8470" width="10" bestFit="1" customWidth="1"/>
    <col min="8471" max="8471" width="9" bestFit="1" customWidth="1"/>
    <col min="8472" max="8472" width="12.83203125" bestFit="1" customWidth="1"/>
    <col min="8473" max="8473" width="9.5" bestFit="1" customWidth="1"/>
    <col min="8474" max="8474" width="12.33203125" bestFit="1" customWidth="1"/>
    <col min="8475" max="8475" width="18.5" bestFit="1" customWidth="1"/>
    <col min="8476" max="8476" width="9" bestFit="1" customWidth="1"/>
    <col min="8477" max="8477" width="13" bestFit="1" customWidth="1"/>
    <col min="8478" max="8478" width="9.6640625" bestFit="1" customWidth="1"/>
    <col min="8479" max="8479" width="12.5" bestFit="1" customWidth="1"/>
    <col min="8480" max="8480" width="18.6640625" bestFit="1" customWidth="1"/>
    <col min="8481" max="8481" width="9.6640625" bestFit="1" customWidth="1"/>
    <col min="8482" max="8483" width="6.33203125" bestFit="1" customWidth="1"/>
    <col min="8703" max="8703" width="9.5" bestFit="1" customWidth="1"/>
    <col min="8704" max="8704" width="7.33203125" bestFit="1" customWidth="1"/>
    <col min="8705" max="8705" width="17.5" bestFit="1" customWidth="1"/>
    <col min="8706" max="8706" width="18.1640625" bestFit="1" customWidth="1"/>
    <col min="8707" max="8707" width="16" bestFit="1" customWidth="1"/>
    <col min="8708" max="8708" width="9.5" bestFit="1" customWidth="1"/>
    <col min="8709" max="8709" width="12" bestFit="1" customWidth="1"/>
    <col min="8710" max="8710" width="13.33203125" bestFit="1" customWidth="1"/>
    <col min="8711" max="8711" width="11.83203125" bestFit="1" customWidth="1"/>
    <col min="8712" max="8713" width="6.1640625" bestFit="1" customWidth="1"/>
    <col min="8714" max="8714" width="5.1640625" bestFit="1" customWidth="1"/>
    <col min="8715" max="8715" width="6.83203125" bestFit="1" customWidth="1"/>
    <col min="8716" max="8716" width="9.6640625" bestFit="1" customWidth="1"/>
    <col min="8717" max="8717" width="7.1640625" bestFit="1" customWidth="1"/>
    <col min="8718" max="8718" width="11.33203125" bestFit="1" customWidth="1"/>
    <col min="8720" max="8720" width="9.33203125" bestFit="1" customWidth="1"/>
    <col min="8721" max="8721" width="8.5" bestFit="1" customWidth="1"/>
    <col min="8722" max="8722" width="10" bestFit="1" customWidth="1"/>
    <col min="8723" max="8723" width="9.1640625" bestFit="1" customWidth="1"/>
    <col min="8724" max="8724" width="9.33203125" bestFit="1" customWidth="1"/>
    <col min="8725" max="8725" width="11.1640625" bestFit="1" customWidth="1"/>
    <col min="8726" max="8726" width="10" bestFit="1" customWidth="1"/>
    <col min="8727" max="8727" width="9" bestFit="1" customWidth="1"/>
    <col min="8728" max="8728" width="12.83203125" bestFit="1" customWidth="1"/>
    <col min="8729" max="8729" width="9.5" bestFit="1" customWidth="1"/>
    <col min="8730" max="8730" width="12.33203125" bestFit="1" customWidth="1"/>
    <col min="8731" max="8731" width="18.5" bestFit="1" customWidth="1"/>
    <col min="8732" max="8732" width="9" bestFit="1" customWidth="1"/>
    <col min="8733" max="8733" width="13" bestFit="1" customWidth="1"/>
    <col min="8734" max="8734" width="9.6640625" bestFit="1" customWidth="1"/>
    <col min="8735" max="8735" width="12.5" bestFit="1" customWidth="1"/>
    <col min="8736" max="8736" width="18.6640625" bestFit="1" customWidth="1"/>
    <col min="8737" max="8737" width="9.6640625" bestFit="1" customWidth="1"/>
    <col min="8738" max="8739" width="6.33203125" bestFit="1" customWidth="1"/>
    <col min="8959" max="8959" width="9.5" bestFit="1" customWidth="1"/>
    <col min="8960" max="8960" width="7.33203125" bestFit="1" customWidth="1"/>
    <col min="8961" max="8961" width="17.5" bestFit="1" customWidth="1"/>
    <col min="8962" max="8962" width="18.1640625" bestFit="1" customWidth="1"/>
    <col min="8963" max="8963" width="16" bestFit="1" customWidth="1"/>
    <col min="8964" max="8964" width="9.5" bestFit="1" customWidth="1"/>
    <col min="8965" max="8965" width="12" bestFit="1" customWidth="1"/>
    <col min="8966" max="8966" width="13.33203125" bestFit="1" customWidth="1"/>
    <col min="8967" max="8967" width="11.83203125" bestFit="1" customWidth="1"/>
    <col min="8968" max="8969" width="6.1640625" bestFit="1" customWidth="1"/>
    <col min="8970" max="8970" width="5.1640625" bestFit="1" customWidth="1"/>
    <col min="8971" max="8971" width="6.83203125" bestFit="1" customWidth="1"/>
    <col min="8972" max="8972" width="9.6640625" bestFit="1" customWidth="1"/>
    <col min="8973" max="8973" width="7.1640625" bestFit="1" customWidth="1"/>
    <col min="8974" max="8974" width="11.33203125" bestFit="1" customWidth="1"/>
    <col min="8976" max="8976" width="9.33203125" bestFit="1" customWidth="1"/>
    <col min="8977" max="8977" width="8.5" bestFit="1" customWidth="1"/>
    <col min="8978" max="8978" width="10" bestFit="1" customWidth="1"/>
    <col min="8979" max="8979" width="9.1640625" bestFit="1" customWidth="1"/>
    <col min="8980" max="8980" width="9.33203125" bestFit="1" customWidth="1"/>
    <col min="8981" max="8981" width="11.1640625" bestFit="1" customWidth="1"/>
    <col min="8982" max="8982" width="10" bestFit="1" customWidth="1"/>
    <col min="8983" max="8983" width="9" bestFit="1" customWidth="1"/>
    <col min="8984" max="8984" width="12.83203125" bestFit="1" customWidth="1"/>
    <col min="8985" max="8985" width="9.5" bestFit="1" customWidth="1"/>
    <col min="8986" max="8986" width="12.33203125" bestFit="1" customWidth="1"/>
    <col min="8987" max="8987" width="18.5" bestFit="1" customWidth="1"/>
    <col min="8988" max="8988" width="9" bestFit="1" customWidth="1"/>
    <col min="8989" max="8989" width="13" bestFit="1" customWidth="1"/>
    <col min="8990" max="8990" width="9.6640625" bestFit="1" customWidth="1"/>
    <col min="8991" max="8991" width="12.5" bestFit="1" customWidth="1"/>
    <col min="8992" max="8992" width="18.6640625" bestFit="1" customWidth="1"/>
    <col min="8993" max="8993" width="9.6640625" bestFit="1" customWidth="1"/>
    <col min="8994" max="8995" width="6.33203125" bestFit="1" customWidth="1"/>
    <col min="9215" max="9215" width="9.5" bestFit="1" customWidth="1"/>
    <col min="9216" max="9216" width="7.33203125" bestFit="1" customWidth="1"/>
    <col min="9217" max="9217" width="17.5" bestFit="1" customWidth="1"/>
    <col min="9218" max="9218" width="18.1640625" bestFit="1" customWidth="1"/>
    <col min="9219" max="9219" width="16" bestFit="1" customWidth="1"/>
    <col min="9220" max="9220" width="9.5" bestFit="1" customWidth="1"/>
    <col min="9221" max="9221" width="12" bestFit="1" customWidth="1"/>
    <col min="9222" max="9222" width="13.33203125" bestFit="1" customWidth="1"/>
    <col min="9223" max="9223" width="11.83203125" bestFit="1" customWidth="1"/>
    <col min="9224" max="9225" width="6.1640625" bestFit="1" customWidth="1"/>
    <col min="9226" max="9226" width="5.1640625" bestFit="1" customWidth="1"/>
    <col min="9227" max="9227" width="6.83203125" bestFit="1" customWidth="1"/>
    <col min="9228" max="9228" width="9.6640625" bestFit="1" customWidth="1"/>
    <col min="9229" max="9229" width="7.1640625" bestFit="1" customWidth="1"/>
    <col min="9230" max="9230" width="11.33203125" bestFit="1" customWidth="1"/>
    <col min="9232" max="9232" width="9.33203125" bestFit="1" customWidth="1"/>
    <col min="9233" max="9233" width="8.5" bestFit="1" customWidth="1"/>
    <col min="9234" max="9234" width="10" bestFit="1" customWidth="1"/>
    <col min="9235" max="9235" width="9.1640625" bestFit="1" customWidth="1"/>
    <col min="9236" max="9236" width="9.33203125" bestFit="1" customWidth="1"/>
    <col min="9237" max="9237" width="11.1640625" bestFit="1" customWidth="1"/>
    <col min="9238" max="9238" width="10" bestFit="1" customWidth="1"/>
    <col min="9239" max="9239" width="9" bestFit="1" customWidth="1"/>
    <col min="9240" max="9240" width="12.83203125" bestFit="1" customWidth="1"/>
    <col min="9241" max="9241" width="9.5" bestFit="1" customWidth="1"/>
    <col min="9242" max="9242" width="12.33203125" bestFit="1" customWidth="1"/>
    <col min="9243" max="9243" width="18.5" bestFit="1" customWidth="1"/>
    <col min="9244" max="9244" width="9" bestFit="1" customWidth="1"/>
    <col min="9245" max="9245" width="13" bestFit="1" customWidth="1"/>
    <col min="9246" max="9246" width="9.6640625" bestFit="1" customWidth="1"/>
    <col min="9247" max="9247" width="12.5" bestFit="1" customWidth="1"/>
    <col min="9248" max="9248" width="18.6640625" bestFit="1" customWidth="1"/>
    <col min="9249" max="9249" width="9.6640625" bestFit="1" customWidth="1"/>
    <col min="9250" max="9251" width="6.33203125" bestFit="1" customWidth="1"/>
    <col min="9471" max="9471" width="9.5" bestFit="1" customWidth="1"/>
    <col min="9472" max="9472" width="7.33203125" bestFit="1" customWidth="1"/>
    <col min="9473" max="9473" width="17.5" bestFit="1" customWidth="1"/>
    <col min="9474" max="9474" width="18.1640625" bestFit="1" customWidth="1"/>
    <col min="9475" max="9475" width="16" bestFit="1" customWidth="1"/>
    <col min="9476" max="9476" width="9.5" bestFit="1" customWidth="1"/>
    <col min="9477" max="9477" width="12" bestFit="1" customWidth="1"/>
    <col min="9478" max="9478" width="13.33203125" bestFit="1" customWidth="1"/>
    <col min="9479" max="9479" width="11.83203125" bestFit="1" customWidth="1"/>
    <col min="9480" max="9481" width="6.1640625" bestFit="1" customWidth="1"/>
    <col min="9482" max="9482" width="5.1640625" bestFit="1" customWidth="1"/>
    <col min="9483" max="9483" width="6.83203125" bestFit="1" customWidth="1"/>
    <col min="9484" max="9484" width="9.6640625" bestFit="1" customWidth="1"/>
    <col min="9485" max="9485" width="7.1640625" bestFit="1" customWidth="1"/>
    <col min="9486" max="9486" width="11.33203125" bestFit="1" customWidth="1"/>
    <col min="9488" max="9488" width="9.33203125" bestFit="1" customWidth="1"/>
    <col min="9489" max="9489" width="8.5" bestFit="1" customWidth="1"/>
    <col min="9490" max="9490" width="10" bestFit="1" customWidth="1"/>
    <col min="9491" max="9491" width="9.1640625" bestFit="1" customWidth="1"/>
    <col min="9492" max="9492" width="9.33203125" bestFit="1" customWidth="1"/>
    <col min="9493" max="9493" width="11.1640625" bestFit="1" customWidth="1"/>
    <col min="9494" max="9494" width="10" bestFit="1" customWidth="1"/>
    <col min="9495" max="9495" width="9" bestFit="1" customWidth="1"/>
    <col min="9496" max="9496" width="12.83203125" bestFit="1" customWidth="1"/>
    <col min="9497" max="9497" width="9.5" bestFit="1" customWidth="1"/>
    <col min="9498" max="9498" width="12.33203125" bestFit="1" customWidth="1"/>
    <col min="9499" max="9499" width="18.5" bestFit="1" customWidth="1"/>
    <col min="9500" max="9500" width="9" bestFit="1" customWidth="1"/>
    <col min="9501" max="9501" width="13" bestFit="1" customWidth="1"/>
    <col min="9502" max="9502" width="9.6640625" bestFit="1" customWidth="1"/>
    <col min="9503" max="9503" width="12.5" bestFit="1" customWidth="1"/>
    <col min="9504" max="9504" width="18.6640625" bestFit="1" customWidth="1"/>
    <col min="9505" max="9505" width="9.6640625" bestFit="1" customWidth="1"/>
    <col min="9506" max="9507" width="6.33203125" bestFit="1" customWidth="1"/>
    <col min="9727" max="9727" width="9.5" bestFit="1" customWidth="1"/>
    <col min="9728" max="9728" width="7.33203125" bestFit="1" customWidth="1"/>
    <col min="9729" max="9729" width="17.5" bestFit="1" customWidth="1"/>
    <col min="9730" max="9730" width="18.1640625" bestFit="1" customWidth="1"/>
    <col min="9731" max="9731" width="16" bestFit="1" customWidth="1"/>
    <col min="9732" max="9732" width="9.5" bestFit="1" customWidth="1"/>
    <col min="9733" max="9733" width="12" bestFit="1" customWidth="1"/>
    <col min="9734" max="9734" width="13.33203125" bestFit="1" customWidth="1"/>
    <col min="9735" max="9735" width="11.83203125" bestFit="1" customWidth="1"/>
    <col min="9736" max="9737" width="6.1640625" bestFit="1" customWidth="1"/>
    <col min="9738" max="9738" width="5.1640625" bestFit="1" customWidth="1"/>
    <col min="9739" max="9739" width="6.83203125" bestFit="1" customWidth="1"/>
    <col min="9740" max="9740" width="9.6640625" bestFit="1" customWidth="1"/>
    <col min="9741" max="9741" width="7.1640625" bestFit="1" customWidth="1"/>
    <col min="9742" max="9742" width="11.33203125" bestFit="1" customWidth="1"/>
    <col min="9744" max="9744" width="9.33203125" bestFit="1" customWidth="1"/>
    <col min="9745" max="9745" width="8.5" bestFit="1" customWidth="1"/>
    <col min="9746" max="9746" width="10" bestFit="1" customWidth="1"/>
    <col min="9747" max="9747" width="9.1640625" bestFit="1" customWidth="1"/>
    <col min="9748" max="9748" width="9.33203125" bestFit="1" customWidth="1"/>
    <col min="9749" max="9749" width="11.1640625" bestFit="1" customWidth="1"/>
    <col min="9750" max="9750" width="10" bestFit="1" customWidth="1"/>
    <col min="9751" max="9751" width="9" bestFit="1" customWidth="1"/>
    <col min="9752" max="9752" width="12.83203125" bestFit="1" customWidth="1"/>
    <col min="9753" max="9753" width="9.5" bestFit="1" customWidth="1"/>
    <col min="9754" max="9754" width="12.33203125" bestFit="1" customWidth="1"/>
    <col min="9755" max="9755" width="18.5" bestFit="1" customWidth="1"/>
    <col min="9756" max="9756" width="9" bestFit="1" customWidth="1"/>
    <col min="9757" max="9757" width="13" bestFit="1" customWidth="1"/>
    <col min="9758" max="9758" width="9.6640625" bestFit="1" customWidth="1"/>
    <col min="9759" max="9759" width="12.5" bestFit="1" customWidth="1"/>
    <col min="9760" max="9760" width="18.6640625" bestFit="1" customWidth="1"/>
    <col min="9761" max="9761" width="9.6640625" bestFit="1" customWidth="1"/>
    <col min="9762" max="9763" width="6.33203125" bestFit="1" customWidth="1"/>
    <col min="9983" max="9983" width="9.5" bestFit="1" customWidth="1"/>
    <col min="9984" max="9984" width="7.33203125" bestFit="1" customWidth="1"/>
    <col min="9985" max="9985" width="17.5" bestFit="1" customWidth="1"/>
    <col min="9986" max="9986" width="18.1640625" bestFit="1" customWidth="1"/>
    <col min="9987" max="9987" width="16" bestFit="1" customWidth="1"/>
    <col min="9988" max="9988" width="9.5" bestFit="1" customWidth="1"/>
    <col min="9989" max="9989" width="12" bestFit="1" customWidth="1"/>
    <col min="9990" max="9990" width="13.33203125" bestFit="1" customWidth="1"/>
    <col min="9991" max="9991" width="11.83203125" bestFit="1" customWidth="1"/>
    <col min="9992" max="9993" width="6.1640625" bestFit="1" customWidth="1"/>
    <col min="9994" max="9994" width="5.1640625" bestFit="1" customWidth="1"/>
    <col min="9995" max="9995" width="6.83203125" bestFit="1" customWidth="1"/>
    <col min="9996" max="9996" width="9.6640625" bestFit="1" customWidth="1"/>
    <col min="9997" max="9997" width="7.1640625" bestFit="1" customWidth="1"/>
    <col min="9998" max="9998" width="11.33203125" bestFit="1" customWidth="1"/>
    <col min="10000" max="10000" width="9.33203125" bestFit="1" customWidth="1"/>
    <col min="10001" max="10001" width="8.5" bestFit="1" customWidth="1"/>
    <col min="10002" max="10002" width="10" bestFit="1" customWidth="1"/>
    <col min="10003" max="10003" width="9.1640625" bestFit="1" customWidth="1"/>
    <col min="10004" max="10004" width="9.33203125" bestFit="1" customWidth="1"/>
    <col min="10005" max="10005" width="11.1640625" bestFit="1" customWidth="1"/>
    <col min="10006" max="10006" width="10" bestFit="1" customWidth="1"/>
    <col min="10007" max="10007" width="9" bestFit="1" customWidth="1"/>
    <col min="10008" max="10008" width="12.83203125" bestFit="1" customWidth="1"/>
    <col min="10009" max="10009" width="9.5" bestFit="1" customWidth="1"/>
    <col min="10010" max="10010" width="12.33203125" bestFit="1" customWidth="1"/>
    <col min="10011" max="10011" width="18.5" bestFit="1" customWidth="1"/>
    <col min="10012" max="10012" width="9" bestFit="1" customWidth="1"/>
    <col min="10013" max="10013" width="13" bestFit="1" customWidth="1"/>
    <col min="10014" max="10014" width="9.6640625" bestFit="1" customWidth="1"/>
    <col min="10015" max="10015" width="12.5" bestFit="1" customWidth="1"/>
    <col min="10016" max="10016" width="18.6640625" bestFit="1" customWidth="1"/>
    <col min="10017" max="10017" width="9.6640625" bestFit="1" customWidth="1"/>
    <col min="10018" max="10019" width="6.33203125" bestFit="1" customWidth="1"/>
    <col min="10239" max="10239" width="9.5" bestFit="1" customWidth="1"/>
    <col min="10240" max="10240" width="7.33203125" bestFit="1" customWidth="1"/>
    <col min="10241" max="10241" width="17.5" bestFit="1" customWidth="1"/>
    <col min="10242" max="10242" width="18.1640625" bestFit="1" customWidth="1"/>
    <col min="10243" max="10243" width="16" bestFit="1" customWidth="1"/>
    <col min="10244" max="10244" width="9.5" bestFit="1" customWidth="1"/>
    <col min="10245" max="10245" width="12" bestFit="1" customWidth="1"/>
    <col min="10246" max="10246" width="13.33203125" bestFit="1" customWidth="1"/>
    <col min="10247" max="10247" width="11.83203125" bestFit="1" customWidth="1"/>
    <col min="10248" max="10249" width="6.1640625" bestFit="1" customWidth="1"/>
    <col min="10250" max="10250" width="5.1640625" bestFit="1" customWidth="1"/>
    <col min="10251" max="10251" width="6.83203125" bestFit="1" customWidth="1"/>
    <col min="10252" max="10252" width="9.6640625" bestFit="1" customWidth="1"/>
    <col min="10253" max="10253" width="7.1640625" bestFit="1" customWidth="1"/>
    <col min="10254" max="10254" width="11.33203125" bestFit="1" customWidth="1"/>
    <col min="10256" max="10256" width="9.33203125" bestFit="1" customWidth="1"/>
    <col min="10257" max="10257" width="8.5" bestFit="1" customWidth="1"/>
    <col min="10258" max="10258" width="10" bestFit="1" customWidth="1"/>
    <col min="10259" max="10259" width="9.1640625" bestFit="1" customWidth="1"/>
    <col min="10260" max="10260" width="9.33203125" bestFit="1" customWidth="1"/>
    <col min="10261" max="10261" width="11.1640625" bestFit="1" customWidth="1"/>
    <col min="10262" max="10262" width="10" bestFit="1" customWidth="1"/>
    <col min="10263" max="10263" width="9" bestFit="1" customWidth="1"/>
    <col min="10264" max="10264" width="12.83203125" bestFit="1" customWidth="1"/>
    <col min="10265" max="10265" width="9.5" bestFit="1" customWidth="1"/>
    <col min="10266" max="10266" width="12.33203125" bestFit="1" customWidth="1"/>
    <col min="10267" max="10267" width="18.5" bestFit="1" customWidth="1"/>
    <col min="10268" max="10268" width="9" bestFit="1" customWidth="1"/>
    <col min="10269" max="10269" width="13" bestFit="1" customWidth="1"/>
    <col min="10270" max="10270" width="9.6640625" bestFit="1" customWidth="1"/>
    <col min="10271" max="10271" width="12.5" bestFit="1" customWidth="1"/>
    <col min="10272" max="10272" width="18.6640625" bestFit="1" customWidth="1"/>
    <col min="10273" max="10273" width="9.6640625" bestFit="1" customWidth="1"/>
    <col min="10274" max="10275" width="6.33203125" bestFit="1" customWidth="1"/>
    <col min="10495" max="10495" width="9.5" bestFit="1" customWidth="1"/>
    <col min="10496" max="10496" width="7.33203125" bestFit="1" customWidth="1"/>
    <col min="10497" max="10497" width="17.5" bestFit="1" customWidth="1"/>
    <col min="10498" max="10498" width="18.1640625" bestFit="1" customWidth="1"/>
    <col min="10499" max="10499" width="16" bestFit="1" customWidth="1"/>
    <col min="10500" max="10500" width="9.5" bestFit="1" customWidth="1"/>
    <col min="10501" max="10501" width="12" bestFit="1" customWidth="1"/>
    <col min="10502" max="10502" width="13.33203125" bestFit="1" customWidth="1"/>
    <col min="10503" max="10503" width="11.83203125" bestFit="1" customWidth="1"/>
    <col min="10504" max="10505" width="6.1640625" bestFit="1" customWidth="1"/>
    <col min="10506" max="10506" width="5.1640625" bestFit="1" customWidth="1"/>
    <col min="10507" max="10507" width="6.83203125" bestFit="1" customWidth="1"/>
    <col min="10508" max="10508" width="9.6640625" bestFit="1" customWidth="1"/>
    <col min="10509" max="10509" width="7.1640625" bestFit="1" customWidth="1"/>
    <col min="10510" max="10510" width="11.33203125" bestFit="1" customWidth="1"/>
    <col min="10512" max="10512" width="9.33203125" bestFit="1" customWidth="1"/>
    <col min="10513" max="10513" width="8.5" bestFit="1" customWidth="1"/>
    <col min="10514" max="10514" width="10" bestFit="1" customWidth="1"/>
    <col min="10515" max="10515" width="9.1640625" bestFit="1" customWidth="1"/>
    <col min="10516" max="10516" width="9.33203125" bestFit="1" customWidth="1"/>
    <col min="10517" max="10517" width="11.1640625" bestFit="1" customWidth="1"/>
    <col min="10518" max="10518" width="10" bestFit="1" customWidth="1"/>
    <col min="10519" max="10519" width="9" bestFit="1" customWidth="1"/>
    <col min="10520" max="10520" width="12.83203125" bestFit="1" customWidth="1"/>
    <col min="10521" max="10521" width="9.5" bestFit="1" customWidth="1"/>
    <col min="10522" max="10522" width="12.33203125" bestFit="1" customWidth="1"/>
    <col min="10523" max="10523" width="18.5" bestFit="1" customWidth="1"/>
    <col min="10524" max="10524" width="9" bestFit="1" customWidth="1"/>
    <col min="10525" max="10525" width="13" bestFit="1" customWidth="1"/>
    <col min="10526" max="10526" width="9.6640625" bestFit="1" customWidth="1"/>
    <col min="10527" max="10527" width="12.5" bestFit="1" customWidth="1"/>
    <col min="10528" max="10528" width="18.6640625" bestFit="1" customWidth="1"/>
    <col min="10529" max="10529" width="9.6640625" bestFit="1" customWidth="1"/>
    <col min="10530" max="10531" width="6.33203125" bestFit="1" customWidth="1"/>
    <col min="10751" max="10751" width="9.5" bestFit="1" customWidth="1"/>
    <col min="10752" max="10752" width="7.33203125" bestFit="1" customWidth="1"/>
    <col min="10753" max="10753" width="17.5" bestFit="1" customWidth="1"/>
    <col min="10754" max="10754" width="18.1640625" bestFit="1" customWidth="1"/>
    <col min="10755" max="10755" width="16" bestFit="1" customWidth="1"/>
    <col min="10756" max="10756" width="9.5" bestFit="1" customWidth="1"/>
    <col min="10757" max="10757" width="12" bestFit="1" customWidth="1"/>
    <col min="10758" max="10758" width="13.33203125" bestFit="1" customWidth="1"/>
    <col min="10759" max="10759" width="11.83203125" bestFit="1" customWidth="1"/>
    <col min="10760" max="10761" width="6.1640625" bestFit="1" customWidth="1"/>
    <col min="10762" max="10762" width="5.1640625" bestFit="1" customWidth="1"/>
    <col min="10763" max="10763" width="6.83203125" bestFit="1" customWidth="1"/>
    <col min="10764" max="10764" width="9.6640625" bestFit="1" customWidth="1"/>
    <col min="10765" max="10765" width="7.1640625" bestFit="1" customWidth="1"/>
    <col min="10766" max="10766" width="11.33203125" bestFit="1" customWidth="1"/>
    <col min="10768" max="10768" width="9.33203125" bestFit="1" customWidth="1"/>
    <col min="10769" max="10769" width="8.5" bestFit="1" customWidth="1"/>
    <col min="10770" max="10770" width="10" bestFit="1" customWidth="1"/>
    <col min="10771" max="10771" width="9.1640625" bestFit="1" customWidth="1"/>
    <col min="10772" max="10772" width="9.33203125" bestFit="1" customWidth="1"/>
    <col min="10773" max="10773" width="11.1640625" bestFit="1" customWidth="1"/>
    <col min="10774" max="10774" width="10" bestFit="1" customWidth="1"/>
    <col min="10775" max="10775" width="9" bestFit="1" customWidth="1"/>
    <col min="10776" max="10776" width="12.83203125" bestFit="1" customWidth="1"/>
    <col min="10777" max="10777" width="9.5" bestFit="1" customWidth="1"/>
    <col min="10778" max="10778" width="12.33203125" bestFit="1" customWidth="1"/>
    <col min="10779" max="10779" width="18.5" bestFit="1" customWidth="1"/>
    <col min="10780" max="10780" width="9" bestFit="1" customWidth="1"/>
    <col min="10781" max="10781" width="13" bestFit="1" customWidth="1"/>
    <col min="10782" max="10782" width="9.6640625" bestFit="1" customWidth="1"/>
    <col min="10783" max="10783" width="12.5" bestFit="1" customWidth="1"/>
    <col min="10784" max="10784" width="18.6640625" bestFit="1" customWidth="1"/>
    <col min="10785" max="10785" width="9.6640625" bestFit="1" customWidth="1"/>
    <col min="10786" max="10787" width="6.33203125" bestFit="1" customWidth="1"/>
    <col min="11007" max="11007" width="9.5" bestFit="1" customWidth="1"/>
    <col min="11008" max="11008" width="7.33203125" bestFit="1" customWidth="1"/>
    <col min="11009" max="11009" width="17.5" bestFit="1" customWidth="1"/>
    <col min="11010" max="11010" width="18.1640625" bestFit="1" customWidth="1"/>
    <col min="11011" max="11011" width="16" bestFit="1" customWidth="1"/>
    <col min="11012" max="11012" width="9.5" bestFit="1" customWidth="1"/>
    <col min="11013" max="11013" width="12" bestFit="1" customWidth="1"/>
    <col min="11014" max="11014" width="13.33203125" bestFit="1" customWidth="1"/>
    <col min="11015" max="11015" width="11.83203125" bestFit="1" customWidth="1"/>
    <col min="11016" max="11017" width="6.1640625" bestFit="1" customWidth="1"/>
    <col min="11018" max="11018" width="5.1640625" bestFit="1" customWidth="1"/>
    <col min="11019" max="11019" width="6.83203125" bestFit="1" customWidth="1"/>
    <col min="11020" max="11020" width="9.6640625" bestFit="1" customWidth="1"/>
    <col min="11021" max="11021" width="7.1640625" bestFit="1" customWidth="1"/>
    <col min="11022" max="11022" width="11.33203125" bestFit="1" customWidth="1"/>
    <col min="11024" max="11024" width="9.33203125" bestFit="1" customWidth="1"/>
    <col min="11025" max="11025" width="8.5" bestFit="1" customWidth="1"/>
    <col min="11026" max="11026" width="10" bestFit="1" customWidth="1"/>
    <col min="11027" max="11027" width="9.1640625" bestFit="1" customWidth="1"/>
    <col min="11028" max="11028" width="9.33203125" bestFit="1" customWidth="1"/>
    <col min="11029" max="11029" width="11.1640625" bestFit="1" customWidth="1"/>
    <col min="11030" max="11030" width="10" bestFit="1" customWidth="1"/>
    <col min="11031" max="11031" width="9" bestFit="1" customWidth="1"/>
    <col min="11032" max="11032" width="12.83203125" bestFit="1" customWidth="1"/>
    <col min="11033" max="11033" width="9.5" bestFit="1" customWidth="1"/>
    <col min="11034" max="11034" width="12.33203125" bestFit="1" customWidth="1"/>
    <col min="11035" max="11035" width="18.5" bestFit="1" customWidth="1"/>
    <col min="11036" max="11036" width="9" bestFit="1" customWidth="1"/>
    <col min="11037" max="11037" width="13" bestFit="1" customWidth="1"/>
    <col min="11038" max="11038" width="9.6640625" bestFit="1" customWidth="1"/>
    <col min="11039" max="11039" width="12.5" bestFit="1" customWidth="1"/>
    <col min="11040" max="11040" width="18.6640625" bestFit="1" customWidth="1"/>
    <col min="11041" max="11041" width="9.6640625" bestFit="1" customWidth="1"/>
    <col min="11042" max="11043" width="6.33203125" bestFit="1" customWidth="1"/>
    <col min="11263" max="11263" width="9.5" bestFit="1" customWidth="1"/>
    <col min="11264" max="11264" width="7.33203125" bestFit="1" customWidth="1"/>
    <col min="11265" max="11265" width="17.5" bestFit="1" customWidth="1"/>
    <col min="11266" max="11266" width="18.1640625" bestFit="1" customWidth="1"/>
    <col min="11267" max="11267" width="16" bestFit="1" customWidth="1"/>
    <col min="11268" max="11268" width="9.5" bestFit="1" customWidth="1"/>
    <col min="11269" max="11269" width="12" bestFit="1" customWidth="1"/>
    <col min="11270" max="11270" width="13.33203125" bestFit="1" customWidth="1"/>
    <col min="11271" max="11271" width="11.83203125" bestFit="1" customWidth="1"/>
    <col min="11272" max="11273" width="6.1640625" bestFit="1" customWidth="1"/>
    <col min="11274" max="11274" width="5.1640625" bestFit="1" customWidth="1"/>
    <col min="11275" max="11275" width="6.83203125" bestFit="1" customWidth="1"/>
    <col min="11276" max="11276" width="9.6640625" bestFit="1" customWidth="1"/>
    <col min="11277" max="11277" width="7.1640625" bestFit="1" customWidth="1"/>
    <col min="11278" max="11278" width="11.33203125" bestFit="1" customWidth="1"/>
    <col min="11280" max="11280" width="9.33203125" bestFit="1" customWidth="1"/>
    <col min="11281" max="11281" width="8.5" bestFit="1" customWidth="1"/>
    <col min="11282" max="11282" width="10" bestFit="1" customWidth="1"/>
    <col min="11283" max="11283" width="9.1640625" bestFit="1" customWidth="1"/>
    <col min="11284" max="11284" width="9.33203125" bestFit="1" customWidth="1"/>
    <col min="11285" max="11285" width="11.1640625" bestFit="1" customWidth="1"/>
    <col min="11286" max="11286" width="10" bestFit="1" customWidth="1"/>
    <col min="11287" max="11287" width="9" bestFit="1" customWidth="1"/>
    <col min="11288" max="11288" width="12.83203125" bestFit="1" customWidth="1"/>
    <col min="11289" max="11289" width="9.5" bestFit="1" customWidth="1"/>
    <col min="11290" max="11290" width="12.33203125" bestFit="1" customWidth="1"/>
    <col min="11291" max="11291" width="18.5" bestFit="1" customWidth="1"/>
    <col min="11292" max="11292" width="9" bestFit="1" customWidth="1"/>
    <col min="11293" max="11293" width="13" bestFit="1" customWidth="1"/>
    <col min="11294" max="11294" width="9.6640625" bestFit="1" customWidth="1"/>
    <col min="11295" max="11295" width="12.5" bestFit="1" customWidth="1"/>
    <col min="11296" max="11296" width="18.6640625" bestFit="1" customWidth="1"/>
    <col min="11297" max="11297" width="9.6640625" bestFit="1" customWidth="1"/>
    <col min="11298" max="11299" width="6.33203125" bestFit="1" customWidth="1"/>
    <col min="11519" max="11519" width="9.5" bestFit="1" customWidth="1"/>
    <col min="11520" max="11520" width="7.33203125" bestFit="1" customWidth="1"/>
    <col min="11521" max="11521" width="17.5" bestFit="1" customWidth="1"/>
    <col min="11522" max="11522" width="18.1640625" bestFit="1" customWidth="1"/>
    <col min="11523" max="11523" width="16" bestFit="1" customWidth="1"/>
    <col min="11524" max="11524" width="9.5" bestFit="1" customWidth="1"/>
    <col min="11525" max="11525" width="12" bestFit="1" customWidth="1"/>
    <col min="11526" max="11526" width="13.33203125" bestFit="1" customWidth="1"/>
    <col min="11527" max="11527" width="11.83203125" bestFit="1" customWidth="1"/>
    <col min="11528" max="11529" width="6.1640625" bestFit="1" customWidth="1"/>
    <col min="11530" max="11530" width="5.1640625" bestFit="1" customWidth="1"/>
    <col min="11531" max="11531" width="6.83203125" bestFit="1" customWidth="1"/>
    <col min="11532" max="11532" width="9.6640625" bestFit="1" customWidth="1"/>
    <col min="11533" max="11533" width="7.1640625" bestFit="1" customWidth="1"/>
    <col min="11534" max="11534" width="11.33203125" bestFit="1" customWidth="1"/>
    <col min="11536" max="11536" width="9.33203125" bestFit="1" customWidth="1"/>
    <col min="11537" max="11537" width="8.5" bestFit="1" customWidth="1"/>
    <col min="11538" max="11538" width="10" bestFit="1" customWidth="1"/>
    <col min="11539" max="11539" width="9.1640625" bestFit="1" customWidth="1"/>
    <col min="11540" max="11540" width="9.33203125" bestFit="1" customWidth="1"/>
    <col min="11541" max="11541" width="11.1640625" bestFit="1" customWidth="1"/>
    <col min="11542" max="11542" width="10" bestFit="1" customWidth="1"/>
    <col min="11543" max="11543" width="9" bestFit="1" customWidth="1"/>
    <col min="11544" max="11544" width="12.83203125" bestFit="1" customWidth="1"/>
    <col min="11545" max="11545" width="9.5" bestFit="1" customWidth="1"/>
    <col min="11546" max="11546" width="12.33203125" bestFit="1" customWidth="1"/>
    <col min="11547" max="11547" width="18.5" bestFit="1" customWidth="1"/>
    <col min="11548" max="11548" width="9" bestFit="1" customWidth="1"/>
    <col min="11549" max="11549" width="13" bestFit="1" customWidth="1"/>
    <col min="11550" max="11550" width="9.6640625" bestFit="1" customWidth="1"/>
    <col min="11551" max="11551" width="12.5" bestFit="1" customWidth="1"/>
    <col min="11552" max="11552" width="18.6640625" bestFit="1" customWidth="1"/>
    <col min="11553" max="11553" width="9.6640625" bestFit="1" customWidth="1"/>
    <col min="11554" max="11555" width="6.33203125" bestFit="1" customWidth="1"/>
    <col min="11775" max="11775" width="9.5" bestFit="1" customWidth="1"/>
    <col min="11776" max="11776" width="7.33203125" bestFit="1" customWidth="1"/>
    <col min="11777" max="11777" width="17.5" bestFit="1" customWidth="1"/>
    <col min="11778" max="11778" width="18.1640625" bestFit="1" customWidth="1"/>
    <col min="11779" max="11779" width="16" bestFit="1" customWidth="1"/>
    <col min="11780" max="11780" width="9.5" bestFit="1" customWidth="1"/>
    <col min="11781" max="11781" width="12" bestFit="1" customWidth="1"/>
    <col min="11782" max="11782" width="13.33203125" bestFit="1" customWidth="1"/>
    <col min="11783" max="11783" width="11.83203125" bestFit="1" customWidth="1"/>
    <col min="11784" max="11785" width="6.1640625" bestFit="1" customWidth="1"/>
    <col min="11786" max="11786" width="5.1640625" bestFit="1" customWidth="1"/>
    <col min="11787" max="11787" width="6.83203125" bestFit="1" customWidth="1"/>
    <col min="11788" max="11788" width="9.6640625" bestFit="1" customWidth="1"/>
    <col min="11789" max="11789" width="7.1640625" bestFit="1" customWidth="1"/>
    <col min="11790" max="11790" width="11.33203125" bestFit="1" customWidth="1"/>
    <col min="11792" max="11792" width="9.33203125" bestFit="1" customWidth="1"/>
    <col min="11793" max="11793" width="8.5" bestFit="1" customWidth="1"/>
    <col min="11794" max="11794" width="10" bestFit="1" customWidth="1"/>
    <col min="11795" max="11795" width="9.1640625" bestFit="1" customWidth="1"/>
    <col min="11796" max="11796" width="9.33203125" bestFit="1" customWidth="1"/>
    <col min="11797" max="11797" width="11.1640625" bestFit="1" customWidth="1"/>
    <col min="11798" max="11798" width="10" bestFit="1" customWidth="1"/>
    <col min="11799" max="11799" width="9" bestFit="1" customWidth="1"/>
    <col min="11800" max="11800" width="12.83203125" bestFit="1" customWidth="1"/>
    <col min="11801" max="11801" width="9.5" bestFit="1" customWidth="1"/>
    <col min="11802" max="11802" width="12.33203125" bestFit="1" customWidth="1"/>
    <col min="11803" max="11803" width="18.5" bestFit="1" customWidth="1"/>
    <col min="11804" max="11804" width="9" bestFit="1" customWidth="1"/>
    <col min="11805" max="11805" width="13" bestFit="1" customWidth="1"/>
    <col min="11806" max="11806" width="9.6640625" bestFit="1" customWidth="1"/>
    <col min="11807" max="11807" width="12.5" bestFit="1" customWidth="1"/>
    <col min="11808" max="11808" width="18.6640625" bestFit="1" customWidth="1"/>
    <col min="11809" max="11809" width="9.6640625" bestFit="1" customWidth="1"/>
    <col min="11810" max="11811" width="6.33203125" bestFit="1" customWidth="1"/>
    <col min="12031" max="12031" width="9.5" bestFit="1" customWidth="1"/>
    <col min="12032" max="12032" width="7.33203125" bestFit="1" customWidth="1"/>
    <col min="12033" max="12033" width="17.5" bestFit="1" customWidth="1"/>
    <col min="12034" max="12034" width="18.1640625" bestFit="1" customWidth="1"/>
    <col min="12035" max="12035" width="16" bestFit="1" customWidth="1"/>
    <col min="12036" max="12036" width="9.5" bestFit="1" customWidth="1"/>
    <col min="12037" max="12037" width="12" bestFit="1" customWidth="1"/>
    <col min="12038" max="12038" width="13.33203125" bestFit="1" customWidth="1"/>
    <col min="12039" max="12039" width="11.83203125" bestFit="1" customWidth="1"/>
    <col min="12040" max="12041" width="6.1640625" bestFit="1" customWidth="1"/>
    <col min="12042" max="12042" width="5.1640625" bestFit="1" customWidth="1"/>
    <col min="12043" max="12043" width="6.83203125" bestFit="1" customWidth="1"/>
    <col min="12044" max="12044" width="9.6640625" bestFit="1" customWidth="1"/>
    <col min="12045" max="12045" width="7.1640625" bestFit="1" customWidth="1"/>
    <col min="12046" max="12046" width="11.33203125" bestFit="1" customWidth="1"/>
    <col min="12048" max="12048" width="9.33203125" bestFit="1" customWidth="1"/>
    <col min="12049" max="12049" width="8.5" bestFit="1" customWidth="1"/>
    <col min="12050" max="12050" width="10" bestFit="1" customWidth="1"/>
    <col min="12051" max="12051" width="9.1640625" bestFit="1" customWidth="1"/>
    <col min="12052" max="12052" width="9.33203125" bestFit="1" customWidth="1"/>
    <col min="12053" max="12053" width="11.1640625" bestFit="1" customWidth="1"/>
    <col min="12054" max="12054" width="10" bestFit="1" customWidth="1"/>
    <col min="12055" max="12055" width="9" bestFit="1" customWidth="1"/>
    <col min="12056" max="12056" width="12.83203125" bestFit="1" customWidth="1"/>
    <col min="12057" max="12057" width="9.5" bestFit="1" customWidth="1"/>
    <col min="12058" max="12058" width="12.33203125" bestFit="1" customWidth="1"/>
    <col min="12059" max="12059" width="18.5" bestFit="1" customWidth="1"/>
    <col min="12060" max="12060" width="9" bestFit="1" customWidth="1"/>
    <col min="12061" max="12061" width="13" bestFit="1" customWidth="1"/>
    <col min="12062" max="12062" width="9.6640625" bestFit="1" customWidth="1"/>
    <col min="12063" max="12063" width="12.5" bestFit="1" customWidth="1"/>
    <col min="12064" max="12064" width="18.6640625" bestFit="1" customWidth="1"/>
    <col min="12065" max="12065" width="9.6640625" bestFit="1" customWidth="1"/>
    <col min="12066" max="12067" width="6.33203125" bestFit="1" customWidth="1"/>
    <col min="12287" max="12287" width="9.5" bestFit="1" customWidth="1"/>
    <col min="12288" max="12288" width="7.33203125" bestFit="1" customWidth="1"/>
    <col min="12289" max="12289" width="17.5" bestFit="1" customWidth="1"/>
    <col min="12290" max="12290" width="18.1640625" bestFit="1" customWidth="1"/>
    <col min="12291" max="12291" width="16" bestFit="1" customWidth="1"/>
    <col min="12292" max="12292" width="9.5" bestFit="1" customWidth="1"/>
    <col min="12293" max="12293" width="12" bestFit="1" customWidth="1"/>
    <col min="12294" max="12294" width="13.33203125" bestFit="1" customWidth="1"/>
    <col min="12295" max="12295" width="11.83203125" bestFit="1" customWidth="1"/>
    <col min="12296" max="12297" width="6.1640625" bestFit="1" customWidth="1"/>
    <col min="12298" max="12298" width="5.1640625" bestFit="1" customWidth="1"/>
    <col min="12299" max="12299" width="6.83203125" bestFit="1" customWidth="1"/>
    <col min="12300" max="12300" width="9.6640625" bestFit="1" customWidth="1"/>
    <col min="12301" max="12301" width="7.1640625" bestFit="1" customWidth="1"/>
    <col min="12302" max="12302" width="11.33203125" bestFit="1" customWidth="1"/>
    <col min="12304" max="12304" width="9.33203125" bestFit="1" customWidth="1"/>
    <col min="12305" max="12305" width="8.5" bestFit="1" customWidth="1"/>
    <col min="12306" max="12306" width="10" bestFit="1" customWidth="1"/>
    <col min="12307" max="12307" width="9.1640625" bestFit="1" customWidth="1"/>
    <col min="12308" max="12308" width="9.33203125" bestFit="1" customWidth="1"/>
    <col min="12309" max="12309" width="11.1640625" bestFit="1" customWidth="1"/>
    <col min="12310" max="12310" width="10" bestFit="1" customWidth="1"/>
    <col min="12311" max="12311" width="9" bestFit="1" customWidth="1"/>
    <col min="12312" max="12312" width="12.83203125" bestFit="1" customWidth="1"/>
    <col min="12313" max="12313" width="9.5" bestFit="1" customWidth="1"/>
    <col min="12314" max="12314" width="12.33203125" bestFit="1" customWidth="1"/>
    <col min="12315" max="12315" width="18.5" bestFit="1" customWidth="1"/>
    <col min="12316" max="12316" width="9" bestFit="1" customWidth="1"/>
    <col min="12317" max="12317" width="13" bestFit="1" customWidth="1"/>
    <col min="12318" max="12318" width="9.6640625" bestFit="1" customWidth="1"/>
    <col min="12319" max="12319" width="12.5" bestFit="1" customWidth="1"/>
    <col min="12320" max="12320" width="18.6640625" bestFit="1" customWidth="1"/>
    <col min="12321" max="12321" width="9.6640625" bestFit="1" customWidth="1"/>
    <col min="12322" max="12323" width="6.33203125" bestFit="1" customWidth="1"/>
    <col min="12543" max="12543" width="9.5" bestFit="1" customWidth="1"/>
    <col min="12544" max="12544" width="7.33203125" bestFit="1" customWidth="1"/>
    <col min="12545" max="12545" width="17.5" bestFit="1" customWidth="1"/>
    <col min="12546" max="12546" width="18.1640625" bestFit="1" customWidth="1"/>
    <col min="12547" max="12547" width="16" bestFit="1" customWidth="1"/>
    <col min="12548" max="12548" width="9.5" bestFit="1" customWidth="1"/>
    <col min="12549" max="12549" width="12" bestFit="1" customWidth="1"/>
    <col min="12550" max="12550" width="13.33203125" bestFit="1" customWidth="1"/>
    <col min="12551" max="12551" width="11.83203125" bestFit="1" customWidth="1"/>
    <col min="12552" max="12553" width="6.1640625" bestFit="1" customWidth="1"/>
    <col min="12554" max="12554" width="5.1640625" bestFit="1" customWidth="1"/>
    <col min="12555" max="12555" width="6.83203125" bestFit="1" customWidth="1"/>
    <col min="12556" max="12556" width="9.6640625" bestFit="1" customWidth="1"/>
    <col min="12557" max="12557" width="7.1640625" bestFit="1" customWidth="1"/>
    <col min="12558" max="12558" width="11.33203125" bestFit="1" customWidth="1"/>
    <col min="12560" max="12560" width="9.33203125" bestFit="1" customWidth="1"/>
    <col min="12561" max="12561" width="8.5" bestFit="1" customWidth="1"/>
    <col min="12562" max="12562" width="10" bestFit="1" customWidth="1"/>
    <col min="12563" max="12563" width="9.1640625" bestFit="1" customWidth="1"/>
    <col min="12564" max="12564" width="9.33203125" bestFit="1" customWidth="1"/>
    <col min="12565" max="12565" width="11.1640625" bestFit="1" customWidth="1"/>
    <col min="12566" max="12566" width="10" bestFit="1" customWidth="1"/>
    <col min="12567" max="12567" width="9" bestFit="1" customWidth="1"/>
    <col min="12568" max="12568" width="12.83203125" bestFit="1" customWidth="1"/>
    <col min="12569" max="12569" width="9.5" bestFit="1" customWidth="1"/>
    <col min="12570" max="12570" width="12.33203125" bestFit="1" customWidth="1"/>
    <col min="12571" max="12571" width="18.5" bestFit="1" customWidth="1"/>
    <col min="12572" max="12572" width="9" bestFit="1" customWidth="1"/>
    <col min="12573" max="12573" width="13" bestFit="1" customWidth="1"/>
    <col min="12574" max="12574" width="9.6640625" bestFit="1" customWidth="1"/>
    <col min="12575" max="12575" width="12.5" bestFit="1" customWidth="1"/>
    <col min="12576" max="12576" width="18.6640625" bestFit="1" customWidth="1"/>
    <col min="12577" max="12577" width="9.6640625" bestFit="1" customWidth="1"/>
    <col min="12578" max="12579" width="6.33203125" bestFit="1" customWidth="1"/>
    <col min="12799" max="12799" width="9.5" bestFit="1" customWidth="1"/>
    <col min="12800" max="12800" width="7.33203125" bestFit="1" customWidth="1"/>
    <col min="12801" max="12801" width="17.5" bestFit="1" customWidth="1"/>
    <col min="12802" max="12802" width="18.1640625" bestFit="1" customWidth="1"/>
    <col min="12803" max="12803" width="16" bestFit="1" customWidth="1"/>
    <col min="12804" max="12804" width="9.5" bestFit="1" customWidth="1"/>
    <col min="12805" max="12805" width="12" bestFit="1" customWidth="1"/>
    <col min="12806" max="12806" width="13.33203125" bestFit="1" customWidth="1"/>
    <col min="12807" max="12807" width="11.83203125" bestFit="1" customWidth="1"/>
    <col min="12808" max="12809" width="6.1640625" bestFit="1" customWidth="1"/>
    <col min="12810" max="12810" width="5.1640625" bestFit="1" customWidth="1"/>
    <col min="12811" max="12811" width="6.83203125" bestFit="1" customWidth="1"/>
    <col min="12812" max="12812" width="9.6640625" bestFit="1" customWidth="1"/>
    <col min="12813" max="12813" width="7.1640625" bestFit="1" customWidth="1"/>
    <col min="12814" max="12814" width="11.33203125" bestFit="1" customWidth="1"/>
    <col min="12816" max="12816" width="9.33203125" bestFit="1" customWidth="1"/>
    <col min="12817" max="12817" width="8.5" bestFit="1" customWidth="1"/>
    <col min="12818" max="12818" width="10" bestFit="1" customWidth="1"/>
    <col min="12819" max="12819" width="9.1640625" bestFit="1" customWidth="1"/>
    <col min="12820" max="12820" width="9.33203125" bestFit="1" customWidth="1"/>
    <col min="12821" max="12821" width="11.1640625" bestFit="1" customWidth="1"/>
    <col min="12822" max="12822" width="10" bestFit="1" customWidth="1"/>
    <col min="12823" max="12823" width="9" bestFit="1" customWidth="1"/>
    <col min="12824" max="12824" width="12.83203125" bestFit="1" customWidth="1"/>
    <col min="12825" max="12825" width="9.5" bestFit="1" customWidth="1"/>
    <col min="12826" max="12826" width="12.33203125" bestFit="1" customWidth="1"/>
    <col min="12827" max="12827" width="18.5" bestFit="1" customWidth="1"/>
    <col min="12828" max="12828" width="9" bestFit="1" customWidth="1"/>
    <col min="12829" max="12829" width="13" bestFit="1" customWidth="1"/>
    <col min="12830" max="12830" width="9.6640625" bestFit="1" customWidth="1"/>
    <col min="12831" max="12831" width="12.5" bestFit="1" customWidth="1"/>
    <col min="12832" max="12832" width="18.6640625" bestFit="1" customWidth="1"/>
    <col min="12833" max="12833" width="9.6640625" bestFit="1" customWidth="1"/>
    <col min="12834" max="12835" width="6.33203125" bestFit="1" customWidth="1"/>
    <col min="13055" max="13055" width="9.5" bestFit="1" customWidth="1"/>
    <col min="13056" max="13056" width="7.33203125" bestFit="1" customWidth="1"/>
    <col min="13057" max="13057" width="17.5" bestFit="1" customWidth="1"/>
    <col min="13058" max="13058" width="18.1640625" bestFit="1" customWidth="1"/>
    <col min="13059" max="13059" width="16" bestFit="1" customWidth="1"/>
    <col min="13060" max="13060" width="9.5" bestFit="1" customWidth="1"/>
    <col min="13061" max="13061" width="12" bestFit="1" customWidth="1"/>
    <col min="13062" max="13062" width="13.33203125" bestFit="1" customWidth="1"/>
    <col min="13063" max="13063" width="11.83203125" bestFit="1" customWidth="1"/>
    <col min="13064" max="13065" width="6.1640625" bestFit="1" customWidth="1"/>
    <col min="13066" max="13066" width="5.1640625" bestFit="1" customWidth="1"/>
    <col min="13067" max="13067" width="6.83203125" bestFit="1" customWidth="1"/>
    <col min="13068" max="13068" width="9.6640625" bestFit="1" customWidth="1"/>
    <col min="13069" max="13069" width="7.1640625" bestFit="1" customWidth="1"/>
    <col min="13070" max="13070" width="11.33203125" bestFit="1" customWidth="1"/>
    <col min="13072" max="13072" width="9.33203125" bestFit="1" customWidth="1"/>
    <col min="13073" max="13073" width="8.5" bestFit="1" customWidth="1"/>
    <col min="13074" max="13074" width="10" bestFit="1" customWidth="1"/>
    <col min="13075" max="13075" width="9.1640625" bestFit="1" customWidth="1"/>
    <col min="13076" max="13076" width="9.33203125" bestFit="1" customWidth="1"/>
    <col min="13077" max="13077" width="11.1640625" bestFit="1" customWidth="1"/>
    <col min="13078" max="13078" width="10" bestFit="1" customWidth="1"/>
    <col min="13079" max="13079" width="9" bestFit="1" customWidth="1"/>
    <col min="13080" max="13080" width="12.83203125" bestFit="1" customWidth="1"/>
    <col min="13081" max="13081" width="9.5" bestFit="1" customWidth="1"/>
    <col min="13082" max="13082" width="12.33203125" bestFit="1" customWidth="1"/>
    <col min="13083" max="13083" width="18.5" bestFit="1" customWidth="1"/>
    <col min="13084" max="13084" width="9" bestFit="1" customWidth="1"/>
    <col min="13085" max="13085" width="13" bestFit="1" customWidth="1"/>
    <col min="13086" max="13086" width="9.6640625" bestFit="1" customWidth="1"/>
    <col min="13087" max="13087" width="12.5" bestFit="1" customWidth="1"/>
    <col min="13088" max="13088" width="18.6640625" bestFit="1" customWidth="1"/>
    <col min="13089" max="13089" width="9.6640625" bestFit="1" customWidth="1"/>
    <col min="13090" max="13091" width="6.33203125" bestFit="1" customWidth="1"/>
    <col min="13311" max="13311" width="9.5" bestFit="1" customWidth="1"/>
    <col min="13312" max="13312" width="7.33203125" bestFit="1" customWidth="1"/>
    <col min="13313" max="13313" width="17.5" bestFit="1" customWidth="1"/>
    <col min="13314" max="13314" width="18.1640625" bestFit="1" customWidth="1"/>
    <col min="13315" max="13315" width="16" bestFit="1" customWidth="1"/>
    <col min="13316" max="13316" width="9.5" bestFit="1" customWidth="1"/>
    <col min="13317" max="13317" width="12" bestFit="1" customWidth="1"/>
    <col min="13318" max="13318" width="13.33203125" bestFit="1" customWidth="1"/>
    <col min="13319" max="13319" width="11.83203125" bestFit="1" customWidth="1"/>
    <col min="13320" max="13321" width="6.1640625" bestFit="1" customWidth="1"/>
    <col min="13322" max="13322" width="5.1640625" bestFit="1" customWidth="1"/>
    <col min="13323" max="13323" width="6.83203125" bestFit="1" customWidth="1"/>
    <col min="13324" max="13324" width="9.6640625" bestFit="1" customWidth="1"/>
    <col min="13325" max="13325" width="7.1640625" bestFit="1" customWidth="1"/>
    <col min="13326" max="13326" width="11.33203125" bestFit="1" customWidth="1"/>
    <col min="13328" max="13328" width="9.33203125" bestFit="1" customWidth="1"/>
    <col min="13329" max="13329" width="8.5" bestFit="1" customWidth="1"/>
    <col min="13330" max="13330" width="10" bestFit="1" customWidth="1"/>
    <col min="13331" max="13331" width="9.1640625" bestFit="1" customWidth="1"/>
    <col min="13332" max="13332" width="9.33203125" bestFit="1" customWidth="1"/>
    <col min="13333" max="13333" width="11.1640625" bestFit="1" customWidth="1"/>
    <col min="13334" max="13334" width="10" bestFit="1" customWidth="1"/>
    <col min="13335" max="13335" width="9" bestFit="1" customWidth="1"/>
    <col min="13336" max="13336" width="12.83203125" bestFit="1" customWidth="1"/>
    <col min="13337" max="13337" width="9.5" bestFit="1" customWidth="1"/>
    <col min="13338" max="13338" width="12.33203125" bestFit="1" customWidth="1"/>
    <col min="13339" max="13339" width="18.5" bestFit="1" customWidth="1"/>
    <col min="13340" max="13340" width="9" bestFit="1" customWidth="1"/>
    <col min="13341" max="13341" width="13" bestFit="1" customWidth="1"/>
    <col min="13342" max="13342" width="9.6640625" bestFit="1" customWidth="1"/>
    <col min="13343" max="13343" width="12.5" bestFit="1" customWidth="1"/>
    <col min="13344" max="13344" width="18.6640625" bestFit="1" customWidth="1"/>
    <col min="13345" max="13345" width="9.6640625" bestFit="1" customWidth="1"/>
    <col min="13346" max="13347" width="6.33203125" bestFit="1" customWidth="1"/>
    <col min="13567" max="13567" width="9.5" bestFit="1" customWidth="1"/>
    <col min="13568" max="13568" width="7.33203125" bestFit="1" customWidth="1"/>
    <col min="13569" max="13569" width="17.5" bestFit="1" customWidth="1"/>
    <col min="13570" max="13570" width="18.1640625" bestFit="1" customWidth="1"/>
    <col min="13571" max="13571" width="16" bestFit="1" customWidth="1"/>
    <col min="13572" max="13572" width="9.5" bestFit="1" customWidth="1"/>
    <col min="13573" max="13573" width="12" bestFit="1" customWidth="1"/>
    <col min="13574" max="13574" width="13.33203125" bestFit="1" customWidth="1"/>
    <col min="13575" max="13575" width="11.83203125" bestFit="1" customWidth="1"/>
    <col min="13576" max="13577" width="6.1640625" bestFit="1" customWidth="1"/>
    <col min="13578" max="13578" width="5.1640625" bestFit="1" customWidth="1"/>
    <col min="13579" max="13579" width="6.83203125" bestFit="1" customWidth="1"/>
    <col min="13580" max="13580" width="9.6640625" bestFit="1" customWidth="1"/>
    <col min="13581" max="13581" width="7.1640625" bestFit="1" customWidth="1"/>
    <col min="13582" max="13582" width="11.33203125" bestFit="1" customWidth="1"/>
    <col min="13584" max="13584" width="9.33203125" bestFit="1" customWidth="1"/>
    <col min="13585" max="13585" width="8.5" bestFit="1" customWidth="1"/>
    <col min="13586" max="13586" width="10" bestFit="1" customWidth="1"/>
    <col min="13587" max="13587" width="9.1640625" bestFit="1" customWidth="1"/>
    <col min="13588" max="13588" width="9.33203125" bestFit="1" customWidth="1"/>
    <col min="13589" max="13589" width="11.1640625" bestFit="1" customWidth="1"/>
    <col min="13590" max="13590" width="10" bestFit="1" customWidth="1"/>
    <col min="13591" max="13591" width="9" bestFit="1" customWidth="1"/>
    <col min="13592" max="13592" width="12.83203125" bestFit="1" customWidth="1"/>
    <col min="13593" max="13593" width="9.5" bestFit="1" customWidth="1"/>
    <col min="13594" max="13594" width="12.33203125" bestFit="1" customWidth="1"/>
    <col min="13595" max="13595" width="18.5" bestFit="1" customWidth="1"/>
    <col min="13596" max="13596" width="9" bestFit="1" customWidth="1"/>
    <col min="13597" max="13597" width="13" bestFit="1" customWidth="1"/>
    <col min="13598" max="13598" width="9.6640625" bestFit="1" customWidth="1"/>
    <col min="13599" max="13599" width="12.5" bestFit="1" customWidth="1"/>
    <col min="13600" max="13600" width="18.6640625" bestFit="1" customWidth="1"/>
    <col min="13601" max="13601" width="9.6640625" bestFit="1" customWidth="1"/>
    <col min="13602" max="13603" width="6.33203125" bestFit="1" customWidth="1"/>
    <col min="13823" max="13823" width="9.5" bestFit="1" customWidth="1"/>
    <col min="13824" max="13824" width="7.33203125" bestFit="1" customWidth="1"/>
    <col min="13825" max="13825" width="17.5" bestFit="1" customWidth="1"/>
    <col min="13826" max="13826" width="18.1640625" bestFit="1" customWidth="1"/>
    <col min="13827" max="13827" width="16" bestFit="1" customWidth="1"/>
    <col min="13828" max="13828" width="9.5" bestFit="1" customWidth="1"/>
    <col min="13829" max="13829" width="12" bestFit="1" customWidth="1"/>
    <col min="13830" max="13830" width="13.33203125" bestFit="1" customWidth="1"/>
    <col min="13831" max="13831" width="11.83203125" bestFit="1" customWidth="1"/>
    <col min="13832" max="13833" width="6.1640625" bestFit="1" customWidth="1"/>
    <col min="13834" max="13834" width="5.1640625" bestFit="1" customWidth="1"/>
    <col min="13835" max="13835" width="6.83203125" bestFit="1" customWidth="1"/>
    <col min="13836" max="13836" width="9.6640625" bestFit="1" customWidth="1"/>
    <col min="13837" max="13837" width="7.1640625" bestFit="1" customWidth="1"/>
    <col min="13838" max="13838" width="11.33203125" bestFit="1" customWidth="1"/>
    <col min="13840" max="13840" width="9.33203125" bestFit="1" customWidth="1"/>
    <col min="13841" max="13841" width="8.5" bestFit="1" customWidth="1"/>
    <col min="13842" max="13842" width="10" bestFit="1" customWidth="1"/>
    <col min="13843" max="13843" width="9.1640625" bestFit="1" customWidth="1"/>
    <col min="13844" max="13844" width="9.33203125" bestFit="1" customWidth="1"/>
    <col min="13845" max="13845" width="11.1640625" bestFit="1" customWidth="1"/>
    <col min="13846" max="13846" width="10" bestFit="1" customWidth="1"/>
    <col min="13847" max="13847" width="9" bestFit="1" customWidth="1"/>
    <col min="13848" max="13848" width="12.83203125" bestFit="1" customWidth="1"/>
    <col min="13849" max="13849" width="9.5" bestFit="1" customWidth="1"/>
    <col min="13850" max="13850" width="12.33203125" bestFit="1" customWidth="1"/>
    <col min="13851" max="13851" width="18.5" bestFit="1" customWidth="1"/>
    <col min="13852" max="13852" width="9" bestFit="1" customWidth="1"/>
    <col min="13853" max="13853" width="13" bestFit="1" customWidth="1"/>
    <col min="13854" max="13854" width="9.6640625" bestFit="1" customWidth="1"/>
    <col min="13855" max="13855" width="12.5" bestFit="1" customWidth="1"/>
    <col min="13856" max="13856" width="18.6640625" bestFit="1" customWidth="1"/>
    <col min="13857" max="13857" width="9.6640625" bestFit="1" customWidth="1"/>
    <col min="13858" max="13859" width="6.33203125" bestFit="1" customWidth="1"/>
    <col min="14079" max="14079" width="9.5" bestFit="1" customWidth="1"/>
    <col min="14080" max="14080" width="7.33203125" bestFit="1" customWidth="1"/>
    <col min="14081" max="14081" width="17.5" bestFit="1" customWidth="1"/>
    <col min="14082" max="14082" width="18.1640625" bestFit="1" customWidth="1"/>
    <col min="14083" max="14083" width="16" bestFit="1" customWidth="1"/>
    <col min="14084" max="14084" width="9.5" bestFit="1" customWidth="1"/>
    <col min="14085" max="14085" width="12" bestFit="1" customWidth="1"/>
    <col min="14086" max="14086" width="13.33203125" bestFit="1" customWidth="1"/>
    <col min="14087" max="14087" width="11.83203125" bestFit="1" customWidth="1"/>
    <col min="14088" max="14089" width="6.1640625" bestFit="1" customWidth="1"/>
    <col min="14090" max="14090" width="5.1640625" bestFit="1" customWidth="1"/>
    <col min="14091" max="14091" width="6.83203125" bestFit="1" customWidth="1"/>
    <col min="14092" max="14092" width="9.6640625" bestFit="1" customWidth="1"/>
    <col min="14093" max="14093" width="7.1640625" bestFit="1" customWidth="1"/>
    <col min="14094" max="14094" width="11.33203125" bestFit="1" customWidth="1"/>
    <col min="14096" max="14096" width="9.33203125" bestFit="1" customWidth="1"/>
    <col min="14097" max="14097" width="8.5" bestFit="1" customWidth="1"/>
    <col min="14098" max="14098" width="10" bestFit="1" customWidth="1"/>
    <col min="14099" max="14099" width="9.1640625" bestFit="1" customWidth="1"/>
    <col min="14100" max="14100" width="9.33203125" bestFit="1" customWidth="1"/>
    <col min="14101" max="14101" width="11.1640625" bestFit="1" customWidth="1"/>
    <col min="14102" max="14102" width="10" bestFit="1" customWidth="1"/>
    <col min="14103" max="14103" width="9" bestFit="1" customWidth="1"/>
    <col min="14104" max="14104" width="12.83203125" bestFit="1" customWidth="1"/>
    <col min="14105" max="14105" width="9.5" bestFit="1" customWidth="1"/>
    <col min="14106" max="14106" width="12.33203125" bestFit="1" customWidth="1"/>
    <col min="14107" max="14107" width="18.5" bestFit="1" customWidth="1"/>
    <col min="14108" max="14108" width="9" bestFit="1" customWidth="1"/>
    <col min="14109" max="14109" width="13" bestFit="1" customWidth="1"/>
    <col min="14110" max="14110" width="9.6640625" bestFit="1" customWidth="1"/>
    <col min="14111" max="14111" width="12.5" bestFit="1" customWidth="1"/>
    <col min="14112" max="14112" width="18.6640625" bestFit="1" customWidth="1"/>
    <col min="14113" max="14113" width="9.6640625" bestFit="1" customWidth="1"/>
    <col min="14114" max="14115" width="6.33203125" bestFit="1" customWidth="1"/>
    <col min="14335" max="14335" width="9.5" bestFit="1" customWidth="1"/>
    <col min="14336" max="14336" width="7.33203125" bestFit="1" customWidth="1"/>
    <col min="14337" max="14337" width="17.5" bestFit="1" customWidth="1"/>
    <col min="14338" max="14338" width="18.1640625" bestFit="1" customWidth="1"/>
    <col min="14339" max="14339" width="16" bestFit="1" customWidth="1"/>
    <col min="14340" max="14340" width="9.5" bestFit="1" customWidth="1"/>
    <col min="14341" max="14341" width="12" bestFit="1" customWidth="1"/>
    <col min="14342" max="14342" width="13.33203125" bestFit="1" customWidth="1"/>
    <col min="14343" max="14343" width="11.83203125" bestFit="1" customWidth="1"/>
    <col min="14344" max="14345" width="6.1640625" bestFit="1" customWidth="1"/>
    <col min="14346" max="14346" width="5.1640625" bestFit="1" customWidth="1"/>
    <col min="14347" max="14347" width="6.83203125" bestFit="1" customWidth="1"/>
    <col min="14348" max="14348" width="9.6640625" bestFit="1" customWidth="1"/>
    <col min="14349" max="14349" width="7.1640625" bestFit="1" customWidth="1"/>
    <col min="14350" max="14350" width="11.33203125" bestFit="1" customWidth="1"/>
    <col min="14352" max="14352" width="9.33203125" bestFit="1" customWidth="1"/>
    <col min="14353" max="14353" width="8.5" bestFit="1" customWidth="1"/>
    <col min="14354" max="14354" width="10" bestFit="1" customWidth="1"/>
    <col min="14355" max="14355" width="9.1640625" bestFit="1" customWidth="1"/>
    <col min="14356" max="14356" width="9.33203125" bestFit="1" customWidth="1"/>
    <col min="14357" max="14357" width="11.1640625" bestFit="1" customWidth="1"/>
    <col min="14358" max="14358" width="10" bestFit="1" customWidth="1"/>
    <col min="14359" max="14359" width="9" bestFit="1" customWidth="1"/>
    <col min="14360" max="14360" width="12.83203125" bestFit="1" customWidth="1"/>
    <col min="14361" max="14361" width="9.5" bestFit="1" customWidth="1"/>
    <col min="14362" max="14362" width="12.33203125" bestFit="1" customWidth="1"/>
    <col min="14363" max="14363" width="18.5" bestFit="1" customWidth="1"/>
    <col min="14364" max="14364" width="9" bestFit="1" customWidth="1"/>
    <col min="14365" max="14365" width="13" bestFit="1" customWidth="1"/>
    <col min="14366" max="14366" width="9.6640625" bestFit="1" customWidth="1"/>
    <col min="14367" max="14367" width="12.5" bestFit="1" customWidth="1"/>
    <col min="14368" max="14368" width="18.6640625" bestFit="1" customWidth="1"/>
    <col min="14369" max="14369" width="9.6640625" bestFit="1" customWidth="1"/>
    <col min="14370" max="14371" width="6.33203125" bestFit="1" customWidth="1"/>
    <col min="14591" max="14591" width="9.5" bestFit="1" customWidth="1"/>
    <col min="14592" max="14592" width="7.33203125" bestFit="1" customWidth="1"/>
    <col min="14593" max="14593" width="17.5" bestFit="1" customWidth="1"/>
    <col min="14594" max="14594" width="18.1640625" bestFit="1" customWidth="1"/>
    <col min="14595" max="14595" width="16" bestFit="1" customWidth="1"/>
    <col min="14596" max="14596" width="9.5" bestFit="1" customWidth="1"/>
    <col min="14597" max="14597" width="12" bestFit="1" customWidth="1"/>
    <col min="14598" max="14598" width="13.33203125" bestFit="1" customWidth="1"/>
    <col min="14599" max="14599" width="11.83203125" bestFit="1" customWidth="1"/>
    <col min="14600" max="14601" width="6.1640625" bestFit="1" customWidth="1"/>
    <col min="14602" max="14602" width="5.1640625" bestFit="1" customWidth="1"/>
    <col min="14603" max="14603" width="6.83203125" bestFit="1" customWidth="1"/>
    <col min="14604" max="14604" width="9.6640625" bestFit="1" customWidth="1"/>
    <col min="14605" max="14605" width="7.1640625" bestFit="1" customWidth="1"/>
    <col min="14606" max="14606" width="11.33203125" bestFit="1" customWidth="1"/>
    <col min="14608" max="14608" width="9.33203125" bestFit="1" customWidth="1"/>
    <col min="14609" max="14609" width="8.5" bestFit="1" customWidth="1"/>
    <col min="14610" max="14610" width="10" bestFit="1" customWidth="1"/>
    <col min="14611" max="14611" width="9.1640625" bestFit="1" customWidth="1"/>
    <col min="14612" max="14612" width="9.33203125" bestFit="1" customWidth="1"/>
    <col min="14613" max="14613" width="11.1640625" bestFit="1" customWidth="1"/>
    <col min="14614" max="14614" width="10" bestFit="1" customWidth="1"/>
    <col min="14615" max="14615" width="9" bestFit="1" customWidth="1"/>
    <col min="14616" max="14616" width="12.83203125" bestFit="1" customWidth="1"/>
    <col min="14617" max="14617" width="9.5" bestFit="1" customWidth="1"/>
    <col min="14618" max="14618" width="12.33203125" bestFit="1" customWidth="1"/>
    <col min="14619" max="14619" width="18.5" bestFit="1" customWidth="1"/>
    <col min="14620" max="14620" width="9" bestFit="1" customWidth="1"/>
    <col min="14621" max="14621" width="13" bestFit="1" customWidth="1"/>
    <col min="14622" max="14622" width="9.6640625" bestFit="1" customWidth="1"/>
    <col min="14623" max="14623" width="12.5" bestFit="1" customWidth="1"/>
    <col min="14624" max="14624" width="18.6640625" bestFit="1" customWidth="1"/>
    <col min="14625" max="14625" width="9.6640625" bestFit="1" customWidth="1"/>
    <col min="14626" max="14627" width="6.33203125" bestFit="1" customWidth="1"/>
    <col min="14847" max="14847" width="9.5" bestFit="1" customWidth="1"/>
    <col min="14848" max="14848" width="7.33203125" bestFit="1" customWidth="1"/>
    <col min="14849" max="14849" width="17.5" bestFit="1" customWidth="1"/>
    <col min="14850" max="14850" width="18.1640625" bestFit="1" customWidth="1"/>
    <col min="14851" max="14851" width="16" bestFit="1" customWidth="1"/>
    <col min="14852" max="14852" width="9.5" bestFit="1" customWidth="1"/>
    <col min="14853" max="14853" width="12" bestFit="1" customWidth="1"/>
    <col min="14854" max="14854" width="13.33203125" bestFit="1" customWidth="1"/>
    <col min="14855" max="14855" width="11.83203125" bestFit="1" customWidth="1"/>
    <col min="14856" max="14857" width="6.1640625" bestFit="1" customWidth="1"/>
    <col min="14858" max="14858" width="5.1640625" bestFit="1" customWidth="1"/>
    <col min="14859" max="14859" width="6.83203125" bestFit="1" customWidth="1"/>
    <col min="14860" max="14860" width="9.6640625" bestFit="1" customWidth="1"/>
    <col min="14861" max="14861" width="7.1640625" bestFit="1" customWidth="1"/>
    <col min="14862" max="14862" width="11.33203125" bestFit="1" customWidth="1"/>
    <col min="14864" max="14864" width="9.33203125" bestFit="1" customWidth="1"/>
    <col min="14865" max="14865" width="8.5" bestFit="1" customWidth="1"/>
    <col min="14866" max="14866" width="10" bestFit="1" customWidth="1"/>
    <col min="14867" max="14867" width="9.1640625" bestFit="1" customWidth="1"/>
    <col min="14868" max="14868" width="9.33203125" bestFit="1" customWidth="1"/>
    <col min="14869" max="14869" width="11.1640625" bestFit="1" customWidth="1"/>
    <col min="14870" max="14870" width="10" bestFit="1" customWidth="1"/>
    <col min="14871" max="14871" width="9" bestFit="1" customWidth="1"/>
    <col min="14872" max="14872" width="12.83203125" bestFit="1" customWidth="1"/>
    <col min="14873" max="14873" width="9.5" bestFit="1" customWidth="1"/>
    <col min="14874" max="14874" width="12.33203125" bestFit="1" customWidth="1"/>
    <col min="14875" max="14875" width="18.5" bestFit="1" customWidth="1"/>
    <col min="14876" max="14876" width="9" bestFit="1" customWidth="1"/>
    <col min="14877" max="14877" width="13" bestFit="1" customWidth="1"/>
    <col min="14878" max="14878" width="9.6640625" bestFit="1" customWidth="1"/>
    <col min="14879" max="14879" width="12.5" bestFit="1" customWidth="1"/>
    <col min="14880" max="14880" width="18.6640625" bestFit="1" customWidth="1"/>
    <col min="14881" max="14881" width="9.6640625" bestFit="1" customWidth="1"/>
    <col min="14882" max="14883" width="6.33203125" bestFit="1" customWidth="1"/>
    <col min="15103" max="15103" width="9.5" bestFit="1" customWidth="1"/>
    <col min="15104" max="15104" width="7.33203125" bestFit="1" customWidth="1"/>
    <col min="15105" max="15105" width="17.5" bestFit="1" customWidth="1"/>
    <col min="15106" max="15106" width="18.1640625" bestFit="1" customWidth="1"/>
    <col min="15107" max="15107" width="16" bestFit="1" customWidth="1"/>
    <col min="15108" max="15108" width="9.5" bestFit="1" customWidth="1"/>
    <col min="15109" max="15109" width="12" bestFit="1" customWidth="1"/>
    <col min="15110" max="15110" width="13.33203125" bestFit="1" customWidth="1"/>
    <col min="15111" max="15111" width="11.83203125" bestFit="1" customWidth="1"/>
    <col min="15112" max="15113" width="6.1640625" bestFit="1" customWidth="1"/>
    <col min="15114" max="15114" width="5.1640625" bestFit="1" customWidth="1"/>
    <col min="15115" max="15115" width="6.83203125" bestFit="1" customWidth="1"/>
    <col min="15116" max="15116" width="9.6640625" bestFit="1" customWidth="1"/>
    <col min="15117" max="15117" width="7.1640625" bestFit="1" customWidth="1"/>
    <col min="15118" max="15118" width="11.33203125" bestFit="1" customWidth="1"/>
    <col min="15120" max="15120" width="9.33203125" bestFit="1" customWidth="1"/>
    <col min="15121" max="15121" width="8.5" bestFit="1" customWidth="1"/>
    <col min="15122" max="15122" width="10" bestFit="1" customWidth="1"/>
    <col min="15123" max="15123" width="9.1640625" bestFit="1" customWidth="1"/>
    <col min="15124" max="15124" width="9.33203125" bestFit="1" customWidth="1"/>
    <col min="15125" max="15125" width="11.1640625" bestFit="1" customWidth="1"/>
    <col min="15126" max="15126" width="10" bestFit="1" customWidth="1"/>
    <col min="15127" max="15127" width="9" bestFit="1" customWidth="1"/>
    <col min="15128" max="15128" width="12.83203125" bestFit="1" customWidth="1"/>
    <col min="15129" max="15129" width="9.5" bestFit="1" customWidth="1"/>
    <col min="15130" max="15130" width="12.33203125" bestFit="1" customWidth="1"/>
    <col min="15131" max="15131" width="18.5" bestFit="1" customWidth="1"/>
    <col min="15132" max="15132" width="9" bestFit="1" customWidth="1"/>
    <col min="15133" max="15133" width="13" bestFit="1" customWidth="1"/>
    <col min="15134" max="15134" width="9.6640625" bestFit="1" customWidth="1"/>
    <col min="15135" max="15135" width="12.5" bestFit="1" customWidth="1"/>
    <col min="15136" max="15136" width="18.6640625" bestFit="1" customWidth="1"/>
    <col min="15137" max="15137" width="9.6640625" bestFit="1" customWidth="1"/>
    <col min="15138" max="15139" width="6.33203125" bestFit="1" customWidth="1"/>
    <col min="15359" max="15359" width="9.5" bestFit="1" customWidth="1"/>
    <col min="15360" max="15360" width="7.33203125" bestFit="1" customWidth="1"/>
    <col min="15361" max="15361" width="17.5" bestFit="1" customWidth="1"/>
    <col min="15362" max="15362" width="18.1640625" bestFit="1" customWidth="1"/>
    <col min="15363" max="15363" width="16" bestFit="1" customWidth="1"/>
    <col min="15364" max="15364" width="9.5" bestFit="1" customWidth="1"/>
    <col min="15365" max="15365" width="12" bestFit="1" customWidth="1"/>
    <col min="15366" max="15366" width="13.33203125" bestFit="1" customWidth="1"/>
    <col min="15367" max="15367" width="11.83203125" bestFit="1" customWidth="1"/>
    <col min="15368" max="15369" width="6.1640625" bestFit="1" customWidth="1"/>
    <col min="15370" max="15370" width="5.1640625" bestFit="1" customWidth="1"/>
    <col min="15371" max="15371" width="6.83203125" bestFit="1" customWidth="1"/>
    <col min="15372" max="15372" width="9.6640625" bestFit="1" customWidth="1"/>
    <col min="15373" max="15373" width="7.1640625" bestFit="1" customWidth="1"/>
    <col min="15374" max="15374" width="11.33203125" bestFit="1" customWidth="1"/>
    <col min="15376" max="15376" width="9.33203125" bestFit="1" customWidth="1"/>
    <col min="15377" max="15377" width="8.5" bestFit="1" customWidth="1"/>
    <col min="15378" max="15378" width="10" bestFit="1" customWidth="1"/>
    <col min="15379" max="15379" width="9.1640625" bestFit="1" customWidth="1"/>
    <col min="15380" max="15380" width="9.33203125" bestFit="1" customWidth="1"/>
    <col min="15381" max="15381" width="11.1640625" bestFit="1" customWidth="1"/>
    <col min="15382" max="15382" width="10" bestFit="1" customWidth="1"/>
    <col min="15383" max="15383" width="9" bestFit="1" customWidth="1"/>
    <col min="15384" max="15384" width="12.83203125" bestFit="1" customWidth="1"/>
    <col min="15385" max="15385" width="9.5" bestFit="1" customWidth="1"/>
    <col min="15386" max="15386" width="12.33203125" bestFit="1" customWidth="1"/>
    <col min="15387" max="15387" width="18.5" bestFit="1" customWidth="1"/>
    <col min="15388" max="15388" width="9" bestFit="1" customWidth="1"/>
    <col min="15389" max="15389" width="13" bestFit="1" customWidth="1"/>
    <col min="15390" max="15390" width="9.6640625" bestFit="1" customWidth="1"/>
    <col min="15391" max="15391" width="12.5" bestFit="1" customWidth="1"/>
    <col min="15392" max="15392" width="18.6640625" bestFit="1" customWidth="1"/>
    <col min="15393" max="15393" width="9.6640625" bestFit="1" customWidth="1"/>
    <col min="15394" max="15395" width="6.33203125" bestFit="1" customWidth="1"/>
    <col min="15615" max="15615" width="9.5" bestFit="1" customWidth="1"/>
    <col min="15616" max="15616" width="7.33203125" bestFit="1" customWidth="1"/>
    <col min="15617" max="15617" width="17.5" bestFit="1" customWidth="1"/>
    <col min="15618" max="15618" width="18.1640625" bestFit="1" customWidth="1"/>
    <col min="15619" max="15619" width="16" bestFit="1" customWidth="1"/>
    <col min="15620" max="15620" width="9.5" bestFit="1" customWidth="1"/>
    <col min="15621" max="15621" width="12" bestFit="1" customWidth="1"/>
    <col min="15622" max="15622" width="13.33203125" bestFit="1" customWidth="1"/>
    <col min="15623" max="15623" width="11.83203125" bestFit="1" customWidth="1"/>
    <col min="15624" max="15625" width="6.1640625" bestFit="1" customWidth="1"/>
    <col min="15626" max="15626" width="5.1640625" bestFit="1" customWidth="1"/>
    <col min="15627" max="15627" width="6.83203125" bestFit="1" customWidth="1"/>
    <col min="15628" max="15628" width="9.6640625" bestFit="1" customWidth="1"/>
    <col min="15629" max="15629" width="7.1640625" bestFit="1" customWidth="1"/>
    <col min="15630" max="15630" width="11.33203125" bestFit="1" customWidth="1"/>
    <col min="15632" max="15632" width="9.33203125" bestFit="1" customWidth="1"/>
    <col min="15633" max="15633" width="8.5" bestFit="1" customWidth="1"/>
    <col min="15634" max="15634" width="10" bestFit="1" customWidth="1"/>
    <col min="15635" max="15635" width="9.1640625" bestFit="1" customWidth="1"/>
    <col min="15636" max="15636" width="9.33203125" bestFit="1" customWidth="1"/>
    <col min="15637" max="15637" width="11.1640625" bestFit="1" customWidth="1"/>
    <col min="15638" max="15638" width="10" bestFit="1" customWidth="1"/>
    <col min="15639" max="15639" width="9" bestFit="1" customWidth="1"/>
    <col min="15640" max="15640" width="12.83203125" bestFit="1" customWidth="1"/>
    <col min="15641" max="15641" width="9.5" bestFit="1" customWidth="1"/>
    <col min="15642" max="15642" width="12.33203125" bestFit="1" customWidth="1"/>
    <col min="15643" max="15643" width="18.5" bestFit="1" customWidth="1"/>
    <col min="15644" max="15644" width="9" bestFit="1" customWidth="1"/>
    <col min="15645" max="15645" width="13" bestFit="1" customWidth="1"/>
    <col min="15646" max="15646" width="9.6640625" bestFit="1" customWidth="1"/>
    <col min="15647" max="15647" width="12.5" bestFit="1" customWidth="1"/>
    <col min="15648" max="15648" width="18.6640625" bestFit="1" customWidth="1"/>
    <col min="15649" max="15649" width="9.6640625" bestFit="1" customWidth="1"/>
    <col min="15650" max="15651" width="6.33203125" bestFit="1" customWidth="1"/>
    <col min="15871" max="15871" width="9.5" bestFit="1" customWidth="1"/>
    <col min="15872" max="15872" width="7.33203125" bestFit="1" customWidth="1"/>
    <col min="15873" max="15873" width="17.5" bestFit="1" customWidth="1"/>
    <col min="15874" max="15874" width="18.1640625" bestFit="1" customWidth="1"/>
    <col min="15875" max="15875" width="16" bestFit="1" customWidth="1"/>
    <col min="15876" max="15876" width="9.5" bestFit="1" customWidth="1"/>
    <col min="15877" max="15877" width="12" bestFit="1" customWidth="1"/>
    <col min="15878" max="15878" width="13.33203125" bestFit="1" customWidth="1"/>
    <col min="15879" max="15879" width="11.83203125" bestFit="1" customWidth="1"/>
    <col min="15880" max="15881" width="6.1640625" bestFit="1" customWidth="1"/>
    <col min="15882" max="15882" width="5.1640625" bestFit="1" customWidth="1"/>
    <col min="15883" max="15883" width="6.83203125" bestFit="1" customWidth="1"/>
    <col min="15884" max="15884" width="9.6640625" bestFit="1" customWidth="1"/>
    <col min="15885" max="15885" width="7.1640625" bestFit="1" customWidth="1"/>
    <col min="15886" max="15886" width="11.33203125" bestFit="1" customWidth="1"/>
    <col min="15888" max="15888" width="9.33203125" bestFit="1" customWidth="1"/>
    <col min="15889" max="15889" width="8.5" bestFit="1" customWidth="1"/>
    <col min="15890" max="15890" width="10" bestFit="1" customWidth="1"/>
    <col min="15891" max="15891" width="9.1640625" bestFit="1" customWidth="1"/>
    <col min="15892" max="15892" width="9.33203125" bestFit="1" customWidth="1"/>
    <col min="15893" max="15893" width="11.1640625" bestFit="1" customWidth="1"/>
    <col min="15894" max="15894" width="10" bestFit="1" customWidth="1"/>
    <col min="15895" max="15895" width="9" bestFit="1" customWidth="1"/>
    <col min="15896" max="15896" width="12.83203125" bestFit="1" customWidth="1"/>
    <col min="15897" max="15897" width="9.5" bestFit="1" customWidth="1"/>
    <col min="15898" max="15898" width="12.33203125" bestFit="1" customWidth="1"/>
    <col min="15899" max="15899" width="18.5" bestFit="1" customWidth="1"/>
    <col min="15900" max="15900" width="9" bestFit="1" customWidth="1"/>
    <col min="15901" max="15901" width="13" bestFit="1" customWidth="1"/>
    <col min="15902" max="15902" width="9.6640625" bestFit="1" customWidth="1"/>
    <col min="15903" max="15903" width="12.5" bestFit="1" customWidth="1"/>
    <col min="15904" max="15904" width="18.6640625" bestFit="1" customWidth="1"/>
    <col min="15905" max="15905" width="9.6640625" bestFit="1" customWidth="1"/>
    <col min="15906" max="15907" width="6.33203125" bestFit="1" customWidth="1"/>
    <col min="16127" max="16127" width="9.5" bestFit="1" customWidth="1"/>
    <col min="16128" max="16128" width="7.33203125" bestFit="1" customWidth="1"/>
    <col min="16129" max="16129" width="17.5" bestFit="1" customWidth="1"/>
    <col min="16130" max="16130" width="18.1640625" bestFit="1" customWidth="1"/>
    <col min="16131" max="16131" width="16" bestFit="1" customWidth="1"/>
    <col min="16132" max="16132" width="9.5" bestFit="1" customWidth="1"/>
    <col min="16133" max="16133" width="12" bestFit="1" customWidth="1"/>
    <col min="16134" max="16134" width="13.33203125" bestFit="1" customWidth="1"/>
    <col min="16135" max="16135" width="11.83203125" bestFit="1" customWidth="1"/>
    <col min="16136" max="16137" width="6.1640625" bestFit="1" customWidth="1"/>
    <col min="16138" max="16138" width="5.1640625" bestFit="1" customWidth="1"/>
    <col min="16139" max="16139" width="6.83203125" bestFit="1" customWidth="1"/>
    <col min="16140" max="16140" width="9.6640625" bestFit="1" customWidth="1"/>
    <col min="16141" max="16141" width="7.1640625" bestFit="1" customWidth="1"/>
    <col min="16142" max="16142" width="11.33203125" bestFit="1" customWidth="1"/>
    <col min="16144" max="16144" width="9.33203125" bestFit="1" customWidth="1"/>
    <col min="16145" max="16145" width="8.5" bestFit="1" customWidth="1"/>
    <col min="16146" max="16146" width="10" bestFit="1" customWidth="1"/>
    <col min="16147" max="16147" width="9.1640625" bestFit="1" customWidth="1"/>
    <col min="16148" max="16148" width="9.33203125" bestFit="1" customWidth="1"/>
    <col min="16149" max="16149" width="11.1640625" bestFit="1" customWidth="1"/>
    <col min="16150" max="16150" width="10" bestFit="1" customWidth="1"/>
    <col min="16151" max="16151" width="9" bestFit="1" customWidth="1"/>
    <col min="16152" max="16152" width="12.83203125" bestFit="1" customWidth="1"/>
    <col min="16153" max="16153" width="9.5" bestFit="1" customWidth="1"/>
    <col min="16154" max="16154" width="12.33203125" bestFit="1" customWidth="1"/>
    <col min="16155" max="16155" width="18.5" bestFit="1" customWidth="1"/>
    <col min="16156" max="16156" width="9" bestFit="1" customWidth="1"/>
    <col min="16157" max="16157" width="13" bestFit="1" customWidth="1"/>
    <col min="16158" max="16158" width="9.6640625" bestFit="1" customWidth="1"/>
    <col min="16159" max="16159" width="12.5" bestFit="1" customWidth="1"/>
    <col min="16160" max="16160" width="18.6640625" bestFit="1" customWidth="1"/>
    <col min="16161" max="16161" width="9.6640625" bestFit="1" customWidth="1"/>
    <col min="16162" max="16163" width="6.33203125" bestFit="1" customWidth="1"/>
  </cols>
  <sheetData>
    <row r="1" spans="1:35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415</v>
      </c>
      <c r="AB1" s="9" t="s">
        <v>416</v>
      </c>
      <c r="AC1" s="6" t="s">
        <v>412</v>
      </c>
      <c r="AD1" s="9" t="s">
        <v>417</v>
      </c>
      <c r="AE1" s="9" t="s">
        <v>419</v>
      </c>
      <c r="AF1" s="72" t="s">
        <v>488</v>
      </c>
      <c r="AG1" s="9" t="s">
        <v>420</v>
      </c>
      <c r="AH1" s="7" t="s">
        <v>422</v>
      </c>
      <c r="AI1" s="7" t="s">
        <v>423</v>
      </c>
    </row>
    <row r="2" spans="1:35">
      <c r="A2" t="s">
        <v>424</v>
      </c>
      <c r="B2">
        <v>2015</v>
      </c>
      <c r="C2" s="2">
        <v>1</v>
      </c>
      <c r="D2" s="3">
        <v>42129.75</v>
      </c>
      <c r="E2" s="44" t="s">
        <v>458</v>
      </c>
      <c r="F2" t="s">
        <v>426</v>
      </c>
      <c r="G2">
        <v>0</v>
      </c>
      <c r="H2" s="4">
        <v>0</v>
      </c>
      <c r="I2" s="9">
        <v>1.2</v>
      </c>
      <c r="J2" s="6">
        <v>1392.3915536645925</v>
      </c>
      <c r="K2" s="11"/>
      <c r="L2" s="7">
        <v>4.76</v>
      </c>
      <c r="M2" s="10">
        <v>-19.989654720781921</v>
      </c>
      <c r="N2" s="7">
        <v>6.8038224550615034E-2</v>
      </c>
      <c r="O2" s="32">
        <f t="shared" ref="O2:O6" si="0" xml:space="preserve"> 100 / (1 + 1 / (0.0112372*(1 + M2/1000)))</f>
        <v>1.089261652547185</v>
      </c>
      <c r="P2" s="7">
        <v>15.8533333333333</v>
      </c>
      <c r="Q2" s="7">
        <v>0.58609587320295853</v>
      </c>
      <c r="R2" s="7">
        <v>0.3533</v>
      </c>
      <c r="S2" s="7">
        <v>1.4468585246682186</v>
      </c>
      <c r="T2" s="10">
        <v>1.237522316341469</v>
      </c>
      <c r="U2" s="14"/>
      <c r="V2" s="10">
        <v>1.2571756887234307</v>
      </c>
      <c r="W2" s="10">
        <v>1.9548675942831852E-2</v>
      </c>
      <c r="X2" s="10">
        <v>2.7744706025147905E-8</v>
      </c>
      <c r="Y2" s="6">
        <v>61387</v>
      </c>
      <c r="Z2" s="9">
        <v>105.29</v>
      </c>
      <c r="AA2" s="9" t="s">
        <v>459</v>
      </c>
      <c r="AB2" s="46">
        <v>-20.422000000000001</v>
      </c>
      <c r="AC2" s="6">
        <v>62147</v>
      </c>
      <c r="AD2" s="47">
        <v>112.2145</v>
      </c>
      <c r="AE2" s="6" t="s">
        <v>459</v>
      </c>
      <c r="AF2" s="6"/>
      <c r="AG2" s="48">
        <v>-28.92</v>
      </c>
      <c r="AH2" s="7">
        <v>-13.42429299606628</v>
      </c>
      <c r="AI2" s="7">
        <v>-96.267595103829336</v>
      </c>
    </row>
    <row r="3" spans="1:35">
      <c r="A3" t="s">
        <v>424</v>
      </c>
      <c r="B3">
        <v>2015</v>
      </c>
      <c r="C3" s="2">
        <v>1</v>
      </c>
      <c r="D3" s="3">
        <v>42129.65625</v>
      </c>
      <c r="E3" s="44" t="s">
        <v>460</v>
      </c>
      <c r="F3" t="s">
        <v>428</v>
      </c>
      <c r="G3">
        <v>-45</v>
      </c>
      <c r="H3" s="16">
        <v>1</v>
      </c>
      <c r="I3" s="17">
        <v>1.3</v>
      </c>
      <c r="J3" s="6">
        <v>25339.056263839095</v>
      </c>
      <c r="K3" s="49">
        <v>345.63234345096708</v>
      </c>
      <c r="L3" s="7">
        <v>4.3</v>
      </c>
      <c r="M3" s="10">
        <v>-24.506678550768967</v>
      </c>
      <c r="N3" s="7">
        <v>0.11684391297795407</v>
      </c>
      <c r="O3" s="32">
        <f t="shared" si="0"/>
        <v>1.084295509963666</v>
      </c>
      <c r="P3" s="7">
        <v>30.933333333333334</v>
      </c>
      <c r="Q3" s="7">
        <v>1.0820489486016913</v>
      </c>
      <c r="R3" s="7">
        <v>0.52539999999999998</v>
      </c>
      <c r="S3" s="7">
        <v>3.5368326354676451</v>
      </c>
      <c r="T3" s="10">
        <v>22.433149537939819</v>
      </c>
      <c r="U3" s="50">
        <v>10.221549698122161</v>
      </c>
      <c r="V3" s="10">
        <v>22.558252430368427</v>
      </c>
      <c r="W3" s="10">
        <v>0.12322469883450723</v>
      </c>
      <c r="X3" s="10">
        <v>6.0846586426543077E-8</v>
      </c>
      <c r="Y3" s="51">
        <v>61383</v>
      </c>
      <c r="Z3" s="10">
        <v>106.6</v>
      </c>
      <c r="AA3" s="9" t="s">
        <v>459</v>
      </c>
      <c r="AB3" s="46">
        <v>-25.1</v>
      </c>
      <c r="AC3" s="6">
        <v>62144</v>
      </c>
      <c r="AD3" s="47">
        <v>116.1062</v>
      </c>
      <c r="AE3" s="6" t="s">
        <v>459</v>
      </c>
      <c r="AF3" s="6"/>
      <c r="AG3" s="48">
        <v>-28.126000000000001</v>
      </c>
      <c r="AH3" s="7">
        <v>-13.36234147809877</v>
      </c>
      <c r="AI3" s="7">
        <v>-96.215133514967491</v>
      </c>
    </row>
    <row r="4" spans="1:35">
      <c r="A4" t="s">
        <v>424</v>
      </c>
      <c r="B4">
        <v>2015</v>
      </c>
      <c r="C4" s="2">
        <v>1</v>
      </c>
      <c r="D4" s="3">
        <v>42129.572916666664</v>
      </c>
      <c r="E4" s="44" t="s">
        <v>461</v>
      </c>
      <c r="F4" t="s">
        <v>430</v>
      </c>
      <c r="G4">
        <v>-95</v>
      </c>
      <c r="H4" s="16">
        <v>1</v>
      </c>
      <c r="I4" s="17">
        <v>1.3</v>
      </c>
      <c r="J4" s="6">
        <v>19609.110102677419</v>
      </c>
      <c r="K4" s="49">
        <v>13317.041189960568</v>
      </c>
      <c r="L4" s="7">
        <v>5.0999999999999996</v>
      </c>
      <c r="M4" s="10">
        <v>-24.164276583411635</v>
      </c>
      <c r="N4" s="7">
        <v>5.8463663928973487E-2</v>
      </c>
      <c r="O4" s="32">
        <f t="shared" si="0"/>
        <v>1.0846719737499813</v>
      </c>
      <c r="P4" s="7">
        <v>27.546666666666667</v>
      </c>
      <c r="Q4" s="7">
        <v>0.50866044426388335</v>
      </c>
      <c r="R4" s="7">
        <v>0.65059999999999996</v>
      </c>
      <c r="S4" s="7">
        <v>1.2307864260170691</v>
      </c>
      <c r="T4" s="10">
        <v>17.360318973956968</v>
      </c>
      <c r="U4" s="50">
        <v>393.83119356256805</v>
      </c>
      <c r="V4" s="10">
        <v>17.963495935330624</v>
      </c>
      <c r="W4" s="10">
        <v>0.60167949975517443</v>
      </c>
      <c r="X4" s="10">
        <v>1.8745786565276428E-6</v>
      </c>
      <c r="Y4" s="51">
        <v>61382</v>
      </c>
      <c r="Z4" s="10">
        <v>103.13</v>
      </c>
      <c r="AA4" s="9" t="s">
        <v>459</v>
      </c>
      <c r="AB4" s="46">
        <v>-25</v>
      </c>
      <c r="AC4" s="6">
        <v>62143</v>
      </c>
      <c r="AD4" s="47">
        <v>105.4573</v>
      </c>
      <c r="AE4" s="6" t="s">
        <v>459</v>
      </c>
      <c r="AF4" s="6"/>
      <c r="AG4" s="48">
        <v>-27.875</v>
      </c>
      <c r="AH4" s="7">
        <v>-13.605916605722523</v>
      </c>
      <c r="AI4" s="7">
        <v>-97.499478183509865</v>
      </c>
    </row>
    <row r="5" spans="1:35">
      <c r="A5" t="s">
        <v>424</v>
      </c>
      <c r="B5">
        <v>2015</v>
      </c>
      <c r="C5" s="2">
        <v>1</v>
      </c>
      <c r="D5" s="3">
        <v>42129.75</v>
      </c>
      <c r="E5" s="44" t="s">
        <v>462</v>
      </c>
      <c r="F5" t="s">
        <v>431</v>
      </c>
      <c r="G5">
        <v>-45</v>
      </c>
      <c r="H5" s="16">
        <v>10</v>
      </c>
      <c r="I5" s="17">
        <v>1.3</v>
      </c>
      <c r="J5" s="6">
        <v>4757.4114988581478</v>
      </c>
      <c r="K5" s="11"/>
      <c r="L5" s="7">
        <v>5.33</v>
      </c>
      <c r="M5" s="10">
        <v>-22.699297162650772</v>
      </c>
      <c r="N5" s="7">
        <v>4.6879633104366172E-2</v>
      </c>
      <c r="O5" s="32">
        <f t="shared" si="0"/>
        <v>1.0862826555588374</v>
      </c>
      <c r="P5" s="7">
        <v>6.2469999999999999</v>
      </c>
      <c r="Q5" s="7">
        <v>0.11090448583761442</v>
      </c>
      <c r="R5" s="7">
        <v>0.18683333333333332</v>
      </c>
      <c r="S5" s="7">
        <v>2.1438428211008107</v>
      </c>
      <c r="T5" s="10">
        <v>4.2118270884343367</v>
      </c>
      <c r="U5" s="14"/>
      <c r="V5" s="10">
        <v>4.4601006027914458</v>
      </c>
      <c r="W5" s="10">
        <v>0.24790086805140013</v>
      </c>
      <c r="X5" s="10">
        <v>1.3116455823039775E-6</v>
      </c>
      <c r="Y5" s="51">
        <v>61386</v>
      </c>
      <c r="Z5" s="10">
        <v>106.37</v>
      </c>
      <c r="AA5" s="9" t="s">
        <v>459</v>
      </c>
      <c r="AB5" s="46">
        <v>-23.748999999999999</v>
      </c>
      <c r="AC5" s="6">
        <v>62146</v>
      </c>
      <c r="AD5" s="47">
        <v>114.7341</v>
      </c>
      <c r="AE5" s="6" t="s">
        <v>459</v>
      </c>
      <c r="AF5" s="6"/>
      <c r="AG5" s="48">
        <v>-27.992000000000001</v>
      </c>
      <c r="AH5" s="7">
        <v>-13.404100678395867</v>
      </c>
      <c r="AI5" s="7">
        <v>-96.186247883511157</v>
      </c>
    </row>
    <row r="6" spans="1:35" s="22" customFormat="1">
      <c r="A6" s="22" t="s">
        <v>424</v>
      </c>
      <c r="B6" s="22">
        <v>2015</v>
      </c>
      <c r="C6" s="23">
        <v>1</v>
      </c>
      <c r="D6" s="34">
        <v>42129.75</v>
      </c>
      <c r="E6" s="52" t="s">
        <v>463</v>
      </c>
      <c r="F6" s="22" t="s">
        <v>432</v>
      </c>
      <c r="G6" s="22">
        <v>-95</v>
      </c>
      <c r="H6" s="26">
        <v>10</v>
      </c>
      <c r="I6" s="35">
        <v>1.3</v>
      </c>
      <c r="J6" s="36">
        <v>4422.0768804602685</v>
      </c>
      <c r="K6" s="42"/>
      <c r="L6" s="37">
        <v>5.43</v>
      </c>
      <c r="M6" s="38">
        <v>-21.247703849238412</v>
      </c>
      <c r="N6" s="37">
        <v>2.0815859338495574E-2</v>
      </c>
      <c r="O6" s="39">
        <f t="shared" si="0"/>
        <v>1.0878785681816234</v>
      </c>
      <c r="P6" s="37">
        <v>3.7330000000000001</v>
      </c>
      <c r="Q6" s="37">
        <v>1.2667120725997185</v>
      </c>
      <c r="R6" s="37">
        <v>8.0496666666666661E-2</v>
      </c>
      <c r="S6" s="37">
        <v>7.3230115245091669</v>
      </c>
      <c r="T6" s="38">
        <v>3.914948958426669</v>
      </c>
      <c r="U6" s="43"/>
      <c r="V6" s="38">
        <v>4.2053915937071293</v>
      </c>
      <c r="W6" s="38">
        <v>0.29009057464301491</v>
      </c>
      <c r="X6" s="38">
        <v>1.932288956102493E-6</v>
      </c>
      <c r="Y6" s="36">
        <v>61384</v>
      </c>
      <c r="Z6" s="8">
        <v>105.48</v>
      </c>
      <c r="AA6" s="8" t="s">
        <v>459</v>
      </c>
      <c r="AB6" s="53">
        <v>-23.7</v>
      </c>
      <c r="AC6" s="36">
        <v>62145</v>
      </c>
      <c r="AD6" s="54">
        <v>116.8253</v>
      </c>
      <c r="AE6" s="36" t="s">
        <v>459</v>
      </c>
      <c r="AF6" s="36"/>
      <c r="AG6" s="55">
        <v>-28.289000000000001</v>
      </c>
      <c r="AH6" s="37">
        <v>-13.177458176941125</v>
      </c>
      <c r="AI6" s="37">
        <v>-93.630670011274916</v>
      </c>
    </row>
    <row r="7" spans="1:35">
      <c r="A7" t="s">
        <v>424</v>
      </c>
      <c r="B7">
        <v>2015</v>
      </c>
      <c r="C7" s="2">
        <v>4</v>
      </c>
      <c r="D7" s="3">
        <v>42224.614583333336</v>
      </c>
      <c r="E7" s="56" t="s">
        <v>473</v>
      </c>
      <c r="F7" t="s">
        <v>426</v>
      </c>
      <c r="G7">
        <v>0</v>
      </c>
      <c r="H7" s="4">
        <v>0</v>
      </c>
      <c r="I7" s="9">
        <v>10</v>
      </c>
      <c r="J7" s="6">
        <v>3533.5925257655822</v>
      </c>
      <c r="K7" s="6">
        <v>257.9637367530695</v>
      </c>
      <c r="L7" s="7">
        <v>4.7300000000000004</v>
      </c>
      <c r="M7" s="10">
        <v>-22.4652401609208</v>
      </c>
      <c r="N7" s="7">
        <v>7.6157731058639405E-2</v>
      </c>
      <c r="O7" s="32">
        <f xml:space="preserve"> 100 / (1 + 1 / (0.0112372*(1 + M7/1000)))</f>
        <v>1.0865399862968061</v>
      </c>
      <c r="P7" s="7">
        <v>27.783333333333335</v>
      </c>
      <c r="Q7" s="7">
        <v>0.30611519669281817</v>
      </c>
      <c r="R7" s="7">
        <v>0.39933333333333332</v>
      </c>
      <c r="S7" s="7">
        <v>1.6082046583635428</v>
      </c>
      <c r="T7" s="7">
        <v>2.2773027371558392</v>
      </c>
      <c r="U7" s="7">
        <v>6.0032382831133368</v>
      </c>
      <c r="V7" s="7">
        <v>2.3194873711272241</v>
      </c>
      <c r="W7" s="7">
        <v>4.1991447152756753E-2</v>
      </c>
      <c r="X7" s="7">
        <v>7.3225162319307335E-8</v>
      </c>
      <c r="Y7" s="6">
        <v>64025</v>
      </c>
      <c r="Z7" s="7">
        <v>102.58</v>
      </c>
      <c r="AA7" s="9" t="s">
        <v>459</v>
      </c>
      <c r="AB7" s="7">
        <v>-22.8</v>
      </c>
      <c r="AC7" s="6">
        <v>63892</v>
      </c>
      <c r="AD7" s="7">
        <v>110.23</v>
      </c>
      <c r="AE7" s="9" t="s">
        <v>459</v>
      </c>
      <c r="AG7" s="7">
        <v>-28.3</v>
      </c>
      <c r="AH7" s="7">
        <v>-12.681090828017355</v>
      </c>
      <c r="AI7" s="7">
        <v>-91.187879484856509</v>
      </c>
    </row>
    <row r="8" spans="1:35">
      <c r="A8" t="s">
        <v>424</v>
      </c>
      <c r="B8">
        <v>2015</v>
      </c>
      <c r="C8" s="2">
        <v>4</v>
      </c>
      <c r="D8" s="3">
        <v>42224.604166666664</v>
      </c>
      <c r="E8" s="56" t="s">
        <v>474</v>
      </c>
      <c r="F8" t="s">
        <v>430</v>
      </c>
      <c r="G8">
        <v>-95</v>
      </c>
      <c r="H8" s="16">
        <v>1</v>
      </c>
      <c r="I8" s="17">
        <v>8.41</v>
      </c>
      <c r="J8" s="6">
        <v>19249.952913091751</v>
      </c>
      <c r="K8" s="6">
        <v>21524.910511520611</v>
      </c>
      <c r="L8" s="7">
        <v>5.38</v>
      </c>
      <c r="M8" s="10">
        <v>-22.69143294462382</v>
      </c>
      <c r="N8" s="7">
        <v>6.1309053165091769E-2</v>
      </c>
      <c r="O8" s="32">
        <f xml:space="preserve"> 100 / (1 + 1 / (0.0112372*(1 + M8/1000)))</f>
        <v>1.0862913017864717</v>
      </c>
      <c r="P8" s="7">
        <v>40.336666666666666</v>
      </c>
      <c r="Q8" s="7">
        <v>0.3384116226666099</v>
      </c>
      <c r="R8" s="7">
        <v>1.2573333333333332</v>
      </c>
      <c r="S8" s="7">
        <v>1.3221057942515013</v>
      </c>
      <c r="T8" s="7">
        <v>13.107028743229217</v>
      </c>
      <c r="U8" s="7">
        <v>521.69067133804458</v>
      </c>
      <c r="V8" s="7">
        <v>14.149262971345117</v>
      </c>
      <c r="W8" s="7">
        <v>1.0410484596825262</v>
      </c>
      <c r="X8" s="7">
        <v>7.7430423720443246E-6</v>
      </c>
      <c r="Y8" s="6">
        <v>64023</v>
      </c>
      <c r="Z8" s="7">
        <v>99.05</v>
      </c>
      <c r="AA8" s="7">
        <v>77</v>
      </c>
      <c r="AB8" s="7">
        <v>-23.1</v>
      </c>
      <c r="AC8" s="6">
        <v>63891</v>
      </c>
      <c r="AD8" s="7">
        <v>100.8</v>
      </c>
      <c r="AE8" s="9" t="s">
        <v>459</v>
      </c>
      <c r="AG8" s="7">
        <v>-27.8</v>
      </c>
      <c r="AH8" s="7">
        <v>-12.938171690139871</v>
      </c>
      <c r="AI8" s="7">
        <v>-93.476153514561148</v>
      </c>
    </row>
    <row r="9" spans="1:35" s="22" customFormat="1">
      <c r="A9" s="22" t="s">
        <v>424</v>
      </c>
      <c r="B9" s="22">
        <v>2015</v>
      </c>
      <c r="C9" s="23">
        <v>4</v>
      </c>
      <c r="D9" s="34">
        <v>42224.625</v>
      </c>
      <c r="E9" s="57" t="s">
        <v>475</v>
      </c>
      <c r="F9" s="22" t="s">
        <v>432</v>
      </c>
      <c r="G9" s="22">
        <v>-95</v>
      </c>
      <c r="H9" s="26">
        <v>10</v>
      </c>
      <c r="I9" s="35">
        <v>8.34</v>
      </c>
      <c r="J9" s="36">
        <v>13983.553806244781</v>
      </c>
      <c r="K9" s="42"/>
      <c r="L9" s="37">
        <v>5.55</v>
      </c>
      <c r="M9" s="38">
        <v>-24.035388463871698</v>
      </c>
      <c r="N9" s="37">
        <v>8.2764726786243095E-3</v>
      </c>
      <c r="O9" s="39">
        <f xml:space="preserve"> 100 / (1 + 1 / (0.0112372*(1 + M9/1000)))</f>
        <v>1.0848136827935513</v>
      </c>
      <c r="P9" s="37">
        <v>4.0536666666666665</v>
      </c>
      <c r="Q9" s="37">
        <v>1.6521494422990768</v>
      </c>
      <c r="R9" s="37">
        <v>0.16583333333333336</v>
      </c>
      <c r="S9" s="37">
        <v>2.7845544692703541</v>
      </c>
      <c r="T9" s="37">
        <v>9.5445688079322775</v>
      </c>
      <c r="U9" s="43"/>
      <c r="V9" s="37">
        <v>10.664935143454823</v>
      </c>
      <c r="W9" s="37">
        <v>1.1194661148173197</v>
      </c>
      <c r="X9" s="37">
        <v>1.2290046376212086E-5</v>
      </c>
      <c r="Y9" s="36">
        <v>64024</v>
      </c>
      <c r="Z9" s="8">
        <v>104.28</v>
      </c>
      <c r="AA9" s="8" t="s">
        <v>459</v>
      </c>
      <c r="AB9" s="8">
        <v>-25</v>
      </c>
      <c r="AC9" s="36">
        <v>63890</v>
      </c>
      <c r="AD9" s="8">
        <v>49.69</v>
      </c>
      <c r="AE9" s="8">
        <v>5617</v>
      </c>
      <c r="AF9" s="8"/>
      <c r="AG9" s="8">
        <v>-33.700000000000003</v>
      </c>
      <c r="AH9" s="37">
        <v>-13.080544517461133</v>
      </c>
      <c r="AI9" s="37">
        <v>-95.294585101298651</v>
      </c>
    </row>
    <row r="10" spans="1:35">
      <c r="A10" t="s">
        <v>424</v>
      </c>
      <c r="B10">
        <v>2015</v>
      </c>
      <c r="C10" s="2">
        <v>6</v>
      </c>
      <c r="D10" s="3">
        <v>42289.458333333336</v>
      </c>
      <c r="E10" t="s">
        <v>480</v>
      </c>
      <c r="F10" t="s">
        <v>426</v>
      </c>
      <c r="G10">
        <v>0</v>
      </c>
      <c r="H10" s="4">
        <v>0</v>
      </c>
      <c r="I10" s="9">
        <v>4.3970000000000002</v>
      </c>
      <c r="J10" s="6">
        <v>3384.1417056215973</v>
      </c>
      <c r="K10" s="42"/>
      <c r="L10" s="9">
        <v>5</v>
      </c>
      <c r="M10" s="32">
        <v>-23.361286477519961</v>
      </c>
      <c r="N10" s="7">
        <v>3.7580580091318358E-2</v>
      </c>
      <c r="O10" s="32">
        <v>1.0855548333005485</v>
      </c>
      <c r="P10" s="7">
        <v>17.613333333333333</v>
      </c>
      <c r="Q10" s="7">
        <v>0.1638957993536054</v>
      </c>
      <c r="R10" s="7">
        <v>0.31506666666666666</v>
      </c>
      <c r="S10" s="7">
        <v>0.68097905381947266</v>
      </c>
      <c r="T10" s="7">
        <v>2.6630693457338861</v>
      </c>
      <c r="U10" s="14"/>
      <c r="V10" s="7">
        <v>2.7431119313715584</v>
      </c>
      <c r="W10" s="7">
        <v>7.9813983580168127E-2</v>
      </c>
      <c r="X10" s="7">
        <v>2.1874792355421136E-7</v>
      </c>
      <c r="Y10" s="6">
        <v>64820</v>
      </c>
      <c r="Z10" s="9">
        <v>103.29</v>
      </c>
      <c r="AA10" s="9" t="s">
        <v>459</v>
      </c>
      <c r="AB10" s="9">
        <v>-23.5</v>
      </c>
      <c r="AC10" s="6">
        <v>65882</v>
      </c>
      <c r="AD10" s="9">
        <v>108.16</v>
      </c>
      <c r="AE10" s="9" t="s">
        <v>459</v>
      </c>
      <c r="AG10" s="9">
        <v>-28</v>
      </c>
      <c r="AH10" s="7">
        <v>-12.883514988070583</v>
      </c>
      <c r="AI10" s="7">
        <v>-93.742878870896206</v>
      </c>
    </row>
    <row r="11" spans="1:35">
      <c r="A11" t="s">
        <v>424</v>
      </c>
      <c r="B11">
        <v>2015</v>
      </c>
      <c r="C11" s="2">
        <v>6</v>
      </c>
      <c r="D11" s="3">
        <v>42289.4375</v>
      </c>
      <c r="E11" t="s">
        <v>482</v>
      </c>
      <c r="F11" t="s">
        <v>430</v>
      </c>
      <c r="G11">
        <v>-95</v>
      </c>
      <c r="H11" s="16">
        <v>1</v>
      </c>
      <c r="I11" s="9">
        <v>6.3840000000000003</v>
      </c>
      <c r="J11" s="6">
        <v>22573.214827584114</v>
      </c>
      <c r="K11" s="6">
        <v>72655.325831817332</v>
      </c>
      <c r="L11" s="9">
        <v>5.47</v>
      </c>
      <c r="M11" s="32">
        <v>-21.083750082641167</v>
      </c>
      <c r="N11" s="7">
        <v>2.5213091837376449E-2</v>
      </c>
      <c r="O11" s="32">
        <v>1.0880588192097682</v>
      </c>
      <c r="P11" s="7">
        <v>36.593333333333334</v>
      </c>
      <c r="Q11" s="7">
        <v>7.888735687596915E-2</v>
      </c>
      <c r="R11" s="7">
        <v>0.85676666666666668</v>
      </c>
      <c r="S11" s="7">
        <v>1.2098378718965273</v>
      </c>
      <c r="T11" s="7">
        <v>16.51688478126896</v>
      </c>
      <c r="U11" s="7">
        <v>1858.2078191121482</v>
      </c>
      <c r="V11" s="7">
        <v>18.055412083265441</v>
      </c>
      <c r="W11" s="7">
        <v>1.5370108309386856</v>
      </c>
      <c r="X11" s="7">
        <v>1.323135392365727E-5</v>
      </c>
      <c r="Y11" s="6">
        <v>64818</v>
      </c>
      <c r="Z11" s="9">
        <v>101.8</v>
      </c>
      <c r="AA11" s="9" t="s">
        <v>459</v>
      </c>
      <c r="AB11" s="9">
        <v>-21.9</v>
      </c>
      <c r="AC11" s="6">
        <v>65881</v>
      </c>
      <c r="AD11" s="9">
        <v>102.63</v>
      </c>
      <c r="AE11" s="9" t="s">
        <v>459</v>
      </c>
      <c r="AG11" s="9">
        <v>-27.9</v>
      </c>
      <c r="AH11" s="7">
        <v>-12.83398596559325</v>
      </c>
      <c r="AI11" s="7">
        <v>-91.97102557764461</v>
      </c>
    </row>
    <row r="12" spans="1:35" s="22" customFormat="1">
      <c r="A12" s="22" t="s">
        <v>424</v>
      </c>
      <c r="B12" s="22">
        <v>2015</v>
      </c>
      <c r="C12" s="23">
        <v>6</v>
      </c>
      <c r="D12" s="34">
        <v>42289.447916666664</v>
      </c>
      <c r="E12" s="22" t="s">
        <v>483</v>
      </c>
      <c r="F12" s="22" t="s">
        <v>432</v>
      </c>
      <c r="G12" s="22">
        <v>-95</v>
      </c>
      <c r="H12" s="26">
        <v>10</v>
      </c>
      <c r="I12" s="8">
        <v>6.8609999999999998</v>
      </c>
      <c r="J12" s="36">
        <v>14834.298193608452</v>
      </c>
      <c r="K12" s="42"/>
      <c r="L12" s="8">
        <v>5.53</v>
      </c>
      <c r="M12" s="39">
        <v>-23.688798594041636</v>
      </c>
      <c r="N12" s="37">
        <v>9.4180677423765305E-3</v>
      </c>
      <c r="O12" s="39">
        <v>1.0851947470806609</v>
      </c>
      <c r="P12" s="37">
        <v>7.4303333333333335</v>
      </c>
      <c r="Q12" s="37">
        <v>0.42989534280409286</v>
      </c>
      <c r="R12" s="37">
        <v>0.48249999999999998</v>
      </c>
      <c r="S12" s="37">
        <v>1.9760981482831494</v>
      </c>
      <c r="T12" s="37">
        <v>10.669782983836127</v>
      </c>
      <c r="U12" s="43"/>
      <c r="V12" s="37">
        <v>11.824269584558746</v>
      </c>
      <c r="W12" s="37">
        <v>1.153490578734383</v>
      </c>
      <c r="X12" s="37">
        <v>1.1568605124266471E-5</v>
      </c>
      <c r="Y12" s="36">
        <v>64819</v>
      </c>
      <c r="Z12" s="8">
        <v>101.08</v>
      </c>
      <c r="AA12" s="8" t="s">
        <v>459</v>
      </c>
      <c r="AB12" s="8">
        <v>-24.2</v>
      </c>
      <c r="AC12" s="36">
        <v>65880</v>
      </c>
      <c r="AD12" s="8">
        <v>67.760000000000005</v>
      </c>
      <c r="AE12" s="8">
        <v>3126</v>
      </c>
      <c r="AF12" s="8"/>
      <c r="AG12" s="8">
        <v>-31.2</v>
      </c>
      <c r="AH12" s="37">
        <v>-13.146974897323208</v>
      </c>
      <c r="AI12" s="37">
        <v>-93.900687504485504</v>
      </c>
    </row>
    <row r="13" spans="1:35" s="22" customFormat="1">
      <c r="A13" s="22" t="s">
        <v>424</v>
      </c>
      <c r="B13" s="22">
        <v>2015</v>
      </c>
      <c r="C13" s="23">
        <v>7</v>
      </c>
      <c r="D13" s="34">
        <v>42332.5</v>
      </c>
      <c r="E13" s="22" t="s">
        <v>36</v>
      </c>
      <c r="F13" s="22" t="s">
        <v>426</v>
      </c>
      <c r="G13" s="22">
        <v>0</v>
      </c>
      <c r="H13" s="26">
        <v>0</v>
      </c>
      <c r="I13" s="31"/>
      <c r="J13" s="28"/>
      <c r="K13" s="28"/>
      <c r="L13" s="31"/>
      <c r="M13" s="31"/>
      <c r="N13" s="31"/>
      <c r="O13" s="29"/>
      <c r="P13" s="29"/>
      <c r="Q13" s="31"/>
      <c r="R13" s="31"/>
      <c r="S13" s="31"/>
      <c r="T13" s="29"/>
      <c r="U13" s="29"/>
      <c r="V13" s="29"/>
      <c r="W13" s="29"/>
      <c r="X13" s="29"/>
      <c r="Y13" s="28"/>
      <c r="Z13" s="31"/>
      <c r="AA13" s="31"/>
      <c r="AB13" s="31"/>
      <c r="AC13" s="36">
        <v>66543</v>
      </c>
      <c r="AD13" s="8">
        <v>108.3</v>
      </c>
      <c r="AE13" s="8" t="s">
        <v>459</v>
      </c>
      <c r="AF13" s="8"/>
      <c r="AG13" s="8">
        <v>-28.2</v>
      </c>
      <c r="AH13" s="29"/>
      <c r="AI13" s="29"/>
    </row>
    <row r="14" spans="1:35" s="22" customFormat="1">
      <c r="A14" s="22" t="s">
        <v>424</v>
      </c>
      <c r="B14" s="22">
        <v>2016</v>
      </c>
      <c r="C14" s="23">
        <v>8</v>
      </c>
      <c r="D14" s="34">
        <v>42389.5</v>
      </c>
      <c r="E14" s="22" t="s">
        <v>36</v>
      </c>
      <c r="F14" s="22" t="s">
        <v>426</v>
      </c>
      <c r="G14" s="22">
        <v>0</v>
      </c>
      <c r="H14" s="26">
        <v>0</v>
      </c>
      <c r="I14" s="31"/>
      <c r="J14" s="28"/>
      <c r="K14" s="28"/>
      <c r="L14" s="31"/>
      <c r="M14" s="31"/>
      <c r="N14" s="31"/>
      <c r="O14" s="29"/>
      <c r="P14" s="29"/>
      <c r="Q14" s="31"/>
      <c r="R14" s="31"/>
      <c r="S14" s="31"/>
      <c r="T14" s="29"/>
      <c r="U14" s="29"/>
      <c r="V14" s="29"/>
      <c r="W14" s="29"/>
      <c r="X14" s="29"/>
      <c r="Y14" s="28"/>
      <c r="Z14" s="31"/>
      <c r="AA14" s="31"/>
      <c r="AB14" s="31"/>
      <c r="AC14" s="36">
        <v>66546</v>
      </c>
      <c r="AD14" s="8">
        <v>106.42</v>
      </c>
      <c r="AE14" s="8" t="s">
        <v>459</v>
      </c>
      <c r="AF14" s="8"/>
      <c r="AG14" s="8">
        <v>-27.7</v>
      </c>
      <c r="AH14" s="29"/>
      <c r="AI14" s="29"/>
    </row>
    <row r="15" spans="1:35" s="22" customFormat="1">
      <c r="A15" s="22" t="s">
        <v>424</v>
      </c>
      <c r="B15" s="22">
        <v>2016</v>
      </c>
      <c r="C15" s="23">
        <v>9</v>
      </c>
      <c r="D15" s="34">
        <v>42459</v>
      </c>
      <c r="E15" s="22" t="s">
        <v>36</v>
      </c>
      <c r="F15" s="22" t="s">
        <v>426</v>
      </c>
      <c r="G15" s="22">
        <v>0</v>
      </c>
      <c r="H15" s="26">
        <v>0</v>
      </c>
      <c r="I15" s="31"/>
      <c r="J15" s="36">
        <v>6322.9848429439999</v>
      </c>
      <c r="K15" s="36">
        <v>0</v>
      </c>
      <c r="L15" s="8">
        <v>5.23</v>
      </c>
      <c r="M15" s="31"/>
      <c r="N15" s="31"/>
      <c r="O15" s="29"/>
      <c r="P15" s="29"/>
      <c r="Q15" s="31"/>
      <c r="R15" s="31"/>
      <c r="S15" s="31"/>
      <c r="T15" s="29"/>
      <c r="U15" s="29"/>
      <c r="V15" s="29"/>
      <c r="W15" s="29"/>
      <c r="X15" s="29"/>
      <c r="Y15" s="28"/>
      <c r="Z15" s="31"/>
      <c r="AA15" s="31"/>
      <c r="AB15" s="31"/>
      <c r="AC15" s="36">
        <v>66546</v>
      </c>
      <c r="AD15" s="8">
        <v>103.53</v>
      </c>
      <c r="AE15" s="8" t="s">
        <v>459</v>
      </c>
      <c r="AF15" s="8"/>
      <c r="AG15" s="8">
        <v>-28.7</v>
      </c>
      <c r="AH15" s="29"/>
      <c r="AI15" s="29"/>
    </row>
    <row r="16" spans="1:35" s="22" customFormat="1">
      <c r="A16" s="22" t="s">
        <v>424</v>
      </c>
      <c r="B16" s="22">
        <v>2016</v>
      </c>
      <c r="C16" s="23">
        <v>10</v>
      </c>
      <c r="D16" s="34">
        <v>42501</v>
      </c>
      <c r="E16" s="22" t="s">
        <v>36</v>
      </c>
      <c r="F16" s="22" t="s">
        <v>426</v>
      </c>
      <c r="G16" s="22">
        <v>0</v>
      </c>
      <c r="H16" s="26">
        <v>0</v>
      </c>
      <c r="I16" s="31"/>
      <c r="J16" s="36">
        <v>2683.8172909240002</v>
      </c>
      <c r="K16" s="36">
        <v>0</v>
      </c>
      <c r="L16" s="8">
        <v>4.63</v>
      </c>
      <c r="M16" s="31"/>
      <c r="N16" s="31"/>
      <c r="O16" s="29"/>
      <c r="P16" s="37">
        <v>18.510000000000002</v>
      </c>
      <c r="Q16" s="37">
        <v>9.3573787550996365E-2</v>
      </c>
      <c r="R16" s="37">
        <v>1.2030000000000001</v>
      </c>
      <c r="S16" s="37">
        <v>1.0415597744091125</v>
      </c>
      <c r="T16" s="29"/>
      <c r="U16" s="29"/>
      <c r="V16" s="29"/>
      <c r="W16" s="29"/>
      <c r="X16" s="29"/>
      <c r="Y16" s="28"/>
      <c r="Z16" s="31"/>
      <c r="AA16" s="31"/>
      <c r="AB16" s="31"/>
      <c r="AC16" s="62">
        <v>68222</v>
      </c>
      <c r="AD16" s="63">
        <v>111.44</v>
      </c>
      <c r="AE16" s="8" t="s">
        <v>459</v>
      </c>
      <c r="AF16" s="8"/>
      <c r="AG16" s="64">
        <v>-28.3</v>
      </c>
      <c r="AH16" s="29"/>
      <c r="AI16" s="29"/>
    </row>
    <row r="17" spans="1:35" s="22" customFormat="1">
      <c r="A17" s="22" t="s">
        <v>424</v>
      </c>
      <c r="B17" s="22">
        <v>2016</v>
      </c>
      <c r="C17" s="23">
        <v>11</v>
      </c>
      <c r="D17" s="34">
        <v>42532</v>
      </c>
      <c r="E17" s="22" t="s">
        <v>36</v>
      </c>
      <c r="F17" s="22" t="s">
        <v>426</v>
      </c>
      <c r="G17" s="22">
        <v>0</v>
      </c>
      <c r="H17" s="26">
        <v>0</v>
      </c>
      <c r="I17" s="31"/>
      <c r="J17" s="36">
        <v>4887.7734151015002</v>
      </c>
      <c r="K17" s="36">
        <v>63.838543846661999</v>
      </c>
      <c r="L17" s="8">
        <v>5.15</v>
      </c>
      <c r="M17" s="31"/>
      <c r="N17" s="31"/>
      <c r="O17" s="29"/>
      <c r="P17" s="65">
        <v>13.476666666666667</v>
      </c>
      <c r="Q17" s="66">
        <v>0.43478594685250743</v>
      </c>
      <c r="R17" s="66">
        <v>0.28439999999999999</v>
      </c>
      <c r="S17" s="66">
        <v>0.94414357117423486</v>
      </c>
      <c r="T17" s="29"/>
      <c r="U17" s="29"/>
      <c r="V17" s="29"/>
      <c r="W17" s="29"/>
      <c r="X17" s="29"/>
      <c r="Y17" s="28"/>
      <c r="Z17" s="31"/>
      <c r="AA17" s="31"/>
      <c r="AB17" s="31"/>
      <c r="AC17" s="62">
        <v>68882</v>
      </c>
      <c r="AD17" s="64">
        <v>108.67</v>
      </c>
      <c r="AE17" s="8" t="s">
        <v>459</v>
      </c>
      <c r="AF17" s="8"/>
      <c r="AG17" s="67">
        <v>-28.4</v>
      </c>
      <c r="AH17" s="29"/>
      <c r="AI17" s="29"/>
    </row>
    <row r="18" spans="1:35">
      <c r="A18" t="s">
        <v>500</v>
      </c>
      <c r="B18">
        <v>2015</v>
      </c>
      <c r="C18" s="2">
        <v>1</v>
      </c>
      <c r="D18" s="3">
        <v>42131.375</v>
      </c>
      <c r="E18" t="s">
        <v>557</v>
      </c>
      <c r="F18" t="s">
        <v>426</v>
      </c>
      <c r="G18">
        <v>0</v>
      </c>
      <c r="H18" s="88">
        <v>0</v>
      </c>
      <c r="I18">
        <v>4.7300000000000004</v>
      </c>
      <c r="J18" s="45">
        <v>7533.9392819826808</v>
      </c>
      <c r="K18" s="85"/>
      <c r="L18" s="45">
        <v>4.55</v>
      </c>
      <c r="M18" s="70">
        <v>-16.97394740134721</v>
      </c>
      <c r="N18" s="45">
        <v>2.0388722372919225E-2</v>
      </c>
      <c r="O18" s="89">
        <f t="shared" ref="O18:O32" si="1" xml:space="preserve"> 100 / (1 + 1 / (0.0112372*(1 + M18/1000)))</f>
        <v>1.0925769281015334</v>
      </c>
      <c r="P18" s="90">
        <v>20.446666666666665</v>
      </c>
      <c r="Q18" s="45">
        <v>0.1572163475871024</v>
      </c>
      <c r="R18" s="45">
        <v>0.3004</v>
      </c>
      <c r="S18" s="45">
        <v>2.559788072831481</v>
      </c>
      <c r="T18" s="70">
        <v>5.8559095926175848</v>
      </c>
      <c r="U18" s="91" t="e">
        <f>#REF!*1000</f>
        <v>#REF!</v>
      </c>
      <c r="V18" s="70">
        <v>5.9192189490009808</v>
      </c>
      <c r="W18" s="70">
        <v>6.2816478148741459E-2</v>
      </c>
      <c r="X18" s="70">
        <v>6.1737360167439105E-8</v>
      </c>
      <c r="Y18" s="93">
        <v>61396</v>
      </c>
      <c r="Z18">
        <v>101.76</v>
      </c>
      <c r="AA18" t="s">
        <v>459</v>
      </c>
      <c r="AB18" s="94">
        <v>-16.3</v>
      </c>
      <c r="AC18" s="95">
        <v>62156</v>
      </c>
      <c r="AD18" s="96">
        <v>111.61069999999999</v>
      </c>
      <c r="AE18" s="2" t="s">
        <v>459</v>
      </c>
      <c r="AF18" s="72">
        <v>17.2</v>
      </c>
      <c r="AG18" s="97">
        <v>-28.57</v>
      </c>
      <c r="AH18" s="7">
        <v>-13.022443638824614</v>
      </c>
      <c r="AI18" s="7">
        <v>-94.24562791049911</v>
      </c>
    </row>
    <row r="19" spans="1:35">
      <c r="A19" t="s">
        <v>500</v>
      </c>
      <c r="B19">
        <v>2015</v>
      </c>
      <c r="C19" s="2">
        <v>1</v>
      </c>
      <c r="D19" s="3">
        <v>42131.75277777778</v>
      </c>
      <c r="E19" t="s">
        <v>558</v>
      </c>
      <c r="F19" t="s">
        <v>35</v>
      </c>
      <c r="G19">
        <v>0</v>
      </c>
      <c r="H19" s="88">
        <v>70</v>
      </c>
      <c r="I19">
        <v>4.7300000000000004</v>
      </c>
      <c r="J19" s="45">
        <v>5305.6919854187872</v>
      </c>
      <c r="K19" s="85"/>
      <c r="L19" s="45">
        <v>4.55</v>
      </c>
      <c r="M19" s="70">
        <v>-17.42550672862837</v>
      </c>
      <c r="N19" s="45">
        <v>8.8724292051275994E-2</v>
      </c>
      <c r="O19" s="89">
        <f t="shared" si="1"/>
        <v>1.0920805268344338</v>
      </c>
      <c r="P19" s="90">
        <v>20.573333333333334</v>
      </c>
      <c r="Q19" s="45">
        <v>0.36481951552811381</v>
      </c>
      <c r="R19" s="45">
        <v>0.33589999999999992</v>
      </c>
      <c r="S19" s="45">
        <v>1.5648778328016002</v>
      </c>
      <c r="T19" s="70">
        <v>4.1239584538716398</v>
      </c>
      <c r="U19" s="91" t="e">
        <f>#REF!*1000</f>
        <v>#REF!</v>
      </c>
      <c r="V19" s="70">
        <v>4.1685433558987519</v>
      </c>
      <c r="W19" s="70">
        <v>4.4237798075046665E-2</v>
      </c>
      <c r="X19" s="70">
        <v>4.3477841376376489E-8</v>
      </c>
      <c r="Y19" s="2">
        <v>61397</v>
      </c>
      <c r="Z19">
        <v>101.53</v>
      </c>
      <c r="AA19" t="s">
        <v>459</v>
      </c>
      <c r="AB19" s="94">
        <v>-17.8</v>
      </c>
      <c r="AC19" s="71">
        <v>62157</v>
      </c>
      <c r="AD19" s="96">
        <v>111.0561</v>
      </c>
      <c r="AE19" s="2" t="s">
        <v>459</v>
      </c>
      <c r="AF19" s="72">
        <v>19.5</v>
      </c>
      <c r="AG19" s="97">
        <v>-28.555</v>
      </c>
      <c r="AH19" s="7">
        <v>-13.169003145033543</v>
      </c>
      <c r="AI19" s="7">
        <v>-95.03786362027499</v>
      </c>
    </row>
    <row r="20" spans="1:35">
      <c r="A20" t="s">
        <v>500</v>
      </c>
      <c r="B20">
        <v>2015</v>
      </c>
      <c r="C20" s="2">
        <v>1</v>
      </c>
      <c r="D20" s="3">
        <v>42131.6875</v>
      </c>
      <c r="E20" t="s">
        <v>559</v>
      </c>
      <c r="F20" t="s">
        <v>560</v>
      </c>
      <c r="G20">
        <v>-25</v>
      </c>
      <c r="H20">
        <v>70</v>
      </c>
      <c r="I20">
        <v>0.91</v>
      </c>
      <c r="J20" s="45">
        <v>4409.0851909478888</v>
      </c>
      <c r="K20" s="85"/>
      <c r="L20" s="45">
        <v>4.3600000000000003</v>
      </c>
      <c r="M20" s="103"/>
      <c r="N20" s="45">
        <v>4.7330751103272235E-2</v>
      </c>
      <c r="O20" s="89">
        <f t="shared" si="1"/>
        <v>1.1112328541711085</v>
      </c>
      <c r="P20" s="90">
        <v>24.483333333333334</v>
      </c>
      <c r="Q20" s="45">
        <v>1.1669794806861609</v>
      </c>
      <c r="R20" s="45">
        <v>0.46369999999999995</v>
      </c>
      <c r="S20" s="45">
        <v>1.7012291069030079</v>
      </c>
      <c r="T20" s="70">
        <v>3.9633348107735911</v>
      </c>
      <c r="U20" s="86"/>
      <c r="V20" s="70">
        <v>3.9883841902818968</v>
      </c>
      <c r="W20" s="70">
        <v>2.4717304720037154E-2</v>
      </c>
      <c r="X20" s="70">
        <v>1.3828291688254045E-8</v>
      </c>
      <c r="Y20" s="93">
        <v>61394</v>
      </c>
      <c r="Z20">
        <v>107.56</v>
      </c>
      <c r="AA20" t="s">
        <v>459</v>
      </c>
      <c r="AB20" s="94">
        <v>0.1</v>
      </c>
      <c r="AC20" s="95">
        <v>62155</v>
      </c>
      <c r="AD20" s="96">
        <v>110.2166</v>
      </c>
      <c r="AE20" s="2" t="s">
        <v>459</v>
      </c>
      <c r="AF20" s="72">
        <v>36.6</v>
      </c>
      <c r="AG20" s="97">
        <v>-28.076000000000001</v>
      </c>
      <c r="AH20" s="7">
        <v>-10.779716623421111</v>
      </c>
      <c r="AI20" s="7">
        <v>-79.685714629416722</v>
      </c>
    </row>
    <row r="21" spans="1:35">
      <c r="A21" t="s">
        <v>500</v>
      </c>
      <c r="B21">
        <v>2015</v>
      </c>
      <c r="C21" s="2">
        <v>1</v>
      </c>
      <c r="D21" s="3">
        <v>42131.677083333336</v>
      </c>
      <c r="E21" s="88" t="s">
        <v>561</v>
      </c>
      <c r="F21" t="s">
        <v>508</v>
      </c>
      <c r="G21">
        <v>-75</v>
      </c>
      <c r="H21">
        <v>70</v>
      </c>
      <c r="I21">
        <v>1.5920000000000001</v>
      </c>
      <c r="J21" s="45">
        <v>73506.627193203531</v>
      </c>
      <c r="K21" s="45">
        <v>292143.39322024904</v>
      </c>
      <c r="L21" s="45">
        <v>4.1399999999999997</v>
      </c>
      <c r="M21" s="70">
        <v>0.60911882968364228</v>
      </c>
      <c r="N21" s="45">
        <v>9.1179493308528523E-2</v>
      </c>
      <c r="O21" s="89">
        <f t="shared" si="1"/>
        <v>1.1119022008625683</v>
      </c>
      <c r="P21" s="90">
        <v>50.620000000000005</v>
      </c>
      <c r="Q21" s="45">
        <v>0.15680074937166474</v>
      </c>
      <c r="R21" s="45">
        <v>0.71720000000000006</v>
      </c>
      <c r="S21" s="45">
        <v>1.0828152992389226</v>
      </c>
      <c r="T21" s="70">
        <v>64.342884073036942</v>
      </c>
      <c r="U21" s="45">
        <v>8564.410458141836</v>
      </c>
      <c r="V21" s="70">
        <v>64.594820278596316</v>
      </c>
      <c r="W21" s="70">
        <v>0.246558148612081</v>
      </c>
      <c r="X21" s="70">
        <v>8.5064963512529577E-8</v>
      </c>
      <c r="Y21" s="93">
        <v>61393</v>
      </c>
      <c r="Z21">
        <v>105.75</v>
      </c>
      <c r="AA21" t="s">
        <v>459</v>
      </c>
      <c r="AB21" s="94">
        <v>1.1000000000000001</v>
      </c>
      <c r="AC21" s="95">
        <v>62154</v>
      </c>
      <c r="AD21" s="96">
        <v>104.5025</v>
      </c>
      <c r="AE21" s="2" t="s">
        <v>459</v>
      </c>
      <c r="AF21" s="72">
        <v>41.5</v>
      </c>
      <c r="AG21" s="97">
        <v>-27.277000000000001</v>
      </c>
      <c r="AH21" s="7">
        <v>-11.842607958133637</v>
      </c>
      <c r="AI21" s="7">
        <v>-86.85514100929791</v>
      </c>
    </row>
    <row r="22" spans="1:35">
      <c r="A22" t="s">
        <v>500</v>
      </c>
      <c r="B22">
        <v>2015</v>
      </c>
      <c r="C22" s="2">
        <v>1</v>
      </c>
      <c r="D22" s="3">
        <v>42131.666666666664</v>
      </c>
      <c r="E22" s="88" t="s">
        <v>562</v>
      </c>
      <c r="F22" t="s">
        <v>510</v>
      </c>
      <c r="G22">
        <v>-150</v>
      </c>
      <c r="H22">
        <v>70</v>
      </c>
      <c r="I22">
        <v>2.9129999999999998</v>
      </c>
      <c r="J22" s="45">
        <v>73135.221677944995</v>
      </c>
      <c r="K22" s="45">
        <v>400421.13585857366</v>
      </c>
      <c r="L22" s="45">
        <v>4.29</v>
      </c>
      <c r="M22" s="70">
        <v>3.471367292431184</v>
      </c>
      <c r="N22" s="45">
        <v>9.2776613432480934E-2</v>
      </c>
      <c r="O22" s="89">
        <f t="shared" si="1"/>
        <v>1.1150473386334321</v>
      </c>
      <c r="P22" s="90">
        <v>48.01</v>
      </c>
      <c r="Q22" s="45">
        <v>0.48447004164186724</v>
      </c>
      <c r="R22" s="45">
        <v>1.048</v>
      </c>
      <c r="S22" s="45">
        <v>0.66793893129770443</v>
      </c>
      <c r="T22" s="70">
        <v>60.853073382562236</v>
      </c>
      <c r="U22" s="45">
        <v>11290.117515416443</v>
      </c>
      <c r="V22" s="70">
        <v>61.199904588609925</v>
      </c>
      <c r="W22" s="70">
        <v>0.34173571067123859</v>
      </c>
      <c r="X22" s="70">
        <v>1.7403861517549678E-7</v>
      </c>
      <c r="Y22" s="93">
        <v>61392</v>
      </c>
      <c r="Z22">
        <v>99.55</v>
      </c>
      <c r="AA22">
        <v>36</v>
      </c>
      <c r="AB22" s="94">
        <v>4.3</v>
      </c>
      <c r="AC22" s="95">
        <v>62153</v>
      </c>
      <c r="AD22" s="96">
        <v>99.764300000000006</v>
      </c>
      <c r="AE22" s="104">
        <v>19</v>
      </c>
      <c r="AF22" s="97">
        <v>34.6</v>
      </c>
      <c r="AG22" s="97">
        <v>-27.327999999999999</v>
      </c>
      <c r="AH22" s="7">
        <v>-12.427190286904818</v>
      </c>
      <c r="AI22" s="7">
        <v>-91.05120952253553</v>
      </c>
    </row>
    <row r="23" spans="1:35">
      <c r="A23" t="s">
        <v>500</v>
      </c>
      <c r="B23">
        <v>2015</v>
      </c>
      <c r="C23" s="2">
        <v>1</v>
      </c>
      <c r="D23" s="3">
        <v>42131.645833333336</v>
      </c>
      <c r="E23" t="s">
        <v>563</v>
      </c>
      <c r="F23" t="s">
        <v>512</v>
      </c>
      <c r="G23">
        <v>-250</v>
      </c>
      <c r="H23">
        <v>70</v>
      </c>
      <c r="I23">
        <v>4</v>
      </c>
      <c r="J23" s="45">
        <v>15742.373253197547</v>
      </c>
      <c r="K23" s="45">
        <v>102407.28363899431</v>
      </c>
      <c r="L23" s="45">
        <v>4.58</v>
      </c>
      <c r="M23" s="70">
        <v>-6.4906398824127827</v>
      </c>
      <c r="N23" s="45">
        <v>2.756265589525056E-2</v>
      </c>
      <c r="O23" s="89">
        <f t="shared" si="1"/>
        <v>1.104099876332463</v>
      </c>
      <c r="P23" s="90">
        <v>22.89</v>
      </c>
      <c r="Q23" s="45">
        <v>0.37326359743633108</v>
      </c>
      <c r="R23" s="45">
        <v>0.6653</v>
      </c>
      <c r="S23" s="45">
        <v>3.9767793642932502E-2</v>
      </c>
      <c r="T23" s="70">
        <v>12.572781857899907</v>
      </c>
      <c r="U23" s="45">
        <v>2798.4916831378619</v>
      </c>
      <c r="V23" s="70">
        <v>12.7156066439439</v>
      </c>
      <c r="W23" s="70">
        <v>0.14176597674991617</v>
      </c>
      <c r="X23" s="70">
        <v>1.4584857198063837E-7</v>
      </c>
      <c r="Y23" s="93">
        <v>61389</v>
      </c>
      <c r="Z23">
        <v>98.97</v>
      </c>
      <c r="AA23">
        <v>83</v>
      </c>
      <c r="AB23" s="94">
        <v>-6.5</v>
      </c>
      <c r="AC23" s="95">
        <v>62149</v>
      </c>
      <c r="AD23" s="96">
        <v>107.53959999999999</v>
      </c>
      <c r="AE23" s="2" t="s">
        <v>459</v>
      </c>
      <c r="AF23" s="72">
        <v>20</v>
      </c>
      <c r="AG23" s="97">
        <v>-28.34</v>
      </c>
      <c r="AH23" s="7">
        <v>-12.998553776342721</v>
      </c>
      <c r="AI23" s="7">
        <v>-94.222946767526551</v>
      </c>
    </row>
    <row r="24" spans="1:35">
      <c r="A24" s="22" t="s">
        <v>500</v>
      </c>
      <c r="B24" s="22">
        <v>2015</v>
      </c>
      <c r="C24" s="23">
        <v>1</v>
      </c>
      <c r="D24" s="34">
        <v>42131.635416666664</v>
      </c>
      <c r="E24" s="106" t="s">
        <v>564</v>
      </c>
      <c r="F24" s="22" t="s">
        <v>514</v>
      </c>
      <c r="G24" s="22">
        <v>-350</v>
      </c>
      <c r="H24" s="22">
        <v>70</v>
      </c>
      <c r="I24" s="22">
        <v>4</v>
      </c>
      <c r="J24" s="78">
        <v>12556.679479562583</v>
      </c>
      <c r="K24" s="78">
        <v>45506.504086774352</v>
      </c>
      <c r="L24" s="78">
        <v>4.6500000000000004</v>
      </c>
      <c r="M24" s="80">
        <v>-11.904102426654447</v>
      </c>
      <c r="N24" s="78">
        <v>2.8346075566116936E-2</v>
      </c>
      <c r="O24" s="107">
        <f t="shared" si="1"/>
        <v>1.0981498902452989</v>
      </c>
      <c r="P24" s="108">
        <v>22.843333333333334</v>
      </c>
      <c r="Q24" s="78">
        <v>0.29147795644882601</v>
      </c>
      <c r="R24" s="78">
        <v>0.66216666666666668</v>
      </c>
      <c r="S24" s="78">
        <v>1.7122117149316767</v>
      </c>
      <c r="T24" s="80">
        <v>10.028500113478247</v>
      </c>
      <c r="U24" s="78">
        <v>1243.5597224163205</v>
      </c>
      <c r="V24" s="80">
        <v>10.162200955183764</v>
      </c>
      <c r="W24" s="80">
        <v>0.13285460660855181</v>
      </c>
      <c r="X24" s="80">
        <v>1.6058566871173544E-7</v>
      </c>
      <c r="Y24" s="23">
        <v>61388</v>
      </c>
      <c r="Z24" s="22">
        <v>98.69</v>
      </c>
      <c r="AA24" s="22">
        <v>106</v>
      </c>
      <c r="AB24" s="109">
        <v>-10.8</v>
      </c>
      <c r="AC24" s="110">
        <v>62148</v>
      </c>
      <c r="AD24" s="111">
        <v>107.44629999999999</v>
      </c>
      <c r="AE24" s="23" t="s">
        <v>459</v>
      </c>
      <c r="AF24" s="112">
        <v>20.9</v>
      </c>
      <c r="AG24" s="113">
        <v>-28.5</v>
      </c>
      <c r="AH24" s="37">
        <v>-13.036940178439307</v>
      </c>
      <c r="AI24" s="37">
        <v>-94.474310930732827</v>
      </c>
    </row>
    <row r="25" spans="1:35">
      <c r="A25" t="s">
        <v>500</v>
      </c>
      <c r="B25">
        <v>2015</v>
      </c>
      <c r="C25" s="2">
        <v>4</v>
      </c>
      <c r="D25" s="3">
        <v>42224.625</v>
      </c>
      <c r="E25" s="56" t="s">
        <v>579</v>
      </c>
      <c r="F25" t="s">
        <v>426</v>
      </c>
      <c r="G25">
        <v>0</v>
      </c>
      <c r="H25" s="88">
        <v>0</v>
      </c>
      <c r="I25">
        <v>8.9499999999999993</v>
      </c>
      <c r="J25" s="45">
        <v>14272.832428009595</v>
      </c>
      <c r="K25" s="45">
        <v>49060.134793195662</v>
      </c>
      <c r="L25" s="45">
        <v>4.53</v>
      </c>
      <c r="M25" s="70">
        <v>-10.658598201059235</v>
      </c>
      <c r="N25" s="45">
        <v>1.7329166165744703E-2</v>
      </c>
      <c r="O25" s="89">
        <f t="shared" si="1"/>
        <v>1.0995188987176636</v>
      </c>
      <c r="P25" s="115">
        <v>31.463333333333335</v>
      </c>
      <c r="Q25" s="45">
        <v>0.54712369249604453</v>
      </c>
      <c r="R25" s="45">
        <v>0.3612333333333333</v>
      </c>
      <c r="S25" s="45">
        <v>1.9195943584677255</v>
      </c>
      <c r="T25" s="70">
        <v>9.5370314301401784</v>
      </c>
      <c r="U25" s="45">
        <v>1172.5764083986908</v>
      </c>
      <c r="V25" s="70">
        <v>9.6461831178508106</v>
      </c>
      <c r="W25" s="70">
        <v>0.10834845965294766</v>
      </c>
      <c r="X25" s="70">
        <v>1.1565090362029129E-7</v>
      </c>
      <c r="Y25" s="93">
        <v>64034</v>
      </c>
      <c r="Z25" s="70">
        <v>101.85</v>
      </c>
      <c r="AA25" t="s">
        <v>459</v>
      </c>
      <c r="AB25" s="70"/>
      <c r="AC25" s="118">
        <v>63901</v>
      </c>
      <c r="AD25" s="70">
        <v>111.82</v>
      </c>
      <c r="AE25" t="s">
        <v>459</v>
      </c>
      <c r="AF25" s="72">
        <v>27.5</v>
      </c>
      <c r="AG25">
        <v>-27.1</v>
      </c>
      <c r="AH25" s="7">
        <v>-11.355849681755121</v>
      </c>
      <c r="AI25" s="7">
        <v>-84.155507074901465</v>
      </c>
    </row>
    <row r="26" spans="1:35">
      <c r="A26" t="s">
        <v>500</v>
      </c>
      <c r="B26">
        <v>2015</v>
      </c>
      <c r="C26" s="2">
        <v>4</v>
      </c>
      <c r="D26" s="3">
        <v>42224.631944444445</v>
      </c>
      <c r="E26" s="56" t="s">
        <v>580</v>
      </c>
      <c r="F26" t="s">
        <v>504</v>
      </c>
      <c r="G26">
        <v>-13</v>
      </c>
      <c r="H26" s="88">
        <v>70</v>
      </c>
      <c r="I26">
        <v>14.96</v>
      </c>
      <c r="J26" s="45">
        <v>26342.58145329788</v>
      </c>
      <c r="K26" s="45">
        <v>113526.64365979894</v>
      </c>
      <c r="L26" s="45">
        <v>4.1100000000000003</v>
      </c>
      <c r="M26" s="70">
        <v>-9.1827206568070707</v>
      </c>
      <c r="N26" s="45">
        <v>4.3842901363846873E-2</v>
      </c>
      <c r="O26" s="89">
        <f t="shared" si="1"/>
        <v>1.1011410752732469</v>
      </c>
      <c r="P26" s="115">
        <v>30.320000000000004</v>
      </c>
      <c r="Q26" s="45">
        <v>0.98005659354245545</v>
      </c>
      <c r="R26" s="45">
        <v>0.31643333333333334</v>
      </c>
      <c r="S26" s="45">
        <v>1.7442409774353751</v>
      </c>
      <c r="T26" s="70">
        <v>14.42157187522813</v>
      </c>
      <c r="U26" s="45">
        <v>2347.5133157476666</v>
      </c>
      <c r="V26" s="70">
        <v>14.493433443371567</v>
      </c>
      <c r="W26" s="70">
        <v>7.0654854331459238E-2</v>
      </c>
      <c r="X26" s="70">
        <v>3.3815025414822786E-8</v>
      </c>
      <c r="Y26" s="74"/>
      <c r="Z26" s="19"/>
      <c r="AA26" s="19"/>
      <c r="AB26" s="19"/>
      <c r="AC26" s="75"/>
      <c r="AD26" s="19"/>
      <c r="AE26" s="19"/>
      <c r="AF26" s="76"/>
      <c r="AG26" s="19"/>
      <c r="AH26" s="7">
        <v>-9.0800238285944275</v>
      </c>
      <c r="AI26" s="7">
        <v>-71.778527416702218</v>
      </c>
    </row>
    <row r="27" spans="1:35">
      <c r="A27" t="s">
        <v>500</v>
      </c>
      <c r="B27">
        <v>2015</v>
      </c>
      <c r="C27" s="2">
        <v>4</v>
      </c>
      <c r="D27" s="3">
        <v>42224.638888888891</v>
      </c>
      <c r="E27" s="56" t="s">
        <v>581</v>
      </c>
      <c r="F27" t="s">
        <v>560</v>
      </c>
      <c r="G27">
        <v>-25</v>
      </c>
      <c r="H27">
        <v>70</v>
      </c>
      <c r="I27">
        <v>14.08</v>
      </c>
      <c r="J27" s="45">
        <v>22812.831242270506</v>
      </c>
      <c r="K27" s="45">
        <v>87769.713435212863</v>
      </c>
      <c r="L27" s="45">
        <v>4.1399999999999997</v>
      </c>
      <c r="M27" s="70">
        <v>-8.710349475559827</v>
      </c>
      <c r="N27" s="45">
        <v>4.4779459576908404E-2</v>
      </c>
      <c r="O27" s="89">
        <f xml:space="preserve"> 100 / (1 + 1 / (0.0112372*(1 + M27/1000)))</f>
        <v>1.10166025985446</v>
      </c>
      <c r="P27" s="115">
        <v>33.29</v>
      </c>
      <c r="Q27" s="45">
        <v>1.010670101607734</v>
      </c>
      <c r="R27" s="45">
        <v>0.42660000000000003</v>
      </c>
      <c r="S27" s="45">
        <v>0.63723756301304579</v>
      </c>
      <c r="T27" s="70">
        <v>12.84439337849105</v>
      </c>
      <c r="U27" s="45">
        <v>1851.6446984620077</v>
      </c>
      <c r="V27" s="70">
        <v>12.911764688937131</v>
      </c>
      <c r="W27" s="70">
        <v>6.6296282237563162E-2</v>
      </c>
      <c r="X27" s="70">
        <v>3.3229837886651707E-8</v>
      </c>
      <c r="Y27" s="93">
        <v>64033</v>
      </c>
      <c r="Z27" s="70">
        <v>106.46</v>
      </c>
      <c r="AA27" t="s">
        <v>459</v>
      </c>
      <c r="AB27" s="70">
        <v>-8.4</v>
      </c>
      <c r="AC27" s="118">
        <v>63900</v>
      </c>
      <c r="AD27" s="70">
        <v>105.43</v>
      </c>
      <c r="AE27" s="70" t="s">
        <v>459</v>
      </c>
      <c r="AF27" s="120">
        <v>29.6</v>
      </c>
      <c r="AG27" s="70">
        <v>-28.5</v>
      </c>
      <c r="AH27" s="7">
        <v>-9.2301423613236775</v>
      </c>
      <c r="AI27" s="7">
        <v>-73.001372849575162</v>
      </c>
    </row>
    <row r="28" spans="1:35">
      <c r="A28" t="s">
        <v>500</v>
      </c>
      <c r="B28">
        <v>2015</v>
      </c>
      <c r="C28" s="2">
        <v>4</v>
      </c>
      <c r="D28" s="3">
        <v>42224.645833333336</v>
      </c>
      <c r="E28" s="56" t="s">
        <v>582</v>
      </c>
      <c r="F28" t="s">
        <v>506</v>
      </c>
      <c r="G28">
        <v>-38</v>
      </c>
      <c r="H28">
        <v>70</v>
      </c>
      <c r="I28">
        <v>13.2</v>
      </c>
      <c r="J28" s="45">
        <v>74643.517454362882</v>
      </c>
      <c r="K28" s="45">
        <v>223525.34124229196</v>
      </c>
      <c r="L28" s="45">
        <v>4.1100000000000003</v>
      </c>
      <c r="M28" s="70">
        <v>-3.6109706427144106</v>
      </c>
      <c r="N28" s="45">
        <v>5.3307597957514517E-2</v>
      </c>
      <c r="O28" s="89">
        <f t="shared" si="1"/>
        <v>1.1072646553825107</v>
      </c>
      <c r="P28" s="115">
        <v>56.04666666666666</v>
      </c>
      <c r="Q28" s="45">
        <v>0.44866609284030634</v>
      </c>
      <c r="R28" s="45">
        <v>1.1020000000000001</v>
      </c>
      <c r="S28" s="45">
        <v>0.56669673306700408</v>
      </c>
      <c r="T28" s="70">
        <v>43.23870461354106</v>
      </c>
      <c r="U28" s="45">
        <v>4812.973006451678</v>
      </c>
      <c r="V28" s="70">
        <v>43.447000316709335</v>
      </c>
      <c r="W28" s="70">
        <v>0.20467834209815514</v>
      </c>
      <c r="X28" s="70">
        <v>9.3538967985075919E-8</v>
      </c>
      <c r="Y28" s="74"/>
      <c r="Z28" s="19"/>
      <c r="AA28" s="19"/>
      <c r="AB28" s="19"/>
      <c r="AC28" s="75"/>
      <c r="AD28" s="19"/>
      <c r="AE28" s="19"/>
      <c r="AF28" s="76"/>
      <c r="AG28" s="19"/>
      <c r="AH28" s="7">
        <v>-11.319499277889975</v>
      </c>
      <c r="AI28" s="7">
        <v>-84.651473814070229</v>
      </c>
    </row>
    <row r="29" spans="1:35">
      <c r="A29" t="s">
        <v>500</v>
      </c>
      <c r="B29">
        <v>2015</v>
      </c>
      <c r="C29" s="2">
        <v>4</v>
      </c>
      <c r="D29" s="3">
        <v>42224.652777777781</v>
      </c>
      <c r="E29" s="56" t="s">
        <v>583</v>
      </c>
      <c r="F29" t="s">
        <v>508</v>
      </c>
      <c r="G29">
        <v>-75</v>
      </c>
      <c r="H29">
        <v>70</v>
      </c>
      <c r="I29">
        <v>10.47</v>
      </c>
      <c r="J29" s="45">
        <v>84412.282497282067</v>
      </c>
      <c r="K29" s="45">
        <v>253819.37535312583</v>
      </c>
      <c r="L29" s="45">
        <v>4.26</v>
      </c>
      <c r="M29" s="70">
        <v>-2.5623207997579374</v>
      </c>
      <c r="N29" s="45">
        <v>6.23842928949268E-2</v>
      </c>
      <c r="O29" s="89">
        <f t="shared" si="1"/>
        <v>1.1084170794635575</v>
      </c>
      <c r="P29" s="115">
        <v>52.943333333333335</v>
      </c>
      <c r="Q29" s="45">
        <v>0.29342517654677186</v>
      </c>
      <c r="R29" s="45">
        <v>0.58689999999999998</v>
      </c>
      <c r="S29" s="45">
        <v>0.94499401082720202</v>
      </c>
      <c r="T29" s="70">
        <v>53.538184661273192</v>
      </c>
      <c r="U29" s="45">
        <v>5837.7990008325387</v>
      </c>
      <c r="V29" s="70">
        <v>53.880673764077791</v>
      </c>
      <c r="W29" s="70">
        <v>0.33800295636617578</v>
      </c>
      <c r="X29" s="70">
        <v>2.0240677975920896E-7</v>
      </c>
      <c r="Y29" s="93">
        <v>64029</v>
      </c>
      <c r="Z29" s="70">
        <v>104.17</v>
      </c>
      <c r="AA29" t="s">
        <v>459</v>
      </c>
      <c r="AB29" s="70">
        <v>-1.5</v>
      </c>
      <c r="AC29" s="118">
        <v>63896</v>
      </c>
      <c r="AD29" s="70">
        <v>101.46</v>
      </c>
      <c r="AE29" t="s">
        <v>459</v>
      </c>
      <c r="AF29" s="72">
        <v>43.9</v>
      </c>
      <c r="AG29" s="70">
        <v>-26.7</v>
      </c>
      <c r="AH29" s="7">
        <v>-11.570644876355381</v>
      </c>
      <c r="AI29" s="7">
        <v>-86.119959741204752</v>
      </c>
    </row>
    <row r="30" spans="1:35">
      <c r="A30" t="s">
        <v>500</v>
      </c>
      <c r="B30">
        <v>2015</v>
      </c>
      <c r="C30" s="2">
        <v>4</v>
      </c>
      <c r="D30" s="3">
        <v>42224.659722222219</v>
      </c>
      <c r="E30" s="56" t="s">
        <v>584</v>
      </c>
      <c r="F30" t="s">
        <v>510</v>
      </c>
      <c r="G30">
        <v>-150</v>
      </c>
      <c r="H30">
        <v>70</v>
      </c>
      <c r="I30">
        <v>6.8220000000000001</v>
      </c>
      <c r="J30" s="45">
        <v>79219.372968644384</v>
      </c>
      <c r="K30" s="45">
        <v>345075.793413796</v>
      </c>
      <c r="L30" s="45">
        <v>4.55</v>
      </c>
      <c r="M30" s="70">
        <v>1.5876058362552712</v>
      </c>
      <c r="N30" s="45">
        <v>0.11618605768335546</v>
      </c>
      <c r="O30" s="89">
        <f t="shared" si="1"/>
        <v>1.1129774187908252</v>
      </c>
      <c r="P30" s="115">
        <v>59.830000000000005</v>
      </c>
      <c r="Q30" s="45">
        <v>0.40148461138105773</v>
      </c>
      <c r="R30" s="45">
        <v>1.1523333333333332</v>
      </c>
      <c r="S30" s="45">
        <v>1.0988382940828827</v>
      </c>
      <c r="T30" s="70">
        <v>57.059344513566501</v>
      </c>
      <c r="U30" s="45">
        <v>8721.8430726236966</v>
      </c>
      <c r="V30" s="70">
        <v>57.709462478877235</v>
      </c>
      <c r="W30" s="70">
        <v>0.64531257086739124</v>
      </c>
      <c r="X30" s="70">
        <v>6.7689452664181802E-7</v>
      </c>
      <c r="Y30" s="93">
        <v>64028</v>
      </c>
      <c r="Z30" s="70">
        <v>101.44</v>
      </c>
      <c r="AA30" t="s">
        <v>459</v>
      </c>
      <c r="AB30" s="70">
        <v>3.4</v>
      </c>
      <c r="AC30" s="71">
        <v>63895</v>
      </c>
      <c r="AD30">
        <v>92.84</v>
      </c>
      <c r="AE30">
        <v>597</v>
      </c>
      <c r="AF30" s="72">
        <v>43.5</v>
      </c>
      <c r="AG30">
        <v>-27</v>
      </c>
      <c r="AH30" s="7">
        <v>-12.030170948913911</v>
      </c>
      <c r="AI30" s="7">
        <v>-89.353385762455105</v>
      </c>
    </row>
    <row r="31" spans="1:35">
      <c r="A31" t="s">
        <v>500</v>
      </c>
      <c r="B31">
        <v>2015</v>
      </c>
      <c r="C31" s="2">
        <v>4</v>
      </c>
      <c r="D31" s="3">
        <v>42224.666666666664</v>
      </c>
      <c r="E31" s="56" t="s">
        <v>585</v>
      </c>
      <c r="F31" t="s">
        <v>512</v>
      </c>
      <c r="G31">
        <v>-250</v>
      </c>
      <c r="H31">
        <v>70</v>
      </c>
      <c r="I31">
        <v>5.3330000000000002</v>
      </c>
      <c r="J31" s="45">
        <v>30119.23592718118</v>
      </c>
      <c r="K31" s="45">
        <v>255548.46081884168</v>
      </c>
      <c r="L31" s="45">
        <v>5.03</v>
      </c>
      <c r="M31" s="70">
        <v>-1.1805132636231974</v>
      </c>
      <c r="N31" s="45">
        <v>9.9472106643018282E-2</v>
      </c>
      <c r="O31" s="89">
        <f t="shared" si="1"/>
        <v>1.1099355894617007</v>
      </c>
      <c r="P31" s="115">
        <v>31.383333333333329</v>
      </c>
      <c r="Q31" s="45">
        <v>8.0189425759648131E-2</v>
      </c>
      <c r="R31" s="45">
        <v>0.71986666666666677</v>
      </c>
      <c r="S31" s="45">
        <v>1.011536245534157</v>
      </c>
      <c r="T31" s="70">
        <v>22.896817622544756</v>
      </c>
      <c r="U31" s="45">
        <v>6726.7991070441594</v>
      </c>
      <c r="V31" s="70">
        <v>23.652170078323834</v>
      </c>
      <c r="W31" s="70">
        <v>0.75338096763290874</v>
      </c>
      <c r="X31" s="70">
        <v>2.2790812827702486E-6</v>
      </c>
      <c r="Y31" s="93">
        <v>64027</v>
      </c>
      <c r="Z31" s="70">
        <v>96.54</v>
      </c>
      <c r="AA31" s="93">
        <v>283</v>
      </c>
      <c r="AB31" s="70">
        <v>-4.5999999999999996</v>
      </c>
      <c r="AC31" s="118">
        <v>63894</v>
      </c>
      <c r="AD31" s="70">
        <v>105.13</v>
      </c>
      <c r="AE31" t="s">
        <v>459</v>
      </c>
      <c r="AF31" s="72">
        <v>23.5</v>
      </c>
      <c r="AG31" s="70">
        <v>-28.3</v>
      </c>
      <c r="AH31" s="7">
        <v>-12.615561811675104</v>
      </c>
      <c r="AI31" s="7">
        <v>-93.027479789037571</v>
      </c>
    </row>
    <row r="32" spans="1:35">
      <c r="A32" s="22" t="s">
        <v>500</v>
      </c>
      <c r="B32" s="22">
        <v>2015</v>
      </c>
      <c r="C32" s="23">
        <v>4</v>
      </c>
      <c r="D32" s="34">
        <v>42224.673611111109</v>
      </c>
      <c r="E32" s="57" t="s">
        <v>586</v>
      </c>
      <c r="F32" s="22" t="s">
        <v>514</v>
      </c>
      <c r="G32" s="22">
        <v>-350</v>
      </c>
      <c r="H32" s="22">
        <v>70</v>
      </c>
      <c r="I32" s="22">
        <v>5.3330000000000002</v>
      </c>
      <c r="J32" s="78">
        <v>17459.263480948979</v>
      </c>
      <c r="K32" s="78">
        <v>148815.27010951054</v>
      </c>
      <c r="L32" s="78">
        <v>4.1100000000000003</v>
      </c>
      <c r="M32" s="80">
        <v>-7.0234805855308551</v>
      </c>
      <c r="N32" s="78">
        <v>4.2027372032997723E-2</v>
      </c>
      <c r="O32" s="107">
        <f t="shared" si="1"/>
        <v>1.1035142580180657</v>
      </c>
      <c r="P32" s="116">
        <v>47.956666666666671</v>
      </c>
      <c r="Q32" s="78">
        <v>0.17734553169073758</v>
      </c>
      <c r="R32" s="78">
        <v>2.5986666666666669</v>
      </c>
      <c r="S32" s="78">
        <v>0.56729975339907801</v>
      </c>
      <c r="T32" s="80">
        <v>13.272633233915432</v>
      </c>
      <c r="U32" s="78">
        <v>3917.262592306653</v>
      </c>
      <c r="V32" s="80">
        <v>13.326247266995212</v>
      </c>
      <c r="W32" s="80">
        <v>5.250451042315836E-2</v>
      </c>
      <c r="X32" s="80">
        <v>1.9095972611742913E-8</v>
      </c>
      <c r="Y32" s="23">
        <v>64026</v>
      </c>
      <c r="Z32" s="22">
        <v>95.56</v>
      </c>
      <c r="AA32" s="22">
        <v>365</v>
      </c>
      <c r="AB32" s="22">
        <v>-10.9</v>
      </c>
      <c r="AC32" s="122">
        <v>63893</v>
      </c>
      <c r="AD32" s="22">
        <v>103.32</v>
      </c>
      <c r="AE32" s="22" t="s">
        <v>459</v>
      </c>
      <c r="AF32" s="112">
        <v>21.7</v>
      </c>
      <c r="AG32" s="22">
        <v>-28.3</v>
      </c>
      <c r="AH32" s="37">
        <v>-12.764799655693217</v>
      </c>
      <c r="AI32" s="37">
        <v>-93.984215867774893</v>
      </c>
    </row>
    <row r="33" spans="1:35">
      <c r="A33" t="s">
        <v>500</v>
      </c>
      <c r="B33" s="88">
        <v>2015</v>
      </c>
      <c r="C33" s="2">
        <v>6</v>
      </c>
      <c r="D33" s="3">
        <v>42291.666666666664</v>
      </c>
      <c r="E33" s="56" t="s">
        <v>594</v>
      </c>
      <c r="F33" t="s">
        <v>426</v>
      </c>
      <c r="G33">
        <v>0</v>
      </c>
      <c r="H33" s="88">
        <v>0</v>
      </c>
      <c r="I33">
        <v>6.9450000000000003</v>
      </c>
      <c r="J33" s="45">
        <v>22269.084904553256</v>
      </c>
      <c r="K33" s="45">
        <v>96274.630802220243</v>
      </c>
      <c r="L33" s="45">
        <v>4.5999999999999996</v>
      </c>
      <c r="M33" s="124">
        <v>-8.2424520565535975</v>
      </c>
      <c r="N33" s="45">
        <v>2.3972901368003369E-2</v>
      </c>
      <c r="O33" s="89">
        <v>1.1021745219363313</v>
      </c>
      <c r="P33" s="115">
        <v>32.553333333333335</v>
      </c>
      <c r="Q33" s="45">
        <v>0.94897458481242292</v>
      </c>
      <c r="R33" s="45">
        <v>0.57240000000000002</v>
      </c>
      <c r="S33" s="45">
        <v>0.72053076964714569</v>
      </c>
      <c r="T33" s="70">
        <v>15.969275690042922</v>
      </c>
      <c r="U33" s="45">
        <v>2425.3394983332842</v>
      </c>
      <c r="V33" s="45">
        <v>16.173875152995798</v>
      </c>
      <c r="W33" s="70">
        <v>0.2032526342846174</v>
      </c>
      <c r="X33" s="70">
        <v>2.4011168498921973E-7</v>
      </c>
      <c r="Y33" s="2">
        <v>64829</v>
      </c>
      <c r="Z33" s="45">
        <v>99.23</v>
      </c>
      <c r="AA33" s="45">
        <v>62</v>
      </c>
      <c r="AB33" s="45">
        <v>-7.9</v>
      </c>
      <c r="AC33" s="71">
        <v>65891</v>
      </c>
      <c r="AD33" s="45">
        <v>110.84</v>
      </c>
      <c r="AE33" t="s">
        <v>459</v>
      </c>
      <c r="AF33" s="72">
        <v>26.1</v>
      </c>
      <c r="AG33" s="45">
        <v>-28.5</v>
      </c>
      <c r="AH33" s="7">
        <v>-11.571098082270778</v>
      </c>
      <c r="AI33" s="7">
        <v>-84.662252681230541</v>
      </c>
    </row>
    <row r="34" spans="1:35">
      <c r="A34" t="s">
        <v>500</v>
      </c>
      <c r="B34" s="88">
        <v>2015</v>
      </c>
      <c r="C34" s="2">
        <v>6</v>
      </c>
      <c r="D34" s="3">
        <v>42291.666666666664</v>
      </c>
      <c r="E34" s="56" t="s">
        <v>595</v>
      </c>
      <c r="F34" t="s">
        <v>504</v>
      </c>
      <c r="G34">
        <v>-13</v>
      </c>
      <c r="H34" s="88">
        <v>70</v>
      </c>
      <c r="I34">
        <v>5.7720000000000002</v>
      </c>
      <c r="J34" s="45">
        <v>37998.083121224336</v>
      </c>
      <c r="K34" s="45">
        <v>161721.60831277075</v>
      </c>
      <c r="L34" s="45">
        <v>4.07</v>
      </c>
      <c r="M34" s="124">
        <v>-5.4440146068313604</v>
      </c>
      <c r="N34" s="45">
        <v>6.0702553488300372E-2</v>
      </c>
      <c r="O34" s="89">
        <v>1.1052501491395332</v>
      </c>
      <c r="P34" s="115">
        <v>34.903333333333329</v>
      </c>
      <c r="Q34" s="45">
        <v>0.18195548546707627</v>
      </c>
      <c r="R34" s="45">
        <v>0.4506666666666666</v>
      </c>
      <c r="S34" s="45">
        <v>0.95757604133267604</v>
      </c>
      <c r="T34" s="70">
        <v>28.426843788872841</v>
      </c>
      <c r="U34" s="45">
        <v>4205.7700606619965</v>
      </c>
      <c r="V34" s="45">
        <v>28.532928685588622</v>
      </c>
      <c r="W34" s="70">
        <v>0.10370929538556008</v>
      </c>
      <c r="X34" s="70">
        <v>3.4875675698586115E-8</v>
      </c>
      <c r="Y34" s="74"/>
      <c r="Z34" s="19"/>
      <c r="AA34" s="19"/>
      <c r="AB34" s="19"/>
      <c r="AC34" s="75"/>
      <c r="AD34" s="19"/>
      <c r="AE34" s="19"/>
      <c r="AF34" s="76"/>
      <c r="AG34" s="19"/>
      <c r="AH34" s="7">
        <v>-10.4365381950618</v>
      </c>
      <c r="AI34" s="7">
        <v>-78.235311633255563</v>
      </c>
    </row>
    <row r="35" spans="1:35">
      <c r="A35" t="s">
        <v>500</v>
      </c>
      <c r="B35" s="88">
        <v>2015</v>
      </c>
      <c r="C35" s="2">
        <v>6</v>
      </c>
      <c r="D35" s="3">
        <v>42291.666666666664</v>
      </c>
      <c r="E35" s="56" t="s">
        <v>596</v>
      </c>
      <c r="F35" t="s">
        <v>560</v>
      </c>
      <c r="G35">
        <v>-25</v>
      </c>
      <c r="H35">
        <v>70</v>
      </c>
      <c r="I35" s="126">
        <f>(I36+I34)/2</f>
        <v>6.6114999999999995</v>
      </c>
      <c r="J35" s="45">
        <v>31179.41265054424</v>
      </c>
      <c r="K35" s="45">
        <v>126730.18471942948</v>
      </c>
      <c r="L35" s="45">
        <v>4.03</v>
      </c>
      <c r="M35" s="124">
        <v>-6.4374496670588996</v>
      </c>
      <c r="N35" s="45">
        <v>4.7955187414919102E-2</v>
      </c>
      <c r="O35" s="89">
        <v>1.1041583346319372</v>
      </c>
      <c r="P35" s="115">
        <v>34.133333333333333</v>
      </c>
      <c r="Q35" s="45">
        <v>0.29345662502571113</v>
      </c>
      <c r="R35" s="45">
        <v>0.36610000000000004</v>
      </c>
      <c r="S35" s="45">
        <v>1.7971902922257259</v>
      </c>
      <c r="T35" s="70">
        <v>22.627919172326713</v>
      </c>
      <c r="U35" s="45">
        <v>3221.3278777826263</v>
      </c>
      <c r="V35" s="45">
        <v>22.706694266631164</v>
      </c>
      <c r="W35" s="70">
        <v>7.6884578533823522E-2</v>
      </c>
      <c r="X35" s="70">
        <v>2.4199016602643192E-8</v>
      </c>
      <c r="Y35" s="2">
        <v>64828</v>
      </c>
      <c r="Z35" s="45">
        <v>107.3</v>
      </c>
      <c r="AA35" t="s">
        <v>459</v>
      </c>
      <c r="AB35">
        <v>-8.3000000000000007</v>
      </c>
      <c r="AC35" s="71">
        <v>65890</v>
      </c>
      <c r="AD35">
        <v>109.57</v>
      </c>
      <c r="AE35" t="s">
        <v>459</v>
      </c>
      <c r="AF35" s="72">
        <v>31.3</v>
      </c>
      <c r="AG35">
        <v>-28.5</v>
      </c>
      <c r="AH35" s="7">
        <v>-10.37187248447554</v>
      </c>
      <c r="AI35" s="7">
        <v>-77.851655319945493</v>
      </c>
    </row>
    <row r="36" spans="1:35">
      <c r="A36" t="s">
        <v>500</v>
      </c>
      <c r="B36" s="88">
        <v>2015</v>
      </c>
      <c r="C36" s="2">
        <v>6</v>
      </c>
      <c r="D36" s="3">
        <v>42291.666666666664</v>
      </c>
      <c r="E36" s="56" t="s">
        <v>597</v>
      </c>
      <c r="F36" t="s">
        <v>506</v>
      </c>
      <c r="G36">
        <v>-38</v>
      </c>
      <c r="H36">
        <v>70</v>
      </c>
      <c r="I36">
        <v>7.4509999999999996</v>
      </c>
      <c r="J36" s="45">
        <v>78730.262407223432</v>
      </c>
      <c r="K36" s="45">
        <v>217308.54632033018</v>
      </c>
      <c r="L36" s="45">
        <v>4.07</v>
      </c>
      <c r="M36" s="124">
        <v>-2.8761279615286459</v>
      </c>
      <c r="N36" s="45">
        <v>0.12765461213759574</v>
      </c>
      <c r="O36" s="89">
        <v>1.1090826121842503</v>
      </c>
      <c r="P36" s="115">
        <v>49.363333333333337</v>
      </c>
      <c r="Q36" s="45">
        <v>0.11157209563007794</v>
      </c>
      <c r="R36" s="45">
        <v>0.61816666666666664</v>
      </c>
      <c r="S36" s="45">
        <v>1.2626594854218867</v>
      </c>
      <c r="T36" s="70">
        <v>55.449032257184626</v>
      </c>
      <c r="U36" s="45">
        <v>5401.0780721875008</v>
      </c>
      <c r="V36" s="45">
        <v>55.664517467268432</v>
      </c>
      <c r="W36" s="70">
        <v>0.21085067390638498</v>
      </c>
      <c r="X36" s="70">
        <v>7.4644904480101517E-8</v>
      </c>
      <c r="Y36" s="74"/>
      <c r="Z36" s="19"/>
      <c r="AA36" s="19"/>
      <c r="AB36" s="19"/>
      <c r="AC36" s="75"/>
      <c r="AD36" s="19"/>
      <c r="AE36" s="19"/>
      <c r="AF36" s="76"/>
      <c r="AG36" s="19"/>
      <c r="AH36" s="7">
        <v>-11.473252934180712</v>
      </c>
      <c r="AI36" s="7">
        <v>-84.830541518857657</v>
      </c>
    </row>
    <row r="37" spans="1:35">
      <c r="A37" t="s">
        <v>500</v>
      </c>
      <c r="B37" s="88">
        <v>2015</v>
      </c>
      <c r="C37" s="2">
        <v>6</v>
      </c>
      <c r="D37" s="3">
        <v>42291.666666666664</v>
      </c>
      <c r="E37" s="56" t="s">
        <v>598</v>
      </c>
      <c r="F37" t="s">
        <v>508</v>
      </c>
      <c r="G37">
        <v>-75</v>
      </c>
      <c r="H37">
        <v>70</v>
      </c>
      <c r="I37">
        <v>7.7460000000000004</v>
      </c>
      <c r="J37" s="45">
        <v>88333.659852434517</v>
      </c>
      <c r="K37" s="45">
        <v>282331.70187465136</v>
      </c>
      <c r="L37" s="45">
        <v>4.08</v>
      </c>
      <c r="M37" s="124">
        <v>-1.8068912611240362</v>
      </c>
      <c r="N37" s="45">
        <v>0.13374714950233524</v>
      </c>
      <c r="O37" s="89">
        <v>1.110309326725448</v>
      </c>
      <c r="P37" s="115">
        <v>53.763333333333328</v>
      </c>
      <c r="Q37" s="45">
        <v>0.35745639048668693</v>
      </c>
      <c r="R37" s="45">
        <v>0.78189999999999993</v>
      </c>
      <c r="S37" s="45">
        <v>1.4829040072270856</v>
      </c>
      <c r="T37" s="70">
        <v>61.565976904970931</v>
      </c>
      <c r="U37" s="45">
        <v>6962.6901517611404</v>
      </c>
      <c r="V37" s="45">
        <v>61.812387462020993</v>
      </c>
      <c r="W37" s="70">
        <v>0.24126415403831092</v>
      </c>
      <c r="X37" s="70">
        <v>8.8178509824210509E-8</v>
      </c>
      <c r="Y37" s="2">
        <v>64824</v>
      </c>
      <c r="Z37" s="45">
        <v>104.16</v>
      </c>
      <c r="AA37" t="s">
        <v>459</v>
      </c>
      <c r="AB37">
        <v>-0.6</v>
      </c>
      <c r="AC37" s="71">
        <v>65886</v>
      </c>
      <c r="AD37">
        <v>103.9</v>
      </c>
      <c r="AE37" t="s">
        <v>459</v>
      </c>
      <c r="AF37" s="72">
        <v>45.4</v>
      </c>
      <c r="AG37">
        <v>-27.4</v>
      </c>
      <c r="AH37" s="7">
        <v>-11.737510195892813</v>
      </c>
      <c r="AI37" s="7">
        <v>-86.356227063152005</v>
      </c>
    </row>
    <row r="38" spans="1:35">
      <c r="A38" t="s">
        <v>500</v>
      </c>
      <c r="B38" s="88">
        <v>2015</v>
      </c>
      <c r="C38" s="2">
        <v>6</v>
      </c>
      <c r="D38" s="3">
        <v>42291.666666666664</v>
      </c>
      <c r="E38" s="56" t="s">
        <v>599</v>
      </c>
      <c r="F38" t="s">
        <v>510</v>
      </c>
      <c r="G38">
        <v>-150</v>
      </c>
      <c r="H38">
        <v>70</v>
      </c>
      <c r="I38">
        <v>8.5</v>
      </c>
      <c r="J38" s="45">
        <v>106045.41724472643</v>
      </c>
      <c r="K38" s="45">
        <v>314163.75773322582</v>
      </c>
      <c r="L38" s="45">
        <v>4.1500000000000004</v>
      </c>
      <c r="M38" s="124">
        <v>0.5279119151638032</v>
      </c>
      <c r="N38" s="45">
        <v>0.10035188089916401</v>
      </c>
      <c r="O38" s="89">
        <v>1.1129525716849031</v>
      </c>
      <c r="P38" s="115">
        <v>59.016666666666673</v>
      </c>
      <c r="Q38" s="45">
        <v>0.43077808451100424</v>
      </c>
      <c r="R38" s="45">
        <v>1.0276666666666667</v>
      </c>
      <c r="S38" s="45">
        <v>1.8776458823751256</v>
      </c>
      <c r="T38" s="70">
        <v>71.978023484000815</v>
      </c>
      <c r="U38" s="45">
        <v>7596.4925852918022</v>
      </c>
      <c r="V38" s="45">
        <v>72.321394273404195</v>
      </c>
      <c r="W38" s="70">
        <v>0.33734937789830982</v>
      </c>
      <c r="X38" s="70">
        <v>1.4814038118642248E-7</v>
      </c>
      <c r="Y38" s="2">
        <v>64823</v>
      </c>
      <c r="Z38" s="45">
        <v>102.42</v>
      </c>
      <c r="AA38" t="s">
        <v>459</v>
      </c>
      <c r="AB38">
        <v>1.6</v>
      </c>
      <c r="AC38" s="71">
        <v>65885</v>
      </c>
      <c r="AD38">
        <v>95.89</v>
      </c>
      <c r="AE38">
        <v>337</v>
      </c>
      <c r="AF38" s="72">
        <v>44.6</v>
      </c>
      <c r="AG38">
        <v>-27.1</v>
      </c>
      <c r="AH38" s="7">
        <v>-12.121122667336293</v>
      </c>
      <c r="AI38" s="7">
        <v>-89.007161860988418</v>
      </c>
    </row>
    <row r="39" spans="1:35">
      <c r="A39" t="s">
        <v>500</v>
      </c>
      <c r="B39" s="88">
        <v>2015</v>
      </c>
      <c r="C39" s="2">
        <v>6</v>
      </c>
      <c r="D39" s="3">
        <v>42291.666666666664</v>
      </c>
      <c r="E39" s="56" t="s">
        <v>600</v>
      </c>
      <c r="F39" t="s">
        <v>512</v>
      </c>
      <c r="G39">
        <v>-250</v>
      </c>
      <c r="H39">
        <v>70</v>
      </c>
      <c r="I39">
        <v>6.5110000000000001</v>
      </c>
      <c r="J39" s="45">
        <v>40113.085391065397</v>
      </c>
      <c r="K39" s="45">
        <v>311233.17172870511</v>
      </c>
      <c r="L39" s="45">
        <v>4.5599999999999996</v>
      </c>
      <c r="M39" s="124">
        <v>-0.46250383262400874</v>
      </c>
      <c r="N39" s="45">
        <v>7.6780205782480182E-2</v>
      </c>
      <c r="O39" s="89">
        <v>1.1107246132802018</v>
      </c>
      <c r="P39" s="115">
        <v>31.12</v>
      </c>
      <c r="Q39" s="45">
        <v>0.56302748932953472</v>
      </c>
      <c r="R39" s="45">
        <v>0.9240666666666667</v>
      </c>
      <c r="S39" s="45">
        <v>1.3878139214230418</v>
      </c>
      <c r="T39" s="70">
        <v>29.21682670840061</v>
      </c>
      <c r="U39" s="45">
        <v>7932.6729635333486</v>
      </c>
      <c r="V39" s="45">
        <v>29.554831486301818</v>
      </c>
      <c r="W39" s="70">
        <v>0.33554377411524078</v>
      </c>
      <c r="X39" s="70">
        <v>3.5675521950321359E-7</v>
      </c>
      <c r="Y39" s="2">
        <v>64822</v>
      </c>
      <c r="Z39" s="45">
        <v>96.03</v>
      </c>
      <c r="AA39" s="45">
        <v>325</v>
      </c>
      <c r="AB39" s="45">
        <v>-5.7</v>
      </c>
      <c r="AC39" s="71">
        <v>65884</v>
      </c>
      <c r="AD39" s="45">
        <v>104.87</v>
      </c>
      <c r="AE39" t="s">
        <v>459</v>
      </c>
      <c r="AF39" s="72">
        <v>25.1</v>
      </c>
      <c r="AG39" s="45">
        <v>-28.3</v>
      </c>
      <c r="AH39" s="7">
        <v>-12.704469281210935</v>
      </c>
      <c r="AI39" s="7">
        <v>-92.438745597781377</v>
      </c>
    </row>
    <row r="40" spans="1:35">
      <c r="A40" s="22" t="s">
        <v>500</v>
      </c>
      <c r="B40" s="106">
        <v>2015</v>
      </c>
      <c r="C40" s="23">
        <v>6</v>
      </c>
      <c r="D40" s="34">
        <v>42291.666666666664</v>
      </c>
      <c r="E40" s="57" t="s">
        <v>601</v>
      </c>
      <c r="F40" s="22" t="s">
        <v>514</v>
      </c>
      <c r="G40" s="22">
        <v>-350</v>
      </c>
      <c r="H40" s="22">
        <v>70</v>
      </c>
      <c r="I40" s="22">
        <v>6.5110000000000001</v>
      </c>
      <c r="J40" s="78">
        <v>25116.532675887531</v>
      </c>
      <c r="K40" s="78">
        <v>200741.29143800435</v>
      </c>
      <c r="L40" s="78">
        <v>4.78</v>
      </c>
      <c r="M40" s="125">
        <v>-7.3270659472038222</v>
      </c>
      <c r="N40" s="78">
        <v>4.3649742267280509E-2</v>
      </c>
      <c r="O40" s="107">
        <v>1.1031805995732018</v>
      </c>
      <c r="P40" s="116">
        <v>29.773333333333337</v>
      </c>
      <c r="Q40" s="78">
        <v>3.8783045400108379E-2</v>
      </c>
      <c r="R40" s="78">
        <v>1.1079999999999999</v>
      </c>
      <c r="S40" s="78">
        <v>1.1939310970508128</v>
      </c>
      <c r="T40" s="80">
        <v>18.293915203808687</v>
      </c>
      <c r="U40" s="78">
        <v>5116.4694508948351</v>
      </c>
      <c r="V40" s="78">
        <v>18.644144674583938</v>
      </c>
      <c r="W40" s="80">
        <v>0.34867659971440135</v>
      </c>
      <c r="X40" s="80">
        <v>6.1523913489912042E-7</v>
      </c>
      <c r="Y40" s="23">
        <v>64821</v>
      </c>
      <c r="Z40" s="22">
        <v>95.6</v>
      </c>
      <c r="AA40" s="22">
        <v>361</v>
      </c>
      <c r="AB40" s="22">
        <v>-10.5</v>
      </c>
      <c r="AC40" s="122">
        <v>65883</v>
      </c>
      <c r="AD40" s="22">
        <v>104.78</v>
      </c>
      <c r="AE40" s="22" t="s">
        <v>459</v>
      </c>
      <c r="AF40" s="112">
        <v>25.1</v>
      </c>
      <c r="AG40" s="22">
        <v>-28.5</v>
      </c>
      <c r="AH40" s="37">
        <v>-12.753177585028027</v>
      </c>
      <c r="AI40" s="37">
        <v>-93.004831513587973</v>
      </c>
    </row>
    <row r="41" spans="1:35">
      <c r="A41" s="64" t="s">
        <v>500</v>
      </c>
      <c r="B41" s="127">
        <v>2015</v>
      </c>
      <c r="C41" s="128">
        <v>7</v>
      </c>
      <c r="D41" s="129">
        <v>42332.5</v>
      </c>
      <c r="E41" s="64" t="s">
        <v>36</v>
      </c>
      <c r="F41" s="64" t="s">
        <v>426</v>
      </c>
      <c r="G41" s="64">
        <v>0</v>
      </c>
      <c r="H41" s="64">
        <v>0</v>
      </c>
      <c r="I41" s="130"/>
      <c r="J41" s="131"/>
      <c r="K41" s="131"/>
      <c r="L41" s="70">
        <v>4.38</v>
      </c>
      <c r="M41" s="130"/>
      <c r="N41" s="130"/>
      <c r="O41" s="132"/>
      <c r="P41" s="131"/>
      <c r="Q41" s="131"/>
      <c r="R41" s="131"/>
      <c r="S41" s="131"/>
      <c r="T41" s="70">
        <v>4.4887631037455424</v>
      </c>
      <c r="U41" s="63">
        <v>36.088958976299999</v>
      </c>
      <c r="V41" s="133">
        <v>4.4973992586999998</v>
      </c>
      <c r="W41" s="134"/>
      <c r="X41" s="134"/>
      <c r="Y41" s="135"/>
      <c r="Z41" s="130"/>
      <c r="AA41" s="130"/>
      <c r="AB41" s="130"/>
      <c r="AC41" s="62">
        <v>66542</v>
      </c>
      <c r="AD41" s="63">
        <v>109.51</v>
      </c>
      <c r="AE41" s="64" t="s">
        <v>459</v>
      </c>
      <c r="AF41" s="67">
        <v>20.2</v>
      </c>
      <c r="AG41" s="64">
        <v>-28.6</v>
      </c>
      <c r="AH41" s="137"/>
      <c r="AI41" s="137"/>
    </row>
    <row r="42" spans="1:35">
      <c r="A42" s="64" t="s">
        <v>500</v>
      </c>
      <c r="B42" s="127">
        <v>2016</v>
      </c>
      <c r="C42" s="128">
        <v>8</v>
      </c>
      <c r="D42" s="129">
        <v>42389</v>
      </c>
      <c r="E42" s="64" t="s">
        <v>36</v>
      </c>
      <c r="F42" s="64" t="s">
        <v>426</v>
      </c>
      <c r="G42" s="64">
        <v>0</v>
      </c>
      <c r="H42" s="64">
        <v>0</v>
      </c>
      <c r="I42" s="130"/>
      <c r="J42" s="131"/>
      <c r="K42" s="131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62">
        <v>66545</v>
      </c>
      <c r="AD42" s="64">
        <v>108.02</v>
      </c>
      <c r="AE42" s="64" t="s">
        <v>459</v>
      </c>
      <c r="AF42" s="67">
        <v>22</v>
      </c>
      <c r="AG42" s="64">
        <v>-28.6</v>
      </c>
      <c r="AH42" s="137"/>
      <c r="AI42" s="137"/>
    </row>
    <row r="43" spans="1:35">
      <c r="A43" s="64" t="s">
        <v>500</v>
      </c>
      <c r="B43" s="127">
        <v>2016</v>
      </c>
      <c r="C43" s="128">
        <v>9</v>
      </c>
      <c r="D43" s="129">
        <v>42459</v>
      </c>
      <c r="E43" s="64" t="s">
        <v>36</v>
      </c>
      <c r="F43" s="64" t="s">
        <v>426</v>
      </c>
      <c r="G43" s="64">
        <v>0</v>
      </c>
      <c r="H43" s="64">
        <v>0</v>
      </c>
      <c r="I43" s="130"/>
      <c r="J43" s="131"/>
      <c r="K43" s="131"/>
      <c r="L43" s="45">
        <v>4.26</v>
      </c>
      <c r="M43" s="130"/>
      <c r="N43" s="130"/>
      <c r="O43" s="132"/>
      <c r="P43" s="130"/>
      <c r="Q43" s="131"/>
      <c r="R43" s="131"/>
      <c r="S43" s="131"/>
      <c r="T43" s="133">
        <v>7.7065141583841905</v>
      </c>
      <c r="U43" s="63">
        <v>233.81370035730001</v>
      </c>
      <c r="V43" s="133">
        <v>7.7213411048999996</v>
      </c>
      <c r="W43" s="134"/>
      <c r="X43" s="134"/>
      <c r="Y43" s="135"/>
      <c r="Z43" s="130"/>
      <c r="AA43" s="130"/>
      <c r="AB43" s="130"/>
      <c r="AC43" s="62">
        <v>67429</v>
      </c>
      <c r="AD43" s="63">
        <v>107.88</v>
      </c>
      <c r="AE43" s="64" t="s">
        <v>459</v>
      </c>
      <c r="AF43" s="67">
        <v>13.1</v>
      </c>
      <c r="AG43" s="64">
        <v>-28.9</v>
      </c>
      <c r="AH43" s="137"/>
      <c r="AI43" s="137"/>
    </row>
    <row r="44" spans="1:35">
      <c r="A44" s="64" t="s">
        <v>500</v>
      </c>
      <c r="B44" s="127">
        <v>2016</v>
      </c>
      <c r="C44" s="128">
        <v>10</v>
      </c>
      <c r="D44" s="129">
        <v>42501</v>
      </c>
      <c r="E44" s="64" t="s">
        <v>36</v>
      </c>
      <c r="F44" s="64" t="s">
        <v>426</v>
      </c>
      <c r="G44" s="64">
        <v>0</v>
      </c>
      <c r="H44" s="64">
        <v>0</v>
      </c>
      <c r="I44" s="130"/>
      <c r="J44" s="131"/>
      <c r="K44" s="131"/>
      <c r="L44" s="70">
        <v>4.37</v>
      </c>
      <c r="M44" s="130"/>
      <c r="N44" s="130"/>
      <c r="O44" s="130"/>
      <c r="P44" s="64">
        <v>22.610000000000003</v>
      </c>
      <c r="Q44" s="63">
        <v>0.29002381797001064</v>
      </c>
      <c r="R44" s="63">
        <v>1.1663333333333334</v>
      </c>
      <c r="S44" s="63">
        <v>0.90059738534374545</v>
      </c>
      <c r="T44" s="63">
        <v>4.5226959314650479</v>
      </c>
      <c r="U44" s="63">
        <v>22.670234943099999</v>
      </c>
      <c r="V44" s="63">
        <v>4.5313973714999998</v>
      </c>
      <c r="W44" s="130"/>
      <c r="X44" s="130"/>
      <c r="Y44" s="130"/>
      <c r="Z44" s="130"/>
      <c r="AA44" s="130"/>
      <c r="AB44" s="130"/>
      <c r="AC44" s="62">
        <v>68221</v>
      </c>
      <c r="AD44" s="64">
        <v>110.43</v>
      </c>
      <c r="AE44" s="64" t="s">
        <v>459</v>
      </c>
      <c r="AF44" s="67">
        <v>16.2</v>
      </c>
      <c r="AG44" s="64">
        <v>-28.7</v>
      </c>
      <c r="AH44" s="137"/>
      <c r="AI44" s="137"/>
    </row>
    <row r="45" spans="1:35">
      <c r="A45" s="64" t="s">
        <v>500</v>
      </c>
      <c r="B45" s="127">
        <v>2016</v>
      </c>
      <c r="C45" s="128">
        <v>11</v>
      </c>
      <c r="D45" s="129">
        <v>42535.791666666664</v>
      </c>
      <c r="E45" s="64" t="s">
        <v>36</v>
      </c>
      <c r="F45" s="64" t="s">
        <v>426</v>
      </c>
      <c r="G45" s="64">
        <v>0</v>
      </c>
      <c r="H45" s="64">
        <v>0</v>
      </c>
      <c r="I45" s="130"/>
      <c r="J45" s="131"/>
      <c r="K45" s="131"/>
      <c r="L45" s="70">
        <v>4.74</v>
      </c>
      <c r="M45" s="130"/>
      <c r="N45" s="130"/>
      <c r="O45" s="132"/>
      <c r="P45">
        <v>23.7</v>
      </c>
      <c r="Q45" s="45">
        <v>0.62</v>
      </c>
      <c r="R45" s="45">
        <v>0.46</v>
      </c>
      <c r="S45" s="45">
        <v>0.37</v>
      </c>
      <c r="T45" s="70">
        <v>17.691661916018099</v>
      </c>
      <c r="U45" s="70">
        <v>3528.8718225191001</v>
      </c>
      <c r="V45" s="70">
        <v>17.725699785700002</v>
      </c>
      <c r="W45" s="134"/>
      <c r="X45" s="134"/>
      <c r="Y45" s="135"/>
      <c r="Z45" s="130"/>
      <c r="AA45" s="130"/>
      <c r="AB45" s="130"/>
      <c r="AC45" s="64">
        <v>68881</v>
      </c>
      <c r="AD45" s="64">
        <v>108.27</v>
      </c>
      <c r="AE45" s="64" t="s">
        <v>459</v>
      </c>
      <c r="AF45" s="64">
        <v>19.8</v>
      </c>
      <c r="AG45" s="64">
        <v>-28.6</v>
      </c>
      <c r="AH45" s="137"/>
      <c r="AI45" s="137"/>
    </row>
  </sheetData>
  <conditionalFormatting sqref="N2:N6">
    <cfRule type="cellIs" dxfId="9" priority="35" operator="greaterThan">
      <formula>0.15</formula>
    </cfRule>
    <cfRule type="cellIs" dxfId="8" priority="36" operator="greaterThan">
      <formula>0.15</formula>
    </cfRule>
  </conditionalFormatting>
  <conditionalFormatting sqref="N20:N24">
    <cfRule type="cellIs" dxfId="7" priority="17" operator="greaterThan">
      <formula>0.15</formula>
    </cfRule>
    <cfRule type="cellIs" dxfId="6" priority="18" operator="greaterThan">
      <formula>0.15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7"/>
  <sheetViews>
    <sheetView topLeftCell="Q41" workbookViewId="0">
      <selection activeCell="AD74" sqref="AD74"/>
    </sheetView>
  </sheetViews>
  <sheetFormatPr baseColWidth="10" defaultRowHeight="16"/>
  <cols>
    <col min="1" max="1" width="9.5" bestFit="1" customWidth="1"/>
    <col min="2" max="2" width="7.33203125" bestFit="1" customWidth="1"/>
    <col min="3" max="3" width="17.5" style="2" bestFit="1" customWidth="1"/>
    <col min="4" max="4" width="18.1640625" bestFit="1" customWidth="1"/>
    <col min="5" max="5" width="16" bestFit="1" customWidth="1"/>
    <col min="6" max="6" width="9.5" bestFit="1" customWidth="1"/>
    <col min="7" max="7" width="12" bestFit="1" customWidth="1"/>
    <col min="8" max="8" width="13.33203125" style="4" bestFit="1" customWidth="1"/>
    <col min="9" max="9" width="11.83203125" style="9" bestFit="1" customWidth="1"/>
    <col min="10" max="11" width="6.1640625" style="6" bestFit="1" customWidth="1"/>
    <col min="12" max="12" width="5.1640625" style="9" bestFit="1" customWidth="1"/>
    <col min="13" max="13" width="6.83203125" style="9" bestFit="1" customWidth="1"/>
    <col min="14" max="14" width="9.6640625" style="9" bestFit="1" customWidth="1"/>
    <col min="15" max="15" width="7.1640625" style="7" bestFit="1" customWidth="1"/>
    <col min="16" max="16" width="11.33203125" style="7" bestFit="1" customWidth="1"/>
    <col min="17" max="17" width="10.83203125" style="9"/>
    <col min="18" max="18" width="9.33203125" style="9" bestFit="1" customWidth="1"/>
    <col min="19" max="19" width="8.5" style="9" bestFit="1" customWidth="1"/>
    <col min="20" max="20" width="10" style="7" bestFit="1" customWidth="1"/>
    <col min="21" max="21" width="9.1640625" style="7" bestFit="1" customWidth="1"/>
    <col min="22" max="22" width="9.33203125" style="7" bestFit="1" customWidth="1"/>
    <col min="23" max="23" width="11.1640625" style="7" bestFit="1" customWidth="1"/>
    <col min="24" max="24" width="10" style="7" bestFit="1" customWidth="1"/>
    <col min="25" max="25" width="9" style="6" bestFit="1" customWidth="1"/>
    <col min="26" max="26" width="12.83203125" style="9" bestFit="1" customWidth="1"/>
    <col min="27" max="27" width="9.5" style="9" bestFit="1" customWidth="1"/>
    <col min="28" max="28" width="12.33203125" style="9" bestFit="1" customWidth="1"/>
    <col min="29" max="29" width="18.5" style="9" bestFit="1" customWidth="1"/>
    <col min="30" max="30" width="9" style="6" bestFit="1" customWidth="1"/>
    <col min="31" max="31" width="13" style="9" bestFit="1" customWidth="1"/>
    <col min="32" max="32" width="9.6640625" style="9" bestFit="1" customWidth="1"/>
    <col min="33" max="33" width="12.5" style="9" bestFit="1" customWidth="1"/>
    <col min="34" max="34" width="18.6640625" style="9" bestFit="1" customWidth="1"/>
    <col min="35" max="35" width="9.6640625" style="9" bestFit="1" customWidth="1"/>
    <col min="36" max="37" width="6.33203125" style="7" bestFit="1" customWidth="1"/>
    <col min="257" max="257" width="9.5" bestFit="1" customWidth="1"/>
    <col min="258" max="258" width="7.33203125" bestFit="1" customWidth="1"/>
    <col min="259" max="259" width="17.5" bestFit="1" customWidth="1"/>
    <col min="260" max="260" width="18.1640625" bestFit="1" customWidth="1"/>
    <col min="261" max="261" width="16" bestFit="1" customWidth="1"/>
    <col min="262" max="262" width="9.5" bestFit="1" customWidth="1"/>
    <col min="263" max="263" width="12" bestFit="1" customWidth="1"/>
    <col min="264" max="264" width="13.33203125" bestFit="1" customWidth="1"/>
    <col min="265" max="265" width="11.83203125" bestFit="1" customWidth="1"/>
    <col min="266" max="267" width="6.1640625" bestFit="1" customWidth="1"/>
    <col min="268" max="268" width="5.1640625" bestFit="1" customWidth="1"/>
    <col min="269" max="269" width="6.83203125" bestFit="1" customWidth="1"/>
    <col min="270" max="270" width="9.6640625" bestFit="1" customWidth="1"/>
    <col min="271" max="271" width="7.1640625" bestFit="1" customWidth="1"/>
    <col min="272" max="272" width="11.33203125" bestFit="1" customWidth="1"/>
    <col min="274" max="274" width="9.33203125" bestFit="1" customWidth="1"/>
    <col min="275" max="275" width="8.5" bestFit="1" customWidth="1"/>
    <col min="276" max="276" width="10" bestFit="1" customWidth="1"/>
    <col min="277" max="277" width="9.1640625" bestFit="1" customWidth="1"/>
    <col min="278" max="278" width="9.33203125" bestFit="1" customWidth="1"/>
    <col min="279" max="279" width="11.1640625" bestFit="1" customWidth="1"/>
    <col min="280" max="280" width="10" bestFit="1" customWidth="1"/>
    <col min="281" max="281" width="9" bestFit="1" customWidth="1"/>
    <col min="282" max="282" width="12.83203125" bestFit="1" customWidth="1"/>
    <col min="283" max="283" width="9.5" bestFit="1" customWidth="1"/>
    <col min="284" max="284" width="12.33203125" bestFit="1" customWidth="1"/>
    <col min="285" max="285" width="18.5" bestFit="1" customWidth="1"/>
    <col min="286" max="286" width="9" bestFit="1" customWidth="1"/>
    <col min="287" max="287" width="13" bestFit="1" customWidth="1"/>
    <col min="288" max="288" width="9.6640625" bestFit="1" customWidth="1"/>
    <col min="289" max="289" width="12.5" bestFit="1" customWidth="1"/>
    <col min="290" max="290" width="18.6640625" bestFit="1" customWidth="1"/>
    <col min="291" max="291" width="9.6640625" bestFit="1" customWidth="1"/>
    <col min="292" max="293" width="6.33203125" bestFit="1" customWidth="1"/>
    <col min="513" max="513" width="9.5" bestFit="1" customWidth="1"/>
    <col min="514" max="514" width="7.33203125" bestFit="1" customWidth="1"/>
    <col min="515" max="515" width="17.5" bestFit="1" customWidth="1"/>
    <col min="516" max="516" width="18.1640625" bestFit="1" customWidth="1"/>
    <col min="517" max="517" width="16" bestFit="1" customWidth="1"/>
    <col min="518" max="518" width="9.5" bestFit="1" customWidth="1"/>
    <col min="519" max="519" width="12" bestFit="1" customWidth="1"/>
    <col min="520" max="520" width="13.33203125" bestFit="1" customWidth="1"/>
    <col min="521" max="521" width="11.83203125" bestFit="1" customWidth="1"/>
    <col min="522" max="523" width="6.1640625" bestFit="1" customWidth="1"/>
    <col min="524" max="524" width="5.1640625" bestFit="1" customWidth="1"/>
    <col min="525" max="525" width="6.83203125" bestFit="1" customWidth="1"/>
    <col min="526" max="526" width="9.6640625" bestFit="1" customWidth="1"/>
    <col min="527" max="527" width="7.1640625" bestFit="1" customWidth="1"/>
    <col min="528" max="528" width="11.33203125" bestFit="1" customWidth="1"/>
    <col min="530" max="530" width="9.33203125" bestFit="1" customWidth="1"/>
    <col min="531" max="531" width="8.5" bestFit="1" customWidth="1"/>
    <col min="532" max="532" width="10" bestFit="1" customWidth="1"/>
    <col min="533" max="533" width="9.1640625" bestFit="1" customWidth="1"/>
    <col min="534" max="534" width="9.33203125" bestFit="1" customWidth="1"/>
    <col min="535" max="535" width="11.1640625" bestFit="1" customWidth="1"/>
    <col min="536" max="536" width="10" bestFit="1" customWidth="1"/>
    <col min="537" max="537" width="9" bestFit="1" customWidth="1"/>
    <col min="538" max="538" width="12.83203125" bestFit="1" customWidth="1"/>
    <col min="539" max="539" width="9.5" bestFit="1" customWidth="1"/>
    <col min="540" max="540" width="12.33203125" bestFit="1" customWidth="1"/>
    <col min="541" max="541" width="18.5" bestFit="1" customWidth="1"/>
    <col min="542" max="542" width="9" bestFit="1" customWidth="1"/>
    <col min="543" max="543" width="13" bestFit="1" customWidth="1"/>
    <col min="544" max="544" width="9.6640625" bestFit="1" customWidth="1"/>
    <col min="545" max="545" width="12.5" bestFit="1" customWidth="1"/>
    <col min="546" max="546" width="18.6640625" bestFit="1" customWidth="1"/>
    <col min="547" max="547" width="9.6640625" bestFit="1" customWidth="1"/>
    <col min="548" max="549" width="6.33203125" bestFit="1" customWidth="1"/>
    <col min="769" max="769" width="9.5" bestFit="1" customWidth="1"/>
    <col min="770" max="770" width="7.33203125" bestFit="1" customWidth="1"/>
    <col min="771" max="771" width="17.5" bestFit="1" customWidth="1"/>
    <col min="772" max="772" width="18.1640625" bestFit="1" customWidth="1"/>
    <col min="773" max="773" width="16" bestFit="1" customWidth="1"/>
    <col min="774" max="774" width="9.5" bestFit="1" customWidth="1"/>
    <col min="775" max="775" width="12" bestFit="1" customWidth="1"/>
    <col min="776" max="776" width="13.33203125" bestFit="1" customWidth="1"/>
    <col min="777" max="777" width="11.83203125" bestFit="1" customWidth="1"/>
    <col min="778" max="779" width="6.1640625" bestFit="1" customWidth="1"/>
    <col min="780" max="780" width="5.1640625" bestFit="1" customWidth="1"/>
    <col min="781" max="781" width="6.83203125" bestFit="1" customWidth="1"/>
    <col min="782" max="782" width="9.6640625" bestFit="1" customWidth="1"/>
    <col min="783" max="783" width="7.1640625" bestFit="1" customWidth="1"/>
    <col min="784" max="784" width="11.33203125" bestFit="1" customWidth="1"/>
    <col min="786" max="786" width="9.33203125" bestFit="1" customWidth="1"/>
    <col min="787" max="787" width="8.5" bestFit="1" customWidth="1"/>
    <col min="788" max="788" width="10" bestFit="1" customWidth="1"/>
    <col min="789" max="789" width="9.1640625" bestFit="1" customWidth="1"/>
    <col min="790" max="790" width="9.33203125" bestFit="1" customWidth="1"/>
    <col min="791" max="791" width="11.1640625" bestFit="1" customWidth="1"/>
    <col min="792" max="792" width="10" bestFit="1" customWidth="1"/>
    <col min="793" max="793" width="9" bestFit="1" customWidth="1"/>
    <col min="794" max="794" width="12.83203125" bestFit="1" customWidth="1"/>
    <col min="795" max="795" width="9.5" bestFit="1" customWidth="1"/>
    <col min="796" max="796" width="12.33203125" bestFit="1" customWidth="1"/>
    <col min="797" max="797" width="18.5" bestFit="1" customWidth="1"/>
    <col min="798" max="798" width="9" bestFit="1" customWidth="1"/>
    <col min="799" max="799" width="13" bestFit="1" customWidth="1"/>
    <col min="800" max="800" width="9.6640625" bestFit="1" customWidth="1"/>
    <col min="801" max="801" width="12.5" bestFit="1" customWidth="1"/>
    <col min="802" max="802" width="18.6640625" bestFit="1" customWidth="1"/>
    <col min="803" max="803" width="9.6640625" bestFit="1" customWidth="1"/>
    <col min="804" max="805" width="6.33203125" bestFit="1" customWidth="1"/>
    <col min="1025" max="1025" width="9.5" bestFit="1" customWidth="1"/>
    <col min="1026" max="1026" width="7.33203125" bestFit="1" customWidth="1"/>
    <col min="1027" max="1027" width="17.5" bestFit="1" customWidth="1"/>
    <col min="1028" max="1028" width="18.1640625" bestFit="1" customWidth="1"/>
    <col min="1029" max="1029" width="16" bestFit="1" customWidth="1"/>
    <col min="1030" max="1030" width="9.5" bestFit="1" customWidth="1"/>
    <col min="1031" max="1031" width="12" bestFit="1" customWidth="1"/>
    <col min="1032" max="1032" width="13.33203125" bestFit="1" customWidth="1"/>
    <col min="1033" max="1033" width="11.83203125" bestFit="1" customWidth="1"/>
    <col min="1034" max="1035" width="6.1640625" bestFit="1" customWidth="1"/>
    <col min="1036" max="1036" width="5.1640625" bestFit="1" customWidth="1"/>
    <col min="1037" max="1037" width="6.83203125" bestFit="1" customWidth="1"/>
    <col min="1038" max="1038" width="9.6640625" bestFit="1" customWidth="1"/>
    <col min="1039" max="1039" width="7.1640625" bestFit="1" customWidth="1"/>
    <col min="1040" max="1040" width="11.33203125" bestFit="1" customWidth="1"/>
    <col min="1042" max="1042" width="9.33203125" bestFit="1" customWidth="1"/>
    <col min="1043" max="1043" width="8.5" bestFit="1" customWidth="1"/>
    <col min="1044" max="1044" width="10" bestFit="1" customWidth="1"/>
    <col min="1045" max="1045" width="9.1640625" bestFit="1" customWidth="1"/>
    <col min="1046" max="1046" width="9.33203125" bestFit="1" customWidth="1"/>
    <col min="1047" max="1047" width="11.1640625" bestFit="1" customWidth="1"/>
    <col min="1048" max="1048" width="10" bestFit="1" customWidth="1"/>
    <col min="1049" max="1049" width="9" bestFit="1" customWidth="1"/>
    <col min="1050" max="1050" width="12.83203125" bestFit="1" customWidth="1"/>
    <col min="1051" max="1051" width="9.5" bestFit="1" customWidth="1"/>
    <col min="1052" max="1052" width="12.33203125" bestFit="1" customWidth="1"/>
    <col min="1053" max="1053" width="18.5" bestFit="1" customWidth="1"/>
    <col min="1054" max="1054" width="9" bestFit="1" customWidth="1"/>
    <col min="1055" max="1055" width="13" bestFit="1" customWidth="1"/>
    <col min="1056" max="1056" width="9.6640625" bestFit="1" customWidth="1"/>
    <col min="1057" max="1057" width="12.5" bestFit="1" customWidth="1"/>
    <col min="1058" max="1058" width="18.6640625" bestFit="1" customWidth="1"/>
    <col min="1059" max="1059" width="9.6640625" bestFit="1" customWidth="1"/>
    <col min="1060" max="1061" width="6.33203125" bestFit="1" customWidth="1"/>
    <col min="1281" max="1281" width="9.5" bestFit="1" customWidth="1"/>
    <col min="1282" max="1282" width="7.33203125" bestFit="1" customWidth="1"/>
    <col min="1283" max="1283" width="17.5" bestFit="1" customWidth="1"/>
    <col min="1284" max="1284" width="18.1640625" bestFit="1" customWidth="1"/>
    <col min="1285" max="1285" width="16" bestFit="1" customWidth="1"/>
    <col min="1286" max="1286" width="9.5" bestFit="1" customWidth="1"/>
    <col min="1287" max="1287" width="12" bestFit="1" customWidth="1"/>
    <col min="1288" max="1288" width="13.33203125" bestFit="1" customWidth="1"/>
    <col min="1289" max="1289" width="11.83203125" bestFit="1" customWidth="1"/>
    <col min="1290" max="1291" width="6.1640625" bestFit="1" customWidth="1"/>
    <col min="1292" max="1292" width="5.1640625" bestFit="1" customWidth="1"/>
    <col min="1293" max="1293" width="6.83203125" bestFit="1" customWidth="1"/>
    <col min="1294" max="1294" width="9.6640625" bestFit="1" customWidth="1"/>
    <col min="1295" max="1295" width="7.1640625" bestFit="1" customWidth="1"/>
    <col min="1296" max="1296" width="11.33203125" bestFit="1" customWidth="1"/>
    <col min="1298" max="1298" width="9.33203125" bestFit="1" customWidth="1"/>
    <col min="1299" max="1299" width="8.5" bestFit="1" customWidth="1"/>
    <col min="1300" max="1300" width="10" bestFit="1" customWidth="1"/>
    <col min="1301" max="1301" width="9.1640625" bestFit="1" customWidth="1"/>
    <col min="1302" max="1302" width="9.33203125" bestFit="1" customWidth="1"/>
    <col min="1303" max="1303" width="11.1640625" bestFit="1" customWidth="1"/>
    <col min="1304" max="1304" width="10" bestFit="1" customWidth="1"/>
    <col min="1305" max="1305" width="9" bestFit="1" customWidth="1"/>
    <col min="1306" max="1306" width="12.83203125" bestFit="1" customWidth="1"/>
    <col min="1307" max="1307" width="9.5" bestFit="1" customWidth="1"/>
    <col min="1308" max="1308" width="12.33203125" bestFit="1" customWidth="1"/>
    <col min="1309" max="1309" width="18.5" bestFit="1" customWidth="1"/>
    <col min="1310" max="1310" width="9" bestFit="1" customWidth="1"/>
    <col min="1311" max="1311" width="13" bestFit="1" customWidth="1"/>
    <col min="1312" max="1312" width="9.6640625" bestFit="1" customWidth="1"/>
    <col min="1313" max="1313" width="12.5" bestFit="1" customWidth="1"/>
    <col min="1314" max="1314" width="18.6640625" bestFit="1" customWidth="1"/>
    <col min="1315" max="1315" width="9.6640625" bestFit="1" customWidth="1"/>
    <col min="1316" max="1317" width="6.33203125" bestFit="1" customWidth="1"/>
    <col min="1537" max="1537" width="9.5" bestFit="1" customWidth="1"/>
    <col min="1538" max="1538" width="7.33203125" bestFit="1" customWidth="1"/>
    <col min="1539" max="1539" width="17.5" bestFit="1" customWidth="1"/>
    <col min="1540" max="1540" width="18.1640625" bestFit="1" customWidth="1"/>
    <col min="1541" max="1541" width="16" bestFit="1" customWidth="1"/>
    <col min="1542" max="1542" width="9.5" bestFit="1" customWidth="1"/>
    <col min="1543" max="1543" width="12" bestFit="1" customWidth="1"/>
    <col min="1544" max="1544" width="13.33203125" bestFit="1" customWidth="1"/>
    <col min="1545" max="1545" width="11.83203125" bestFit="1" customWidth="1"/>
    <col min="1546" max="1547" width="6.1640625" bestFit="1" customWidth="1"/>
    <col min="1548" max="1548" width="5.1640625" bestFit="1" customWidth="1"/>
    <col min="1549" max="1549" width="6.83203125" bestFit="1" customWidth="1"/>
    <col min="1550" max="1550" width="9.6640625" bestFit="1" customWidth="1"/>
    <col min="1551" max="1551" width="7.1640625" bestFit="1" customWidth="1"/>
    <col min="1552" max="1552" width="11.33203125" bestFit="1" customWidth="1"/>
    <col min="1554" max="1554" width="9.33203125" bestFit="1" customWidth="1"/>
    <col min="1555" max="1555" width="8.5" bestFit="1" customWidth="1"/>
    <col min="1556" max="1556" width="10" bestFit="1" customWidth="1"/>
    <col min="1557" max="1557" width="9.1640625" bestFit="1" customWidth="1"/>
    <col min="1558" max="1558" width="9.33203125" bestFit="1" customWidth="1"/>
    <col min="1559" max="1559" width="11.1640625" bestFit="1" customWidth="1"/>
    <col min="1560" max="1560" width="10" bestFit="1" customWidth="1"/>
    <col min="1561" max="1561" width="9" bestFit="1" customWidth="1"/>
    <col min="1562" max="1562" width="12.83203125" bestFit="1" customWidth="1"/>
    <col min="1563" max="1563" width="9.5" bestFit="1" customWidth="1"/>
    <col min="1564" max="1564" width="12.33203125" bestFit="1" customWidth="1"/>
    <col min="1565" max="1565" width="18.5" bestFit="1" customWidth="1"/>
    <col min="1566" max="1566" width="9" bestFit="1" customWidth="1"/>
    <col min="1567" max="1567" width="13" bestFit="1" customWidth="1"/>
    <col min="1568" max="1568" width="9.6640625" bestFit="1" customWidth="1"/>
    <col min="1569" max="1569" width="12.5" bestFit="1" customWidth="1"/>
    <col min="1570" max="1570" width="18.6640625" bestFit="1" customWidth="1"/>
    <col min="1571" max="1571" width="9.6640625" bestFit="1" customWidth="1"/>
    <col min="1572" max="1573" width="6.33203125" bestFit="1" customWidth="1"/>
    <col min="1793" max="1793" width="9.5" bestFit="1" customWidth="1"/>
    <col min="1794" max="1794" width="7.33203125" bestFit="1" customWidth="1"/>
    <col min="1795" max="1795" width="17.5" bestFit="1" customWidth="1"/>
    <col min="1796" max="1796" width="18.1640625" bestFit="1" customWidth="1"/>
    <col min="1797" max="1797" width="16" bestFit="1" customWidth="1"/>
    <col min="1798" max="1798" width="9.5" bestFit="1" customWidth="1"/>
    <col min="1799" max="1799" width="12" bestFit="1" customWidth="1"/>
    <col min="1800" max="1800" width="13.33203125" bestFit="1" customWidth="1"/>
    <col min="1801" max="1801" width="11.83203125" bestFit="1" customWidth="1"/>
    <col min="1802" max="1803" width="6.1640625" bestFit="1" customWidth="1"/>
    <col min="1804" max="1804" width="5.1640625" bestFit="1" customWidth="1"/>
    <col min="1805" max="1805" width="6.83203125" bestFit="1" customWidth="1"/>
    <col min="1806" max="1806" width="9.6640625" bestFit="1" customWidth="1"/>
    <col min="1807" max="1807" width="7.1640625" bestFit="1" customWidth="1"/>
    <col min="1808" max="1808" width="11.33203125" bestFit="1" customWidth="1"/>
    <col min="1810" max="1810" width="9.33203125" bestFit="1" customWidth="1"/>
    <col min="1811" max="1811" width="8.5" bestFit="1" customWidth="1"/>
    <col min="1812" max="1812" width="10" bestFit="1" customWidth="1"/>
    <col min="1813" max="1813" width="9.1640625" bestFit="1" customWidth="1"/>
    <col min="1814" max="1814" width="9.33203125" bestFit="1" customWidth="1"/>
    <col min="1815" max="1815" width="11.1640625" bestFit="1" customWidth="1"/>
    <col min="1816" max="1816" width="10" bestFit="1" customWidth="1"/>
    <col min="1817" max="1817" width="9" bestFit="1" customWidth="1"/>
    <col min="1818" max="1818" width="12.83203125" bestFit="1" customWidth="1"/>
    <col min="1819" max="1819" width="9.5" bestFit="1" customWidth="1"/>
    <col min="1820" max="1820" width="12.33203125" bestFit="1" customWidth="1"/>
    <col min="1821" max="1821" width="18.5" bestFit="1" customWidth="1"/>
    <col min="1822" max="1822" width="9" bestFit="1" customWidth="1"/>
    <col min="1823" max="1823" width="13" bestFit="1" customWidth="1"/>
    <col min="1824" max="1824" width="9.6640625" bestFit="1" customWidth="1"/>
    <col min="1825" max="1825" width="12.5" bestFit="1" customWidth="1"/>
    <col min="1826" max="1826" width="18.6640625" bestFit="1" customWidth="1"/>
    <col min="1827" max="1827" width="9.6640625" bestFit="1" customWidth="1"/>
    <col min="1828" max="1829" width="6.33203125" bestFit="1" customWidth="1"/>
    <col min="2049" max="2049" width="9.5" bestFit="1" customWidth="1"/>
    <col min="2050" max="2050" width="7.33203125" bestFit="1" customWidth="1"/>
    <col min="2051" max="2051" width="17.5" bestFit="1" customWidth="1"/>
    <col min="2052" max="2052" width="18.1640625" bestFit="1" customWidth="1"/>
    <col min="2053" max="2053" width="16" bestFit="1" customWidth="1"/>
    <col min="2054" max="2054" width="9.5" bestFit="1" customWidth="1"/>
    <col min="2055" max="2055" width="12" bestFit="1" customWidth="1"/>
    <col min="2056" max="2056" width="13.33203125" bestFit="1" customWidth="1"/>
    <col min="2057" max="2057" width="11.83203125" bestFit="1" customWidth="1"/>
    <col min="2058" max="2059" width="6.1640625" bestFit="1" customWidth="1"/>
    <col min="2060" max="2060" width="5.1640625" bestFit="1" customWidth="1"/>
    <col min="2061" max="2061" width="6.83203125" bestFit="1" customWidth="1"/>
    <col min="2062" max="2062" width="9.6640625" bestFit="1" customWidth="1"/>
    <col min="2063" max="2063" width="7.1640625" bestFit="1" customWidth="1"/>
    <col min="2064" max="2064" width="11.33203125" bestFit="1" customWidth="1"/>
    <col min="2066" max="2066" width="9.33203125" bestFit="1" customWidth="1"/>
    <col min="2067" max="2067" width="8.5" bestFit="1" customWidth="1"/>
    <col min="2068" max="2068" width="10" bestFit="1" customWidth="1"/>
    <col min="2069" max="2069" width="9.1640625" bestFit="1" customWidth="1"/>
    <col min="2070" max="2070" width="9.33203125" bestFit="1" customWidth="1"/>
    <col min="2071" max="2071" width="11.1640625" bestFit="1" customWidth="1"/>
    <col min="2072" max="2072" width="10" bestFit="1" customWidth="1"/>
    <col min="2073" max="2073" width="9" bestFit="1" customWidth="1"/>
    <col min="2074" max="2074" width="12.83203125" bestFit="1" customWidth="1"/>
    <col min="2075" max="2075" width="9.5" bestFit="1" customWidth="1"/>
    <col min="2076" max="2076" width="12.33203125" bestFit="1" customWidth="1"/>
    <col min="2077" max="2077" width="18.5" bestFit="1" customWidth="1"/>
    <col min="2078" max="2078" width="9" bestFit="1" customWidth="1"/>
    <col min="2079" max="2079" width="13" bestFit="1" customWidth="1"/>
    <col min="2080" max="2080" width="9.6640625" bestFit="1" customWidth="1"/>
    <col min="2081" max="2081" width="12.5" bestFit="1" customWidth="1"/>
    <col min="2082" max="2082" width="18.6640625" bestFit="1" customWidth="1"/>
    <col min="2083" max="2083" width="9.6640625" bestFit="1" customWidth="1"/>
    <col min="2084" max="2085" width="6.33203125" bestFit="1" customWidth="1"/>
    <col min="2305" max="2305" width="9.5" bestFit="1" customWidth="1"/>
    <col min="2306" max="2306" width="7.33203125" bestFit="1" customWidth="1"/>
    <col min="2307" max="2307" width="17.5" bestFit="1" customWidth="1"/>
    <col min="2308" max="2308" width="18.1640625" bestFit="1" customWidth="1"/>
    <col min="2309" max="2309" width="16" bestFit="1" customWidth="1"/>
    <col min="2310" max="2310" width="9.5" bestFit="1" customWidth="1"/>
    <col min="2311" max="2311" width="12" bestFit="1" customWidth="1"/>
    <col min="2312" max="2312" width="13.33203125" bestFit="1" customWidth="1"/>
    <col min="2313" max="2313" width="11.83203125" bestFit="1" customWidth="1"/>
    <col min="2314" max="2315" width="6.1640625" bestFit="1" customWidth="1"/>
    <col min="2316" max="2316" width="5.1640625" bestFit="1" customWidth="1"/>
    <col min="2317" max="2317" width="6.83203125" bestFit="1" customWidth="1"/>
    <col min="2318" max="2318" width="9.6640625" bestFit="1" customWidth="1"/>
    <col min="2319" max="2319" width="7.1640625" bestFit="1" customWidth="1"/>
    <col min="2320" max="2320" width="11.33203125" bestFit="1" customWidth="1"/>
    <col min="2322" max="2322" width="9.33203125" bestFit="1" customWidth="1"/>
    <col min="2323" max="2323" width="8.5" bestFit="1" customWidth="1"/>
    <col min="2324" max="2324" width="10" bestFit="1" customWidth="1"/>
    <col min="2325" max="2325" width="9.1640625" bestFit="1" customWidth="1"/>
    <col min="2326" max="2326" width="9.33203125" bestFit="1" customWidth="1"/>
    <col min="2327" max="2327" width="11.1640625" bestFit="1" customWidth="1"/>
    <col min="2328" max="2328" width="10" bestFit="1" customWidth="1"/>
    <col min="2329" max="2329" width="9" bestFit="1" customWidth="1"/>
    <col min="2330" max="2330" width="12.83203125" bestFit="1" customWidth="1"/>
    <col min="2331" max="2331" width="9.5" bestFit="1" customWidth="1"/>
    <col min="2332" max="2332" width="12.33203125" bestFit="1" customWidth="1"/>
    <col min="2333" max="2333" width="18.5" bestFit="1" customWidth="1"/>
    <col min="2334" max="2334" width="9" bestFit="1" customWidth="1"/>
    <col min="2335" max="2335" width="13" bestFit="1" customWidth="1"/>
    <col min="2336" max="2336" width="9.6640625" bestFit="1" customWidth="1"/>
    <col min="2337" max="2337" width="12.5" bestFit="1" customWidth="1"/>
    <col min="2338" max="2338" width="18.6640625" bestFit="1" customWidth="1"/>
    <col min="2339" max="2339" width="9.6640625" bestFit="1" customWidth="1"/>
    <col min="2340" max="2341" width="6.33203125" bestFit="1" customWidth="1"/>
    <col min="2561" max="2561" width="9.5" bestFit="1" customWidth="1"/>
    <col min="2562" max="2562" width="7.33203125" bestFit="1" customWidth="1"/>
    <col min="2563" max="2563" width="17.5" bestFit="1" customWidth="1"/>
    <col min="2564" max="2564" width="18.1640625" bestFit="1" customWidth="1"/>
    <col min="2565" max="2565" width="16" bestFit="1" customWidth="1"/>
    <col min="2566" max="2566" width="9.5" bestFit="1" customWidth="1"/>
    <col min="2567" max="2567" width="12" bestFit="1" customWidth="1"/>
    <col min="2568" max="2568" width="13.33203125" bestFit="1" customWidth="1"/>
    <col min="2569" max="2569" width="11.83203125" bestFit="1" customWidth="1"/>
    <col min="2570" max="2571" width="6.1640625" bestFit="1" customWidth="1"/>
    <col min="2572" max="2572" width="5.1640625" bestFit="1" customWidth="1"/>
    <col min="2573" max="2573" width="6.83203125" bestFit="1" customWidth="1"/>
    <col min="2574" max="2574" width="9.6640625" bestFit="1" customWidth="1"/>
    <col min="2575" max="2575" width="7.1640625" bestFit="1" customWidth="1"/>
    <col min="2576" max="2576" width="11.33203125" bestFit="1" customWidth="1"/>
    <col min="2578" max="2578" width="9.33203125" bestFit="1" customWidth="1"/>
    <col min="2579" max="2579" width="8.5" bestFit="1" customWidth="1"/>
    <col min="2580" max="2580" width="10" bestFit="1" customWidth="1"/>
    <col min="2581" max="2581" width="9.1640625" bestFit="1" customWidth="1"/>
    <col min="2582" max="2582" width="9.33203125" bestFit="1" customWidth="1"/>
    <col min="2583" max="2583" width="11.1640625" bestFit="1" customWidth="1"/>
    <col min="2584" max="2584" width="10" bestFit="1" customWidth="1"/>
    <col min="2585" max="2585" width="9" bestFit="1" customWidth="1"/>
    <col min="2586" max="2586" width="12.83203125" bestFit="1" customWidth="1"/>
    <col min="2587" max="2587" width="9.5" bestFit="1" customWidth="1"/>
    <col min="2588" max="2588" width="12.33203125" bestFit="1" customWidth="1"/>
    <col min="2589" max="2589" width="18.5" bestFit="1" customWidth="1"/>
    <col min="2590" max="2590" width="9" bestFit="1" customWidth="1"/>
    <col min="2591" max="2591" width="13" bestFit="1" customWidth="1"/>
    <col min="2592" max="2592" width="9.6640625" bestFit="1" customWidth="1"/>
    <col min="2593" max="2593" width="12.5" bestFit="1" customWidth="1"/>
    <col min="2594" max="2594" width="18.6640625" bestFit="1" customWidth="1"/>
    <col min="2595" max="2595" width="9.6640625" bestFit="1" customWidth="1"/>
    <col min="2596" max="2597" width="6.33203125" bestFit="1" customWidth="1"/>
    <col min="2817" max="2817" width="9.5" bestFit="1" customWidth="1"/>
    <col min="2818" max="2818" width="7.33203125" bestFit="1" customWidth="1"/>
    <col min="2819" max="2819" width="17.5" bestFit="1" customWidth="1"/>
    <col min="2820" max="2820" width="18.1640625" bestFit="1" customWidth="1"/>
    <col min="2821" max="2821" width="16" bestFit="1" customWidth="1"/>
    <col min="2822" max="2822" width="9.5" bestFit="1" customWidth="1"/>
    <col min="2823" max="2823" width="12" bestFit="1" customWidth="1"/>
    <col min="2824" max="2824" width="13.33203125" bestFit="1" customWidth="1"/>
    <col min="2825" max="2825" width="11.83203125" bestFit="1" customWidth="1"/>
    <col min="2826" max="2827" width="6.1640625" bestFit="1" customWidth="1"/>
    <col min="2828" max="2828" width="5.1640625" bestFit="1" customWidth="1"/>
    <col min="2829" max="2829" width="6.83203125" bestFit="1" customWidth="1"/>
    <col min="2830" max="2830" width="9.6640625" bestFit="1" customWidth="1"/>
    <col min="2831" max="2831" width="7.1640625" bestFit="1" customWidth="1"/>
    <col min="2832" max="2832" width="11.33203125" bestFit="1" customWidth="1"/>
    <col min="2834" max="2834" width="9.33203125" bestFit="1" customWidth="1"/>
    <col min="2835" max="2835" width="8.5" bestFit="1" customWidth="1"/>
    <col min="2836" max="2836" width="10" bestFit="1" customWidth="1"/>
    <col min="2837" max="2837" width="9.1640625" bestFit="1" customWidth="1"/>
    <col min="2838" max="2838" width="9.33203125" bestFit="1" customWidth="1"/>
    <col min="2839" max="2839" width="11.1640625" bestFit="1" customWidth="1"/>
    <col min="2840" max="2840" width="10" bestFit="1" customWidth="1"/>
    <col min="2841" max="2841" width="9" bestFit="1" customWidth="1"/>
    <col min="2842" max="2842" width="12.83203125" bestFit="1" customWidth="1"/>
    <col min="2843" max="2843" width="9.5" bestFit="1" customWidth="1"/>
    <col min="2844" max="2844" width="12.33203125" bestFit="1" customWidth="1"/>
    <col min="2845" max="2845" width="18.5" bestFit="1" customWidth="1"/>
    <col min="2846" max="2846" width="9" bestFit="1" customWidth="1"/>
    <col min="2847" max="2847" width="13" bestFit="1" customWidth="1"/>
    <col min="2848" max="2848" width="9.6640625" bestFit="1" customWidth="1"/>
    <col min="2849" max="2849" width="12.5" bestFit="1" customWidth="1"/>
    <col min="2850" max="2850" width="18.6640625" bestFit="1" customWidth="1"/>
    <col min="2851" max="2851" width="9.6640625" bestFit="1" customWidth="1"/>
    <col min="2852" max="2853" width="6.33203125" bestFit="1" customWidth="1"/>
    <col min="3073" max="3073" width="9.5" bestFit="1" customWidth="1"/>
    <col min="3074" max="3074" width="7.33203125" bestFit="1" customWidth="1"/>
    <col min="3075" max="3075" width="17.5" bestFit="1" customWidth="1"/>
    <col min="3076" max="3076" width="18.1640625" bestFit="1" customWidth="1"/>
    <col min="3077" max="3077" width="16" bestFit="1" customWidth="1"/>
    <col min="3078" max="3078" width="9.5" bestFit="1" customWidth="1"/>
    <col min="3079" max="3079" width="12" bestFit="1" customWidth="1"/>
    <col min="3080" max="3080" width="13.33203125" bestFit="1" customWidth="1"/>
    <col min="3081" max="3081" width="11.83203125" bestFit="1" customWidth="1"/>
    <col min="3082" max="3083" width="6.1640625" bestFit="1" customWidth="1"/>
    <col min="3084" max="3084" width="5.1640625" bestFit="1" customWidth="1"/>
    <col min="3085" max="3085" width="6.83203125" bestFit="1" customWidth="1"/>
    <col min="3086" max="3086" width="9.6640625" bestFit="1" customWidth="1"/>
    <col min="3087" max="3087" width="7.1640625" bestFit="1" customWidth="1"/>
    <col min="3088" max="3088" width="11.33203125" bestFit="1" customWidth="1"/>
    <col min="3090" max="3090" width="9.33203125" bestFit="1" customWidth="1"/>
    <col min="3091" max="3091" width="8.5" bestFit="1" customWidth="1"/>
    <col min="3092" max="3092" width="10" bestFit="1" customWidth="1"/>
    <col min="3093" max="3093" width="9.1640625" bestFit="1" customWidth="1"/>
    <col min="3094" max="3094" width="9.33203125" bestFit="1" customWidth="1"/>
    <col min="3095" max="3095" width="11.1640625" bestFit="1" customWidth="1"/>
    <col min="3096" max="3096" width="10" bestFit="1" customWidth="1"/>
    <col min="3097" max="3097" width="9" bestFit="1" customWidth="1"/>
    <col min="3098" max="3098" width="12.83203125" bestFit="1" customWidth="1"/>
    <col min="3099" max="3099" width="9.5" bestFit="1" customWidth="1"/>
    <col min="3100" max="3100" width="12.33203125" bestFit="1" customWidth="1"/>
    <col min="3101" max="3101" width="18.5" bestFit="1" customWidth="1"/>
    <col min="3102" max="3102" width="9" bestFit="1" customWidth="1"/>
    <col min="3103" max="3103" width="13" bestFit="1" customWidth="1"/>
    <col min="3104" max="3104" width="9.6640625" bestFit="1" customWidth="1"/>
    <col min="3105" max="3105" width="12.5" bestFit="1" customWidth="1"/>
    <col min="3106" max="3106" width="18.6640625" bestFit="1" customWidth="1"/>
    <col min="3107" max="3107" width="9.6640625" bestFit="1" customWidth="1"/>
    <col min="3108" max="3109" width="6.33203125" bestFit="1" customWidth="1"/>
    <col min="3329" max="3329" width="9.5" bestFit="1" customWidth="1"/>
    <col min="3330" max="3330" width="7.33203125" bestFit="1" customWidth="1"/>
    <col min="3331" max="3331" width="17.5" bestFit="1" customWidth="1"/>
    <col min="3332" max="3332" width="18.1640625" bestFit="1" customWidth="1"/>
    <col min="3333" max="3333" width="16" bestFit="1" customWidth="1"/>
    <col min="3334" max="3334" width="9.5" bestFit="1" customWidth="1"/>
    <col min="3335" max="3335" width="12" bestFit="1" customWidth="1"/>
    <col min="3336" max="3336" width="13.33203125" bestFit="1" customWidth="1"/>
    <col min="3337" max="3337" width="11.83203125" bestFit="1" customWidth="1"/>
    <col min="3338" max="3339" width="6.1640625" bestFit="1" customWidth="1"/>
    <col min="3340" max="3340" width="5.1640625" bestFit="1" customWidth="1"/>
    <col min="3341" max="3341" width="6.83203125" bestFit="1" customWidth="1"/>
    <col min="3342" max="3342" width="9.6640625" bestFit="1" customWidth="1"/>
    <col min="3343" max="3343" width="7.1640625" bestFit="1" customWidth="1"/>
    <col min="3344" max="3344" width="11.33203125" bestFit="1" customWidth="1"/>
    <col min="3346" max="3346" width="9.33203125" bestFit="1" customWidth="1"/>
    <col min="3347" max="3347" width="8.5" bestFit="1" customWidth="1"/>
    <col min="3348" max="3348" width="10" bestFit="1" customWidth="1"/>
    <col min="3349" max="3349" width="9.1640625" bestFit="1" customWidth="1"/>
    <col min="3350" max="3350" width="9.33203125" bestFit="1" customWidth="1"/>
    <col min="3351" max="3351" width="11.1640625" bestFit="1" customWidth="1"/>
    <col min="3352" max="3352" width="10" bestFit="1" customWidth="1"/>
    <col min="3353" max="3353" width="9" bestFit="1" customWidth="1"/>
    <col min="3354" max="3354" width="12.83203125" bestFit="1" customWidth="1"/>
    <col min="3355" max="3355" width="9.5" bestFit="1" customWidth="1"/>
    <col min="3356" max="3356" width="12.33203125" bestFit="1" customWidth="1"/>
    <col min="3357" max="3357" width="18.5" bestFit="1" customWidth="1"/>
    <col min="3358" max="3358" width="9" bestFit="1" customWidth="1"/>
    <col min="3359" max="3359" width="13" bestFit="1" customWidth="1"/>
    <col min="3360" max="3360" width="9.6640625" bestFit="1" customWidth="1"/>
    <col min="3361" max="3361" width="12.5" bestFit="1" customWidth="1"/>
    <col min="3362" max="3362" width="18.6640625" bestFit="1" customWidth="1"/>
    <col min="3363" max="3363" width="9.6640625" bestFit="1" customWidth="1"/>
    <col min="3364" max="3365" width="6.33203125" bestFit="1" customWidth="1"/>
    <col min="3585" max="3585" width="9.5" bestFit="1" customWidth="1"/>
    <col min="3586" max="3586" width="7.33203125" bestFit="1" customWidth="1"/>
    <col min="3587" max="3587" width="17.5" bestFit="1" customWidth="1"/>
    <col min="3588" max="3588" width="18.1640625" bestFit="1" customWidth="1"/>
    <col min="3589" max="3589" width="16" bestFit="1" customWidth="1"/>
    <col min="3590" max="3590" width="9.5" bestFit="1" customWidth="1"/>
    <col min="3591" max="3591" width="12" bestFit="1" customWidth="1"/>
    <col min="3592" max="3592" width="13.33203125" bestFit="1" customWidth="1"/>
    <col min="3593" max="3593" width="11.83203125" bestFit="1" customWidth="1"/>
    <col min="3594" max="3595" width="6.1640625" bestFit="1" customWidth="1"/>
    <col min="3596" max="3596" width="5.1640625" bestFit="1" customWidth="1"/>
    <col min="3597" max="3597" width="6.83203125" bestFit="1" customWidth="1"/>
    <col min="3598" max="3598" width="9.6640625" bestFit="1" customWidth="1"/>
    <col min="3599" max="3599" width="7.1640625" bestFit="1" customWidth="1"/>
    <col min="3600" max="3600" width="11.33203125" bestFit="1" customWidth="1"/>
    <col min="3602" max="3602" width="9.33203125" bestFit="1" customWidth="1"/>
    <col min="3603" max="3603" width="8.5" bestFit="1" customWidth="1"/>
    <col min="3604" max="3604" width="10" bestFit="1" customWidth="1"/>
    <col min="3605" max="3605" width="9.1640625" bestFit="1" customWidth="1"/>
    <col min="3606" max="3606" width="9.33203125" bestFit="1" customWidth="1"/>
    <col min="3607" max="3607" width="11.1640625" bestFit="1" customWidth="1"/>
    <col min="3608" max="3608" width="10" bestFit="1" customWidth="1"/>
    <col min="3609" max="3609" width="9" bestFit="1" customWidth="1"/>
    <col min="3610" max="3610" width="12.83203125" bestFit="1" customWidth="1"/>
    <col min="3611" max="3611" width="9.5" bestFit="1" customWidth="1"/>
    <col min="3612" max="3612" width="12.33203125" bestFit="1" customWidth="1"/>
    <col min="3613" max="3613" width="18.5" bestFit="1" customWidth="1"/>
    <col min="3614" max="3614" width="9" bestFit="1" customWidth="1"/>
    <col min="3615" max="3615" width="13" bestFit="1" customWidth="1"/>
    <col min="3616" max="3616" width="9.6640625" bestFit="1" customWidth="1"/>
    <col min="3617" max="3617" width="12.5" bestFit="1" customWidth="1"/>
    <col min="3618" max="3618" width="18.6640625" bestFit="1" customWidth="1"/>
    <col min="3619" max="3619" width="9.6640625" bestFit="1" customWidth="1"/>
    <col min="3620" max="3621" width="6.33203125" bestFit="1" customWidth="1"/>
    <col min="3841" max="3841" width="9.5" bestFit="1" customWidth="1"/>
    <col min="3842" max="3842" width="7.33203125" bestFit="1" customWidth="1"/>
    <col min="3843" max="3843" width="17.5" bestFit="1" customWidth="1"/>
    <col min="3844" max="3844" width="18.1640625" bestFit="1" customWidth="1"/>
    <col min="3845" max="3845" width="16" bestFit="1" customWidth="1"/>
    <col min="3846" max="3846" width="9.5" bestFit="1" customWidth="1"/>
    <col min="3847" max="3847" width="12" bestFit="1" customWidth="1"/>
    <col min="3848" max="3848" width="13.33203125" bestFit="1" customWidth="1"/>
    <col min="3849" max="3849" width="11.83203125" bestFit="1" customWidth="1"/>
    <col min="3850" max="3851" width="6.1640625" bestFit="1" customWidth="1"/>
    <col min="3852" max="3852" width="5.1640625" bestFit="1" customWidth="1"/>
    <col min="3853" max="3853" width="6.83203125" bestFit="1" customWidth="1"/>
    <col min="3854" max="3854" width="9.6640625" bestFit="1" customWidth="1"/>
    <col min="3855" max="3855" width="7.1640625" bestFit="1" customWidth="1"/>
    <col min="3856" max="3856" width="11.33203125" bestFit="1" customWidth="1"/>
    <col min="3858" max="3858" width="9.33203125" bestFit="1" customWidth="1"/>
    <col min="3859" max="3859" width="8.5" bestFit="1" customWidth="1"/>
    <col min="3860" max="3860" width="10" bestFit="1" customWidth="1"/>
    <col min="3861" max="3861" width="9.1640625" bestFit="1" customWidth="1"/>
    <col min="3862" max="3862" width="9.33203125" bestFit="1" customWidth="1"/>
    <col min="3863" max="3863" width="11.1640625" bestFit="1" customWidth="1"/>
    <col min="3864" max="3864" width="10" bestFit="1" customWidth="1"/>
    <col min="3865" max="3865" width="9" bestFit="1" customWidth="1"/>
    <col min="3866" max="3866" width="12.83203125" bestFit="1" customWidth="1"/>
    <col min="3867" max="3867" width="9.5" bestFit="1" customWidth="1"/>
    <col min="3868" max="3868" width="12.33203125" bestFit="1" customWidth="1"/>
    <col min="3869" max="3869" width="18.5" bestFit="1" customWidth="1"/>
    <col min="3870" max="3870" width="9" bestFit="1" customWidth="1"/>
    <col min="3871" max="3871" width="13" bestFit="1" customWidth="1"/>
    <col min="3872" max="3872" width="9.6640625" bestFit="1" customWidth="1"/>
    <col min="3873" max="3873" width="12.5" bestFit="1" customWidth="1"/>
    <col min="3874" max="3874" width="18.6640625" bestFit="1" customWidth="1"/>
    <col min="3875" max="3875" width="9.6640625" bestFit="1" customWidth="1"/>
    <col min="3876" max="3877" width="6.33203125" bestFit="1" customWidth="1"/>
    <col min="4097" max="4097" width="9.5" bestFit="1" customWidth="1"/>
    <col min="4098" max="4098" width="7.33203125" bestFit="1" customWidth="1"/>
    <col min="4099" max="4099" width="17.5" bestFit="1" customWidth="1"/>
    <col min="4100" max="4100" width="18.1640625" bestFit="1" customWidth="1"/>
    <col min="4101" max="4101" width="16" bestFit="1" customWidth="1"/>
    <col min="4102" max="4102" width="9.5" bestFit="1" customWidth="1"/>
    <col min="4103" max="4103" width="12" bestFit="1" customWidth="1"/>
    <col min="4104" max="4104" width="13.33203125" bestFit="1" customWidth="1"/>
    <col min="4105" max="4105" width="11.83203125" bestFit="1" customWidth="1"/>
    <col min="4106" max="4107" width="6.1640625" bestFit="1" customWidth="1"/>
    <col min="4108" max="4108" width="5.1640625" bestFit="1" customWidth="1"/>
    <col min="4109" max="4109" width="6.83203125" bestFit="1" customWidth="1"/>
    <col min="4110" max="4110" width="9.6640625" bestFit="1" customWidth="1"/>
    <col min="4111" max="4111" width="7.1640625" bestFit="1" customWidth="1"/>
    <col min="4112" max="4112" width="11.33203125" bestFit="1" customWidth="1"/>
    <col min="4114" max="4114" width="9.33203125" bestFit="1" customWidth="1"/>
    <col min="4115" max="4115" width="8.5" bestFit="1" customWidth="1"/>
    <col min="4116" max="4116" width="10" bestFit="1" customWidth="1"/>
    <col min="4117" max="4117" width="9.1640625" bestFit="1" customWidth="1"/>
    <col min="4118" max="4118" width="9.33203125" bestFit="1" customWidth="1"/>
    <col min="4119" max="4119" width="11.1640625" bestFit="1" customWidth="1"/>
    <col min="4120" max="4120" width="10" bestFit="1" customWidth="1"/>
    <col min="4121" max="4121" width="9" bestFit="1" customWidth="1"/>
    <col min="4122" max="4122" width="12.83203125" bestFit="1" customWidth="1"/>
    <col min="4123" max="4123" width="9.5" bestFit="1" customWidth="1"/>
    <col min="4124" max="4124" width="12.33203125" bestFit="1" customWidth="1"/>
    <col min="4125" max="4125" width="18.5" bestFit="1" customWidth="1"/>
    <col min="4126" max="4126" width="9" bestFit="1" customWidth="1"/>
    <col min="4127" max="4127" width="13" bestFit="1" customWidth="1"/>
    <col min="4128" max="4128" width="9.6640625" bestFit="1" customWidth="1"/>
    <col min="4129" max="4129" width="12.5" bestFit="1" customWidth="1"/>
    <col min="4130" max="4130" width="18.6640625" bestFit="1" customWidth="1"/>
    <col min="4131" max="4131" width="9.6640625" bestFit="1" customWidth="1"/>
    <col min="4132" max="4133" width="6.33203125" bestFit="1" customWidth="1"/>
    <col min="4353" max="4353" width="9.5" bestFit="1" customWidth="1"/>
    <col min="4354" max="4354" width="7.33203125" bestFit="1" customWidth="1"/>
    <col min="4355" max="4355" width="17.5" bestFit="1" customWidth="1"/>
    <col min="4356" max="4356" width="18.1640625" bestFit="1" customWidth="1"/>
    <col min="4357" max="4357" width="16" bestFit="1" customWidth="1"/>
    <col min="4358" max="4358" width="9.5" bestFit="1" customWidth="1"/>
    <col min="4359" max="4359" width="12" bestFit="1" customWidth="1"/>
    <col min="4360" max="4360" width="13.33203125" bestFit="1" customWidth="1"/>
    <col min="4361" max="4361" width="11.83203125" bestFit="1" customWidth="1"/>
    <col min="4362" max="4363" width="6.1640625" bestFit="1" customWidth="1"/>
    <col min="4364" max="4364" width="5.1640625" bestFit="1" customWidth="1"/>
    <col min="4365" max="4365" width="6.83203125" bestFit="1" customWidth="1"/>
    <col min="4366" max="4366" width="9.6640625" bestFit="1" customWidth="1"/>
    <col min="4367" max="4367" width="7.1640625" bestFit="1" customWidth="1"/>
    <col min="4368" max="4368" width="11.33203125" bestFit="1" customWidth="1"/>
    <col min="4370" max="4370" width="9.33203125" bestFit="1" customWidth="1"/>
    <col min="4371" max="4371" width="8.5" bestFit="1" customWidth="1"/>
    <col min="4372" max="4372" width="10" bestFit="1" customWidth="1"/>
    <col min="4373" max="4373" width="9.1640625" bestFit="1" customWidth="1"/>
    <col min="4374" max="4374" width="9.33203125" bestFit="1" customWidth="1"/>
    <col min="4375" max="4375" width="11.1640625" bestFit="1" customWidth="1"/>
    <col min="4376" max="4376" width="10" bestFit="1" customWidth="1"/>
    <col min="4377" max="4377" width="9" bestFit="1" customWidth="1"/>
    <col min="4378" max="4378" width="12.83203125" bestFit="1" customWidth="1"/>
    <col min="4379" max="4379" width="9.5" bestFit="1" customWidth="1"/>
    <col min="4380" max="4380" width="12.33203125" bestFit="1" customWidth="1"/>
    <col min="4381" max="4381" width="18.5" bestFit="1" customWidth="1"/>
    <col min="4382" max="4382" width="9" bestFit="1" customWidth="1"/>
    <col min="4383" max="4383" width="13" bestFit="1" customWidth="1"/>
    <col min="4384" max="4384" width="9.6640625" bestFit="1" customWidth="1"/>
    <col min="4385" max="4385" width="12.5" bestFit="1" customWidth="1"/>
    <col min="4386" max="4386" width="18.6640625" bestFit="1" customWidth="1"/>
    <col min="4387" max="4387" width="9.6640625" bestFit="1" customWidth="1"/>
    <col min="4388" max="4389" width="6.33203125" bestFit="1" customWidth="1"/>
    <col min="4609" max="4609" width="9.5" bestFit="1" customWidth="1"/>
    <col min="4610" max="4610" width="7.33203125" bestFit="1" customWidth="1"/>
    <col min="4611" max="4611" width="17.5" bestFit="1" customWidth="1"/>
    <col min="4612" max="4612" width="18.1640625" bestFit="1" customWidth="1"/>
    <col min="4613" max="4613" width="16" bestFit="1" customWidth="1"/>
    <col min="4614" max="4614" width="9.5" bestFit="1" customWidth="1"/>
    <col min="4615" max="4615" width="12" bestFit="1" customWidth="1"/>
    <col min="4616" max="4616" width="13.33203125" bestFit="1" customWidth="1"/>
    <col min="4617" max="4617" width="11.83203125" bestFit="1" customWidth="1"/>
    <col min="4618" max="4619" width="6.1640625" bestFit="1" customWidth="1"/>
    <col min="4620" max="4620" width="5.1640625" bestFit="1" customWidth="1"/>
    <col min="4621" max="4621" width="6.83203125" bestFit="1" customWidth="1"/>
    <col min="4622" max="4622" width="9.6640625" bestFit="1" customWidth="1"/>
    <col min="4623" max="4623" width="7.1640625" bestFit="1" customWidth="1"/>
    <col min="4624" max="4624" width="11.33203125" bestFit="1" customWidth="1"/>
    <col min="4626" max="4626" width="9.33203125" bestFit="1" customWidth="1"/>
    <col min="4627" max="4627" width="8.5" bestFit="1" customWidth="1"/>
    <col min="4628" max="4628" width="10" bestFit="1" customWidth="1"/>
    <col min="4629" max="4629" width="9.1640625" bestFit="1" customWidth="1"/>
    <col min="4630" max="4630" width="9.33203125" bestFit="1" customWidth="1"/>
    <col min="4631" max="4631" width="11.1640625" bestFit="1" customWidth="1"/>
    <col min="4632" max="4632" width="10" bestFit="1" customWidth="1"/>
    <col min="4633" max="4633" width="9" bestFit="1" customWidth="1"/>
    <col min="4634" max="4634" width="12.83203125" bestFit="1" customWidth="1"/>
    <col min="4635" max="4635" width="9.5" bestFit="1" customWidth="1"/>
    <col min="4636" max="4636" width="12.33203125" bestFit="1" customWidth="1"/>
    <col min="4637" max="4637" width="18.5" bestFit="1" customWidth="1"/>
    <col min="4638" max="4638" width="9" bestFit="1" customWidth="1"/>
    <col min="4639" max="4639" width="13" bestFit="1" customWidth="1"/>
    <col min="4640" max="4640" width="9.6640625" bestFit="1" customWidth="1"/>
    <col min="4641" max="4641" width="12.5" bestFit="1" customWidth="1"/>
    <col min="4642" max="4642" width="18.6640625" bestFit="1" customWidth="1"/>
    <col min="4643" max="4643" width="9.6640625" bestFit="1" customWidth="1"/>
    <col min="4644" max="4645" width="6.33203125" bestFit="1" customWidth="1"/>
    <col min="4865" max="4865" width="9.5" bestFit="1" customWidth="1"/>
    <col min="4866" max="4866" width="7.33203125" bestFit="1" customWidth="1"/>
    <col min="4867" max="4867" width="17.5" bestFit="1" customWidth="1"/>
    <col min="4868" max="4868" width="18.1640625" bestFit="1" customWidth="1"/>
    <col min="4869" max="4869" width="16" bestFit="1" customWidth="1"/>
    <col min="4870" max="4870" width="9.5" bestFit="1" customWidth="1"/>
    <col min="4871" max="4871" width="12" bestFit="1" customWidth="1"/>
    <col min="4872" max="4872" width="13.33203125" bestFit="1" customWidth="1"/>
    <col min="4873" max="4873" width="11.83203125" bestFit="1" customWidth="1"/>
    <col min="4874" max="4875" width="6.1640625" bestFit="1" customWidth="1"/>
    <col min="4876" max="4876" width="5.1640625" bestFit="1" customWidth="1"/>
    <col min="4877" max="4877" width="6.83203125" bestFit="1" customWidth="1"/>
    <col min="4878" max="4878" width="9.6640625" bestFit="1" customWidth="1"/>
    <col min="4879" max="4879" width="7.1640625" bestFit="1" customWidth="1"/>
    <col min="4880" max="4880" width="11.33203125" bestFit="1" customWidth="1"/>
    <col min="4882" max="4882" width="9.33203125" bestFit="1" customWidth="1"/>
    <col min="4883" max="4883" width="8.5" bestFit="1" customWidth="1"/>
    <col min="4884" max="4884" width="10" bestFit="1" customWidth="1"/>
    <col min="4885" max="4885" width="9.1640625" bestFit="1" customWidth="1"/>
    <col min="4886" max="4886" width="9.33203125" bestFit="1" customWidth="1"/>
    <col min="4887" max="4887" width="11.1640625" bestFit="1" customWidth="1"/>
    <col min="4888" max="4888" width="10" bestFit="1" customWidth="1"/>
    <col min="4889" max="4889" width="9" bestFit="1" customWidth="1"/>
    <col min="4890" max="4890" width="12.83203125" bestFit="1" customWidth="1"/>
    <col min="4891" max="4891" width="9.5" bestFit="1" customWidth="1"/>
    <col min="4892" max="4892" width="12.33203125" bestFit="1" customWidth="1"/>
    <col min="4893" max="4893" width="18.5" bestFit="1" customWidth="1"/>
    <col min="4894" max="4894" width="9" bestFit="1" customWidth="1"/>
    <col min="4895" max="4895" width="13" bestFit="1" customWidth="1"/>
    <col min="4896" max="4896" width="9.6640625" bestFit="1" customWidth="1"/>
    <col min="4897" max="4897" width="12.5" bestFit="1" customWidth="1"/>
    <col min="4898" max="4898" width="18.6640625" bestFit="1" customWidth="1"/>
    <col min="4899" max="4899" width="9.6640625" bestFit="1" customWidth="1"/>
    <col min="4900" max="4901" width="6.33203125" bestFit="1" customWidth="1"/>
    <col min="5121" max="5121" width="9.5" bestFit="1" customWidth="1"/>
    <col min="5122" max="5122" width="7.33203125" bestFit="1" customWidth="1"/>
    <col min="5123" max="5123" width="17.5" bestFit="1" customWidth="1"/>
    <col min="5124" max="5124" width="18.1640625" bestFit="1" customWidth="1"/>
    <col min="5125" max="5125" width="16" bestFit="1" customWidth="1"/>
    <col min="5126" max="5126" width="9.5" bestFit="1" customWidth="1"/>
    <col min="5127" max="5127" width="12" bestFit="1" customWidth="1"/>
    <col min="5128" max="5128" width="13.33203125" bestFit="1" customWidth="1"/>
    <col min="5129" max="5129" width="11.83203125" bestFit="1" customWidth="1"/>
    <col min="5130" max="5131" width="6.1640625" bestFit="1" customWidth="1"/>
    <col min="5132" max="5132" width="5.1640625" bestFit="1" customWidth="1"/>
    <col min="5133" max="5133" width="6.83203125" bestFit="1" customWidth="1"/>
    <col min="5134" max="5134" width="9.6640625" bestFit="1" customWidth="1"/>
    <col min="5135" max="5135" width="7.1640625" bestFit="1" customWidth="1"/>
    <col min="5136" max="5136" width="11.33203125" bestFit="1" customWidth="1"/>
    <col min="5138" max="5138" width="9.33203125" bestFit="1" customWidth="1"/>
    <col min="5139" max="5139" width="8.5" bestFit="1" customWidth="1"/>
    <col min="5140" max="5140" width="10" bestFit="1" customWidth="1"/>
    <col min="5141" max="5141" width="9.1640625" bestFit="1" customWidth="1"/>
    <col min="5142" max="5142" width="9.33203125" bestFit="1" customWidth="1"/>
    <col min="5143" max="5143" width="11.1640625" bestFit="1" customWidth="1"/>
    <col min="5144" max="5144" width="10" bestFit="1" customWidth="1"/>
    <col min="5145" max="5145" width="9" bestFit="1" customWidth="1"/>
    <col min="5146" max="5146" width="12.83203125" bestFit="1" customWidth="1"/>
    <col min="5147" max="5147" width="9.5" bestFit="1" customWidth="1"/>
    <col min="5148" max="5148" width="12.33203125" bestFit="1" customWidth="1"/>
    <col min="5149" max="5149" width="18.5" bestFit="1" customWidth="1"/>
    <col min="5150" max="5150" width="9" bestFit="1" customWidth="1"/>
    <col min="5151" max="5151" width="13" bestFit="1" customWidth="1"/>
    <col min="5152" max="5152" width="9.6640625" bestFit="1" customWidth="1"/>
    <col min="5153" max="5153" width="12.5" bestFit="1" customWidth="1"/>
    <col min="5154" max="5154" width="18.6640625" bestFit="1" customWidth="1"/>
    <col min="5155" max="5155" width="9.6640625" bestFit="1" customWidth="1"/>
    <col min="5156" max="5157" width="6.33203125" bestFit="1" customWidth="1"/>
    <col min="5377" max="5377" width="9.5" bestFit="1" customWidth="1"/>
    <col min="5378" max="5378" width="7.33203125" bestFit="1" customWidth="1"/>
    <col min="5379" max="5379" width="17.5" bestFit="1" customWidth="1"/>
    <col min="5380" max="5380" width="18.1640625" bestFit="1" customWidth="1"/>
    <col min="5381" max="5381" width="16" bestFit="1" customWidth="1"/>
    <col min="5382" max="5382" width="9.5" bestFit="1" customWidth="1"/>
    <col min="5383" max="5383" width="12" bestFit="1" customWidth="1"/>
    <col min="5384" max="5384" width="13.33203125" bestFit="1" customWidth="1"/>
    <col min="5385" max="5385" width="11.83203125" bestFit="1" customWidth="1"/>
    <col min="5386" max="5387" width="6.1640625" bestFit="1" customWidth="1"/>
    <col min="5388" max="5388" width="5.1640625" bestFit="1" customWidth="1"/>
    <col min="5389" max="5389" width="6.83203125" bestFit="1" customWidth="1"/>
    <col min="5390" max="5390" width="9.6640625" bestFit="1" customWidth="1"/>
    <col min="5391" max="5391" width="7.1640625" bestFit="1" customWidth="1"/>
    <col min="5392" max="5392" width="11.33203125" bestFit="1" customWidth="1"/>
    <col min="5394" max="5394" width="9.33203125" bestFit="1" customWidth="1"/>
    <col min="5395" max="5395" width="8.5" bestFit="1" customWidth="1"/>
    <col min="5396" max="5396" width="10" bestFit="1" customWidth="1"/>
    <col min="5397" max="5397" width="9.1640625" bestFit="1" customWidth="1"/>
    <col min="5398" max="5398" width="9.33203125" bestFit="1" customWidth="1"/>
    <col min="5399" max="5399" width="11.1640625" bestFit="1" customWidth="1"/>
    <col min="5400" max="5400" width="10" bestFit="1" customWidth="1"/>
    <col min="5401" max="5401" width="9" bestFit="1" customWidth="1"/>
    <col min="5402" max="5402" width="12.83203125" bestFit="1" customWidth="1"/>
    <col min="5403" max="5403" width="9.5" bestFit="1" customWidth="1"/>
    <col min="5404" max="5404" width="12.33203125" bestFit="1" customWidth="1"/>
    <col min="5405" max="5405" width="18.5" bestFit="1" customWidth="1"/>
    <col min="5406" max="5406" width="9" bestFit="1" customWidth="1"/>
    <col min="5407" max="5407" width="13" bestFit="1" customWidth="1"/>
    <col min="5408" max="5408" width="9.6640625" bestFit="1" customWidth="1"/>
    <col min="5409" max="5409" width="12.5" bestFit="1" customWidth="1"/>
    <col min="5410" max="5410" width="18.6640625" bestFit="1" customWidth="1"/>
    <col min="5411" max="5411" width="9.6640625" bestFit="1" customWidth="1"/>
    <col min="5412" max="5413" width="6.33203125" bestFit="1" customWidth="1"/>
    <col min="5633" max="5633" width="9.5" bestFit="1" customWidth="1"/>
    <col min="5634" max="5634" width="7.33203125" bestFit="1" customWidth="1"/>
    <col min="5635" max="5635" width="17.5" bestFit="1" customWidth="1"/>
    <col min="5636" max="5636" width="18.1640625" bestFit="1" customWidth="1"/>
    <col min="5637" max="5637" width="16" bestFit="1" customWidth="1"/>
    <col min="5638" max="5638" width="9.5" bestFit="1" customWidth="1"/>
    <col min="5639" max="5639" width="12" bestFit="1" customWidth="1"/>
    <col min="5640" max="5640" width="13.33203125" bestFit="1" customWidth="1"/>
    <col min="5641" max="5641" width="11.83203125" bestFit="1" customWidth="1"/>
    <col min="5642" max="5643" width="6.1640625" bestFit="1" customWidth="1"/>
    <col min="5644" max="5644" width="5.1640625" bestFit="1" customWidth="1"/>
    <col min="5645" max="5645" width="6.83203125" bestFit="1" customWidth="1"/>
    <col min="5646" max="5646" width="9.6640625" bestFit="1" customWidth="1"/>
    <col min="5647" max="5647" width="7.1640625" bestFit="1" customWidth="1"/>
    <col min="5648" max="5648" width="11.33203125" bestFit="1" customWidth="1"/>
    <col min="5650" max="5650" width="9.33203125" bestFit="1" customWidth="1"/>
    <col min="5651" max="5651" width="8.5" bestFit="1" customWidth="1"/>
    <col min="5652" max="5652" width="10" bestFit="1" customWidth="1"/>
    <col min="5653" max="5653" width="9.1640625" bestFit="1" customWidth="1"/>
    <col min="5654" max="5654" width="9.33203125" bestFit="1" customWidth="1"/>
    <col min="5655" max="5655" width="11.1640625" bestFit="1" customWidth="1"/>
    <col min="5656" max="5656" width="10" bestFit="1" customWidth="1"/>
    <col min="5657" max="5657" width="9" bestFit="1" customWidth="1"/>
    <col min="5658" max="5658" width="12.83203125" bestFit="1" customWidth="1"/>
    <col min="5659" max="5659" width="9.5" bestFit="1" customWidth="1"/>
    <col min="5660" max="5660" width="12.33203125" bestFit="1" customWidth="1"/>
    <col min="5661" max="5661" width="18.5" bestFit="1" customWidth="1"/>
    <col min="5662" max="5662" width="9" bestFit="1" customWidth="1"/>
    <col min="5663" max="5663" width="13" bestFit="1" customWidth="1"/>
    <col min="5664" max="5664" width="9.6640625" bestFit="1" customWidth="1"/>
    <col min="5665" max="5665" width="12.5" bestFit="1" customWidth="1"/>
    <col min="5666" max="5666" width="18.6640625" bestFit="1" customWidth="1"/>
    <col min="5667" max="5667" width="9.6640625" bestFit="1" customWidth="1"/>
    <col min="5668" max="5669" width="6.33203125" bestFit="1" customWidth="1"/>
    <col min="5889" max="5889" width="9.5" bestFit="1" customWidth="1"/>
    <col min="5890" max="5890" width="7.33203125" bestFit="1" customWidth="1"/>
    <col min="5891" max="5891" width="17.5" bestFit="1" customWidth="1"/>
    <col min="5892" max="5892" width="18.1640625" bestFit="1" customWidth="1"/>
    <col min="5893" max="5893" width="16" bestFit="1" customWidth="1"/>
    <col min="5894" max="5894" width="9.5" bestFit="1" customWidth="1"/>
    <col min="5895" max="5895" width="12" bestFit="1" customWidth="1"/>
    <col min="5896" max="5896" width="13.33203125" bestFit="1" customWidth="1"/>
    <col min="5897" max="5897" width="11.83203125" bestFit="1" customWidth="1"/>
    <col min="5898" max="5899" width="6.1640625" bestFit="1" customWidth="1"/>
    <col min="5900" max="5900" width="5.1640625" bestFit="1" customWidth="1"/>
    <col min="5901" max="5901" width="6.83203125" bestFit="1" customWidth="1"/>
    <col min="5902" max="5902" width="9.6640625" bestFit="1" customWidth="1"/>
    <col min="5903" max="5903" width="7.1640625" bestFit="1" customWidth="1"/>
    <col min="5904" max="5904" width="11.33203125" bestFit="1" customWidth="1"/>
    <col min="5906" max="5906" width="9.33203125" bestFit="1" customWidth="1"/>
    <col min="5907" max="5907" width="8.5" bestFit="1" customWidth="1"/>
    <col min="5908" max="5908" width="10" bestFit="1" customWidth="1"/>
    <col min="5909" max="5909" width="9.1640625" bestFit="1" customWidth="1"/>
    <col min="5910" max="5910" width="9.33203125" bestFit="1" customWidth="1"/>
    <col min="5911" max="5911" width="11.1640625" bestFit="1" customWidth="1"/>
    <col min="5912" max="5912" width="10" bestFit="1" customWidth="1"/>
    <col min="5913" max="5913" width="9" bestFit="1" customWidth="1"/>
    <col min="5914" max="5914" width="12.83203125" bestFit="1" customWidth="1"/>
    <col min="5915" max="5915" width="9.5" bestFit="1" customWidth="1"/>
    <col min="5916" max="5916" width="12.33203125" bestFit="1" customWidth="1"/>
    <col min="5917" max="5917" width="18.5" bestFit="1" customWidth="1"/>
    <col min="5918" max="5918" width="9" bestFit="1" customWidth="1"/>
    <col min="5919" max="5919" width="13" bestFit="1" customWidth="1"/>
    <col min="5920" max="5920" width="9.6640625" bestFit="1" customWidth="1"/>
    <col min="5921" max="5921" width="12.5" bestFit="1" customWidth="1"/>
    <col min="5922" max="5922" width="18.6640625" bestFit="1" customWidth="1"/>
    <col min="5923" max="5923" width="9.6640625" bestFit="1" customWidth="1"/>
    <col min="5924" max="5925" width="6.33203125" bestFit="1" customWidth="1"/>
    <col min="6145" max="6145" width="9.5" bestFit="1" customWidth="1"/>
    <col min="6146" max="6146" width="7.33203125" bestFit="1" customWidth="1"/>
    <col min="6147" max="6147" width="17.5" bestFit="1" customWidth="1"/>
    <col min="6148" max="6148" width="18.1640625" bestFit="1" customWidth="1"/>
    <col min="6149" max="6149" width="16" bestFit="1" customWidth="1"/>
    <col min="6150" max="6150" width="9.5" bestFit="1" customWidth="1"/>
    <col min="6151" max="6151" width="12" bestFit="1" customWidth="1"/>
    <col min="6152" max="6152" width="13.33203125" bestFit="1" customWidth="1"/>
    <col min="6153" max="6153" width="11.83203125" bestFit="1" customWidth="1"/>
    <col min="6154" max="6155" width="6.1640625" bestFit="1" customWidth="1"/>
    <col min="6156" max="6156" width="5.1640625" bestFit="1" customWidth="1"/>
    <col min="6157" max="6157" width="6.83203125" bestFit="1" customWidth="1"/>
    <col min="6158" max="6158" width="9.6640625" bestFit="1" customWidth="1"/>
    <col min="6159" max="6159" width="7.1640625" bestFit="1" customWidth="1"/>
    <col min="6160" max="6160" width="11.33203125" bestFit="1" customWidth="1"/>
    <col min="6162" max="6162" width="9.33203125" bestFit="1" customWidth="1"/>
    <col min="6163" max="6163" width="8.5" bestFit="1" customWidth="1"/>
    <col min="6164" max="6164" width="10" bestFit="1" customWidth="1"/>
    <col min="6165" max="6165" width="9.1640625" bestFit="1" customWidth="1"/>
    <col min="6166" max="6166" width="9.33203125" bestFit="1" customWidth="1"/>
    <col min="6167" max="6167" width="11.1640625" bestFit="1" customWidth="1"/>
    <col min="6168" max="6168" width="10" bestFit="1" customWidth="1"/>
    <col min="6169" max="6169" width="9" bestFit="1" customWidth="1"/>
    <col min="6170" max="6170" width="12.83203125" bestFit="1" customWidth="1"/>
    <col min="6171" max="6171" width="9.5" bestFit="1" customWidth="1"/>
    <col min="6172" max="6172" width="12.33203125" bestFit="1" customWidth="1"/>
    <col min="6173" max="6173" width="18.5" bestFit="1" customWidth="1"/>
    <col min="6174" max="6174" width="9" bestFit="1" customWidth="1"/>
    <col min="6175" max="6175" width="13" bestFit="1" customWidth="1"/>
    <col min="6176" max="6176" width="9.6640625" bestFit="1" customWidth="1"/>
    <col min="6177" max="6177" width="12.5" bestFit="1" customWidth="1"/>
    <col min="6178" max="6178" width="18.6640625" bestFit="1" customWidth="1"/>
    <col min="6179" max="6179" width="9.6640625" bestFit="1" customWidth="1"/>
    <col min="6180" max="6181" width="6.33203125" bestFit="1" customWidth="1"/>
    <col min="6401" max="6401" width="9.5" bestFit="1" customWidth="1"/>
    <col min="6402" max="6402" width="7.33203125" bestFit="1" customWidth="1"/>
    <col min="6403" max="6403" width="17.5" bestFit="1" customWidth="1"/>
    <col min="6404" max="6404" width="18.1640625" bestFit="1" customWidth="1"/>
    <col min="6405" max="6405" width="16" bestFit="1" customWidth="1"/>
    <col min="6406" max="6406" width="9.5" bestFit="1" customWidth="1"/>
    <col min="6407" max="6407" width="12" bestFit="1" customWidth="1"/>
    <col min="6408" max="6408" width="13.33203125" bestFit="1" customWidth="1"/>
    <col min="6409" max="6409" width="11.83203125" bestFit="1" customWidth="1"/>
    <col min="6410" max="6411" width="6.1640625" bestFit="1" customWidth="1"/>
    <col min="6412" max="6412" width="5.1640625" bestFit="1" customWidth="1"/>
    <col min="6413" max="6413" width="6.83203125" bestFit="1" customWidth="1"/>
    <col min="6414" max="6414" width="9.6640625" bestFit="1" customWidth="1"/>
    <col min="6415" max="6415" width="7.1640625" bestFit="1" customWidth="1"/>
    <col min="6416" max="6416" width="11.33203125" bestFit="1" customWidth="1"/>
    <col min="6418" max="6418" width="9.33203125" bestFit="1" customWidth="1"/>
    <col min="6419" max="6419" width="8.5" bestFit="1" customWidth="1"/>
    <col min="6420" max="6420" width="10" bestFit="1" customWidth="1"/>
    <col min="6421" max="6421" width="9.1640625" bestFit="1" customWidth="1"/>
    <col min="6422" max="6422" width="9.33203125" bestFit="1" customWidth="1"/>
    <col min="6423" max="6423" width="11.1640625" bestFit="1" customWidth="1"/>
    <col min="6424" max="6424" width="10" bestFit="1" customWidth="1"/>
    <col min="6425" max="6425" width="9" bestFit="1" customWidth="1"/>
    <col min="6426" max="6426" width="12.83203125" bestFit="1" customWidth="1"/>
    <col min="6427" max="6427" width="9.5" bestFit="1" customWidth="1"/>
    <col min="6428" max="6428" width="12.33203125" bestFit="1" customWidth="1"/>
    <col min="6429" max="6429" width="18.5" bestFit="1" customWidth="1"/>
    <col min="6430" max="6430" width="9" bestFit="1" customWidth="1"/>
    <col min="6431" max="6431" width="13" bestFit="1" customWidth="1"/>
    <col min="6432" max="6432" width="9.6640625" bestFit="1" customWidth="1"/>
    <col min="6433" max="6433" width="12.5" bestFit="1" customWidth="1"/>
    <col min="6434" max="6434" width="18.6640625" bestFit="1" customWidth="1"/>
    <col min="6435" max="6435" width="9.6640625" bestFit="1" customWidth="1"/>
    <col min="6436" max="6437" width="6.33203125" bestFit="1" customWidth="1"/>
    <col min="6657" max="6657" width="9.5" bestFit="1" customWidth="1"/>
    <col min="6658" max="6658" width="7.33203125" bestFit="1" customWidth="1"/>
    <col min="6659" max="6659" width="17.5" bestFit="1" customWidth="1"/>
    <col min="6660" max="6660" width="18.1640625" bestFit="1" customWidth="1"/>
    <col min="6661" max="6661" width="16" bestFit="1" customWidth="1"/>
    <col min="6662" max="6662" width="9.5" bestFit="1" customWidth="1"/>
    <col min="6663" max="6663" width="12" bestFit="1" customWidth="1"/>
    <col min="6664" max="6664" width="13.33203125" bestFit="1" customWidth="1"/>
    <col min="6665" max="6665" width="11.83203125" bestFit="1" customWidth="1"/>
    <col min="6666" max="6667" width="6.1640625" bestFit="1" customWidth="1"/>
    <col min="6668" max="6668" width="5.1640625" bestFit="1" customWidth="1"/>
    <col min="6669" max="6669" width="6.83203125" bestFit="1" customWidth="1"/>
    <col min="6670" max="6670" width="9.6640625" bestFit="1" customWidth="1"/>
    <col min="6671" max="6671" width="7.1640625" bestFit="1" customWidth="1"/>
    <col min="6672" max="6672" width="11.33203125" bestFit="1" customWidth="1"/>
    <col min="6674" max="6674" width="9.33203125" bestFit="1" customWidth="1"/>
    <col min="6675" max="6675" width="8.5" bestFit="1" customWidth="1"/>
    <col min="6676" max="6676" width="10" bestFit="1" customWidth="1"/>
    <col min="6677" max="6677" width="9.1640625" bestFit="1" customWidth="1"/>
    <col min="6678" max="6678" width="9.33203125" bestFit="1" customWidth="1"/>
    <col min="6679" max="6679" width="11.1640625" bestFit="1" customWidth="1"/>
    <col min="6680" max="6680" width="10" bestFit="1" customWidth="1"/>
    <col min="6681" max="6681" width="9" bestFit="1" customWidth="1"/>
    <col min="6682" max="6682" width="12.83203125" bestFit="1" customWidth="1"/>
    <col min="6683" max="6683" width="9.5" bestFit="1" customWidth="1"/>
    <col min="6684" max="6684" width="12.33203125" bestFit="1" customWidth="1"/>
    <col min="6685" max="6685" width="18.5" bestFit="1" customWidth="1"/>
    <col min="6686" max="6686" width="9" bestFit="1" customWidth="1"/>
    <col min="6687" max="6687" width="13" bestFit="1" customWidth="1"/>
    <col min="6688" max="6688" width="9.6640625" bestFit="1" customWidth="1"/>
    <col min="6689" max="6689" width="12.5" bestFit="1" customWidth="1"/>
    <col min="6690" max="6690" width="18.6640625" bestFit="1" customWidth="1"/>
    <col min="6691" max="6691" width="9.6640625" bestFit="1" customWidth="1"/>
    <col min="6692" max="6693" width="6.33203125" bestFit="1" customWidth="1"/>
    <col min="6913" max="6913" width="9.5" bestFit="1" customWidth="1"/>
    <col min="6914" max="6914" width="7.33203125" bestFit="1" customWidth="1"/>
    <col min="6915" max="6915" width="17.5" bestFit="1" customWidth="1"/>
    <col min="6916" max="6916" width="18.1640625" bestFit="1" customWidth="1"/>
    <col min="6917" max="6917" width="16" bestFit="1" customWidth="1"/>
    <col min="6918" max="6918" width="9.5" bestFit="1" customWidth="1"/>
    <col min="6919" max="6919" width="12" bestFit="1" customWidth="1"/>
    <col min="6920" max="6920" width="13.33203125" bestFit="1" customWidth="1"/>
    <col min="6921" max="6921" width="11.83203125" bestFit="1" customWidth="1"/>
    <col min="6922" max="6923" width="6.1640625" bestFit="1" customWidth="1"/>
    <col min="6924" max="6924" width="5.1640625" bestFit="1" customWidth="1"/>
    <col min="6925" max="6925" width="6.83203125" bestFit="1" customWidth="1"/>
    <col min="6926" max="6926" width="9.6640625" bestFit="1" customWidth="1"/>
    <col min="6927" max="6927" width="7.1640625" bestFit="1" customWidth="1"/>
    <col min="6928" max="6928" width="11.33203125" bestFit="1" customWidth="1"/>
    <col min="6930" max="6930" width="9.33203125" bestFit="1" customWidth="1"/>
    <col min="6931" max="6931" width="8.5" bestFit="1" customWidth="1"/>
    <col min="6932" max="6932" width="10" bestFit="1" customWidth="1"/>
    <col min="6933" max="6933" width="9.1640625" bestFit="1" customWidth="1"/>
    <col min="6934" max="6934" width="9.33203125" bestFit="1" customWidth="1"/>
    <col min="6935" max="6935" width="11.1640625" bestFit="1" customWidth="1"/>
    <col min="6936" max="6936" width="10" bestFit="1" customWidth="1"/>
    <col min="6937" max="6937" width="9" bestFit="1" customWidth="1"/>
    <col min="6938" max="6938" width="12.83203125" bestFit="1" customWidth="1"/>
    <col min="6939" max="6939" width="9.5" bestFit="1" customWidth="1"/>
    <col min="6940" max="6940" width="12.33203125" bestFit="1" customWidth="1"/>
    <col min="6941" max="6941" width="18.5" bestFit="1" customWidth="1"/>
    <col min="6942" max="6942" width="9" bestFit="1" customWidth="1"/>
    <col min="6943" max="6943" width="13" bestFit="1" customWidth="1"/>
    <col min="6944" max="6944" width="9.6640625" bestFit="1" customWidth="1"/>
    <col min="6945" max="6945" width="12.5" bestFit="1" customWidth="1"/>
    <col min="6946" max="6946" width="18.6640625" bestFit="1" customWidth="1"/>
    <col min="6947" max="6947" width="9.6640625" bestFit="1" customWidth="1"/>
    <col min="6948" max="6949" width="6.33203125" bestFit="1" customWidth="1"/>
    <col min="7169" max="7169" width="9.5" bestFit="1" customWidth="1"/>
    <col min="7170" max="7170" width="7.33203125" bestFit="1" customWidth="1"/>
    <col min="7171" max="7171" width="17.5" bestFit="1" customWidth="1"/>
    <col min="7172" max="7172" width="18.1640625" bestFit="1" customWidth="1"/>
    <col min="7173" max="7173" width="16" bestFit="1" customWidth="1"/>
    <col min="7174" max="7174" width="9.5" bestFit="1" customWidth="1"/>
    <col min="7175" max="7175" width="12" bestFit="1" customWidth="1"/>
    <col min="7176" max="7176" width="13.33203125" bestFit="1" customWidth="1"/>
    <col min="7177" max="7177" width="11.83203125" bestFit="1" customWidth="1"/>
    <col min="7178" max="7179" width="6.1640625" bestFit="1" customWidth="1"/>
    <col min="7180" max="7180" width="5.1640625" bestFit="1" customWidth="1"/>
    <col min="7181" max="7181" width="6.83203125" bestFit="1" customWidth="1"/>
    <col min="7182" max="7182" width="9.6640625" bestFit="1" customWidth="1"/>
    <col min="7183" max="7183" width="7.1640625" bestFit="1" customWidth="1"/>
    <col min="7184" max="7184" width="11.33203125" bestFit="1" customWidth="1"/>
    <col min="7186" max="7186" width="9.33203125" bestFit="1" customWidth="1"/>
    <col min="7187" max="7187" width="8.5" bestFit="1" customWidth="1"/>
    <col min="7188" max="7188" width="10" bestFit="1" customWidth="1"/>
    <col min="7189" max="7189" width="9.1640625" bestFit="1" customWidth="1"/>
    <col min="7190" max="7190" width="9.33203125" bestFit="1" customWidth="1"/>
    <col min="7191" max="7191" width="11.1640625" bestFit="1" customWidth="1"/>
    <col min="7192" max="7192" width="10" bestFit="1" customWidth="1"/>
    <col min="7193" max="7193" width="9" bestFit="1" customWidth="1"/>
    <col min="7194" max="7194" width="12.83203125" bestFit="1" customWidth="1"/>
    <col min="7195" max="7195" width="9.5" bestFit="1" customWidth="1"/>
    <col min="7196" max="7196" width="12.33203125" bestFit="1" customWidth="1"/>
    <col min="7197" max="7197" width="18.5" bestFit="1" customWidth="1"/>
    <col min="7198" max="7198" width="9" bestFit="1" customWidth="1"/>
    <col min="7199" max="7199" width="13" bestFit="1" customWidth="1"/>
    <col min="7200" max="7200" width="9.6640625" bestFit="1" customWidth="1"/>
    <col min="7201" max="7201" width="12.5" bestFit="1" customWidth="1"/>
    <col min="7202" max="7202" width="18.6640625" bestFit="1" customWidth="1"/>
    <col min="7203" max="7203" width="9.6640625" bestFit="1" customWidth="1"/>
    <col min="7204" max="7205" width="6.33203125" bestFit="1" customWidth="1"/>
    <col min="7425" max="7425" width="9.5" bestFit="1" customWidth="1"/>
    <col min="7426" max="7426" width="7.33203125" bestFit="1" customWidth="1"/>
    <col min="7427" max="7427" width="17.5" bestFit="1" customWidth="1"/>
    <col min="7428" max="7428" width="18.1640625" bestFit="1" customWidth="1"/>
    <col min="7429" max="7429" width="16" bestFit="1" customWidth="1"/>
    <col min="7430" max="7430" width="9.5" bestFit="1" customWidth="1"/>
    <col min="7431" max="7431" width="12" bestFit="1" customWidth="1"/>
    <col min="7432" max="7432" width="13.33203125" bestFit="1" customWidth="1"/>
    <col min="7433" max="7433" width="11.83203125" bestFit="1" customWidth="1"/>
    <col min="7434" max="7435" width="6.1640625" bestFit="1" customWidth="1"/>
    <col min="7436" max="7436" width="5.1640625" bestFit="1" customWidth="1"/>
    <col min="7437" max="7437" width="6.83203125" bestFit="1" customWidth="1"/>
    <col min="7438" max="7438" width="9.6640625" bestFit="1" customWidth="1"/>
    <col min="7439" max="7439" width="7.1640625" bestFit="1" customWidth="1"/>
    <col min="7440" max="7440" width="11.33203125" bestFit="1" customWidth="1"/>
    <col min="7442" max="7442" width="9.33203125" bestFit="1" customWidth="1"/>
    <col min="7443" max="7443" width="8.5" bestFit="1" customWidth="1"/>
    <col min="7444" max="7444" width="10" bestFit="1" customWidth="1"/>
    <col min="7445" max="7445" width="9.1640625" bestFit="1" customWidth="1"/>
    <col min="7446" max="7446" width="9.33203125" bestFit="1" customWidth="1"/>
    <col min="7447" max="7447" width="11.1640625" bestFit="1" customWidth="1"/>
    <col min="7448" max="7448" width="10" bestFit="1" customWidth="1"/>
    <col min="7449" max="7449" width="9" bestFit="1" customWidth="1"/>
    <col min="7450" max="7450" width="12.83203125" bestFit="1" customWidth="1"/>
    <col min="7451" max="7451" width="9.5" bestFit="1" customWidth="1"/>
    <col min="7452" max="7452" width="12.33203125" bestFit="1" customWidth="1"/>
    <col min="7453" max="7453" width="18.5" bestFit="1" customWidth="1"/>
    <col min="7454" max="7454" width="9" bestFit="1" customWidth="1"/>
    <col min="7455" max="7455" width="13" bestFit="1" customWidth="1"/>
    <col min="7456" max="7456" width="9.6640625" bestFit="1" customWidth="1"/>
    <col min="7457" max="7457" width="12.5" bestFit="1" customWidth="1"/>
    <col min="7458" max="7458" width="18.6640625" bestFit="1" customWidth="1"/>
    <col min="7459" max="7459" width="9.6640625" bestFit="1" customWidth="1"/>
    <col min="7460" max="7461" width="6.33203125" bestFit="1" customWidth="1"/>
    <col min="7681" max="7681" width="9.5" bestFit="1" customWidth="1"/>
    <col min="7682" max="7682" width="7.33203125" bestFit="1" customWidth="1"/>
    <col min="7683" max="7683" width="17.5" bestFit="1" customWidth="1"/>
    <col min="7684" max="7684" width="18.1640625" bestFit="1" customWidth="1"/>
    <col min="7685" max="7685" width="16" bestFit="1" customWidth="1"/>
    <col min="7686" max="7686" width="9.5" bestFit="1" customWidth="1"/>
    <col min="7687" max="7687" width="12" bestFit="1" customWidth="1"/>
    <col min="7688" max="7688" width="13.33203125" bestFit="1" customWidth="1"/>
    <col min="7689" max="7689" width="11.83203125" bestFit="1" customWidth="1"/>
    <col min="7690" max="7691" width="6.1640625" bestFit="1" customWidth="1"/>
    <col min="7692" max="7692" width="5.1640625" bestFit="1" customWidth="1"/>
    <col min="7693" max="7693" width="6.83203125" bestFit="1" customWidth="1"/>
    <col min="7694" max="7694" width="9.6640625" bestFit="1" customWidth="1"/>
    <col min="7695" max="7695" width="7.1640625" bestFit="1" customWidth="1"/>
    <col min="7696" max="7696" width="11.33203125" bestFit="1" customWidth="1"/>
    <col min="7698" max="7698" width="9.33203125" bestFit="1" customWidth="1"/>
    <col min="7699" max="7699" width="8.5" bestFit="1" customWidth="1"/>
    <col min="7700" max="7700" width="10" bestFit="1" customWidth="1"/>
    <col min="7701" max="7701" width="9.1640625" bestFit="1" customWidth="1"/>
    <col min="7702" max="7702" width="9.33203125" bestFit="1" customWidth="1"/>
    <col min="7703" max="7703" width="11.1640625" bestFit="1" customWidth="1"/>
    <col min="7704" max="7704" width="10" bestFit="1" customWidth="1"/>
    <col min="7705" max="7705" width="9" bestFit="1" customWidth="1"/>
    <col min="7706" max="7706" width="12.83203125" bestFit="1" customWidth="1"/>
    <col min="7707" max="7707" width="9.5" bestFit="1" customWidth="1"/>
    <col min="7708" max="7708" width="12.33203125" bestFit="1" customWidth="1"/>
    <col min="7709" max="7709" width="18.5" bestFit="1" customWidth="1"/>
    <col min="7710" max="7710" width="9" bestFit="1" customWidth="1"/>
    <col min="7711" max="7711" width="13" bestFit="1" customWidth="1"/>
    <col min="7712" max="7712" width="9.6640625" bestFit="1" customWidth="1"/>
    <col min="7713" max="7713" width="12.5" bestFit="1" customWidth="1"/>
    <col min="7714" max="7714" width="18.6640625" bestFit="1" customWidth="1"/>
    <col min="7715" max="7715" width="9.6640625" bestFit="1" customWidth="1"/>
    <col min="7716" max="7717" width="6.33203125" bestFit="1" customWidth="1"/>
    <col min="7937" max="7937" width="9.5" bestFit="1" customWidth="1"/>
    <col min="7938" max="7938" width="7.33203125" bestFit="1" customWidth="1"/>
    <col min="7939" max="7939" width="17.5" bestFit="1" customWidth="1"/>
    <col min="7940" max="7940" width="18.1640625" bestFit="1" customWidth="1"/>
    <col min="7941" max="7941" width="16" bestFit="1" customWidth="1"/>
    <col min="7942" max="7942" width="9.5" bestFit="1" customWidth="1"/>
    <col min="7943" max="7943" width="12" bestFit="1" customWidth="1"/>
    <col min="7944" max="7944" width="13.33203125" bestFit="1" customWidth="1"/>
    <col min="7945" max="7945" width="11.83203125" bestFit="1" customWidth="1"/>
    <col min="7946" max="7947" width="6.1640625" bestFit="1" customWidth="1"/>
    <col min="7948" max="7948" width="5.1640625" bestFit="1" customWidth="1"/>
    <col min="7949" max="7949" width="6.83203125" bestFit="1" customWidth="1"/>
    <col min="7950" max="7950" width="9.6640625" bestFit="1" customWidth="1"/>
    <col min="7951" max="7951" width="7.1640625" bestFit="1" customWidth="1"/>
    <col min="7952" max="7952" width="11.33203125" bestFit="1" customWidth="1"/>
    <col min="7954" max="7954" width="9.33203125" bestFit="1" customWidth="1"/>
    <col min="7955" max="7955" width="8.5" bestFit="1" customWidth="1"/>
    <col min="7956" max="7956" width="10" bestFit="1" customWidth="1"/>
    <col min="7957" max="7957" width="9.1640625" bestFit="1" customWidth="1"/>
    <col min="7958" max="7958" width="9.33203125" bestFit="1" customWidth="1"/>
    <col min="7959" max="7959" width="11.1640625" bestFit="1" customWidth="1"/>
    <col min="7960" max="7960" width="10" bestFit="1" customWidth="1"/>
    <col min="7961" max="7961" width="9" bestFit="1" customWidth="1"/>
    <col min="7962" max="7962" width="12.83203125" bestFit="1" customWidth="1"/>
    <col min="7963" max="7963" width="9.5" bestFit="1" customWidth="1"/>
    <col min="7964" max="7964" width="12.33203125" bestFit="1" customWidth="1"/>
    <col min="7965" max="7965" width="18.5" bestFit="1" customWidth="1"/>
    <col min="7966" max="7966" width="9" bestFit="1" customWidth="1"/>
    <col min="7967" max="7967" width="13" bestFit="1" customWidth="1"/>
    <col min="7968" max="7968" width="9.6640625" bestFit="1" customWidth="1"/>
    <col min="7969" max="7969" width="12.5" bestFit="1" customWidth="1"/>
    <col min="7970" max="7970" width="18.6640625" bestFit="1" customWidth="1"/>
    <col min="7971" max="7971" width="9.6640625" bestFit="1" customWidth="1"/>
    <col min="7972" max="7973" width="6.33203125" bestFit="1" customWidth="1"/>
    <col min="8193" max="8193" width="9.5" bestFit="1" customWidth="1"/>
    <col min="8194" max="8194" width="7.33203125" bestFit="1" customWidth="1"/>
    <col min="8195" max="8195" width="17.5" bestFit="1" customWidth="1"/>
    <col min="8196" max="8196" width="18.1640625" bestFit="1" customWidth="1"/>
    <col min="8197" max="8197" width="16" bestFit="1" customWidth="1"/>
    <col min="8198" max="8198" width="9.5" bestFit="1" customWidth="1"/>
    <col min="8199" max="8199" width="12" bestFit="1" customWidth="1"/>
    <col min="8200" max="8200" width="13.33203125" bestFit="1" customWidth="1"/>
    <col min="8201" max="8201" width="11.83203125" bestFit="1" customWidth="1"/>
    <col min="8202" max="8203" width="6.1640625" bestFit="1" customWidth="1"/>
    <col min="8204" max="8204" width="5.1640625" bestFit="1" customWidth="1"/>
    <col min="8205" max="8205" width="6.83203125" bestFit="1" customWidth="1"/>
    <col min="8206" max="8206" width="9.6640625" bestFit="1" customWidth="1"/>
    <col min="8207" max="8207" width="7.1640625" bestFit="1" customWidth="1"/>
    <col min="8208" max="8208" width="11.33203125" bestFit="1" customWidth="1"/>
    <col min="8210" max="8210" width="9.33203125" bestFit="1" customWidth="1"/>
    <col min="8211" max="8211" width="8.5" bestFit="1" customWidth="1"/>
    <col min="8212" max="8212" width="10" bestFit="1" customWidth="1"/>
    <col min="8213" max="8213" width="9.1640625" bestFit="1" customWidth="1"/>
    <col min="8214" max="8214" width="9.33203125" bestFit="1" customWidth="1"/>
    <col min="8215" max="8215" width="11.1640625" bestFit="1" customWidth="1"/>
    <col min="8216" max="8216" width="10" bestFit="1" customWidth="1"/>
    <col min="8217" max="8217" width="9" bestFit="1" customWidth="1"/>
    <col min="8218" max="8218" width="12.83203125" bestFit="1" customWidth="1"/>
    <col min="8219" max="8219" width="9.5" bestFit="1" customWidth="1"/>
    <col min="8220" max="8220" width="12.33203125" bestFit="1" customWidth="1"/>
    <col min="8221" max="8221" width="18.5" bestFit="1" customWidth="1"/>
    <col min="8222" max="8222" width="9" bestFit="1" customWidth="1"/>
    <col min="8223" max="8223" width="13" bestFit="1" customWidth="1"/>
    <col min="8224" max="8224" width="9.6640625" bestFit="1" customWidth="1"/>
    <col min="8225" max="8225" width="12.5" bestFit="1" customWidth="1"/>
    <col min="8226" max="8226" width="18.6640625" bestFit="1" customWidth="1"/>
    <col min="8227" max="8227" width="9.6640625" bestFit="1" customWidth="1"/>
    <col min="8228" max="8229" width="6.33203125" bestFit="1" customWidth="1"/>
    <col min="8449" max="8449" width="9.5" bestFit="1" customWidth="1"/>
    <col min="8450" max="8450" width="7.33203125" bestFit="1" customWidth="1"/>
    <col min="8451" max="8451" width="17.5" bestFit="1" customWidth="1"/>
    <col min="8452" max="8452" width="18.1640625" bestFit="1" customWidth="1"/>
    <col min="8453" max="8453" width="16" bestFit="1" customWidth="1"/>
    <col min="8454" max="8454" width="9.5" bestFit="1" customWidth="1"/>
    <col min="8455" max="8455" width="12" bestFit="1" customWidth="1"/>
    <col min="8456" max="8456" width="13.33203125" bestFit="1" customWidth="1"/>
    <col min="8457" max="8457" width="11.83203125" bestFit="1" customWidth="1"/>
    <col min="8458" max="8459" width="6.1640625" bestFit="1" customWidth="1"/>
    <col min="8460" max="8460" width="5.1640625" bestFit="1" customWidth="1"/>
    <col min="8461" max="8461" width="6.83203125" bestFit="1" customWidth="1"/>
    <col min="8462" max="8462" width="9.6640625" bestFit="1" customWidth="1"/>
    <col min="8463" max="8463" width="7.1640625" bestFit="1" customWidth="1"/>
    <col min="8464" max="8464" width="11.33203125" bestFit="1" customWidth="1"/>
    <col min="8466" max="8466" width="9.33203125" bestFit="1" customWidth="1"/>
    <col min="8467" max="8467" width="8.5" bestFit="1" customWidth="1"/>
    <col min="8468" max="8468" width="10" bestFit="1" customWidth="1"/>
    <col min="8469" max="8469" width="9.1640625" bestFit="1" customWidth="1"/>
    <col min="8470" max="8470" width="9.33203125" bestFit="1" customWidth="1"/>
    <col min="8471" max="8471" width="11.1640625" bestFit="1" customWidth="1"/>
    <col min="8472" max="8472" width="10" bestFit="1" customWidth="1"/>
    <col min="8473" max="8473" width="9" bestFit="1" customWidth="1"/>
    <col min="8474" max="8474" width="12.83203125" bestFit="1" customWidth="1"/>
    <col min="8475" max="8475" width="9.5" bestFit="1" customWidth="1"/>
    <col min="8476" max="8476" width="12.33203125" bestFit="1" customWidth="1"/>
    <col min="8477" max="8477" width="18.5" bestFit="1" customWidth="1"/>
    <col min="8478" max="8478" width="9" bestFit="1" customWidth="1"/>
    <col min="8479" max="8479" width="13" bestFit="1" customWidth="1"/>
    <col min="8480" max="8480" width="9.6640625" bestFit="1" customWidth="1"/>
    <col min="8481" max="8481" width="12.5" bestFit="1" customWidth="1"/>
    <col min="8482" max="8482" width="18.6640625" bestFit="1" customWidth="1"/>
    <col min="8483" max="8483" width="9.6640625" bestFit="1" customWidth="1"/>
    <col min="8484" max="8485" width="6.33203125" bestFit="1" customWidth="1"/>
    <col min="8705" max="8705" width="9.5" bestFit="1" customWidth="1"/>
    <col min="8706" max="8706" width="7.33203125" bestFit="1" customWidth="1"/>
    <col min="8707" max="8707" width="17.5" bestFit="1" customWidth="1"/>
    <col min="8708" max="8708" width="18.1640625" bestFit="1" customWidth="1"/>
    <col min="8709" max="8709" width="16" bestFit="1" customWidth="1"/>
    <col min="8710" max="8710" width="9.5" bestFit="1" customWidth="1"/>
    <col min="8711" max="8711" width="12" bestFit="1" customWidth="1"/>
    <col min="8712" max="8712" width="13.33203125" bestFit="1" customWidth="1"/>
    <col min="8713" max="8713" width="11.83203125" bestFit="1" customWidth="1"/>
    <col min="8714" max="8715" width="6.1640625" bestFit="1" customWidth="1"/>
    <col min="8716" max="8716" width="5.1640625" bestFit="1" customWidth="1"/>
    <col min="8717" max="8717" width="6.83203125" bestFit="1" customWidth="1"/>
    <col min="8718" max="8718" width="9.6640625" bestFit="1" customWidth="1"/>
    <col min="8719" max="8719" width="7.1640625" bestFit="1" customWidth="1"/>
    <col min="8720" max="8720" width="11.33203125" bestFit="1" customWidth="1"/>
    <col min="8722" max="8722" width="9.33203125" bestFit="1" customWidth="1"/>
    <col min="8723" max="8723" width="8.5" bestFit="1" customWidth="1"/>
    <col min="8724" max="8724" width="10" bestFit="1" customWidth="1"/>
    <col min="8725" max="8725" width="9.1640625" bestFit="1" customWidth="1"/>
    <col min="8726" max="8726" width="9.33203125" bestFit="1" customWidth="1"/>
    <col min="8727" max="8727" width="11.1640625" bestFit="1" customWidth="1"/>
    <col min="8728" max="8728" width="10" bestFit="1" customWidth="1"/>
    <col min="8729" max="8729" width="9" bestFit="1" customWidth="1"/>
    <col min="8730" max="8730" width="12.83203125" bestFit="1" customWidth="1"/>
    <col min="8731" max="8731" width="9.5" bestFit="1" customWidth="1"/>
    <col min="8732" max="8732" width="12.33203125" bestFit="1" customWidth="1"/>
    <col min="8733" max="8733" width="18.5" bestFit="1" customWidth="1"/>
    <col min="8734" max="8734" width="9" bestFit="1" customWidth="1"/>
    <col min="8735" max="8735" width="13" bestFit="1" customWidth="1"/>
    <col min="8736" max="8736" width="9.6640625" bestFit="1" customWidth="1"/>
    <col min="8737" max="8737" width="12.5" bestFit="1" customWidth="1"/>
    <col min="8738" max="8738" width="18.6640625" bestFit="1" customWidth="1"/>
    <col min="8739" max="8739" width="9.6640625" bestFit="1" customWidth="1"/>
    <col min="8740" max="8741" width="6.33203125" bestFit="1" customWidth="1"/>
    <col min="8961" max="8961" width="9.5" bestFit="1" customWidth="1"/>
    <col min="8962" max="8962" width="7.33203125" bestFit="1" customWidth="1"/>
    <col min="8963" max="8963" width="17.5" bestFit="1" customWidth="1"/>
    <col min="8964" max="8964" width="18.1640625" bestFit="1" customWidth="1"/>
    <col min="8965" max="8965" width="16" bestFit="1" customWidth="1"/>
    <col min="8966" max="8966" width="9.5" bestFit="1" customWidth="1"/>
    <col min="8967" max="8967" width="12" bestFit="1" customWidth="1"/>
    <col min="8968" max="8968" width="13.33203125" bestFit="1" customWidth="1"/>
    <col min="8969" max="8969" width="11.83203125" bestFit="1" customWidth="1"/>
    <col min="8970" max="8971" width="6.1640625" bestFit="1" customWidth="1"/>
    <col min="8972" max="8972" width="5.1640625" bestFit="1" customWidth="1"/>
    <col min="8973" max="8973" width="6.83203125" bestFit="1" customWidth="1"/>
    <col min="8974" max="8974" width="9.6640625" bestFit="1" customWidth="1"/>
    <col min="8975" max="8975" width="7.1640625" bestFit="1" customWidth="1"/>
    <col min="8976" max="8976" width="11.33203125" bestFit="1" customWidth="1"/>
    <col min="8978" max="8978" width="9.33203125" bestFit="1" customWidth="1"/>
    <col min="8979" max="8979" width="8.5" bestFit="1" customWidth="1"/>
    <col min="8980" max="8980" width="10" bestFit="1" customWidth="1"/>
    <col min="8981" max="8981" width="9.1640625" bestFit="1" customWidth="1"/>
    <col min="8982" max="8982" width="9.33203125" bestFit="1" customWidth="1"/>
    <col min="8983" max="8983" width="11.1640625" bestFit="1" customWidth="1"/>
    <col min="8984" max="8984" width="10" bestFit="1" customWidth="1"/>
    <col min="8985" max="8985" width="9" bestFit="1" customWidth="1"/>
    <col min="8986" max="8986" width="12.83203125" bestFit="1" customWidth="1"/>
    <col min="8987" max="8987" width="9.5" bestFit="1" customWidth="1"/>
    <col min="8988" max="8988" width="12.33203125" bestFit="1" customWidth="1"/>
    <col min="8989" max="8989" width="18.5" bestFit="1" customWidth="1"/>
    <col min="8990" max="8990" width="9" bestFit="1" customWidth="1"/>
    <col min="8991" max="8991" width="13" bestFit="1" customWidth="1"/>
    <col min="8992" max="8992" width="9.6640625" bestFit="1" customWidth="1"/>
    <col min="8993" max="8993" width="12.5" bestFit="1" customWidth="1"/>
    <col min="8994" max="8994" width="18.6640625" bestFit="1" customWidth="1"/>
    <col min="8995" max="8995" width="9.6640625" bestFit="1" customWidth="1"/>
    <col min="8996" max="8997" width="6.33203125" bestFit="1" customWidth="1"/>
    <col min="9217" max="9217" width="9.5" bestFit="1" customWidth="1"/>
    <col min="9218" max="9218" width="7.33203125" bestFit="1" customWidth="1"/>
    <col min="9219" max="9219" width="17.5" bestFit="1" customWidth="1"/>
    <col min="9220" max="9220" width="18.1640625" bestFit="1" customWidth="1"/>
    <col min="9221" max="9221" width="16" bestFit="1" customWidth="1"/>
    <col min="9222" max="9222" width="9.5" bestFit="1" customWidth="1"/>
    <col min="9223" max="9223" width="12" bestFit="1" customWidth="1"/>
    <col min="9224" max="9224" width="13.33203125" bestFit="1" customWidth="1"/>
    <col min="9225" max="9225" width="11.83203125" bestFit="1" customWidth="1"/>
    <col min="9226" max="9227" width="6.1640625" bestFit="1" customWidth="1"/>
    <col min="9228" max="9228" width="5.1640625" bestFit="1" customWidth="1"/>
    <col min="9229" max="9229" width="6.83203125" bestFit="1" customWidth="1"/>
    <col min="9230" max="9230" width="9.6640625" bestFit="1" customWidth="1"/>
    <col min="9231" max="9231" width="7.1640625" bestFit="1" customWidth="1"/>
    <col min="9232" max="9232" width="11.33203125" bestFit="1" customWidth="1"/>
    <col min="9234" max="9234" width="9.33203125" bestFit="1" customWidth="1"/>
    <col min="9235" max="9235" width="8.5" bestFit="1" customWidth="1"/>
    <col min="9236" max="9236" width="10" bestFit="1" customWidth="1"/>
    <col min="9237" max="9237" width="9.1640625" bestFit="1" customWidth="1"/>
    <col min="9238" max="9238" width="9.33203125" bestFit="1" customWidth="1"/>
    <col min="9239" max="9239" width="11.1640625" bestFit="1" customWidth="1"/>
    <col min="9240" max="9240" width="10" bestFit="1" customWidth="1"/>
    <col min="9241" max="9241" width="9" bestFit="1" customWidth="1"/>
    <col min="9242" max="9242" width="12.83203125" bestFit="1" customWidth="1"/>
    <col min="9243" max="9243" width="9.5" bestFit="1" customWidth="1"/>
    <col min="9244" max="9244" width="12.33203125" bestFit="1" customWidth="1"/>
    <col min="9245" max="9245" width="18.5" bestFit="1" customWidth="1"/>
    <col min="9246" max="9246" width="9" bestFit="1" customWidth="1"/>
    <col min="9247" max="9247" width="13" bestFit="1" customWidth="1"/>
    <col min="9248" max="9248" width="9.6640625" bestFit="1" customWidth="1"/>
    <col min="9249" max="9249" width="12.5" bestFit="1" customWidth="1"/>
    <col min="9250" max="9250" width="18.6640625" bestFit="1" customWidth="1"/>
    <col min="9251" max="9251" width="9.6640625" bestFit="1" customWidth="1"/>
    <col min="9252" max="9253" width="6.33203125" bestFit="1" customWidth="1"/>
    <col min="9473" max="9473" width="9.5" bestFit="1" customWidth="1"/>
    <col min="9474" max="9474" width="7.33203125" bestFit="1" customWidth="1"/>
    <col min="9475" max="9475" width="17.5" bestFit="1" customWidth="1"/>
    <col min="9476" max="9476" width="18.1640625" bestFit="1" customWidth="1"/>
    <col min="9477" max="9477" width="16" bestFit="1" customWidth="1"/>
    <col min="9478" max="9478" width="9.5" bestFit="1" customWidth="1"/>
    <col min="9479" max="9479" width="12" bestFit="1" customWidth="1"/>
    <col min="9480" max="9480" width="13.33203125" bestFit="1" customWidth="1"/>
    <col min="9481" max="9481" width="11.83203125" bestFit="1" customWidth="1"/>
    <col min="9482" max="9483" width="6.1640625" bestFit="1" customWidth="1"/>
    <col min="9484" max="9484" width="5.1640625" bestFit="1" customWidth="1"/>
    <col min="9485" max="9485" width="6.83203125" bestFit="1" customWidth="1"/>
    <col min="9486" max="9486" width="9.6640625" bestFit="1" customWidth="1"/>
    <col min="9487" max="9487" width="7.1640625" bestFit="1" customWidth="1"/>
    <col min="9488" max="9488" width="11.33203125" bestFit="1" customWidth="1"/>
    <col min="9490" max="9490" width="9.33203125" bestFit="1" customWidth="1"/>
    <col min="9491" max="9491" width="8.5" bestFit="1" customWidth="1"/>
    <col min="9492" max="9492" width="10" bestFit="1" customWidth="1"/>
    <col min="9493" max="9493" width="9.1640625" bestFit="1" customWidth="1"/>
    <col min="9494" max="9494" width="9.33203125" bestFit="1" customWidth="1"/>
    <col min="9495" max="9495" width="11.1640625" bestFit="1" customWidth="1"/>
    <col min="9496" max="9496" width="10" bestFit="1" customWidth="1"/>
    <col min="9497" max="9497" width="9" bestFit="1" customWidth="1"/>
    <col min="9498" max="9498" width="12.83203125" bestFit="1" customWidth="1"/>
    <col min="9499" max="9499" width="9.5" bestFit="1" customWidth="1"/>
    <col min="9500" max="9500" width="12.33203125" bestFit="1" customWidth="1"/>
    <col min="9501" max="9501" width="18.5" bestFit="1" customWidth="1"/>
    <col min="9502" max="9502" width="9" bestFit="1" customWidth="1"/>
    <col min="9503" max="9503" width="13" bestFit="1" customWidth="1"/>
    <col min="9504" max="9504" width="9.6640625" bestFit="1" customWidth="1"/>
    <col min="9505" max="9505" width="12.5" bestFit="1" customWidth="1"/>
    <col min="9506" max="9506" width="18.6640625" bestFit="1" customWidth="1"/>
    <col min="9507" max="9507" width="9.6640625" bestFit="1" customWidth="1"/>
    <col min="9508" max="9509" width="6.33203125" bestFit="1" customWidth="1"/>
    <col min="9729" max="9729" width="9.5" bestFit="1" customWidth="1"/>
    <col min="9730" max="9730" width="7.33203125" bestFit="1" customWidth="1"/>
    <col min="9731" max="9731" width="17.5" bestFit="1" customWidth="1"/>
    <col min="9732" max="9732" width="18.1640625" bestFit="1" customWidth="1"/>
    <col min="9733" max="9733" width="16" bestFit="1" customWidth="1"/>
    <col min="9734" max="9734" width="9.5" bestFit="1" customWidth="1"/>
    <col min="9735" max="9735" width="12" bestFit="1" customWidth="1"/>
    <col min="9736" max="9736" width="13.33203125" bestFit="1" customWidth="1"/>
    <col min="9737" max="9737" width="11.83203125" bestFit="1" customWidth="1"/>
    <col min="9738" max="9739" width="6.1640625" bestFit="1" customWidth="1"/>
    <col min="9740" max="9740" width="5.1640625" bestFit="1" customWidth="1"/>
    <col min="9741" max="9741" width="6.83203125" bestFit="1" customWidth="1"/>
    <col min="9742" max="9742" width="9.6640625" bestFit="1" customWidth="1"/>
    <col min="9743" max="9743" width="7.1640625" bestFit="1" customWidth="1"/>
    <col min="9744" max="9744" width="11.33203125" bestFit="1" customWidth="1"/>
    <col min="9746" max="9746" width="9.33203125" bestFit="1" customWidth="1"/>
    <col min="9747" max="9747" width="8.5" bestFit="1" customWidth="1"/>
    <col min="9748" max="9748" width="10" bestFit="1" customWidth="1"/>
    <col min="9749" max="9749" width="9.1640625" bestFit="1" customWidth="1"/>
    <col min="9750" max="9750" width="9.33203125" bestFit="1" customWidth="1"/>
    <col min="9751" max="9751" width="11.1640625" bestFit="1" customWidth="1"/>
    <col min="9752" max="9752" width="10" bestFit="1" customWidth="1"/>
    <col min="9753" max="9753" width="9" bestFit="1" customWidth="1"/>
    <col min="9754" max="9754" width="12.83203125" bestFit="1" customWidth="1"/>
    <col min="9755" max="9755" width="9.5" bestFit="1" customWidth="1"/>
    <col min="9756" max="9756" width="12.33203125" bestFit="1" customWidth="1"/>
    <col min="9757" max="9757" width="18.5" bestFit="1" customWidth="1"/>
    <col min="9758" max="9758" width="9" bestFit="1" customWidth="1"/>
    <col min="9759" max="9759" width="13" bestFit="1" customWidth="1"/>
    <col min="9760" max="9760" width="9.6640625" bestFit="1" customWidth="1"/>
    <col min="9761" max="9761" width="12.5" bestFit="1" customWidth="1"/>
    <col min="9762" max="9762" width="18.6640625" bestFit="1" customWidth="1"/>
    <col min="9763" max="9763" width="9.6640625" bestFit="1" customWidth="1"/>
    <col min="9764" max="9765" width="6.33203125" bestFit="1" customWidth="1"/>
    <col min="9985" max="9985" width="9.5" bestFit="1" customWidth="1"/>
    <col min="9986" max="9986" width="7.33203125" bestFit="1" customWidth="1"/>
    <col min="9987" max="9987" width="17.5" bestFit="1" customWidth="1"/>
    <col min="9988" max="9988" width="18.1640625" bestFit="1" customWidth="1"/>
    <col min="9989" max="9989" width="16" bestFit="1" customWidth="1"/>
    <col min="9990" max="9990" width="9.5" bestFit="1" customWidth="1"/>
    <col min="9991" max="9991" width="12" bestFit="1" customWidth="1"/>
    <col min="9992" max="9992" width="13.33203125" bestFit="1" customWidth="1"/>
    <col min="9993" max="9993" width="11.83203125" bestFit="1" customWidth="1"/>
    <col min="9994" max="9995" width="6.1640625" bestFit="1" customWidth="1"/>
    <col min="9996" max="9996" width="5.1640625" bestFit="1" customWidth="1"/>
    <col min="9997" max="9997" width="6.83203125" bestFit="1" customWidth="1"/>
    <col min="9998" max="9998" width="9.6640625" bestFit="1" customWidth="1"/>
    <col min="9999" max="9999" width="7.1640625" bestFit="1" customWidth="1"/>
    <col min="10000" max="10000" width="11.33203125" bestFit="1" customWidth="1"/>
    <col min="10002" max="10002" width="9.33203125" bestFit="1" customWidth="1"/>
    <col min="10003" max="10003" width="8.5" bestFit="1" customWidth="1"/>
    <col min="10004" max="10004" width="10" bestFit="1" customWidth="1"/>
    <col min="10005" max="10005" width="9.1640625" bestFit="1" customWidth="1"/>
    <col min="10006" max="10006" width="9.33203125" bestFit="1" customWidth="1"/>
    <col min="10007" max="10007" width="11.1640625" bestFit="1" customWidth="1"/>
    <col min="10008" max="10008" width="10" bestFit="1" customWidth="1"/>
    <col min="10009" max="10009" width="9" bestFit="1" customWidth="1"/>
    <col min="10010" max="10010" width="12.83203125" bestFit="1" customWidth="1"/>
    <col min="10011" max="10011" width="9.5" bestFit="1" customWidth="1"/>
    <col min="10012" max="10012" width="12.33203125" bestFit="1" customWidth="1"/>
    <col min="10013" max="10013" width="18.5" bestFit="1" customWidth="1"/>
    <col min="10014" max="10014" width="9" bestFit="1" customWidth="1"/>
    <col min="10015" max="10015" width="13" bestFit="1" customWidth="1"/>
    <col min="10016" max="10016" width="9.6640625" bestFit="1" customWidth="1"/>
    <col min="10017" max="10017" width="12.5" bestFit="1" customWidth="1"/>
    <col min="10018" max="10018" width="18.6640625" bestFit="1" customWidth="1"/>
    <col min="10019" max="10019" width="9.6640625" bestFit="1" customWidth="1"/>
    <col min="10020" max="10021" width="6.33203125" bestFit="1" customWidth="1"/>
    <col min="10241" max="10241" width="9.5" bestFit="1" customWidth="1"/>
    <col min="10242" max="10242" width="7.33203125" bestFit="1" customWidth="1"/>
    <col min="10243" max="10243" width="17.5" bestFit="1" customWidth="1"/>
    <col min="10244" max="10244" width="18.1640625" bestFit="1" customWidth="1"/>
    <col min="10245" max="10245" width="16" bestFit="1" customWidth="1"/>
    <col min="10246" max="10246" width="9.5" bestFit="1" customWidth="1"/>
    <col min="10247" max="10247" width="12" bestFit="1" customWidth="1"/>
    <col min="10248" max="10248" width="13.33203125" bestFit="1" customWidth="1"/>
    <col min="10249" max="10249" width="11.83203125" bestFit="1" customWidth="1"/>
    <col min="10250" max="10251" width="6.1640625" bestFit="1" customWidth="1"/>
    <col min="10252" max="10252" width="5.1640625" bestFit="1" customWidth="1"/>
    <col min="10253" max="10253" width="6.83203125" bestFit="1" customWidth="1"/>
    <col min="10254" max="10254" width="9.6640625" bestFit="1" customWidth="1"/>
    <col min="10255" max="10255" width="7.1640625" bestFit="1" customWidth="1"/>
    <col min="10256" max="10256" width="11.33203125" bestFit="1" customWidth="1"/>
    <col min="10258" max="10258" width="9.33203125" bestFit="1" customWidth="1"/>
    <col min="10259" max="10259" width="8.5" bestFit="1" customWidth="1"/>
    <col min="10260" max="10260" width="10" bestFit="1" customWidth="1"/>
    <col min="10261" max="10261" width="9.1640625" bestFit="1" customWidth="1"/>
    <col min="10262" max="10262" width="9.33203125" bestFit="1" customWidth="1"/>
    <col min="10263" max="10263" width="11.1640625" bestFit="1" customWidth="1"/>
    <col min="10264" max="10264" width="10" bestFit="1" customWidth="1"/>
    <col min="10265" max="10265" width="9" bestFit="1" customWidth="1"/>
    <col min="10266" max="10266" width="12.83203125" bestFit="1" customWidth="1"/>
    <col min="10267" max="10267" width="9.5" bestFit="1" customWidth="1"/>
    <col min="10268" max="10268" width="12.33203125" bestFit="1" customWidth="1"/>
    <col min="10269" max="10269" width="18.5" bestFit="1" customWidth="1"/>
    <col min="10270" max="10270" width="9" bestFit="1" customWidth="1"/>
    <col min="10271" max="10271" width="13" bestFit="1" customWidth="1"/>
    <col min="10272" max="10272" width="9.6640625" bestFit="1" customWidth="1"/>
    <col min="10273" max="10273" width="12.5" bestFit="1" customWidth="1"/>
    <col min="10274" max="10274" width="18.6640625" bestFit="1" customWidth="1"/>
    <col min="10275" max="10275" width="9.6640625" bestFit="1" customWidth="1"/>
    <col min="10276" max="10277" width="6.33203125" bestFit="1" customWidth="1"/>
    <col min="10497" max="10497" width="9.5" bestFit="1" customWidth="1"/>
    <col min="10498" max="10498" width="7.33203125" bestFit="1" customWidth="1"/>
    <col min="10499" max="10499" width="17.5" bestFit="1" customWidth="1"/>
    <col min="10500" max="10500" width="18.1640625" bestFit="1" customWidth="1"/>
    <col min="10501" max="10501" width="16" bestFit="1" customWidth="1"/>
    <col min="10502" max="10502" width="9.5" bestFit="1" customWidth="1"/>
    <col min="10503" max="10503" width="12" bestFit="1" customWidth="1"/>
    <col min="10504" max="10504" width="13.33203125" bestFit="1" customWidth="1"/>
    <col min="10505" max="10505" width="11.83203125" bestFit="1" customWidth="1"/>
    <col min="10506" max="10507" width="6.1640625" bestFit="1" customWidth="1"/>
    <col min="10508" max="10508" width="5.1640625" bestFit="1" customWidth="1"/>
    <col min="10509" max="10509" width="6.83203125" bestFit="1" customWidth="1"/>
    <col min="10510" max="10510" width="9.6640625" bestFit="1" customWidth="1"/>
    <col min="10511" max="10511" width="7.1640625" bestFit="1" customWidth="1"/>
    <col min="10512" max="10512" width="11.33203125" bestFit="1" customWidth="1"/>
    <col min="10514" max="10514" width="9.33203125" bestFit="1" customWidth="1"/>
    <col min="10515" max="10515" width="8.5" bestFit="1" customWidth="1"/>
    <col min="10516" max="10516" width="10" bestFit="1" customWidth="1"/>
    <col min="10517" max="10517" width="9.1640625" bestFit="1" customWidth="1"/>
    <col min="10518" max="10518" width="9.33203125" bestFit="1" customWidth="1"/>
    <col min="10519" max="10519" width="11.1640625" bestFit="1" customWidth="1"/>
    <col min="10520" max="10520" width="10" bestFit="1" customWidth="1"/>
    <col min="10521" max="10521" width="9" bestFit="1" customWidth="1"/>
    <col min="10522" max="10522" width="12.83203125" bestFit="1" customWidth="1"/>
    <col min="10523" max="10523" width="9.5" bestFit="1" customWidth="1"/>
    <col min="10524" max="10524" width="12.33203125" bestFit="1" customWidth="1"/>
    <col min="10525" max="10525" width="18.5" bestFit="1" customWidth="1"/>
    <col min="10526" max="10526" width="9" bestFit="1" customWidth="1"/>
    <col min="10527" max="10527" width="13" bestFit="1" customWidth="1"/>
    <col min="10528" max="10528" width="9.6640625" bestFit="1" customWidth="1"/>
    <col min="10529" max="10529" width="12.5" bestFit="1" customWidth="1"/>
    <col min="10530" max="10530" width="18.6640625" bestFit="1" customWidth="1"/>
    <col min="10531" max="10531" width="9.6640625" bestFit="1" customWidth="1"/>
    <col min="10532" max="10533" width="6.33203125" bestFit="1" customWidth="1"/>
    <col min="10753" max="10753" width="9.5" bestFit="1" customWidth="1"/>
    <col min="10754" max="10754" width="7.33203125" bestFit="1" customWidth="1"/>
    <col min="10755" max="10755" width="17.5" bestFit="1" customWidth="1"/>
    <col min="10756" max="10756" width="18.1640625" bestFit="1" customWidth="1"/>
    <col min="10757" max="10757" width="16" bestFit="1" customWidth="1"/>
    <col min="10758" max="10758" width="9.5" bestFit="1" customWidth="1"/>
    <col min="10759" max="10759" width="12" bestFit="1" customWidth="1"/>
    <col min="10760" max="10760" width="13.33203125" bestFit="1" customWidth="1"/>
    <col min="10761" max="10761" width="11.83203125" bestFit="1" customWidth="1"/>
    <col min="10762" max="10763" width="6.1640625" bestFit="1" customWidth="1"/>
    <col min="10764" max="10764" width="5.1640625" bestFit="1" customWidth="1"/>
    <col min="10765" max="10765" width="6.83203125" bestFit="1" customWidth="1"/>
    <col min="10766" max="10766" width="9.6640625" bestFit="1" customWidth="1"/>
    <col min="10767" max="10767" width="7.1640625" bestFit="1" customWidth="1"/>
    <col min="10768" max="10768" width="11.33203125" bestFit="1" customWidth="1"/>
    <col min="10770" max="10770" width="9.33203125" bestFit="1" customWidth="1"/>
    <col min="10771" max="10771" width="8.5" bestFit="1" customWidth="1"/>
    <col min="10772" max="10772" width="10" bestFit="1" customWidth="1"/>
    <col min="10773" max="10773" width="9.1640625" bestFit="1" customWidth="1"/>
    <col min="10774" max="10774" width="9.33203125" bestFit="1" customWidth="1"/>
    <col min="10775" max="10775" width="11.1640625" bestFit="1" customWidth="1"/>
    <col min="10776" max="10776" width="10" bestFit="1" customWidth="1"/>
    <col min="10777" max="10777" width="9" bestFit="1" customWidth="1"/>
    <col min="10778" max="10778" width="12.83203125" bestFit="1" customWidth="1"/>
    <col min="10779" max="10779" width="9.5" bestFit="1" customWidth="1"/>
    <col min="10780" max="10780" width="12.33203125" bestFit="1" customWidth="1"/>
    <col min="10781" max="10781" width="18.5" bestFit="1" customWidth="1"/>
    <col min="10782" max="10782" width="9" bestFit="1" customWidth="1"/>
    <col min="10783" max="10783" width="13" bestFit="1" customWidth="1"/>
    <col min="10784" max="10784" width="9.6640625" bestFit="1" customWidth="1"/>
    <col min="10785" max="10785" width="12.5" bestFit="1" customWidth="1"/>
    <col min="10786" max="10786" width="18.6640625" bestFit="1" customWidth="1"/>
    <col min="10787" max="10787" width="9.6640625" bestFit="1" customWidth="1"/>
    <col min="10788" max="10789" width="6.33203125" bestFit="1" customWidth="1"/>
    <col min="11009" max="11009" width="9.5" bestFit="1" customWidth="1"/>
    <col min="11010" max="11010" width="7.33203125" bestFit="1" customWidth="1"/>
    <col min="11011" max="11011" width="17.5" bestFit="1" customWidth="1"/>
    <col min="11012" max="11012" width="18.1640625" bestFit="1" customWidth="1"/>
    <col min="11013" max="11013" width="16" bestFit="1" customWidth="1"/>
    <col min="11014" max="11014" width="9.5" bestFit="1" customWidth="1"/>
    <col min="11015" max="11015" width="12" bestFit="1" customWidth="1"/>
    <col min="11016" max="11016" width="13.33203125" bestFit="1" customWidth="1"/>
    <col min="11017" max="11017" width="11.83203125" bestFit="1" customWidth="1"/>
    <col min="11018" max="11019" width="6.1640625" bestFit="1" customWidth="1"/>
    <col min="11020" max="11020" width="5.1640625" bestFit="1" customWidth="1"/>
    <col min="11021" max="11021" width="6.83203125" bestFit="1" customWidth="1"/>
    <col min="11022" max="11022" width="9.6640625" bestFit="1" customWidth="1"/>
    <col min="11023" max="11023" width="7.1640625" bestFit="1" customWidth="1"/>
    <col min="11024" max="11024" width="11.33203125" bestFit="1" customWidth="1"/>
    <col min="11026" max="11026" width="9.33203125" bestFit="1" customWidth="1"/>
    <col min="11027" max="11027" width="8.5" bestFit="1" customWidth="1"/>
    <col min="11028" max="11028" width="10" bestFit="1" customWidth="1"/>
    <col min="11029" max="11029" width="9.1640625" bestFit="1" customWidth="1"/>
    <col min="11030" max="11030" width="9.33203125" bestFit="1" customWidth="1"/>
    <col min="11031" max="11031" width="11.1640625" bestFit="1" customWidth="1"/>
    <col min="11032" max="11032" width="10" bestFit="1" customWidth="1"/>
    <col min="11033" max="11033" width="9" bestFit="1" customWidth="1"/>
    <col min="11034" max="11034" width="12.83203125" bestFit="1" customWidth="1"/>
    <col min="11035" max="11035" width="9.5" bestFit="1" customWidth="1"/>
    <col min="11036" max="11036" width="12.33203125" bestFit="1" customWidth="1"/>
    <col min="11037" max="11037" width="18.5" bestFit="1" customWidth="1"/>
    <col min="11038" max="11038" width="9" bestFit="1" customWidth="1"/>
    <col min="11039" max="11039" width="13" bestFit="1" customWidth="1"/>
    <col min="11040" max="11040" width="9.6640625" bestFit="1" customWidth="1"/>
    <col min="11041" max="11041" width="12.5" bestFit="1" customWidth="1"/>
    <col min="11042" max="11042" width="18.6640625" bestFit="1" customWidth="1"/>
    <col min="11043" max="11043" width="9.6640625" bestFit="1" customWidth="1"/>
    <col min="11044" max="11045" width="6.33203125" bestFit="1" customWidth="1"/>
    <col min="11265" max="11265" width="9.5" bestFit="1" customWidth="1"/>
    <col min="11266" max="11266" width="7.33203125" bestFit="1" customWidth="1"/>
    <col min="11267" max="11267" width="17.5" bestFit="1" customWidth="1"/>
    <col min="11268" max="11268" width="18.1640625" bestFit="1" customWidth="1"/>
    <col min="11269" max="11269" width="16" bestFit="1" customWidth="1"/>
    <col min="11270" max="11270" width="9.5" bestFit="1" customWidth="1"/>
    <col min="11271" max="11271" width="12" bestFit="1" customWidth="1"/>
    <col min="11272" max="11272" width="13.33203125" bestFit="1" customWidth="1"/>
    <col min="11273" max="11273" width="11.83203125" bestFit="1" customWidth="1"/>
    <col min="11274" max="11275" width="6.1640625" bestFit="1" customWidth="1"/>
    <col min="11276" max="11276" width="5.1640625" bestFit="1" customWidth="1"/>
    <col min="11277" max="11277" width="6.83203125" bestFit="1" customWidth="1"/>
    <col min="11278" max="11278" width="9.6640625" bestFit="1" customWidth="1"/>
    <col min="11279" max="11279" width="7.1640625" bestFit="1" customWidth="1"/>
    <col min="11280" max="11280" width="11.33203125" bestFit="1" customWidth="1"/>
    <col min="11282" max="11282" width="9.33203125" bestFit="1" customWidth="1"/>
    <col min="11283" max="11283" width="8.5" bestFit="1" customWidth="1"/>
    <col min="11284" max="11284" width="10" bestFit="1" customWidth="1"/>
    <col min="11285" max="11285" width="9.1640625" bestFit="1" customWidth="1"/>
    <col min="11286" max="11286" width="9.33203125" bestFit="1" customWidth="1"/>
    <col min="11287" max="11287" width="11.1640625" bestFit="1" customWidth="1"/>
    <col min="11288" max="11288" width="10" bestFit="1" customWidth="1"/>
    <col min="11289" max="11289" width="9" bestFit="1" customWidth="1"/>
    <col min="11290" max="11290" width="12.83203125" bestFit="1" customWidth="1"/>
    <col min="11291" max="11291" width="9.5" bestFit="1" customWidth="1"/>
    <col min="11292" max="11292" width="12.33203125" bestFit="1" customWidth="1"/>
    <col min="11293" max="11293" width="18.5" bestFit="1" customWidth="1"/>
    <col min="11294" max="11294" width="9" bestFit="1" customWidth="1"/>
    <col min="11295" max="11295" width="13" bestFit="1" customWidth="1"/>
    <col min="11296" max="11296" width="9.6640625" bestFit="1" customWidth="1"/>
    <col min="11297" max="11297" width="12.5" bestFit="1" customWidth="1"/>
    <col min="11298" max="11298" width="18.6640625" bestFit="1" customWidth="1"/>
    <col min="11299" max="11299" width="9.6640625" bestFit="1" customWidth="1"/>
    <col min="11300" max="11301" width="6.33203125" bestFit="1" customWidth="1"/>
    <col min="11521" max="11521" width="9.5" bestFit="1" customWidth="1"/>
    <col min="11522" max="11522" width="7.33203125" bestFit="1" customWidth="1"/>
    <col min="11523" max="11523" width="17.5" bestFit="1" customWidth="1"/>
    <col min="11524" max="11524" width="18.1640625" bestFit="1" customWidth="1"/>
    <col min="11525" max="11525" width="16" bestFit="1" customWidth="1"/>
    <col min="11526" max="11526" width="9.5" bestFit="1" customWidth="1"/>
    <col min="11527" max="11527" width="12" bestFit="1" customWidth="1"/>
    <col min="11528" max="11528" width="13.33203125" bestFit="1" customWidth="1"/>
    <col min="11529" max="11529" width="11.83203125" bestFit="1" customWidth="1"/>
    <col min="11530" max="11531" width="6.1640625" bestFit="1" customWidth="1"/>
    <col min="11532" max="11532" width="5.1640625" bestFit="1" customWidth="1"/>
    <col min="11533" max="11533" width="6.83203125" bestFit="1" customWidth="1"/>
    <col min="11534" max="11534" width="9.6640625" bestFit="1" customWidth="1"/>
    <col min="11535" max="11535" width="7.1640625" bestFit="1" customWidth="1"/>
    <col min="11536" max="11536" width="11.33203125" bestFit="1" customWidth="1"/>
    <col min="11538" max="11538" width="9.33203125" bestFit="1" customWidth="1"/>
    <col min="11539" max="11539" width="8.5" bestFit="1" customWidth="1"/>
    <col min="11540" max="11540" width="10" bestFit="1" customWidth="1"/>
    <col min="11541" max="11541" width="9.1640625" bestFit="1" customWidth="1"/>
    <col min="11542" max="11542" width="9.33203125" bestFit="1" customWidth="1"/>
    <col min="11543" max="11543" width="11.1640625" bestFit="1" customWidth="1"/>
    <col min="11544" max="11544" width="10" bestFit="1" customWidth="1"/>
    <col min="11545" max="11545" width="9" bestFit="1" customWidth="1"/>
    <col min="11546" max="11546" width="12.83203125" bestFit="1" customWidth="1"/>
    <col min="11547" max="11547" width="9.5" bestFit="1" customWidth="1"/>
    <col min="11548" max="11548" width="12.33203125" bestFit="1" customWidth="1"/>
    <col min="11549" max="11549" width="18.5" bestFit="1" customWidth="1"/>
    <col min="11550" max="11550" width="9" bestFit="1" customWidth="1"/>
    <col min="11551" max="11551" width="13" bestFit="1" customWidth="1"/>
    <col min="11552" max="11552" width="9.6640625" bestFit="1" customWidth="1"/>
    <col min="11553" max="11553" width="12.5" bestFit="1" customWidth="1"/>
    <col min="11554" max="11554" width="18.6640625" bestFit="1" customWidth="1"/>
    <col min="11555" max="11555" width="9.6640625" bestFit="1" customWidth="1"/>
    <col min="11556" max="11557" width="6.33203125" bestFit="1" customWidth="1"/>
    <col min="11777" max="11777" width="9.5" bestFit="1" customWidth="1"/>
    <col min="11778" max="11778" width="7.33203125" bestFit="1" customWidth="1"/>
    <col min="11779" max="11779" width="17.5" bestFit="1" customWidth="1"/>
    <col min="11780" max="11780" width="18.1640625" bestFit="1" customWidth="1"/>
    <col min="11781" max="11781" width="16" bestFit="1" customWidth="1"/>
    <col min="11782" max="11782" width="9.5" bestFit="1" customWidth="1"/>
    <col min="11783" max="11783" width="12" bestFit="1" customWidth="1"/>
    <col min="11784" max="11784" width="13.33203125" bestFit="1" customWidth="1"/>
    <col min="11785" max="11785" width="11.83203125" bestFit="1" customWidth="1"/>
    <col min="11786" max="11787" width="6.1640625" bestFit="1" customWidth="1"/>
    <col min="11788" max="11788" width="5.1640625" bestFit="1" customWidth="1"/>
    <col min="11789" max="11789" width="6.83203125" bestFit="1" customWidth="1"/>
    <col min="11790" max="11790" width="9.6640625" bestFit="1" customWidth="1"/>
    <col min="11791" max="11791" width="7.1640625" bestFit="1" customWidth="1"/>
    <col min="11792" max="11792" width="11.33203125" bestFit="1" customWidth="1"/>
    <col min="11794" max="11794" width="9.33203125" bestFit="1" customWidth="1"/>
    <col min="11795" max="11795" width="8.5" bestFit="1" customWidth="1"/>
    <col min="11796" max="11796" width="10" bestFit="1" customWidth="1"/>
    <col min="11797" max="11797" width="9.1640625" bestFit="1" customWidth="1"/>
    <col min="11798" max="11798" width="9.33203125" bestFit="1" customWidth="1"/>
    <col min="11799" max="11799" width="11.1640625" bestFit="1" customWidth="1"/>
    <col min="11800" max="11800" width="10" bestFit="1" customWidth="1"/>
    <col min="11801" max="11801" width="9" bestFit="1" customWidth="1"/>
    <col min="11802" max="11802" width="12.83203125" bestFit="1" customWidth="1"/>
    <col min="11803" max="11803" width="9.5" bestFit="1" customWidth="1"/>
    <col min="11804" max="11804" width="12.33203125" bestFit="1" customWidth="1"/>
    <col min="11805" max="11805" width="18.5" bestFit="1" customWidth="1"/>
    <col min="11806" max="11806" width="9" bestFit="1" customWidth="1"/>
    <col min="11807" max="11807" width="13" bestFit="1" customWidth="1"/>
    <col min="11808" max="11808" width="9.6640625" bestFit="1" customWidth="1"/>
    <col min="11809" max="11809" width="12.5" bestFit="1" customWidth="1"/>
    <col min="11810" max="11810" width="18.6640625" bestFit="1" customWidth="1"/>
    <col min="11811" max="11811" width="9.6640625" bestFit="1" customWidth="1"/>
    <col min="11812" max="11813" width="6.33203125" bestFit="1" customWidth="1"/>
    <col min="12033" max="12033" width="9.5" bestFit="1" customWidth="1"/>
    <col min="12034" max="12034" width="7.33203125" bestFit="1" customWidth="1"/>
    <col min="12035" max="12035" width="17.5" bestFit="1" customWidth="1"/>
    <col min="12036" max="12036" width="18.1640625" bestFit="1" customWidth="1"/>
    <col min="12037" max="12037" width="16" bestFit="1" customWidth="1"/>
    <col min="12038" max="12038" width="9.5" bestFit="1" customWidth="1"/>
    <col min="12039" max="12039" width="12" bestFit="1" customWidth="1"/>
    <col min="12040" max="12040" width="13.33203125" bestFit="1" customWidth="1"/>
    <col min="12041" max="12041" width="11.83203125" bestFit="1" customWidth="1"/>
    <col min="12042" max="12043" width="6.1640625" bestFit="1" customWidth="1"/>
    <col min="12044" max="12044" width="5.1640625" bestFit="1" customWidth="1"/>
    <col min="12045" max="12045" width="6.83203125" bestFit="1" customWidth="1"/>
    <col min="12046" max="12046" width="9.6640625" bestFit="1" customWidth="1"/>
    <col min="12047" max="12047" width="7.1640625" bestFit="1" customWidth="1"/>
    <col min="12048" max="12048" width="11.33203125" bestFit="1" customWidth="1"/>
    <col min="12050" max="12050" width="9.33203125" bestFit="1" customWidth="1"/>
    <col min="12051" max="12051" width="8.5" bestFit="1" customWidth="1"/>
    <col min="12052" max="12052" width="10" bestFit="1" customWidth="1"/>
    <col min="12053" max="12053" width="9.1640625" bestFit="1" customWidth="1"/>
    <col min="12054" max="12054" width="9.33203125" bestFit="1" customWidth="1"/>
    <col min="12055" max="12055" width="11.1640625" bestFit="1" customWidth="1"/>
    <col min="12056" max="12056" width="10" bestFit="1" customWidth="1"/>
    <col min="12057" max="12057" width="9" bestFit="1" customWidth="1"/>
    <col min="12058" max="12058" width="12.83203125" bestFit="1" customWidth="1"/>
    <col min="12059" max="12059" width="9.5" bestFit="1" customWidth="1"/>
    <col min="12060" max="12060" width="12.33203125" bestFit="1" customWidth="1"/>
    <col min="12061" max="12061" width="18.5" bestFit="1" customWidth="1"/>
    <col min="12062" max="12062" width="9" bestFit="1" customWidth="1"/>
    <col min="12063" max="12063" width="13" bestFit="1" customWidth="1"/>
    <col min="12064" max="12064" width="9.6640625" bestFit="1" customWidth="1"/>
    <col min="12065" max="12065" width="12.5" bestFit="1" customWidth="1"/>
    <col min="12066" max="12066" width="18.6640625" bestFit="1" customWidth="1"/>
    <col min="12067" max="12067" width="9.6640625" bestFit="1" customWidth="1"/>
    <col min="12068" max="12069" width="6.33203125" bestFit="1" customWidth="1"/>
    <col min="12289" max="12289" width="9.5" bestFit="1" customWidth="1"/>
    <col min="12290" max="12290" width="7.33203125" bestFit="1" customWidth="1"/>
    <col min="12291" max="12291" width="17.5" bestFit="1" customWidth="1"/>
    <col min="12292" max="12292" width="18.1640625" bestFit="1" customWidth="1"/>
    <col min="12293" max="12293" width="16" bestFit="1" customWidth="1"/>
    <col min="12294" max="12294" width="9.5" bestFit="1" customWidth="1"/>
    <col min="12295" max="12295" width="12" bestFit="1" customWidth="1"/>
    <col min="12296" max="12296" width="13.33203125" bestFit="1" customWidth="1"/>
    <col min="12297" max="12297" width="11.83203125" bestFit="1" customWidth="1"/>
    <col min="12298" max="12299" width="6.1640625" bestFit="1" customWidth="1"/>
    <col min="12300" max="12300" width="5.1640625" bestFit="1" customWidth="1"/>
    <col min="12301" max="12301" width="6.83203125" bestFit="1" customWidth="1"/>
    <col min="12302" max="12302" width="9.6640625" bestFit="1" customWidth="1"/>
    <col min="12303" max="12303" width="7.1640625" bestFit="1" customWidth="1"/>
    <col min="12304" max="12304" width="11.33203125" bestFit="1" customWidth="1"/>
    <col min="12306" max="12306" width="9.33203125" bestFit="1" customWidth="1"/>
    <col min="12307" max="12307" width="8.5" bestFit="1" customWidth="1"/>
    <col min="12308" max="12308" width="10" bestFit="1" customWidth="1"/>
    <col min="12309" max="12309" width="9.1640625" bestFit="1" customWidth="1"/>
    <col min="12310" max="12310" width="9.33203125" bestFit="1" customWidth="1"/>
    <col min="12311" max="12311" width="11.1640625" bestFit="1" customWidth="1"/>
    <col min="12312" max="12312" width="10" bestFit="1" customWidth="1"/>
    <col min="12313" max="12313" width="9" bestFit="1" customWidth="1"/>
    <col min="12314" max="12314" width="12.83203125" bestFit="1" customWidth="1"/>
    <col min="12315" max="12315" width="9.5" bestFit="1" customWidth="1"/>
    <col min="12316" max="12316" width="12.33203125" bestFit="1" customWidth="1"/>
    <col min="12317" max="12317" width="18.5" bestFit="1" customWidth="1"/>
    <col min="12318" max="12318" width="9" bestFit="1" customWidth="1"/>
    <col min="12319" max="12319" width="13" bestFit="1" customWidth="1"/>
    <col min="12320" max="12320" width="9.6640625" bestFit="1" customWidth="1"/>
    <col min="12321" max="12321" width="12.5" bestFit="1" customWidth="1"/>
    <col min="12322" max="12322" width="18.6640625" bestFit="1" customWidth="1"/>
    <col min="12323" max="12323" width="9.6640625" bestFit="1" customWidth="1"/>
    <col min="12324" max="12325" width="6.33203125" bestFit="1" customWidth="1"/>
    <col min="12545" max="12545" width="9.5" bestFit="1" customWidth="1"/>
    <col min="12546" max="12546" width="7.33203125" bestFit="1" customWidth="1"/>
    <col min="12547" max="12547" width="17.5" bestFit="1" customWidth="1"/>
    <col min="12548" max="12548" width="18.1640625" bestFit="1" customWidth="1"/>
    <col min="12549" max="12549" width="16" bestFit="1" customWidth="1"/>
    <col min="12550" max="12550" width="9.5" bestFit="1" customWidth="1"/>
    <col min="12551" max="12551" width="12" bestFit="1" customWidth="1"/>
    <col min="12552" max="12552" width="13.33203125" bestFit="1" customWidth="1"/>
    <col min="12553" max="12553" width="11.83203125" bestFit="1" customWidth="1"/>
    <col min="12554" max="12555" width="6.1640625" bestFit="1" customWidth="1"/>
    <col min="12556" max="12556" width="5.1640625" bestFit="1" customWidth="1"/>
    <col min="12557" max="12557" width="6.83203125" bestFit="1" customWidth="1"/>
    <col min="12558" max="12558" width="9.6640625" bestFit="1" customWidth="1"/>
    <col min="12559" max="12559" width="7.1640625" bestFit="1" customWidth="1"/>
    <col min="12560" max="12560" width="11.33203125" bestFit="1" customWidth="1"/>
    <col min="12562" max="12562" width="9.33203125" bestFit="1" customWidth="1"/>
    <col min="12563" max="12563" width="8.5" bestFit="1" customWidth="1"/>
    <col min="12564" max="12564" width="10" bestFit="1" customWidth="1"/>
    <col min="12565" max="12565" width="9.1640625" bestFit="1" customWidth="1"/>
    <col min="12566" max="12566" width="9.33203125" bestFit="1" customWidth="1"/>
    <col min="12567" max="12567" width="11.1640625" bestFit="1" customWidth="1"/>
    <col min="12568" max="12568" width="10" bestFit="1" customWidth="1"/>
    <col min="12569" max="12569" width="9" bestFit="1" customWidth="1"/>
    <col min="12570" max="12570" width="12.83203125" bestFit="1" customWidth="1"/>
    <col min="12571" max="12571" width="9.5" bestFit="1" customWidth="1"/>
    <col min="12572" max="12572" width="12.33203125" bestFit="1" customWidth="1"/>
    <col min="12573" max="12573" width="18.5" bestFit="1" customWidth="1"/>
    <col min="12574" max="12574" width="9" bestFit="1" customWidth="1"/>
    <col min="12575" max="12575" width="13" bestFit="1" customWidth="1"/>
    <col min="12576" max="12576" width="9.6640625" bestFit="1" customWidth="1"/>
    <col min="12577" max="12577" width="12.5" bestFit="1" customWidth="1"/>
    <col min="12578" max="12578" width="18.6640625" bestFit="1" customWidth="1"/>
    <col min="12579" max="12579" width="9.6640625" bestFit="1" customWidth="1"/>
    <col min="12580" max="12581" width="6.33203125" bestFit="1" customWidth="1"/>
    <col min="12801" max="12801" width="9.5" bestFit="1" customWidth="1"/>
    <col min="12802" max="12802" width="7.33203125" bestFit="1" customWidth="1"/>
    <col min="12803" max="12803" width="17.5" bestFit="1" customWidth="1"/>
    <col min="12804" max="12804" width="18.1640625" bestFit="1" customWidth="1"/>
    <col min="12805" max="12805" width="16" bestFit="1" customWidth="1"/>
    <col min="12806" max="12806" width="9.5" bestFit="1" customWidth="1"/>
    <col min="12807" max="12807" width="12" bestFit="1" customWidth="1"/>
    <col min="12808" max="12808" width="13.33203125" bestFit="1" customWidth="1"/>
    <col min="12809" max="12809" width="11.83203125" bestFit="1" customWidth="1"/>
    <col min="12810" max="12811" width="6.1640625" bestFit="1" customWidth="1"/>
    <col min="12812" max="12812" width="5.1640625" bestFit="1" customWidth="1"/>
    <col min="12813" max="12813" width="6.83203125" bestFit="1" customWidth="1"/>
    <col min="12814" max="12814" width="9.6640625" bestFit="1" customWidth="1"/>
    <col min="12815" max="12815" width="7.1640625" bestFit="1" customWidth="1"/>
    <col min="12816" max="12816" width="11.33203125" bestFit="1" customWidth="1"/>
    <col min="12818" max="12818" width="9.33203125" bestFit="1" customWidth="1"/>
    <col min="12819" max="12819" width="8.5" bestFit="1" customWidth="1"/>
    <col min="12820" max="12820" width="10" bestFit="1" customWidth="1"/>
    <col min="12821" max="12821" width="9.1640625" bestFit="1" customWidth="1"/>
    <col min="12822" max="12822" width="9.33203125" bestFit="1" customWidth="1"/>
    <col min="12823" max="12823" width="11.1640625" bestFit="1" customWidth="1"/>
    <col min="12824" max="12824" width="10" bestFit="1" customWidth="1"/>
    <col min="12825" max="12825" width="9" bestFit="1" customWidth="1"/>
    <col min="12826" max="12826" width="12.83203125" bestFit="1" customWidth="1"/>
    <col min="12827" max="12827" width="9.5" bestFit="1" customWidth="1"/>
    <col min="12828" max="12828" width="12.33203125" bestFit="1" customWidth="1"/>
    <col min="12829" max="12829" width="18.5" bestFit="1" customWidth="1"/>
    <col min="12830" max="12830" width="9" bestFit="1" customWidth="1"/>
    <col min="12831" max="12831" width="13" bestFit="1" customWidth="1"/>
    <col min="12832" max="12832" width="9.6640625" bestFit="1" customWidth="1"/>
    <col min="12833" max="12833" width="12.5" bestFit="1" customWidth="1"/>
    <col min="12834" max="12834" width="18.6640625" bestFit="1" customWidth="1"/>
    <col min="12835" max="12835" width="9.6640625" bestFit="1" customWidth="1"/>
    <col min="12836" max="12837" width="6.33203125" bestFit="1" customWidth="1"/>
    <col min="13057" max="13057" width="9.5" bestFit="1" customWidth="1"/>
    <col min="13058" max="13058" width="7.33203125" bestFit="1" customWidth="1"/>
    <col min="13059" max="13059" width="17.5" bestFit="1" customWidth="1"/>
    <col min="13060" max="13060" width="18.1640625" bestFit="1" customWidth="1"/>
    <col min="13061" max="13061" width="16" bestFit="1" customWidth="1"/>
    <col min="13062" max="13062" width="9.5" bestFit="1" customWidth="1"/>
    <col min="13063" max="13063" width="12" bestFit="1" customWidth="1"/>
    <col min="13064" max="13064" width="13.33203125" bestFit="1" customWidth="1"/>
    <col min="13065" max="13065" width="11.83203125" bestFit="1" customWidth="1"/>
    <col min="13066" max="13067" width="6.1640625" bestFit="1" customWidth="1"/>
    <col min="13068" max="13068" width="5.1640625" bestFit="1" customWidth="1"/>
    <col min="13069" max="13069" width="6.83203125" bestFit="1" customWidth="1"/>
    <col min="13070" max="13070" width="9.6640625" bestFit="1" customWidth="1"/>
    <col min="13071" max="13071" width="7.1640625" bestFit="1" customWidth="1"/>
    <col min="13072" max="13072" width="11.33203125" bestFit="1" customWidth="1"/>
    <col min="13074" max="13074" width="9.33203125" bestFit="1" customWidth="1"/>
    <col min="13075" max="13075" width="8.5" bestFit="1" customWidth="1"/>
    <col min="13076" max="13076" width="10" bestFit="1" customWidth="1"/>
    <col min="13077" max="13077" width="9.1640625" bestFit="1" customWidth="1"/>
    <col min="13078" max="13078" width="9.33203125" bestFit="1" customWidth="1"/>
    <col min="13079" max="13079" width="11.1640625" bestFit="1" customWidth="1"/>
    <col min="13080" max="13080" width="10" bestFit="1" customWidth="1"/>
    <col min="13081" max="13081" width="9" bestFit="1" customWidth="1"/>
    <col min="13082" max="13082" width="12.83203125" bestFit="1" customWidth="1"/>
    <col min="13083" max="13083" width="9.5" bestFit="1" customWidth="1"/>
    <col min="13084" max="13084" width="12.33203125" bestFit="1" customWidth="1"/>
    <col min="13085" max="13085" width="18.5" bestFit="1" customWidth="1"/>
    <col min="13086" max="13086" width="9" bestFit="1" customWidth="1"/>
    <col min="13087" max="13087" width="13" bestFit="1" customWidth="1"/>
    <col min="13088" max="13088" width="9.6640625" bestFit="1" customWidth="1"/>
    <col min="13089" max="13089" width="12.5" bestFit="1" customWidth="1"/>
    <col min="13090" max="13090" width="18.6640625" bestFit="1" customWidth="1"/>
    <col min="13091" max="13091" width="9.6640625" bestFit="1" customWidth="1"/>
    <col min="13092" max="13093" width="6.33203125" bestFit="1" customWidth="1"/>
    <col min="13313" max="13313" width="9.5" bestFit="1" customWidth="1"/>
    <col min="13314" max="13314" width="7.33203125" bestFit="1" customWidth="1"/>
    <col min="13315" max="13315" width="17.5" bestFit="1" customWidth="1"/>
    <col min="13316" max="13316" width="18.1640625" bestFit="1" customWidth="1"/>
    <col min="13317" max="13317" width="16" bestFit="1" customWidth="1"/>
    <col min="13318" max="13318" width="9.5" bestFit="1" customWidth="1"/>
    <col min="13319" max="13319" width="12" bestFit="1" customWidth="1"/>
    <col min="13320" max="13320" width="13.33203125" bestFit="1" customWidth="1"/>
    <col min="13321" max="13321" width="11.83203125" bestFit="1" customWidth="1"/>
    <col min="13322" max="13323" width="6.1640625" bestFit="1" customWidth="1"/>
    <col min="13324" max="13324" width="5.1640625" bestFit="1" customWidth="1"/>
    <col min="13325" max="13325" width="6.83203125" bestFit="1" customWidth="1"/>
    <col min="13326" max="13326" width="9.6640625" bestFit="1" customWidth="1"/>
    <col min="13327" max="13327" width="7.1640625" bestFit="1" customWidth="1"/>
    <col min="13328" max="13328" width="11.33203125" bestFit="1" customWidth="1"/>
    <col min="13330" max="13330" width="9.33203125" bestFit="1" customWidth="1"/>
    <col min="13331" max="13331" width="8.5" bestFit="1" customWidth="1"/>
    <col min="13332" max="13332" width="10" bestFit="1" customWidth="1"/>
    <col min="13333" max="13333" width="9.1640625" bestFit="1" customWidth="1"/>
    <col min="13334" max="13334" width="9.33203125" bestFit="1" customWidth="1"/>
    <col min="13335" max="13335" width="11.1640625" bestFit="1" customWidth="1"/>
    <col min="13336" max="13336" width="10" bestFit="1" customWidth="1"/>
    <col min="13337" max="13337" width="9" bestFit="1" customWidth="1"/>
    <col min="13338" max="13338" width="12.83203125" bestFit="1" customWidth="1"/>
    <col min="13339" max="13339" width="9.5" bestFit="1" customWidth="1"/>
    <col min="13340" max="13340" width="12.33203125" bestFit="1" customWidth="1"/>
    <col min="13341" max="13341" width="18.5" bestFit="1" customWidth="1"/>
    <col min="13342" max="13342" width="9" bestFit="1" customWidth="1"/>
    <col min="13343" max="13343" width="13" bestFit="1" customWidth="1"/>
    <col min="13344" max="13344" width="9.6640625" bestFit="1" customWidth="1"/>
    <col min="13345" max="13345" width="12.5" bestFit="1" customWidth="1"/>
    <col min="13346" max="13346" width="18.6640625" bestFit="1" customWidth="1"/>
    <col min="13347" max="13347" width="9.6640625" bestFit="1" customWidth="1"/>
    <col min="13348" max="13349" width="6.33203125" bestFit="1" customWidth="1"/>
    <col min="13569" max="13569" width="9.5" bestFit="1" customWidth="1"/>
    <col min="13570" max="13570" width="7.33203125" bestFit="1" customWidth="1"/>
    <col min="13571" max="13571" width="17.5" bestFit="1" customWidth="1"/>
    <col min="13572" max="13572" width="18.1640625" bestFit="1" customWidth="1"/>
    <col min="13573" max="13573" width="16" bestFit="1" customWidth="1"/>
    <col min="13574" max="13574" width="9.5" bestFit="1" customWidth="1"/>
    <col min="13575" max="13575" width="12" bestFit="1" customWidth="1"/>
    <col min="13576" max="13576" width="13.33203125" bestFit="1" customWidth="1"/>
    <col min="13577" max="13577" width="11.83203125" bestFit="1" customWidth="1"/>
    <col min="13578" max="13579" width="6.1640625" bestFit="1" customWidth="1"/>
    <col min="13580" max="13580" width="5.1640625" bestFit="1" customWidth="1"/>
    <col min="13581" max="13581" width="6.83203125" bestFit="1" customWidth="1"/>
    <col min="13582" max="13582" width="9.6640625" bestFit="1" customWidth="1"/>
    <col min="13583" max="13583" width="7.1640625" bestFit="1" customWidth="1"/>
    <col min="13584" max="13584" width="11.33203125" bestFit="1" customWidth="1"/>
    <col min="13586" max="13586" width="9.33203125" bestFit="1" customWidth="1"/>
    <col min="13587" max="13587" width="8.5" bestFit="1" customWidth="1"/>
    <col min="13588" max="13588" width="10" bestFit="1" customWidth="1"/>
    <col min="13589" max="13589" width="9.1640625" bestFit="1" customWidth="1"/>
    <col min="13590" max="13590" width="9.33203125" bestFit="1" customWidth="1"/>
    <col min="13591" max="13591" width="11.1640625" bestFit="1" customWidth="1"/>
    <col min="13592" max="13592" width="10" bestFit="1" customWidth="1"/>
    <col min="13593" max="13593" width="9" bestFit="1" customWidth="1"/>
    <col min="13594" max="13594" width="12.83203125" bestFit="1" customWidth="1"/>
    <col min="13595" max="13595" width="9.5" bestFit="1" customWidth="1"/>
    <col min="13596" max="13596" width="12.33203125" bestFit="1" customWidth="1"/>
    <col min="13597" max="13597" width="18.5" bestFit="1" customWidth="1"/>
    <col min="13598" max="13598" width="9" bestFit="1" customWidth="1"/>
    <col min="13599" max="13599" width="13" bestFit="1" customWidth="1"/>
    <col min="13600" max="13600" width="9.6640625" bestFit="1" customWidth="1"/>
    <col min="13601" max="13601" width="12.5" bestFit="1" customWidth="1"/>
    <col min="13602" max="13602" width="18.6640625" bestFit="1" customWidth="1"/>
    <col min="13603" max="13603" width="9.6640625" bestFit="1" customWidth="1"/>
    <col min="13604" max="13605" width="6.33203125" bestFit="1" customWidth="1"/>
    <col min="13825" max="13825" width="9.5" bestFit="1" customWidth="1"/>
    <col min="13826" max="13826" width="7.33203125" bestFit="1" customWidth="1"/>
    <col min="13827" max="13827" width="17.5" bestFit="1" customWidth="1"/>
    <col min="13828" max="13828" width="18.1640625" bestFit="1" customWidth="1"/>
    <col min="13829" max="13829" width="16" bestFit="1" customWidth="1"/>
    <col min="13830" max="13830" width="9.5" bestFit="1" customWidth="1"/>
    <col min="13831" max="13831" width="12" bestFit="1" customWidth="1"/>
    <col min="13832" max="13832" width="13.33203125" bestFit="1" customWidth="1"/>
    <col min="13833" max="13833" width="11.83203125" bestFit="1" customWidth="1"/>
    <col min="13834" max="13835" width="6.1640625" bestFit="1" customWidth="1"/>
    <col min="13836" max="13836" width="5.1640625" bestFit="1" customWidth="1"/>
    <col min="13837" max="13837" width="6.83203125" bestFit="1" customWidth="1"/>
    <col min="13838" max="13838" width="9.6640625" bestFit="1" customWidth="1"/>
    <col min="13839" max="13839" width="7.1640625" bestFit="1" customWidth="1"/>
    <col min="13840" max="13840" width="11.33203125" bestFit="1" customWidth="1"/>
    <col min="13842" max="13842" width="9.33203125" bestFit="1" customWidth="1"/>
    <col min="13843" max="13843" width="8.5" bestFit="1" customWidth="1"/>
    <col min="13844" max="13844" width="10" bestFit="1" customWidth="1"/>
    <col min="13845" max="13845" width="9.1640625" bestFit="1" customWidth="1"/>
    <col min="13846" max="13846" width="9.33203125" bestFit="1" customWidth="1"/>
    <col min="13847" max="13847" width="11.1640625" bestFit="1" customWidth="1"/>
    <col min="13848" max="13848" width="10" bestFit="1" customWidth="1"/>
    <col min="13849" max="13849" width="9" bestFit="1" customWidth="1"/>
    <col min="13850" max="13850" width="12.83203125" bestFit="1" customWidth="1"/>
    <col min="13851" max="13851" width="9.5" bestFit="1" customWidth="1"/>
    <col min="13852" max="13852" width="12.33203125" bestFit="1" customWidth="1"/>
    <col min="13853" max="13853" width="18.5" bestFit="1" customWidth="1"/>
    <col min="13854" max="13854" width="9" bestFit="1" customWidth="1"/>
    <col min="13855" max="13855" width="13" bestFit="1" customWidth="1"/>
    <col min="13856" max="13856" width="9.6640625" bestFit="1" customWidth="1"/>
    <col min="13857" max="13857" width="12.5" bestFit="1" customWidth="1"/>
    <col min="13858" max="13858" width="18.6640625" bestFit="1" customWidth="1"/>
    <col min="13859" max="13859" width="9.6640625" bestFit="1" customWidth="1"/>
    <col min="13860" max="13861" width="6.33203125" bestFit="1" customWidth="1"/>
    <col min="14081" max="14081" width="9.5" bestFit="1" customWidth="1"/>
    <col min="14082" max="14082" width="7.33203125" bestFit="1" customWidth="1"/>
    <col min="14083" max="14083" width="17.5" bestFit="1" customWidth="1"/>
    <col min="14084" max="14084" width="18.1640625" bestFit="1" customWidth="1"/>
    <col min="14085" max="14085" width="16" bestFit="1" customWidth="1"/>
    <col min="14086" max="14086" width="9.5" bestFit="1" customWidth="1"/>
    <col min="14087" max="14087" width="12" bestFit="1" customWidth="1"/>
    <col min="14088" max="14088" width="13.33203125" bestFit="1" customWidth="1"/>
    <col min="14089" max="14089" width="11.83203125" bestFit="1" customWidth="1"/>
    <col min="14090" max="14091" width="6.1640625" bestFit="1" customWidth="1"/>
    <col min="14092" max="14092" width="5.1640625" bestFit="1" customWidth="1"/>
    <col min="14093" max="14093" width="6.83203125" bestFit="1" customWidth="1"/>
    <col min="14094" max="14094" width="9.6640625" bestFit="1" customWidth="1"/>
    <col min="14095" max="14095" width="7.1640625" bestFit="1" customWidth="1"/>
    <col min="14096" max="14096" width="11.33203125" bestFit="1" customWidth="1"/>
    <col min="14098" max="14098" width="9.33203125" bestFit="1" customWidth="1"/>
    <col min="14099" max="14099" width="8.5" bestFit="1" customWidth="1"/>
    <col min="14100" max="14100" width="10" bestFit="1" customWidth="1"/>
    <col min="14101" max="14101" width="9.1640625" bestFit="1" customWidth="1"/>
    <col min="14102" max="14102" width="9.33203125" bestFit="1" customWidth="1"/>
    <col min="14103" max="14103" width="11.1640625" bestFit="1" customWidth="1"/>
    <col min="14104" max="14104" width="10" bestFit="1" customWidth="1"/>
    <col min="14105" max="14105" width="9" bestFit="1" customWidth="1"/>
    <col min="14106" max="14106" width="12.83203125" bestFit="1" customWidth="1"/>
    <col min="14107" max="14107" width="9.5" bestFit="1" customWidth="1"/>
    <col min="14108" max="14108" width="12.33203125" bestFit="1" customWidth="1"/>
    <col min="14109" max="14109" width="18.5" bestFit="1" customWidth="1"/>
    <col min="14110" max="14110" width="9" bestFit="1" customWidth="1"/>
    <col min="14111" max="14111" width="13" bestFit="1" customWidth="1"/>
    <col min="14112" max="14112" width="9.6640625" bestFit="1" customWidth="1"/>
    <col min="14113" max="14113" width="12.5" bestFit="1" customWidth="1"/>
    <col min="14114" max="14114" width="18.6640625" bestFit="1" customWidth="1"/>
    <col min="14115" max="14115" width="9.6640625" bestFit="1" customWidth="1"/>
    <col min="14116" max="14117" width="6.33203125" bestFit="1" customWidth="1"/>
    <col min="14337" max="14337" width="9.5" bestFit="1" customWidth="1"/>
    <col min="14338" max="14338" width="7.33203125" bestFit="1" customWidth="1"/>
    <col min="14339" max="14339" width="17.5" bestFit="1" customWidth="1"/>
    <col min="14340" max="14340" width="18.1640625" bestFit="1" customWidth="1"/>
    <col min="14341" max="14341" width="16" bestFit="1" customWidth="1"/>
    <col min="14342" max="14342" width="9.5" bestFit="1" customWidth="1"/>
    <col min="14343" max="14343" width="12" bestFit="1" customWidth="1"/>
    <col min="14344" max="14344" width="13.33203125" bestFit="1" customWidth="1"/>
    <col min="14345" max="14345" width="11.83203125" bestFit="1" customWidth="1"/>
    <col min="14346" max="14347" width="6.1640625" bestFit="1" customWidth="1"/>
    <col min="14348" max="14348" width="5.1640625" bestFit="1" customWidth="1"/>
    <col min="14349" max="14349" width="6.83203125" bestFit="1" customWidth="1"/>
    <col min="14350" max="14350" width="9.6640625" bestFit="1" customWidth="1"/>
    <col min="14351" max="14351" width="7.1640625" bestFit="1" customWidth="1"/>
    <col min="14352" max="14352" width="11.33203125" bestFit="1" customWidth="1"/>
    <col min="14354" max="14354" width="9.33203125" bestFit="1" customWidth="1"/>
    <col min="14355" max="14355" width="8.5" bestFit="1" customWidth="1"/>
    <col min="14356" max="14356" width="10" bestFit="1" customWidth="1"/>
    <col min="14357" max="14357" width="9.1640625" bestFit="1" customWidth="1"/>
    <col min="14358" max="14358" width="9.33203125" bestFit="1" customWidth="1"/>
    <col min="14359" max="14359" width="11.1640625" bestFit="1" customWidth="1"/>
    <col min="14360" max="14360" width="10" bestFit="1" customWidth="1"/>
    <col min="14361" max="14361" width="9" bestFit="1" customWidth="1"/>
    <col min="14362" max="14362" width="12.83203125" bestFit="1" customWidth="1"/>
    <col min="14363" max="14363" width="9.5" bestFit="1" customWidth="1"/>
    <col min="14364" max="14364" width="12.33203125" bestFit="1" customWidth="1"/>
    <col min="14365" max="14365" width="18.5" bestFit="1" customWidth="1"/>
    <col min="14366" max="14366" width="9" bestFit="1" customWidth="1"/>
    <col min="14367" max="14367" width="13" bestFit="1" customWidth="1"/>
    <col min="14368" max="14368" width="9.6640625" bestFit="1" customWidth="1"/>
    <col min="14369" max="14369" width="12.5" bestFit="1" customWidth="1"/>
    <col min="14370" max="14370" width="18.6640625" bestFit="1" customWidth="1"/>
    <col min="14371" max="14371" width="9.6640625" bestFit="1" customWidth="1"/>
    <col min="14372" max="14373" width="6.33203125" bestFit="1" customWidth="1"/>
    <col min="14593" max="14593" width="9.5" bestFit="1" customWidth="1"/>
    <col min="14594" max="14594" width="7.33203125" bestFit="1" customWidth="1"/>
    <col min="14595" max="14595" width="17.5" bestFit="1" customWidth="1"/>
    <col min="14596" max="14596" width="18.1640625" bestFit="1" customWidth="1"/>
    <col min="14597" max="14597" width="16" bestFit="1" customWidth="1"/>
    <col min="14598" max="14598" width="9.5" bestFit="1" customWidth="1"/>
    <col min="14599" max="14599" width="12" bestFit="1" customWidth="1"/>
    <col min="14600" max="14600" width="13.33203125" bestFit="1" customWidth="1"/>
    <col min="14601" max="14601" width="11.83203125" bestFit="1" customWidth="1"/>
    <col min="14602" max="14603" width="6.1640625" bestFit="1" customWidth="1"/>
    <col min="14604" max="14604" width="5.1640625" bestFit="1" customWidth="1"/>
    <col min="14605" max="14605" width="6.83203125" bestFit="1" customWidth="1"/>
    <col min="14606" max="14606" width="9.6640625" bestFit="1" customWidth="1"/>
    <col min="14607" max="14607" width="7.1640625" bestFit="1" customWidth="1"/>
    <col min="14608" max="14608" width="11.33203125" bestFit="1" customWidth="1"/>
    <col min="14610" max="14610" width="9.33203125" bestFit="1" customWidth="1"/>
    <col min="14611" max="14611" width="8.5" bestFit="1" customWidth="1"/>
    <col min="14612" max="14612" width="10" bestFit="1" customWidth="1"/>
    <col min="14613" max="14613" width="9.1640625" bestFit="1" customWidth="1"/>
    <col min="14614" max="14614" width="9.33203125" bestFit="1" customWidth="1"/>
    <col min="14615" max="14615" width="11.1640625" bestFit="1" customWidth="1"/>
    <col min="14616" max="14616" width="10" bestFit="1" customWidth="1"/>
    <col min="14617" max="14617" width="9" bestFit="1" customWidth="1"/>
    <col min="14618" max="14618" width="12.83203125" bestFit="1" customWidth="1"/>
    <col min="14619" max="14619" width="9.5" bestFit="1" customWidth="1"/>
    <col min="14620" max="14620" width="12.33203125" bestFit="1" customWidth="1"/>
    <col min="14621" max="14621" width="18.5" bestFit="1" customWidth="1"/>
    <col min="14622" max="14622" width="9" bestFit="1" customWidth="1"/>
    <col min="14623" max="14623" width="13" bestFit="1" customWidth="1"/>
    <col min="14624" max="14624" width="9.6640625" bestFit="1" customWidth="1"/>
    <col min="14625" max="14625" width="12.5" bestFit="1" customWidth="1"/>
    <col min="14626" max="14626" width="18.6640625" bestFit="1" customWidth="1"/>
    <col min="14627" max="14627" width="9.6640625" bestFit="1" customWidth="1"/>
    <col min="14628" max="14629" width="6.33203125" bestFit="1" customWidth="1"/>
    <col min="14849" max="14849" width="9.5" bestFit="1" customWidth="1"/>
    <col min="14850" max="14850" width="7.33203125" bestFit="1" customWidth="1"/>
    <col min="14851" max="14851" width="17.5" bestFit="1" customWidth="1"/>
    <col min="14852" max="14852" width="18.1640625" bestFit="1" customWidth="1"/>
    <col min="14853" max="14853" width="16" bestFit="1" customWidth="1"/>
    <col min="14854" max="14854" width="9.5" bestFit="1" customWidth="1"/>
    <col min="14855" max="14855" width="12" bestFit="1" customWidth="1"/>
    <col min="14856" max="14856" width="13.33203125" bestFit="1" customWidth="1"/>
    <col min="14857" max="14857" width="11.83203125" bestFit="1" customWidth="1"/>
    <col min="14858" max="14859" width="6.1640625" bestFit="1" customWidth="1"/>
    <col min="14860" max="14860" width="5.1640625" bestFit="1" customWidth="1"/>
    <col min="14861" max="14861" width="6.83203125" bestFit="1" customWidth="1"/>
    <col min="14862" max="14862" width="9.6640625" bestFit="1" customWidth="1"/>
    <col min="14863" max="14863" width="7.1640625" bestFit="1" customWidth="1"/>
    <col min="14864" max="14864" width="11.33203125" bestFit="1" customWidth="1"/>
    <col min="14866" max="14866" width="9.33203125" bestFit="1" customWidth="1"/>
    <col min="14867" max="14867" width="8.5" bestFit="1" customWidth="1"/>
    <col min="14868" max="14868" width="10" bestFit="1" customWidth="1"/>
    <col min="14869" max="14869" width="9.1640625" bestFit="1" customWidth="1"/>
    <col min="14870" max="14870" width="9.33203125" bestFit="1" customWidth="1"/>
    <col min="14871" max="14871" width="11.1640625" bestFit="1" customWidth="1"/>
    <col min="14872" max="14872" width="10" bestFit="1" customWidth="1"/>
    <col min="14873" max="14873" width="9" bestFit="1" customWidth="1"/>
    <col min="14874" max="14874" width="12.83203125" bestFit="1" customWidth="1"/>
    <col min="14875" max="14875" width="9.5" bestFit="1" customWidth="1"/>
    <col min="14876" max="14876" width="12.33203125" bestFit="1" customWidth="1"/>
    <col min="14877" max="14877" width="18.5" bestFit="1" customWidth="1"/>
    <col min="14878" max="14878" width="9" bestFit="1" customWidth="1"/>
    <col min="14879" max="14879" width="13" bestFit="1" customWidth="1"/>
    <col min="14880" max="14880" width="9.6640625" bestFit="1" customWidth="1"/>
    <col min="14881" max="14881" width="12.5" bestFit="1" customWidth="1"/>
    <col min="14882" max="14882" width="18.6640625" bestFit="1" customWidth="1"/>
    <col min="14883" max="14883" width="9.6640625" bestFit="1" customWidth="1"/>
    <col min="14884" max="14885" width="6.33203125" bestFit="1" customWidth="1"/>
    <col min="15105" max="15105" width="9.5" bestFit="1" customWidth="1"/>
    <col min="15106" max="15106" width="7.33203125" bestFit="1" customWidth="1"/>
    <col min="15107" max="15107" width="17.5" bestFit="1" customWidth="1"/>
    <col min="15108" max="15108" width="18.1640625" bestFit="1" customWidth="1"/>
    <col min="15109" max="15109" width="16" bestFit="1" customWidth="1"/>
    <col min="15110" max="15110" width="9.5" bestFit="1" customWidth="1"/>
    <col min="15111" max="15111" width="12" bestFit="1" customWidth="1"/>
    <col min="15112" max="15112" width="13.33203125" bestFit="1" customWidth="1"/>
    <col min="15113" max="15113" width="11.83203125" bestFit="1" customWidth="1"/>
    <col min="15114" max="15115" width="6.1640625" bestFit="1" customWidth="1"/>
    <col min="15116" max="15116" width="5.1640625" bestFit="1" customWidth="1"/>
    <col min="15117" max="15117" width="6.83203125" bestFit="1" customWidth="1"/>
    <col min="15118" max="15118" width="9.6640625" bestFit="1" customWidth="1"/>
    <col min="15119" max="15119" width="7.1640625" bestFit="1" customWidth="1"/>
    <col min="15120" max="15120" width="11.33203125" bestFit="1" customWidth="1"/>
    <col min="15122" max="15122" width="9.33203125" bestFit="1" customWidth="1"/>
    <col min="15123" max="15123" width="8.5" bestFit="1" customWidth="1"/>
    <col min="15124" max="15124" width="10" bestFit="1" customWidth="1"/>
    <col min="15125" max="15125" width="9.1640625" bestFit="1" customWidth="1"/>
    <col min="15126" max="15126" width="9.33203125" bestFit="1" customWidth="1"/>
    <col min="15127" max="15127" width="11.1640625" bestFit="1" customWidth="1"/>
    <col min="15128" max="15128" width="10" bestFit="1" customWidth="1"/>
    <col min="15129" max="15129" width="9" bestFit="1" customWidth="1"/>
    <col min="15130" max="15130" width="12.83203125" bestFit="1" customWidth="1"/>
    <col min="15131" max="15131" width="9.5" bestFit="1" customWidth="1"/>
    <col min="15132" max="15132" width="12.33203125" bestFit="1" customWidth="1"/>
    <col min="15133" max="15133" width="18.5" bestFit="1" customWidth="1"/>
    <col min="15134" max="15134" width="9" bestFit="1" customWidth="1"/>
    <col min="15135" max="15135" width="13" bestFit="1" customWidth="1"/>
    <col min="15136" max="15136" width="9.6640625" bestFit="1" customWidth="1"/>
    <col min="15137" max="15137" width="12.5" bestFit="1" customWidth="1"/>
    <col min="15138" max="15138" width="18.6640625" bestFit="1" customWidth="1"/>
    <col min="15139" max="15139" width="9.6640625" bestFit="1" customWidth="1"/>
    <col min="15140" max="15141" width="6.33203125" bestFit="1" customWidth="1"/>
    <col min="15361" max="15361" width="9.5" bestFit="1" customWidth="1"/>
    <col min="15362" max="15362" width="7.33203125" bestFit="1" customWidth="1"/>
    <col min="15363" max="15363" width="17.5" bestFit="1" customWidth="1"/>
    <col min="15364" max="15364" width="18.1640625" bestFit="1" customWidth="1"/>
    <col min="15365" max="15365" width="16" bestFit="1" customWidth="1"/>
    <col min="15366" max="15366" width="9.5" bestFit="1" customWidth="1"/>
    <col min="15367" max="15367" width="12" bestFit="1" customWidth="1"/>
    <col min="15368" max="15368" width="13.33203125" bestFit="1" customWidth="1"/>
    <col min="15369" max="15369" width="11.83203125" bestFit="1" customWidth="1"/>
    <col min="15370" max="15371" width="6.1640625" bestFit="1" customWidth="1"/>
    <col min="15372" max="15372" width="5.1640625" bestFit="1" customWidth="1"/>
    <col min="15373" max="15373" width="6.83203125" bestFit="1" customWidth="1"/>
    <col min="15374" max="15374" width="9.6640625" bestFit="1" customWidth="1"/>
    <col min="15375" max="15375" width="7.1640625" bestFit="1" customWidth="1"/>
    <col min="15376" max="15376" width="11.33203125" bestFit="1" customWidth="1"/>
    <col min="15378" max="15378" width="9.33203125" bestFit="1" customWidth="1"/>
    <col min="15379" max="15379" width="8.5" bestFit="1" customWidth="1"/>
    <col min="15380" max="15380" width="10" bestFit="1" customWidth="1"/>
    <col min="15381" max="15381" width="9.1640625" bestFit="1" customWidth="1"/>
    <col min="15382" max="15382" width="9.33203125" bestFit="1" customWidth="1"/>
    <col min="15383" max="15383" width="11.1640625" bestFit="1" customWidth="1"/>
    <col min="15384" max="15384" width="10" bestFit="1" customWidth="1"/>
    <col min="15385" max="15385" width="9" bestFit="1" customWidth="1"/>
    <col min="15386" max="15386" width="12.83203125" bestFit="1" customWidth="1"/>
    <col min="15387" max="15387" width="9.5" bestFit="1" customWidth="1"/>
    <col min="15388" max="15388" width="12.33203125" bestFit="1" customWidth="1"/>
    <col min="15389" max="15389" width="18.5" bestFit="1" customWidth="1"/>
    <col min="15390" max="15390" width="9" bestFit="1" customWidth="1"/>
    <col min="15391" max="15391" width="13" bestFit="1" customWidth="1"/>
    <col min="15392" max="15392" width="9.6640625" bestFit="1" customWidth="1"/>
    <col min="15393" max="15393" width="12.5" bestFit="1" customWidth="1"/>
    <col min="15394" max="15394" width="18.6640625" bestFit="1" customWidth="1"/>
    <col min="15395" max="15395" width="9.6640625" bestFit="1" customWidth="1"/>
    <col min="15396" max="15397" width="6.33203125" bestFit="1" customWidth="1"/>
    <col min="15617" max="15617" width="9.5" bestFit="1" customWidth="1"/>
    <col min="15618" max="15618" width="7.33203125" bestFit="1" customWidth="1"/>
    <col min="15619" max="15619" width="17.5" bestFit="1" customWidth="1"/>
    <col min="15620" max="15620" width="18.1640625" bestFit="1" customWidth="1"/>
    <col min="15621" max="15621" width="16" bestFit="1" customWidth="1"/>
    <col min="15622" max="15622" width="9.5" bestFit="1" customWidth="1"/>
    <col min="15623" max="15623" width="12" bestFit="1" customWidth="1"/>
    <col min="15624" max="15624" width="13.33203125" bestFit="1" customWidth="1"/>
    <col min="15625" max="15625" width="11.83203125" bestFit="1" customWidth="1"/>
    <col min="15626" max="15627" width="6.1640625" bestFit="1" customWidth="1"/>
    <col min="15628" max="15628" width="5.1640625" bestFit="1" customWidth="1"/>
    <col min="15629" max="15629" width="6.83203125" bestFit="1" customWidth="1"/>
    <col min="15630" max="15630" width="9.6640625" bestFit="1" customWidth="1"/>
    <col min="15631" max="15631" width="7.1640625" bestFit="1" customWidth="1"/>
    <col min="15632" max="15632" width="11.33203125" bestFit="1" customWidth="1"/>
    <col min="15634" max="15634" width="9.33203125" bestFit="1" customWidth="1"/>
    <col min="15635" max="15635" width="8.5" bestFit="1" customWidth="1"/>
    <col min="15636" max="15636" width="10" bestFit="1" customWidth="1"/>
    <col min="15637" max="15637" width="9.1640625" bestFit="1" customWidth="1"/>
    <col min="15638" max="15638" width="9.33203125" bestFit="1" customWidth="1"/>
    <col min="15639" max="15639" width="11.1640625" bestFit="1" customWidth="1"/>
    <col min="15640" max="15640" width="10" bestFit="1" customWidth="1"/>
    <col min="15641" max="15641" width="9" bestFit="1" customWidth="1"/>
    <col min="15642" max="15642" width="12.83203125" bestFit="1" customWidth="1"/>
    <col min="15643" max="15643" width="9.5" bestFit="1" customWidth="1"/>
    <col min="15644" max="15644" width="12.33203125" bestFit="1" customWidth="1"/>
    <col min="15645" max="15645" width="18.5" bestFit="1" customWidth="1"/>
    <col min="15646" max="15646" width="9" bestFit="1" customWidth="1"/>
    <col min="15647" max="15647" width="13" bestFit="1" customWidth="1"/>
    <col min="15648" max="15648" width="9.6640625" bestFit="1" customWidth="1"/>
    <col min="15649" max="15649" width="12.5" bestFit="1" customWidth="1"/>
    <col min="15650" max="15650" width="18.6640625" bestFit="1" customWidth="1"/>
    <col min="15651" max="15651" width="9.6640625" bestFit="1" customWidth="1"/>
    <col min="15652" max="15653" width="6.33203125" bestFit="1" customWidth="1"/>
    <col min="15873" max="15873" width="9.5" bestFit="1" customWidth="1"/>
    <col min="15874" max="15874" width="7.33203125" bestFit="1" customWidth="1"/>
    <col min="15875" max="15875" width="17.5" bestFit="1" customWidth="1"/>
    <col min="15876" max="15876" width="18.1640625" bestFit="1" customWidth="1"/>
    <col min="15877" max="15877" width="16" bestFit="1" customWidth="1"/>
    <col min="15878" max="15878" width="9.5" bestFit="1" customWidth="1"/>
    <col min="15879" max="15879" width="12" bestFit="1" customWidth="1"/>
    <col min="15880" max="15880" width="13.33203125" bestFit="1" customWidth="1"/>
    <col min="15881" max="15881" width="11.83203125" bestFit="1" customWidth="1"/>
    <col min="15882" max="15883" width="6.1640625" bestFit="1" customWidth="1"/>
    <col min="15884" max="15884" width="5.1640625" bestFit="1" customWidth="1"/>
    <col min="15885" max="15885" width="6.83203125" bestFit="1" customWidth="1"/>
    <col min="15886" max="15886" width="9.6640625" bestFit="1" customWidth="1"/>
    <col min="15887" max="15887" width="7.1640625" bestFit="1" customWidth="1"/>
    <col min="15888" max="15888" width="11.33203125" bestFit="1" customWidth="1"/>
    <col min="15890" max="15890" width="9.33203125" bestFit="1" customWidth="1"/>
    <col min="15891" max="15891" width="8.5" bestFit="1" customWidth="1"/>
    <col min="15892" max="15892" width="10" bestFit="1" customWidth="1"/>
    <col min="15893" max="15893" width="9.1640625" bestFit="1" customWidth="1"/>
    <col min="15894" max="15894" width="9.33203125" bestFit="1" customWidth="1"/>
    <col min="15895" max="15895" width="11.1640625" bestFit="1" customWidth="1"/>
    <col min="15896" max="15896" width="10" bestFit="1" customWidth="1"/>
    <col min="15897" max="15897" width="9" bestFit="1" customWidth="1"/>
    <col min="15898" max="15898" width="12.83203125" bestFit="1" customWidth="1"/>
    <col min="15899" max="15899" width="9.5" bestFit="1" customWidth="1"/>
    <col min="15900" max="15900" width="12.33203125" bestFit="1" customWidth="1"/>
    <col min="15901" max="15901" width="18.5" bestFit="1" customWidth="1"/>
    <col min="15902" max="15902" width="9" bestFit="1" customWidth="1"/>
    <col min="15903" max="15903" width="13" bestFit="1" customWidth="1"/>
    <col min="15904" max="15904" width="9.6640625" bestFit="1" customWidth="1"/>
    <col min="15905" max="15905" width="12.5" bestFit="1" customWidth="1"/>
    <col min="15906" max="15906" width="18.6640625" bestFit="1" customWidth="1"/>
    <col min="15907" max="15907" width="9.6640625" bestFit="1" customWidth="1"/>
    <col min="15908" max="15909" width="6.33203125" bestFit="1" customWidth="1"/>
    <col min="16129" max="16129" width="9.5" bestFit="1" customWidth="1"/>
    <col min="16130" max="16130" width="7.33203125" bestFit="1" customWidth="1"/>
    <col min="16131" max="16131" width="17.5" bestFit="1" customWidth="1"/>
    <col min="16132" max="16132" width="18.1640625" bestFit="1" customWidth="1"/>
    <col min="16133" max="16133" width="16" bestFit="1" customWidth="1"/>
    <col min="16134" max="16134" width="9.5" bestFit="1" customWidth="1"/>
    <col min="16135" max="16135" width="12" bestFit="1" customWidth="1"/>
    <col min="16136" max="16136" width="13.33203125" bestFit="1" customWidth="1"/>
    <col min="16137" max="16137" width="11.83203125" bestFit="1" customWidth="1"/>
    <col min="16138" max="16139" width="6.1640625" bestFit="1" customWidth="1"/>
    <col min="16140" max="16140" width="5.1640625" bestFit="1" customWidth="1"/>
    <col min="16141" max="16141" width="6.83203125" bestFit="1" customWidth="1"/>
    <col min="16142" max="16142" width="9.6640625" bestFit="1" customWidth="1"/>
    <col min="16143" max="16143" width="7.1640625" bestFit="1" customWidth="1"/>
    <col min="16144" max="16144" width="11.33203125" bestFit="1" customWidth="1"/>
    <col min="16146" max="16146" width="9.33203125" bestFit="1" customWidth="1"/>
    <col min="16147" max="16147" width="8.5" bestFit="1" customWidth="1"/>
    <col min="16148" max="16148" width="10" bestFit="1" customWidth="1"/>
    <col min="16149" max="16149" width="9.1640625" bestFit="1" customWidth="1"/>
    <col min="16150" max="16150" width="9.33203125" bestFit="1" customWidth="1"/>
    <col min="16151" max="16151" width="11.1640625" bestFit="1" customWidth="1"/>
    <col min="16152" max="16152" width="10" bestFit="1" customWidth="1"/>
    <col min="16153" max="16153" width="9" bestFit="1" customWidth="1"/>
    <col min="16154" max="16154" width="12.83203125" bestFit="1" customWidth="1"/>
    <col min="16155" max="16155" width="9.5" bestFit="1" customWidth="1"/>
    <col min="16156" max="16156" width="12.33203125" bestFit="1" customWidth="1"/>
    <col min="16157" max="16157" width="18.5" bestFit="1" customWidth="1"/>
    <col min="16158" max="16158" width="9" bestFit="1" customWidth="1"/>
    <col min="16159" max="16159" width="13" bestFit="1" customWidth="1"/>
    <col min="16160" max="16160" width="9.6640625" bestFit="1" customWidth="1"/>
    <col min="16161" max="16161" width="12.5" bestFit="1" customWidth="1"/>
    <col min="16162" max="16162" width="18.6640625" bestFit="1" customWidth="1"/>
    <col min="16163" max="16163" width="9.6640625" bestFit="1" customWidth="1"/>
    <col min="16164" max="16165" width="6.33203125" bestFit="1" customWidth="1"/>
  </cols>
  <sheetData>
    <row r="1" spans="1:37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414</v>
      </c>
      <c r="AB1" s="9" t="s">
        <v>415</v>
      </c>
      <c r="AC1" s="9" t="s">
        <v>416</v>
      </c>
      <c r="AD1" s="6" t="s">
        <v>412</v>
      </c>
      <c r="AE1" s="9" t="s">
        <v>417</v>
      </c>
      <c r="AF1" s="9" t="s">
        <v>418</v>
      </c>
      <c r="AG1" s="9" t="s">
        <v>419</v>
      </c>
      <c r="AH1" s="9" t="s">
        <v>420</v>
      </c>
      <c r="AI1" s="9" t="s">
        <v>421</v>
      </c>
      <c r="AJ1" s="7" t="s">
        <v>422</v>
      </c>
      <c r="AK1" s="7" t="s">
        <v>423</v>
      </c>
    </row>
    <row r="2" spans="1:37">
      <c r="A2" t="s">
        <v>424</v>
      </c>
      <c r="B2">
        <v>2014</v>
      </c>
      <c r="C2" s="2">
        <v>1</v>
      </c>
      <c r="D2" s="3">
        <v>41800.666666666664</v>
      </c>
      <c r="E2" t="s">
        <v>425</v>
      </c>
      <c r="F2" t="s">
        <v>426</v>
      </c>
      <c r="G2">
        <v>0</v>
      </c>
      <c r="H2" s="4">
        <v>0</v>
      </c>
      <c r="I2" s="9">
        <v>7.5970000000000004</v>
      </c>
      <c r="J2" s="6">
        <v>2385.958591757661</v>
      </c>
      <c r="K2" s="11"/>
      <c r="L2" s="12"/>
      <c r="M2" s="12"/>
      <c r="N2" s="12"/>
      <c r="O2" s="13"/>
      <c r="P2" s="13"/>
      <c r="Q2" s="12"/>
      <c r="R2" s="12"/>
      <c r="S2" s="12"/>
      <c r="T2" s="10">
        <v>1.6717327808639877</v>
      </c>
      <c r="U2" s="14"/>
      <c r="V2" s="10">
        <v>1.7274379100002204</v>
      </c>
      <c r="W2" s="10">
        <v>5.5561135744537388E-2</v>
      </c>
      <c r="X2" s="10">
        <v>1.7206874133302579E-7</v>
      </c>
      <c r="Y2" s="12"/>
      <c r="Z2" s="15"/>
      <c r="AA2" s="15"/>
      <c r="AB2" s="15"/>
      <c r="AC2" s="15"/>
      <c r="AD2" s="12"/>
      <c r="AE2" s="15"/>
      <c r="AF2" s="15"/>
      <c r="AG2" s="15"/>
      <c r="AH2" s="15"/>
      <c r="AI2" s="9">
        <v>1</v>
      </c>
      <c r="AJ2" s="13"/>
      <c r="AK2" s="13"/>
    </row>
    <row r="3" spans="1:37">
      <c r="A3" t="s">
        <v>424</v>
      </c>
      <c r="B3">
        <v>2014</v>
      </c>
      <c r="C3" s="2">
        <v>1</v>
      </c>
      <c r="D3" s="3">
        <v>41800.6875</v>
      </c>
      <c r="E3" t="s">
        <v>427</v>
      </c>
      <c r="F3" t="s">
        <v>428</v>
      </c>
      <c r="G3">
        <v>-45</v>
      </c>
      <c r="H3" s="16">
        <v>1</v>
      </c>
      <c r="I3" s="17">
        <v>4.4610000000000003</v>
      </c>
      <c r="J3" s="6">
        <v>6640.0918688545753</v>
      </c>
      <c r="K3" s="6">
        <v>4032.1330885847037</v>
      </c>
      <c r="L3" s="12"/>
      <c r="M3" s="12"/>
      <c r="N3" s="12"/>
      <c r="O3" s="13"/>
      <c r="P3" s="13"/>
      <c r="Q3" s="12"/>
      <c r="R3" s="12"/>
      <c r="S3" s="12"/>
      <c r="T3" s="10">
        <v>5.2128528920224246</v>
      </c>
      <c r="U3" s="7">
        <v>108.75650441892742</v>
      </c>
      <c r="V3" s="10">
        <v>5.2445144998939979</v>
      </c>
      <c r="W3" s="10">
        <v>3.1224948142123506E-2</v>
      </c>
      <c r="X3" s="10">
        <v>1.7110193662824753E-8</v>
      </c>
      <c r="Y3" s="12"/>
      <c r="Z3" s="15"/>
      <c r="AA3" s="15"/>
      <c r="AB3" s="15"/>
      <c r="AC3" s="15"/>
      <c r="AD3" s="12"/>
      <c r="AE3" s="15"/>
      <c r="AF3" s="15"/>
      <c r="AG3" s="15"/>
      <c r="AH3" s="15"/>
      <c r="AI3" s="9">
        <v>2</v>
      </c>
      <c r="AJ3" s="13"/>
      <c r="AK3" s="13"/>
    </row>
    <row r="4" spans="1:37">
      <c r="A4" t="s">
        <v>424</v>
      </c>
      <c r="B4">
        <v>2014</v>
      </c>
      <c r="C4" s="2">
        <v>1</v>
      </c>
      <c r="D4" s="3">
        <v>41800.697916666664</v>
      </c>
      <c r="E4" t="s">
        <v>429</v>
      </c>
      <c r="F4" t="s">
        <v>430</v>
      </c>
      <c r="G4">
        <v>-95</v>
      </c>
      <c r="H4" s="16">
        <v>1</v>
      </c>
      <c r="I4" s="17">
        <v>4.4610000000000003</v>
      </c>
      <c r="J4" s="6">
        <v>18691.22297660495</v>
      </c>
      <c r="K4" s="6">
        <v>3640.1806567555923</v>
      </c>
      <c r="L4" s="12"/>
      <c r="M4" s="12"/>
      <c r="N4" s="12"/>
      <c r="O4" s="13"/>
      <c r="P4" s="13"/>
      <c r="Q4" s="12"/>
      <c r="R4" s="12"/>
      <c r="S4" s="12"/>
      <c r="T4" s="10">
        <v>14.673681881729555</v>
      </c>
      <c r="U4" s="7">
        <v>98.184587409314389</v>
      </c>
      <c r="V4" s="10">
        <v>15.22953323658799</v>
      </c>
      <c r="W4" s="10">
        <v>0.55458147196465002</v>
      </c>
      <c r="X4" s="10">
        <v>1.9174257503821326E-6</v>
      </c>
      <c r="Y4" s="12"/>
      <c r="Z4" s="15"/>
      <c r="AA4" s="15"/>
      <c r="AB4" s="15"/>
      <c r="AC4" s="15"/>
      <c r="AD4" s="12"/>
      <c r="AE4" s="15"/>
      <c r="AF4" s="15"/>
      <c r="AG4" s="15"/>
      <c r="AH4" s="15"/>
      <c r="AI4" s="9">
        <v>3</v>
      </c>
      <c r="AJ4" s="13"/>
      <c r="AK4" s="13"/>
    </row>
    <row r="5" spans="1:37">
      <c r="A5" t="s">
        <v>424</v>
      </c>
      <c r="B5">
        <v>2014</v>
      </c>
      <c r="C5" s="2">
        <v>1</v>
      </c>
      <c r="D5" s="18"/>
      <c r="E5" s="19"/>
      <c r="F5" t="s">
        <v>431</v>
      </c>
      <c r="G5">
        <v>-45</v>
      </c>
      <c r="H5" s="16">
        <v>10</v>
      </c>
      <c r="I5" s="20"/>
      <c r="J5" s="12"/>
      <c r="K5" s="12"/>
      <c r="L5" s="12"/>
      <c r="M5" s="12"/>
      <c r="N5" s="12"/>
      <c r="O5" s="13"/>
      <c r="P5" s="13"/>
      <c r="Q5" s="12"/>
      <c r="R5" s="12"/>
      <c r="S5" s="12"/>
      <c r="T5" s="21"/>
      <c r="U5" s="13"/>
      <c r="V5" s="21"/>
      <c r="W5" s="21"/>
      <c r="X5" s="21"/>
      <c r="Y5" s="12"/>
      <c r="Z5" s="15"/>
      <c r="AA5" s="15"/>
      <c r="AB5" s="15"/>
      <c r="AC5" s="15"/>
      <c r="AD5" s="12"/>
      <c r="AE5" s="15"/>
      <c r="AF5" s="15"/>
      <c r="AG5" s="15"/>
      <c r="AH5" s="15"/>
      <c r="AI5" s="9">
        <v>4</v>
      </c>
      <c r="AJ5" s="13"/>
      <c r="AK5" s="13"/>
    </row>
    <row r="6" spans="1:37" s="22" customFormat="1">
      <c r="A6" s="22" t="s">
        <v>424</v>
      </c>
      <c r="B6" s="22">
        <v>2014</v>
      </c>
      <c r="C6" s="23">
        <v>1</v>
      </c>
      <c r="D6" s="24"/>
      <c r="E6" s="25"/>
      <c r="F6" s="22" t="s">
        <v>432</v>
      </c>
      <c r="G6" s="22">
        <v>-95</v>
      </c>
      <c r="H6" s="26">
        <v>10</v>
      </c>
      <c r="I6" s="27"/>
      <c r="J6" s="28"/>
      <c r="K6" s="28"/>
      <c r="L6" s="28"/>
      <c r="M6" s="28"/>
      <c r="N6" s="28"/>
      <c r="O6" s="29"/>
      <c r="P6" s="29"/>
      <c r="Q6" s="28"/>
      <c r="R6" s="28"/>
      <c r="S6" s="28"/>
      <c r="T6" s="30"/>
      <c r="U6" s="29"/>
      <c r="V6" s="30"/>
      <c r="W6" s="30"/>
      <c r="X6" s="30"/>
      <c r="Y6" s="28"/>
      <c r="Z6" s="31"/>
      <c r="AA6" s="31"/>
      <c r="AB6" s="31"/>
      <c r="AC6" s="31"/>
      <c r="AD6" s="28"/>
      <c r="AE6" s="31"/>
      <c r="AF6" s="31"/>
      <c r="AG6" s="31"/>
      <c r="AH6" s="31"/>
      <c r="AI6" s="8">
        <v>5</v>
      </c>
      <c r="AJ6" s="29"/>
      <c r="AK6" s="29"/>
    </row>
    <row r="7" spans="1:37">
      <c r="A7" t="s">
        <v>424</v>
      </c>
      <c r="B7">
        <v>2014</v>
      </c>
      <c r="C7" s="2">
        <v>2</v>
      </c>
      <c r="D7" s="3">
        <v>41825.6875</v>
      </c>
      <c r="E7" t="s">
        <v>433</v>
      </c>
      <c r="F7" t="s">
        <v>426</v>
      </c>
      <c r="G7">
        <v>0</v>
      </c>
      <c r="H7" s="4">
        <v>0</v>
      </c>
      <c r="I7" s="9">
        <v>9.1</v>
      </c>
      <c r="J7" s="6">
        <v>5227.3528404156859</v>
      </c>
      <c r="K7" s="11"/>
      <c r="L7" s="7">
        <v>5.01</v>
      </c>
      <c r="M7" s="10">
        <v>-24.092883878424914</v>
      </c>
      <c r="N7" s="7">
        <v>4.1282562904937148E-2</v>
      </c>
      <c r="O7" s="32">
        <v>1.0847504681716797</v>
      </c>
      <c r="P7" s="7">
        <v>18.72</v>
      </c>
      <c r="Q7" s="7">
        <v>0.88262348514200839</v>
      </c>
      <c r="R7" s="7">
        <v>0.42003333333333331</v>
      </c>
      <c r="S7" s="7">
        <v>1.024097319624816</v>
      </c>
      <c r="T7" s="10">
        <v>3.4747761887897983</v>
      </c>
      <c r="U7" s="14"/>
      <c r="V7" s="10">
        <v>3.5947037783257749</v>
      </c>
      <c r="W7" s="10">
        <v>0.11962791792227323</v>
      </c>
      <c r="X7" s="10">
        <v>3.8730945567814694E-7</v>
      </c>
      <c r="Y7" s="12"/>
      <c r="Z7" s="15"/>
      <c r="AA7" s="15"/>
      <c r="AB7" s="15"/>
      <c r="AC7" s="15"/>
      <c r="AD7" s="12"/>
      <c r="AE7" s="15"/>
      <c r="AF7" s="15"/>
      <c r="AG7" s="15"/>
      <c r="AH7" s="15"/>
      <c r="AI7" s="9">
        <v>1</v>
      </c>
      <c r="AJ7" s="13"/>
      <c r="AK7" s="13"/>
    </row>
    <row r="8" spans="1:37">
      <c r="A8" t="s">
        <v>424</v>
      </c>
      <c r="B8">
        <v>2014</v>
      </c>
      <c r="C8" s="2">
        <v>2</v>
      </c>
      <c r="D8" s="3">
        <v>41825.692361111112</v>
      </c>
      <c r="E8" t="s">
        <v>434</v>
      </c>
      <c r="F8" t="s">
        <v>428</v>
      </c>
      <c r="G8">
        <v>-45</v>
      </c>
      <c r="H8" s="16">
        <v>1</v>
      </c>
      <c r="I8" s="17">
        <v>5.3079999999999998</v>
      </c>
      <c r="J8" s="6">
        <v>13673.52718995457</v>
      </c>
      <c r="K8" s="6">
        <v>12607.371392846466</v>
      </c>
      <c r="L8" s="7">
        <v>4.3</v>
      </c>
      <c r="M8" s="10">
        <v>-22.341430435706989</v>
      </c>
      <c r="N8" s="7">
        <v>1.3203534880225789E-2</v>
      </c>
      <c r="O8" s="32">
        <v>1.0866761066477939</v>
      </c>
      <c r="P8" s="13"/>
      <c r="Q8" s="13"/>
      <c r="R8" s="13"/>
      <c r="S8" s="13"/>
      <c r="T8" s="10">
        <v>10.404224469488389</v>
      </c>
      <c r="U8" s="7">
        <v>332.09365727768289</v>
      </c>
      <c r="V8" s="10">
        <v>10.468800771776824</v>
      </c>
      <c r="W8" s="10">
        <v>6.370466533466701E-2</v>
      </c>
      <c r="X8" s="10">
        <v>3.5857124303216051E-8</v>
      </c>
      <c r="Y8" s="12"/>
      <c r="Z8" s="15"/>
      <c r="AA8" s="15"/>
      <c r="AB8" s="15"/>
      <c r="AC8" s="15"/>
      <c r="AD8" s="12"/>
      <c r="AE8" s="15"/>
      <c r="AF8" s="15"/>
      <c r="AG8" s="15"/>
      <c r="AH8" s="15"/>
      <c r="AI8" s="9">
        <v>2</v>
      </c>
      <c r="AJ8" s="13"/>
      <c r="AK8" s="13"/>
    </row>
    <row r="9" spans="1:37">
      <c r="A9" t="s">
        <v>424</v>
      </c>
      <c r="B9">
        <v>2014</v>
      </c>
      <c r="C9" s="2">
        <v>2</v>
      </c>
      <c r="D9" s="3">
        <v>41825.692361111112</v>
      </c>
      <c r="E9" t="s">
        <v>435</v>
      </c>
      <c r="F9" t="s">
        <v>430</v>
      </c>
      <c r="G9">
        <v>-95</v>
      </c>
      <c r="H9" s="16">
        <v>1</v>
      </c>
      <c r="I9" s="17">
        <v>5.3079999999999998</v>
      </c>
      <c r="J9" s="6">
        <v>25853.391362725866</v>
      </c>
      <c r="K9" s="6">
        <v>8578.7713443631164</v>
      </c>
      <c r="L9" s="7">
        <v>5.0999999999999996</v>
      </c>
      <c r="M9" s="10">
        <v>-23.693473766978727</v>
      </c>
      <c r="N9" s="7">
        <v>0.11377279991280978</v>
      </c>
      <c r="O9" s="32">
        <v>1.0851896068996378</v>
      </c>
      <c r="P9" s="7">
        <v>36.940000000000005</v>
      </c>
      <c r="Q9" s="7">
        <v>0.39322791137883756</v>
      </c>
      <c r="R9" s="7">
        <v>1.0796666666666666</v>
      </c>
      <c r="S9" s="7">
        <v>1.5754678384900385</v>
      </c>
      <c r="T9" s="10">
        <v>19.671916638520681</v>
      </c>
      <c r="U9" s="7">
        <v>225.97538074551002</v>
      </c>
      <c r="V9" s="10">
        <v>20.433611143580698</v>
      </c>
      <c r="W9" s="10">
        <v>0.75999056454346736</v>
      </c>
      <c r="X9" s="10">
        <v>2.6990592520221949E-6</v>
      </c>
      <c r="Y9" s="12"/>
      <c r="Z9" s="15"/>
      <c r="AA9" s="15"/>
      <c r="AB9" s="15"/>
      <c r="AC9" s="15"/>
      <c r="AD9" s="12"/>
      <c r="AE9" s="15"/>
      <c r="AF9" s="15"/>
      <c r="AG9" s="15"/>
      <c r="AH9" s="15"/>
      <c r="AI9" s="9">
        <v>3</v>
      </c>
      <c r="AJ9" s="13"/>
      <c r="AK9" s="13"/>
    </row>
    <row r="10" spans="1:37">
      <c r="A10" t="s">
        <v>424</v>
      </c>
      <c r="B10">
        <v>2014</v>
      </c>
      <c r="C10" s="2">
        <v>2</v>
      </c>
      <c r="D10" s="18"/>
      <c r="E10" s="19"/>
      <c r="F10" t="s">
        <v>431</v>
      </c>
      <c r="G10">
        <v>-45</v>
      </c>
      <c r="H10" s="16">
        <v>10</v>
      </c>
      <c r="I10" s="20"/>
      <c r="J10" s="12"/>
      <c r="K10" s="12"/>
      <c r="L10" s="13"/>
      <c r="M10" s="21"/>
      <c r="N10" s="13"/>
      <c r="O10" s="33"/>
      <c r="P10" s="13"/>
      <c r="Q10" s="13"/>
      <c r="R10" s="13"/>
      <c r="S10" s="13"/>
      <c r="T10" s="21"/>
      <c r="U10" s="13"/>
      <c r="V10" s="21"/>
      <c r="W10" s="21"/>
      <c r="X10" s="21"/>
      <c r="Y10" s="12"/>
      <c r="Z10" s="15"/>
      <c r="AA10" s="15"/>
      <c r="AB10" s="15"/>
      <c r="AC10" s="15"/>
      <c r="AD10" s="12"/>
      <c r="AE10" s="15"/>
      <c r="AF10" s="15"/>
      <c r="AG10" s="15"/>
      <c r="AH10" s="15"/>
      <c r="AI10" s="9">
        <v>4</v>
      </c>
      <c r="AJ10" s="13"/>
      <c r="AK10" s="13"/>
    </row>
    <row r="11" spans="1:37" s="22" customFormat="1">
      <c r="A11" s="22" t="s">
        <v>424</v>
      </c>
      <c r="B11" s="22">
        <v>2014</v>
      </c>
      <c r="C11" s="23">
        <v>2</v>
      </c>
      <c r="D11" s="34">
        <v>41825.701388888891</v>
      </c>
      <c r="E11" s="22" t="s">
        <v>436</v>
      </c>
      <c r="F11" s="22" t="s">
        <v>432</v>
      </c>
      <c r="G11" s="22">
        <v>-95</v>
      </c>
      <c r="H11" s="26">
        <v>10</v>
      </c>
      <c r="I11" s="35">
        <v>5.42</v>
      </c>
      <c r="J11" s="36">
        <v>11129.182291610899</v>
      </c>
      <c r="K11" s="36">
        <v>154.39974343622754</v>
      </c>
      <c r="L11" s="37">
        <v>5.62</v>
      </c>
      <c r="M11" s="38">
        <v>-23.530970438294794</v>
      </c>
      <c r="N11" s="37">
        <v>2.1954498400100494E-2</v>
      </c>
      <c r="O11" s="39">
        <v>1.0853682730307461</v>
      </c>
      <c r="P11" s="37">
        <v>6.7289999999999992</v>
      </c>
      <c r="Q11" s="37">
        <v>0.18261562977329091</v>
      </c>
      <c r="R11" s="37">
        <v>0.42593333333333333</v>
      </c>
      <c r="S11" s="37">
        <v>0.88357029974614443</v>
      </c>
      <c r="T11" s="38">
        <v>8.4335538793868263</v>
      </c>
      <c r="U11" s="37">
        <v>4.0544880338841693</v>
      </c>
      <c r="V11" s="38">
        <v>9.5163309669065121</v>
      </c>
      <c r="W11" s="38">
        <v>1.0819720175235963</v>
      </c>
      <c r="X11" s="38">
        <v>1.2768691708582938E-5</v>
      </c>
      <c r="Y11" s="28"/>
      <c r="Z11" s="31"/>
      <c r="AA11" s="31"/>
      <c r="AB11" s="31"/>
      <c r="AC11" s="31"/>
      <c r="AD11" s="28"/>
      <c r="AE11" s="31"/>
      <c r="AF11" s="31"/>
      <c r="AG11" s="31"/>
      <c r="AH11" s="31"/>
      <c r="AI11" s="8">
        <v>5</v>
      </c>
      <c r="AJ11" s="29"/>
      <c r="AK11" s="29"/>
    </row>
    <row r="12" spans="1:37">
      <c r="A12" t="s">
        <v>424</v>
      </c>
      <c r="B12">
        <v>2014</v>
      </c>
      <c r="C12" s="2">
        <v>3</v>
      </c>
      <c r="D12" s="3">
        <v>41842.511111111111</v>
      </c>
      <c r="E12" t="s">
        <v>437</v>
      </c>
      <c r="F12" t="s">
        <v>426</v>
      </c>
      <c r="G12">
        <v>0</v>
      </c>
      <c r="H12" s="4">
        <v>0</v>
      </c>
      <c r="I12" s="9">
        <v>11.56</v>
      </c>
      <c r="J12" s="6">
        <v>6017.0534232831887</v>
      </c>
      <c r="K12" s="6">
        <v>493.27891827945274</v>
      </c>
      <c r="L12" s="7">
        <v>4.83</v>
      </c>
      <c r="M12" s="10">
        <v>-23.442608271917926</v>
      </c>
      <c r="N12" s="7">
        <v>6.0878978309430398E-2</v>
      </c>
      <c r="O12" s="32">
        <v>1.0854654235476551</v>
      </c>
      <c r="P12" s="7">
        <v>27.946666666666669</v>
      </c>
      <c r="Q12" s="7">
        <v>0.41162771771797296</v>
      </c>
      <c r="R12" s="7">
        <v>0.53383333333333327</v>
      </c>
      <c r="S12" s="7">
        <v>1.270817968379631</v>
      </c>
      <c r="T12" s="10">
        <v>3.6789381825053868</v>
      </c>
      <c r="U12" s="7">
        <v>11.045349362656186</v>
      </c>
      <c r="V12" s="10">
        <v>3.7676009824327856</v>
      </c>
      <c r="W12" s="10">
        <v>8.8348918065281903E-2</v>
      </c>
      <c r="X12" s="10">
        <v>2.0265285702441993E-7</v>
      </c>
      <c r="Y12" s="12"/>
      <c r="Z12" s="15"/>
      <c r="AA12" s="15"/>
      <c r="AB12" s="15"/>
      <c r="AC12" s="15"/>
      <c r="AD12" s="12"/>
      <c r="AE12" s="15"/>
      <c r="AF12" s="15"/>
      <c r="AG12" s="15"/>
      <c r="AH12" s="15"/>
      <c r="AI12" s="9">
        <v>1</v>
      </c>
      <c r="AJ12" s="13"/>
      <c r="AK12" s="13"/>
    </row>
    <row r="13" spans="1:37">
      <c r="A13" t="s">
        <v>424</v>
      </c>
      <c r="B13">
        <v>2014</v>
      </c>
      <c r="C13" s="2">
        <v>3</v>
      </c>
      <c r="D13" s="3">
        <v>41842.51666666667</v>
      </c>
      <c r="E13" t="s">
        <v>438</v>
      </c>
      <c r="F13" t="s">
        <v>428</v>
      </c>
      <c r="G13">
        <v>-45</v>
      </c>
      <c r="H13" s="16">
        <v>1</v>
      </c>
      <c r="I13" s="17">
        <v>7.9210000000000003</v>
      </c>
      <c r="J13" s="6">
        <v>22181.315195747335</v>
      </c>
      <c r="K13" s="6">
        <v>36906.452101445626</v>
      </c>
      <c r="L13" s="7">
        <v>4.62</v>
      </c>
      <c r="M13" s="10">
        <v>-21.860729945320934</v>
      </c>
      <c r="N13" s="7">
        <v>5.1575187832910097E-2</v>
      </c>
      <c r="O13" s="32">
        <v>1.0872046005096729</v>
      </c>
      <c r="P13" s="7">
        <v>55.383333333333333</v>
      </c>
      <c r="Q13" s="7">
        <v>1.3239268887225246</v>
      </c>
      <c r="R13" s="7">
        <v>2</v>
      </c>
      <c r="S13" s="7">
        <v>1.9615045245933012</v>
      </c>
      <c r="T13" s="10">
        <v>15.364538512811807</v>
      </c>
      <c r="U13" s="7">
        <v>905.98457202080203</v>
      </c>
      <c r="V13" s="10">
        <v>15.575478703087843</v>
      </c>
      <c r="W13" s="10">
        <v>0.20964315535404399</v>
      </c>
      <c r="X13" s="10">
        <v>2.670672707888616E-7</v>
      </c>
      <c r="Y13" s="12"/>
      <c r="Z13" s="15"/>
      <c r="AA13" s="15"/>
      <c r="AB13" s="15"/>
      <c r="AC13" s="15"/>
      <c r="AD13" s="12"/>
      <c r="AE13" s="15"/>
      <c r="AF13" s="15"/>
      <c r="AG13" s="15"/>
      <c r="AH13" s="15"/>
      <c r="AI13" s="9">
        <v>2</v>
      </c>
      <c r="AJ13" s="13"/>
      <c r="AK13" s="13"/>
    </row>
    <row r="14" spans="1:37">
      <c r="A14" t="s">
        <v>424</v>
      </c>
      <c r="B14">
        <v>2014</v>
      </c>
      <c r="C14" s="2">
        <v>3</v>
      </c>
      <c r="D14" s="3">
        <v>41842.520138888889</v>
      </c>
      <c r="E14" t="s">
        <v>439</v>
      </c>
      <c r="F14" t="s">
        <v>430</v>
      </c>
      <c r="G14">
        <v>-95</v>
      </c>
      <c r="H14" s="16">
        <v>1</v>
      </c>
      <c r="I14" s="17">
        <v>7.9210000000000003</v>
      </c>
      <c r="J14" s="6">
        <v>33905.04505492044</v>
      </c>
      <c r="K14" s="6">
        <v>8039.5193604165834</v>
      </c>
      <c r="L14" s="7">
        <v>5.33</v>
      </c>
      <c r="M14" s="10">
        <v>-23.781395956638391</v>
      </c>
      <c r="N14" s="7">
        <v>0.10840164512896794</v>
      </c>
      <c r="O14" s="32">
        <v>1.0850929395801547</v>
      </c>
      <c r="P14" s="7">
        <v>62.95000000000001</v>
      </c>
      <c r="Q14" s="7">
        <v>0.83682714478575948</v>
      </c>
      <c r="R14" s="7">
        <v>2.2749999999999999</v>
      </c>
      <c r="S14" s="7">
        <v>0.79971012741363956</v>
      </c>
      <c r="T14" s="10">
        <v>23.485323838003062</v>
      </c>
      <c r="U14" s="7">
        <v>197.35520734908755</v>
      </c>
      <c r="V14" s="10">
        <v>25.130881531636799</v>
      </c>
      <c r="W14" s="10">
        <v>1.6434546341034686</v>
      </c>
      <c r="X14" s="10">
        <v>1.073736461495449E-5</v>
      </c>
      <c r="Y14" s="12"/>
      <c r="Z14" s="15"/>
      <c r="AA14" s="15"/>
      <c r="AB14" s="15"/>
      <c r="AC14" s="15"/>
      <c r="AD14" s="12"/>
      <c r="AE14" s="15"/>
      <c r="AF14" s="15"/>
      <c r="AG14" s="15"/>
      <c r="AH14" s="15"/>
      <c r="AI14" s="9">
        <v>3</v>
      </c>
      <c r="AJ14" s="13"/>
      <c r="AK14" s="13"/>
    </row>
    <row r="15" spans="1:37">
      <c r="A15" t="s">
        <v>424</v>
      </c>
      <c r="B15">
        <v>2014</v>
      </c>
      <c r="C15" s="2">
        <v>3</v>
      </c>
      <c r="D15" s="18"/>
      <c r="E15" s="19"/>
      <c r="F15" t="s">
        <v>431</v>
      </c>
      <c r="G15">
        <v>-45</v>
      </c>
      <c r="H15" s="16">
        <v>10</v>
      </c>
      <c r="I15" s="20"/>
      <c r="J15" s="12"/>
      <c r="K15" s="12"/>
      <c r="L15" s="13"/>
      <c r="M15" s="21"/>
      <c r="N15" s="13"/>
      <c r="O15" s="33"/>
      <c r="P15" s="13"/>
      <c r="Q15" s="13"/>
      <c r="R15" s="13"/>
      <c r="S15" s="13"/>
      <c r="T15" s="21"/>
      <c r="U15" s="13"/>
      <c r="V15" s="21"/>
      <c r="W15" s="21"/>
      <c r="X15" s="21"/>
      <c r="Y15" s="12"/>
      <c r="Z15" s="15"/>
      <c r="AA15" s="15"/>
      <c r="AB15" s="15"/>
      <c r="AC15" s="15"/>
      <c r="AD15" s="12"/>
      <c r="AE15" s="15"/>
      <c r="AF15" s="15"/>
      <c r="AG15" s="15"/>
      <c r="AH15" s="15"/>
      <c r="AI15" s="9">
        <v>4</v>
      </c>
      <c r="AJ15" s="13"/>
      <c r="AK15" s="13"/>
    </row>
    <row r="16" spans="1:37" s="22" customFormat="1">
      <c r="A16" s="22" t="s">
        <v>424</v>
      </c>
      <c r="B16" s="22">
        <v>2014</v>
      </c>
      <c r="C16" s="23">
        <v>3</v>
      </c>
      <c r="D16" s="34">
        <v>41842.523611111108</v>
      </c>
      <c r="E16" s="22" t="s">
        <v>440</v>
      </c>
      <c r="F16" s="22" t="s">
        <v>432</v>
      </c>
      <c r="G16" s="22">
        <v>-95</v>
      </c>
      <c r="H16" s="26">
        <v>10</v>
      </c>
      <c r="I16" s="35">
        <v>7.5170000000000003</v>
      </c>
      <c r="J16" s="36">
        <v>14194.398325545795</v>
      </c>
      <c r="K16" s="36">
        <v>307.65118930364156</v>
      </c>
      <c r="L16" s="37">
        <v>5.71</v>
      </c>
      <c r="M16" s="38">
        <v>-23.370307007391382</v>
      </c>
      <c r="N16" s="37">
        <v>4.8311489316724326E-2</v>
      </c>
      <c r="O16" s="39">
        <v>1.0855449156308195</v>
      </c>
      <c r="P16" s="37">
        <v>8.9943333333333353</v>
      </c>
      <c r="Q16" s="37">
        <v>0.7858808818323284</v>
      </c>
      <c r="R16" s="37">
        <v>0.65660000000000007</v>
      </c>
      <c r="S16" s="37">
        <v>0.77851830150058954</v>
      </c>
      <c r="T16" s="38">
        <v>9.9736077566592183</v>
      </c>
      <c r="U16" s="37">
        <v>7.6331331046625142</v>
      </c>
      <c r="V16" s="38">
        <v>11.632747699994638</v>
      </c>
      <c r="W16" s="38">
        <v>1.658145760516436</v>
      </c>
      <c r="X16" s="38">
        <v>2.5674976174937984E-5</v>
      </c>
      <c r="Y16" s="28"/>
      <c r="Z16" s="31"/>
      <c r="AA16" s="31"/>
      <c r="AB16" s="31"/>
      <c r="AC16" s="31"/>
      <c r="AD16" s="28"/>
      <c r="AE16" s="31"/>
      <c r="AF16" s="31"/>
      <c r="AG16" s="31"/>
      <c r="AH16" s="31"/>
      <c r="AI16" s="8">
        <v>5</v>
      </c>
      <c r="AJ16" s="29"/>
      <c r="AK16" s="29"/>
    </row>
    <row r="17" spans="1:37">
      <c r="A17" t="s">
        <v>424</v>
      </c>
      <c r="B17">
        <v>2014</v>
      </c>
      <c r="C17" s="2">
        <v>4</v>
      </c>
      <c r="D17" s="3">
        <v>41863.425000000003</v>
      </c>
      <c r="E17" t="s">
        <v>441</v>
      </c>
      <c r="F17" t="s">
        <v>426</v>
      </c>
      <c r="G17">
        <v>0</v>
      </c>
      <c r="H17" s="4">
        <v>0</v>
      </c>
      <c r="I17" s="9">
        <v>11.57</v>
      </c>
      <c r="J17" s="6">
        <v>5725.5777155171963</v>
      </c>
      <c r="K17" s="6">
        <v>393.38344455597019</v>
      </c>
      <c r="L17" s="7">
        <v>4.9800000000000004</v>
      </c>
      <c r="M17" s="10">
        <v>-23.497047085724319</v>
      </c>
      <c r="N17" s="7">
        <v>3.7709415269929526E-2</v>
      </c>
      <c r="O17" s="32">
        <v>1.0854055703647392</v>
      </c>
      <c r="P17" s="7">
        <v>28.743333333333329</v>
      </c>
      <c r="Q17" s="7">
        <v>0.65303992695354929</v>
      </c>
      <c r="R17" s="7">
        <v>0.56289999999999996</v>
      </c>
      <c r="S17" s="7">
        <v>1.8616142605007036</v>
      </c>
      <c r="T17" s="10">
        <v>3.4995573057831759</v>
      </c>
      <c r="U17" s="7">
        <v>8.8063810896946002</v>
      </c>
      <c r="V17" s="10">
        <v>3.6185953987943944</v>
      </c>
      <c r="W17" s="10">
        <v>0.11873643474374619</v>
      </c>
      <c r="X17" s="10">
        <v>3.848182344432269E-7</v>
      </c>
      <c r="Y17" s="12"/>
      <c r="Z17" s="15"/>
      <c r="AA17" s="15"/>
      <c r="AB17" s="15"/>
      <c r="AC17" s="15"/>
      <c r="AD17" s="12"/>
      <c r="AE17" s="15"/>
      <c r="AF17" s="15"/>
      <c r="AG17" s="15"/>
      <c r="AH17" s="15"/>
      <c r="AI17" s="9">
        <v>1</v>
      </c>
      <c r="AJ17" s="13"/>
      <c r="AK17" s="13"/>
    </row>
    <row r="18" spans="1:37">
      <c r="A18" t="s">
        <v>424</v>
      </c>
      <c r="B18">
        <v>2014</v>
      </c>
      <c r="C18" s="2">
        <v>4</v>
      </c>
      <c r="D18" s="3">
        <v>41863.432638888888</v>
      </c>
      <c r="E18" t="s">
        <v>442</v>
      </c>
      <c r="F18" t="s">
        <v>428</v>
      </c>
      <c r="G18">
        <v>-45</v>
      </c>
      <c r="H18" s="16">
        <v>1</v>
      </c>
      <c r="I18" s="17">
        <v>9.7899999999999991</v>
      </c>
      <c r="J18" s="6">
        <v>27196.613233668759</v>
      </c>
      <c r="K18" s="6">
        <v>54501.829932530483</v>
      </c>
      <c r="L18" s="7">
        <v>5.23</v>
      </c>
      <c r="M18" s="10">
        <v>-21.503313720727213</v>
      </c>
      <c r="N18" s="7">
        <v>8.3296158374801796E-2</v>
      </c>
      <c r="O18" s="32">
        <v>1.0875975489774954</v>
      </c>
      <c r="P18" s="7">
        <v>38.336666666666673</v>
      </c>
      <c r="Q18" s="7">
        <v>0.55722006677721947</v>
      </c>
      <c r="R18" s="7">
        <v>0.93396666666666672</v>
      </c>
      <c r="S18" s="7">
        <v>1.3959151451137735</v>
      </c>
      <c r="T18" s="10">
        <v>17.653827489087398</v>
      </c>
      <c r="U18" s="7">
        <v>1275.0712943915698</v>
      </c>
      <c r="V18" s="10">
        <v>18.679953109984865</v>
      </c>
      <c r="W18" s="10">
        <v>1.0245647677745209</v>
      </c>
      <c r="X18" s="10">
        <v>5.6159978115462269E-6</v>
      </c>
      <c r="Y18" s="12"/>
      <c r="Z18" s="15"/>
      <c r="AA18" s="15"/>
      <c r="AB18" s="15"/>
      <c r="AC18" s="15"/>
      <c r="AD18" s="12"/>
      <c r="AE18" s="15"/>
      <c r="AF18" s="15"/>
      <c r="AG18" s="15"/>
      <c r="AH18" s="15"/>
      <c r="AI18" s="9">
        <v>2</v>
      </c>
      <c r="AJ18" s="13"/>
      <c r="AK18" s="13"/>
    </row>
    <row r="19" spans="1:37">
      <c r="A19" t="s">
        <v>424</v>
      </c>
      <c r="B19">
        <v>2014</v>
      </c>
      <c r="C19" s="2">
        <v>4</v>
      </c>
      <c r="D19" s="3">
        <v>41863.440972222219</v>
      </c>
      <c r="E19" t="s">
        <v>443</v>
      </c>
      <c r="F19" t="s">
        <v>430</v>
      </c>
      <c r="G19">
        <v>-95</v>
      </c>
      <c r="H19" s="16">
        <v>1</v>
      </c>
      <c r="I19" s="17">
        <v>9.7899999999999991</v>
      </c>
      <c r="J19" s="6">
        <v>16357.021515000471</v>
      </c>
      <c r="K19" s="6">
        <v>18112.865253575732</v>
      </c>
      <c r="L19" s="7">
        <v>4.58</v>
      </c>
      <c r="M19" s="10">
        <v>-21.652851836461238</v>
      </c>
      <c r="N19" s="7">
        <v>3.0232432915662154E-2</v>
      </c>
      <c r="O19" s="32">
        <v>1.087433145031494</v>
      </c>
      <c r="P19" s="7">
        <v>57.313333333333333</v>
      </c>
      <c r="Q19" s="7">
        <v>0.4848939012933533</v>
      </c>
      <c r="R19" s="7">
        <v>2.8023333333333333</v>
      </c>
      <c r="S19" s="7">
        <v>0.59104357077696223</v>
      </c>
      <c r="T19" s="10">
        <v>10.617646895225407</v>
      </c>
      <c r="U19" s="7">
        <v>423.75080933258863</v>
      </c>
      <c r="V19" s="10">
        <v>10.756494877386309</v>
      </c>
      <c r="W19" s="10">
        <v>0.13795225922780155</v>
      </c>
      <c r="X19" s="10">
        <v>1.6928416264545533E-7</v>
      </c>
      <c r="Y19" s="12"/>
      <c r="Z19" s="15"/>
      <c r="AA19" s="15"/>
      <c r="AB19" s="15"/>
      <c r="AC19" s="15"/>
      <c r="AD19" s="12"/>
      <c r="AE19" s="15"/>
      <c r="AF19" s="15"/>
      <c r="AG19" s="15"/>
      <c r="AH19" s="15"/>
      <c r="AI19" s="9">
        <v>3</v>
      </c>
      <c r="AJ19" s="13"/>
      <c r="AK19" s="13"/>
    </row>
    <row r="20" spans="1:37">
      <c r="A20" t="s">
        <v>424</v>
      </c>
      <c r="B20">
        <v>2014</v>
      </c>
      <c r="C20" s="2">
        <v>4</v>
      </c>
      <c r="D20" s="19"/>
      <c r="E20" s="19"/>
      <c r="F20" t="s">
        <v>431</v>
      </c>
      <c r="G20">
        <v>-45</v>
      </c>
      <c r="H20" s="16">
        <v>10</v>
      </c>
      <c r="I20" s="20"/>
      <c r="J20" s="12"/>
      <c r="K20" s="12"/>
      <c r="L20" s="13"/>
      <c r="M20" s="21"/>
      <c r="N20" s="13"/>
      <c r="O20" s="33"/>
      <c r="P20" s="13"/>
      <c r="Q20" s="13"/>
      <c r="R20" s="13"/>
      <c r="S20" s="13"/>
      <c r="T20" s="21"/>
      <c r="U20" s="21"/>
      <c r="V20" s="21"/>
      <c r="W20" s="21"/>
      <c r="X20" s="21"/>
      <c r="Y20" s="12"/>
      <c r="Z20" s="15"/>
      <c r="AA20" s="15"/>
      <c r="AB20" s="15"/>
      <c r="AC20" s="15"/>
      <c r="AD20" s="12"/>
      <c r="AE20" s="15"/>
      <c r="AF20" s="15"/>
      <c r="AG20" s="15"/>
      <c r="AH20" s="15"/>
      <c r="AI20" s="9">
        <v>4</v>
      </c>
      <c r="AJ20" s="13"/>
      <c r="AK20" s="13"/>
    </row>
    <row r="21" spans="1:37" s="22" customFormat="1">
      <c r="A21" s="22" t="s">
        <v>424</v>
      </c>
      <c r="B21" s="22">
        <v>2014</v>
      </c>
      <c r="C21" s="23">
        <v>4</v>
      </c>
      <c r="D21" s="34">
        <v>41863.451388888891</v>
      </c>
      <c r="E21" s="22" t="s">
        <v>444</v>
      </c>
      <c r="F21" s="22" t="s">
        <v>432</v>
      </c>
      <c r="G21" s="22">
        <v>-95</v>
      </c>
      <c r="H21" s="26">
        <v>10</v>
      </c>
      <c r="I21" s="35">
        <v>9.1</v>
      </c>
      <c r="J21" s="36">
        <v>16553.114906138391</v>
      </c>
      <c r="K21" s="36">
        <v>158.31219497559454</v>
      </c>
      <c r="L21" s="8"/>
      <c r="M21" s="38">
        <v>-22.705120918070236</v>
      </c>
      <c r="N21" s="37">
        <v>5.7180999175135208E-2</v>
      </c>
      <c r="O21" s="39">
        <v>1.0862762526943022</v>
      </c>
      <c r="P21" s="40">
        <v>19.936666666666667</v>
      </c>
      <c r="Q21" s="37">
        <v>1.1004502706506794</v>
      </c>
      <c r="R21" s="37">
        <v>1.9850000000000001</v>
      </c>
      <c r="S21" s="37">
        <v>1.2370810234567904</v>
      </c>
      <c r="T21" s="38">
        <v>11.003345533028378</v>
      </c>
      <c r="U21" s="37">
        <v>3.7692580800232065</v>
      </c>
      <c r="V21" s="38">
        <v>12.52997272568604</v>
      </c>
      <c r="W21" s="38">
        <v>1.5255640935655914</v>
      </c>
      <c r="X21" s="38">
        <v>1.9890972372933441E-5</v>
      </c>
      <c r="Y21" s="28"/>
      <c r="Z21" s="31"/>
      <c r="AA21" s="31"/>
      <c r="AB21" s="31"/>
      <c r="AC21" s="31"/>
      <c r="AD21" s="28"/>
      <c r="AE21" s="31"/>
      <c r="AF21" s="31"/>
      <c r="AG21" s="31"/>
      <c r="AH21" s="31"/>
      <c r="AI21" s="8">
        <v>5</v>
      </c>
      <c r="AJ21" s="29"/>
      <c r="AK21" s="29"/>
    </row>
    <row r="22" spans="1:37">
      <c r="A22" t="s">
        <v>424</v>
      </c>
      <c r="B22">
        <v>2014</v>
      </c>
      <c r="C22" s="2">
        <v>5</v>
      </c>
      <c r="D22" s="3">
        <v>41873.555555555555</v>
      </c>
      <c r="E22" t="s">
        <v>445</v>
      </c>
      <c r="F22" t="s">
        <v>426</v>
      </c>
      <c r="G22">
        <v>0</v>
      </c>
      <c r="H22" s="4">
        <v>0</v>
      </c>
      <c r="I22" s="7">
        <v>9.038333333333334</v>
      </c>
      <c r="J22" s="6">
        <v>3866.062359853207</v>
      </c>
      <c r="K22" s="6">
        <v>180.65020551069765</v>
      </c>
      <c r="L22" s="7">
        <v>4.49</v>
      </c>
      <c r="M22" s="10">
        <v>-20.405075805379049</v>
      </c>
      <c r="N22" s="7">
        <v>9.5684812448650181E-2</v>
      </c>
      <c r="O22" s="32">
        <v>1.0888049477865638</v>
      </c>
      <c r="P22" s="7">
        <v>38.226666666666667</v>
      </c>
      <c r="Q22" s="7">
        <v>1.2671511605757222</v>
      </c>
      <c r="R22" s="7">
        <v>0.65010000000000001</v>
      </c>
      <c r="S22" s="7">
        <v>2.0180080124590631</v>
      </c>
      <c r="T22" s="10">
        <v>2.5753813949985624</v>
      </c>
      <c r="U22" s="7">
        <v>4.3079063376494933</v>
      </c>
      <c r="V22" s="10">
        <v>2.6023363345246557</v>
      </c>
      <c r="W22" s="10">
        <v>2.6738250676136509E-2</v>
      </c>
      <c r="X22" s="10">
        <v>2.6096270193804021E-8</v>
      </c>
      <c r="Y22" s="12"/>
      <c r="Z22" s="15"/>
      <c r="AA22" s="15"/>
      <c r="AB22" s="15"/>
      <c r="AC22" s="15"/>
      <c r="AD22" s="12"/>
      <c r="AE22" s="15"/>
      <c r="AF22" s="15"/>
      <c r="AG22" s="15"/>
      <c r="AH22" s="15"/>
      <c r="AI22" s="9">
        <v>1</v>
      </c>
      <c r="AJ22" s="13"/>
      <c r="AK22" s="13"/>
    </row>
    <row r="23" spans="1:37">
      <c r="A23" t="s">
        <v>424</v>
      </c>
      <c r="B23">
        <v>2014</v>
      </c>
      <c r="C23" s="2">
        <v>5</v>
      </c>
      <c r="D23" s="3">
        <v>41873.548611111109</v>
      </c>
      <c r="E23" t="s">
        <v>446</v>
      </c>
      <c r="F23" t="s">
        <v>428</v>
      </c>
      <c r="G23">
        <v>-45</v>
      </c>
      <c r="H23" s="16">
        <v>1</v>
      </c>
      <c r="I23" s="5">
        <v>9.038333333333334</v>
      </c>
      <c r="J23" s="6">
        <v>17642.805787615423</v>
      </c>
      <c r="K23" s="6">
        <v>10653.928817110484</v>
      </c>
      <c r="L23" s="7">
        <v>4.2699999999999996</v>
      </c>
      <c r="M23" s="10">
        <v>-22.796068494493468</v>
      </c>
      <c r="N23" s="7">
        <v>3.1754264805430747E-2</v>
      </c>
      <c r="O23" s="32">
        <v>1.086176261263329</v>
      </c>
      <c r="P23" s="7">
        <v>75.653333333333322</v>
      </c>
      <c r="Q23" s="7">
        <v>1.0415842859289142</v>
      </c>
      <c r="R23" s="7">
        <v>3.3626666666666671</v>
      </c>
      <c r="S23" s="7">
        <v>0.99804391167382256</v>
      </c>
      <c r="T23" s="10">
        <v>11.752773119449358</v>
      </c>
      <c r="U23" s="7">
        <v>254.06075427563778</v>
      </c>
      <c r="V23" s="10">
        <v>11.827282317680019</v>
      </c>
      <c r="W23" s="10">
        <v>7.3524450777225275E-2</v>
      </c>
      <c r="X23" s="10">
        <v>4.3239159041035585E-8</v>
      </c>
      <c r="Y23" s="12"/>
      <c r="Z23" s="15"/>
      <c r="AA23" s="15"/>
      <c r="AB23" s="15"/>
      <c r="AC23" s="15"/>
      <c r="AD23" s="12"/>
      <c r="AE23" s="15"/>
      <c r="AF23" s="15"/>
      <c r="AG23" s="15"/>
      <c r="AH23" s="15"/>
      <c r="AI23" s="9">
        <v>2</v>
      </c>
      <c r="AJ23" s="13"/>
      <c r="AK23" s="13"/>
    </row>
    <row r="24" spans="1:37">
      <c r="A24" t="s">
        <v>424</v>
      </c>
      <c r="B24">
        <v>2014</v>
      </c>
      <c r="C24" s="2">
        <v>5</v>
      </c>
      <c r="D24" s="3">
        <v>41873.576388888891</v>
      </c>
      <c r="E24" t="s">
        <v>447</v>
      </c>
      <c r="F24" t="s">
        <v>430</v>
      </c>
      <c r="G24">
        <v>-95</v>
      </c>
      <c r="H24" s="16">
        <v>1</v>
      </c>
      <c r="I24" s="5">
        <v>9.038333333333334</v>
      </c>
      <c r="J24" s="6">
        <v>36977.599640460285</v>
      </c>
      <c r="K24" s="6">
        <v>36479.879561743437</v>
      </c>
      <c r="L24" s="7">
        <v>5.27</v>
      </c>
      <c r="M24" s="10">
        <v>-22.43323154849552</v>
      </c>
      <c r="N24" s="7">
        <v>0.1084527546906953</v>
      </c>
      <c r="O24" s="32">
        <v>1.0865751776195898</v>
      </c>
      <c r="P24" s="7">
        <v>67.716666666666669</v>
      </c>
      <c r="Q24" s="7">
        <v>0.50992143789632882</v>
      </c>
      <c r="R24" s="7">
        <v>2.6933333333333329</v>
      </c>
      <c r="S24" s="7">
        <v>0.75393536685732676</v>
      </c>
      <c r="T24" s="10">
        <v>24.632665819017689</v>
      </c>
      <c r="U24" s="7">
        <v>869.92375080037561</v>
      </c>
      <c r="V24" s="10">
        <v>26.17585496046603</v>
      </c>
      <c r="W24" s="10">
        <v>1.5410007554089995</v>
      </c>
      <c r="X24" s="10">
        <v>9.0625058794897238E-6</v>
      </c>
      <c r="Y24" s="12"/>
      <c r="Z24" s="15"/>
      <c r="AA24" s="15"/>
      <c r="AB24" s="15"/>
      <c r="AC24" s="15"/>
      <c r="AD24" s="12"/>
      <c r="AE24" s="15"/>
      <c r="AF24" s="15"/>
      <c r="AG24" s="15"/>
      <c r="AH24" s="15"/>
      <c r="AI24" s="9">
        <v>3</v>
      </c>
      <c r="AJ24" s="13"/>
      <c r="AK24" s="13"/>
    </row>
    <row r="25" spans="1:37">
      <c r="A25" t="s">
        <v>424</v>
      </c>
      <c r="B25">
        <v>2014</v>
      </c>
      <c r="C25" s="2">
        <v>5</v>
      </c>
      <c r="D25" s="3">
        <v>41873.586805555555</v>
      </c>
      <c r="E25" t="s">
        <v>448</v>
      </c>
      <c r="F25" t="s">
        <v>431</v>
      </c>
      <c r="G25">
        <v>-45</v>
      </c>
      <c r="H25" s="16">
        <v>10</v>
      </c>
      <c r="I25" s="5">
        <v>9.4016666666666655</v>
      </c>
      <c r="J25" s="6">
        <v>5693.907786086078</v>
      </c>
      <c r="K25" s="11"/>
      <c r="L25" s="7">
        <v>5.74</v>
      </c>
      <c r="M25" s="10">
        <v>-19.648788050427058</v>
      </c>
      <c r="N25" s="7">
        <v>8.8459030064774354E-3</v>
      </c>
      <c r="O25" s="32">
        <v>1.0896363906821998</v>
      </c>
      <c r="P25" s="7">
        <v>13.083333333333334</v>
      </c>
      <c r="Q25" s="7">
        <v>0.61780156193539604</v>
      </c>
      <c r="R25" s="7">
        <v>0.93120000000000003</v>
      </c>
      <c r="S25" s="7">
        <v>1.5704783993551945</v>
      </c>
      <c r="T25" s="10">
        <v>3.7456728141329405</v>
      </c>
      <c r="U25" s="14"/>
      <c r="V25" s="10">
        <v>4.4433618006861559</v>
      </c>
      <c r="W25" s="10">
        <v>0.69730681480984713</v>
      </c>
      <c r="X25" s="10">
        <v>1.2230705929854921E-5</v>
      </c>
      <c r="Y25" s="12"/>
      <c r="Z25" s="15"/>
      <c r="AA25" s="15"/>
      <c r="AB25" s="15"/>
      <c r="AC25" s="15"/>
      <c r="AD25" s="12"/>
      <c r="AE25" s="15"/>
      <c r="AF25" s="15"/>
      <c r="AG25" s="15"/>
      <c r="AH25" s="15"/>
      <c r="AI25" s="9">
        <v>4</v>
      </c>
      <c r="AJ25" s="13"/>
      <c r="AK25" s="13"/>
    </row>
    <row r="26" spans="1:37" s="22" customFormat="1">
      <c r="A26" s="22" t="s">
        <v>424</v>
      </c>
      <c r="B26" s="22">
        <v>2014</v>
      </c>
      <c r="C26" s="23">
        <v>5</v>
      </c>
      <c r="D26" s="34">
        <v>41873.59375</v>
      </c>
      <c r="E26" s="22" t="s">
        <v>449</v>
      </c>
      <c r="F26" s="22" t="s">
        <v>432</v>
      </c>
      <c r="G26" s="22">
        <v>-95</v>
      </c>
      <c r="H26" s="26">
        <v>10</v>
      </c>
      <c r="I26" s="41">
        <v>9.4016666666666655</v>
      </c>
      <c r="J26" s="36">
        <v>15552.266180779407</v>
      </c>
      <c r="K26" s="42"/>
      <c r="L26" s="37">
        <v>5.52</v>
      </c>
      <c r="M26" s="38">
        <v>-22.326762628794633</v>
      </c>
      <c r="N26" s="37">
        <v>3.0038863715749202E-2</v>
      </c>
      <c r="O26" s="39">
        <v>1.0866922328765576</v>
      </c>
      <c r="P26" s="37">
        <v>10.166666666666666</v>
      </c>
      <c r="Q26" s="37">
        <v>1.2685601391575805</v>
      </c>
      <c r="R26" s="37">
        <v>0.64239999999999997</v>
      </c>
      <c r="S26" s="37">
        <v>0.39288385629277239</v>
      </c>
      <c r="T26" s="38">
        <v>10.230882343029206</v>
      </c>
      <c r="U26" s="43"/>
      <c r="V26" s="38">
        <v>11.379485816173176</v>
      </c>
      <c r="W26" s="38">
        <v>1.1476439218563446</v>
      </c>
      <c r="X26" s="38">
        <v>1.2129273127077535E-5</v>
      </c>
      <c r="Y26" s="28"/>
      <c r="Z26" s="31"/>
      <c r="AA26" s="31"/>
      <c r="AB26" s="31"/>
      <c r="AC26" s="31"/>
      <c r="AD26" s="28"/>
      <c r="AE26" s="31"/>
      <c r="AF26" s="31"/>
      <c r="AG26" s="31"/>
      <c r="AH26" s="31"/>
      <c r="AI26" s="8">
        <v>5</v>
      </c>
      <c r="AJ26" s="29"/>
      <c r="AK26" s="29"/>
    </row>
    <row r="27" spans="1:37">
      <c r="A27" t="s">
        <v>424</v>
      </c>
      <c r="B27">
        <v>2014</v>
      </c>
      <c r="C27" s="2">
        <v>6</v>
      </c>
      <c r="D27" s="3">
        <v>41912.550000000003</v>
      </c>
      <c r="E27" t="s">
        <v>450</v>
      </c>
      <c r="F27" t="s">
        <v>426</v>
      </c>
      <c r="G27">
        <v>0</v>
      </c>
      <c r="H27" s="4">
        <v>0</v>
      </c>
      <c r="I27" s="9">
        <v>5.2949999999999999</v>
      </c>
      <c r="J27" s="6">
        <v>4131.119521406662</v>
      </c>
      <c r="K27" s="6">
        <v>86.176543619821899</v>
      </c>
      <c r="L27" s="7">
        <v>5.08</v>
      </c>
      <c r="M27" s="10">
        <v>-22.939381924705486</v>
      </c>
      <c r="N27" s="7">
        <v>3.339910178432904E-2</v>
      </c>
      <c r="O27" s="32">
        <v>1.0860186962919289</v>
      </c>
      <c r="P27" s="7">
        <v>19.666666666666668</v>
      </c>
      <c r="Q27" s="7">
        <v>0.61298784135678885</v>
      </c>
      <c r="R27" s="7">
        <v>0.34223333333333333</v>
      </c>
      <c r="S27" s="7">
        <v>0.75086057746987733</v>
      </c>
      <c r="T27" s="10">
        <v>3.1448788797007956</v>
      </c>
      <c r="U27" s="7">
        <v>2.2708142284351953</v>
      </c>
      <c r="V27" s="10">
        <v>3.2611408566799249</v>
      </c>
      <c r="W27" s="10">
        <v>0.11599007089692348</v>
      </c>
      <c r="X27" s="10">
        <v>3.9323093040191308E-7</v>
      </c>
      <c r="Y27" s="12"/>
      <c r="Z27" s="15"/>
      <c r="AA27" s="15"/>
      <c r="AB27" s="15"/>
      <c r="AC27" s="15"/>
      <c r="AD27" s="12"/>
      <c r="AE27" s="15"/>
      <c r="AF27" s="15"/>
      <c r="AG27" s="15"/>
      <c r="AH27" s="15"/>
      <c r="AI27" s="9">
        <v>1</v>
      </c>
      <c r="AJ27" s="13"/>
      <c r="AK27" s="13"/>
    </row>
    <row r="28" spans="1:37">
      <c r="A28" t="s">
        <v>424</v>
      </c>
      <c r="B28">
        <v>2014</v>
      </c>
      <c r="C28" s="2">
        <v>6</v>
      </c>
      <c r="D28" s="3">
        <v>41912.583333333336</v>
      </c>
      <c r="E28" t="s">
        <v>451</v>
      </c>
      <c r="F28" t="s">
        <v>428</v>
      </c>
      <c r="G28">
        <v>-45</v>
      </c>
      <c r="H28" s="16">
        <v>1</v>
      </c>
      <c r="I28" s="17">
        <v>6.6050000000000004</v>
      </c>
      <c r="J28" s="6">
        <v>18608.587800235087</v>
      </c>
      <c r="K28" s="6">
        <v>21702.664169563122</v>
      </c>
      <c r="L28" s="7">
        <v>4.6100000000000003</v>
      </c>
      <c r="M28" s="10">
        <v>-21.232881438281062</v>
      </c>
      <c r="N28" s="7">
        <v>5.5330823236240521E-2</v>
      </c>
      <c r="O28" s="32">
        <v>1.0878948639904895</v>
      </c>
      <c r="P28" s="7">
        <v>73.513333333333335</v>
      </c>
      <c r="Q28" s="7">
        <v>1.558673751205653</v>
      </c>
      <c r="R28" s="7">
        <v>2.8073333333333337</v>
      </c>
      <c r="S28" s="7">
        <v>1.5609691782549662</v>
      </c>
      <c r="T28" s="10">
        <v>13.508016853977553</v>
      </c>
      <c r="U28" s="7">
        <v>551.75220863410505</v>
      </c>
      <c r="V28" s="10">
        <v>13.683624631038626</v>
      </c>
      <c r="W28" s="10">
        <v>0.1744683105962746</v>
      </c>
      <c r="X28" s="10">
        <v>2.0873180198454757E-7</v>
      </c>
      <c r="Y28" s="12"/>
      <c r="Z28" s="15"/>
      <c r="AA28" s="15"/>
      <c r="AB28" s="15"/>
      <c r="AC28" s="15"/>
      <c r="AD28" s="12"/>
      <c r="AE28" s="15"/>
      <c r="AF28" s="15"/>
      <c r="AG28" s="15"/>
      <c r="AH28" s="15"/>
      <c r="AI28" s="9">
        <v>2</v>
      </c>
      <c r="AJ28" s="13"/>
      <c r="AK28" s="13"/>
    </row>
    <row r="29" spans="1:37">
      <c r="A29" t="s">
        <v>424</v>
      </c>
      <c r="B29">
        <v>2014</v>
      </c>
      <c r="C29" s="2">
        <v>6</v>
      </c>
      <c r="D29" s="3">
        <v>41912.591666666667</v>
      </c>
      <c r="E29" t="s">
        <v>452</v>
      </c>
      <c r="F29" t="s">
        <v>430</v>
      </c>
      <c r="G29">
        <v>-95</v>
      </c>
      <c r="H29" s="16">
        <v>1</v>
      </c>
      <c r="I29" s="17">
        <v>6.6050000000000004</v>
      </c>
      <c r="J29" s="6">
        <v>33041.967433759062</v>
      </c>
      <c r="K29" s="6">
        <v>35579.24252228046</v>
      </c>
      <c r="L29" s="7">
        <v>5.4</v>
      </c>
      <c r="M29" s="10">
        <v>-22.193521873970532</v>
      </c>
      <c r="N29" s="7">
        <v>4.1091361622607792E-2</v>
      </c>
      <c r="O29" s="32">
        <v>1.0868387215352491</v>
      </c>
      <c r="P29" s="7">
        <v>63.213333333333331</v>
      </c>
      <c r="Q29" s="7">
        <v>1.0962698213401894</v>
      </c>
      <c r="R29" s="7">
        <v>1.9116666666666668</v>
      </c>
      <c r="S29" s="7">
        <v>1.8950030465866592</v>
      </c>
      <c r="T29" s="10">
        <v>23.98524045860999</v>
      </c>
      <c r="U29" s="7">
        <v>904.5398984115543</v>
      </c>
      <c r="V29" s="10">
        <v>25.897567590827567</v>
      </c>
      <c r="W29" s="10">
        <v>1.9101568870826751</v>
      </c>
      <c r="X29" s="10">
        <v>1.4090976976690253E-5</v>
      </c>
      <c r="Y29" s="12"/>
      <c r="Z29" s="15"/>
      <c r="AA29" s="15"/>
      <c r="AB29" s="15"/>
      <c r="AC29" s="15"/>
      <c r="AD29" s="12"/>
      <c r="AE29" s="15"/>
      <c r="AF29" s="15"/>
      <c r="AG29" s="15"/>
      <c r="AH29" s="15"/>
      <c r="AI29" s="9">
        <v>3</v>
      </c>
      <c r="AJ29" s="13"/>
      <c r="AK29" s="13"/>
    </row>
    <row r="30" spans="1:37">
      <c r="A30" t="s">
        <v>424</v>
      </c>
      <c r="B30">
        <v>2014</v>
      </c>
      <c r="C30" s="2">
        <v>6</v>
      </c>
      <c r="D30" s="18"/>
      <c r="E30" s="19"/>
      <c r="F30" t="s">
        <v>431</v>
      </c>
      <c r="G30">
        <v>-45</v>
      </c>
      <c r="H30" s="16">
        <v>10</v>
      </c>
      <c r="I30" s="12"/>
      <c r="J30" s="12"/>
      <c r="K30" s="12"/>
      <c r="L30" s="13"/>
      <c r="M30" s="21"/>
      <c r="N30" s="13"/>
      <c r="O30" s="33"/>
      <c r="P30" s="13"/>
      <c r="Q30" s="13"/>
      <c r="R30" s="13"/>
      <c r="S30" s="13"/>
      <c r="T30" s="21"/>
      <c r="U30" s="13"/>
      <c r="V30" s="21"/>
      <c r="W30" s="21"/>
      <c r="X30" s="21"/>
      <c r="Y30" s="12"/>
      <c r="Z30" s="15"/>
      <c r="AA30" s="15"/>
      <c r="AB30" s="15"/>
      <c r="AC30" s="15"/>
      <c r="AD30" s="12"/>
      <c r="AE30" s="15"/>
      <c r="AF30" s="15"/>
      <c r="AG30" s="15"/>
      <c r="AH30" s="15"/>
      <c r="AI30" s="9">
        <v>4</v>
      </c>
      <c r="AJ30" s="13"/>
      <c r="AK30" s="13"/>
    </row>
    <row r="31" spans="1:37" s="22" customFormat="1">
      <c r="A31" s="22" t="s">
        <v>424</v>
      </c>
      <c r="B31" s="22">
        <v>2014</v>
      </c>
      <c r="C31" s="23">
        <v>6</v>
      </c>
      <c r="D31" s="34">
        <v>41912.597222222219</v>
      </c>
      <c r="E31" s="22" t="s">
        <v>453</v>
      </c>
      <c r="F31" s="22" t="s">
        <v>432</v>
      </c>
      <c r="G31" s="22">
        <v>-95</v>
      </c>
      <c r="H31" s="26">
        <v>10</v>
      </c>
      <c r="I31" s="35">
        <v>7.3550000000000004</v>
      </c>
      <c r="J31" s="36">
        <v>22338.24065941725</v>
      </c>
      <c r="K31" s="36">
        <v>239.427187644486</v>
      </c>
      <c r="L31" s="37">
        <v>5.55</v>
      </c>
      <c r="M31" s="38">
        <v>-23.063740658835798</v>
      </c>
      <c r="N31" s="37">
        <v>2.1626372788797445E-2</v>
      </c>
      <c r="O31" s="39">
        <v>1.0858819705248055</v>
      </c>
      <c r="P31" s="37">
        <v>11.726666666666667</v>
      </c>
      <c r="Q31" s="37">
        <v>0.60499706235908457</v>
      </c>
      <c r="R31" s="37">
        <v>0.91360000000000008</v>
      </c>
      <c r="S31" s="37">
        <v>1.4549149429346111</v>
      </c>
      <c r="T31" s="38">
        <v>15.786370311088929</v>
      </c>
      <c r="U31" s="37">
        <v>5.9660045660797349</v>
      </c>
      <c r="V31" s="38">
        <v>17.59651969392764</v>
      </c>
      <c r="W31" s="38">
        <v>1.8086650682490346</v>
      </c>
      <c r="X31" s="38">
        <v>1.9280896070969871E-5</v>
      </c>
      <c r="Y31" s="28"/>
      <c r="Z31" s="31"/>
      <c r="AA31" s="31"/>
      <c r="AB31" s="31"/>
      <c r="AC31" s="31"/>
      <c r="AD31" s="28"/>
      <c r="AE31" s="31"/>
      <c r="AF31" s="31"/>
      <c r="AG31" s="31"/>
      <c r="AH31" s="31"/>
      <c r="AI31" s="8">
        <v>5</v>
      </c>
      <c r="AJ31" s="29"/>
      <c r="AK31" s="29"/>
    </row>
    <row r="32" spans="1:37">
      <c r="A32" t="s">
        <v>424</v>
      </c>
      <c r="B32">
        <v>2014</v>
      </c>
      <c r="C32" s="2">
        <v>7</v>
      </c>
      <c r="D32" s="3">
        <v>41926.715277777781</v>
      </c>
      <c r="E32" t="s">
        <v>454</v>
      </c>
      <c r="F32" t="s">
        <v>426</v>
      </c>
      <c r="G32">
        <v>0</v>
      </c>
      <c r="H32" s="4">
        <v>0</v>
      </c>
      <c r="I32" s="9">
        <v>4.4610000000000003</v>
      </c>
      <c r="J32" s="6">
        <v>2708.3164908366289</v>
      </c>
      <c r="K32" s="6">
        <v>257.53973399250873</v>
      </c>
      <c r="L32" s="7">
        <v>4.87</v>
      </c>
      <c r="M32" s="10">
        <v>-21.78769438403743</v>
      </c>
      <c r="N32" s="7">
        <v>9.2148250119034034E-2</v>
      </c>
      <c r="O32" s="32">
        <v>1.0872848970956794</v>
      </c>
      <c r="P32" s="7">
        <v>22.736666666666665</v>
      </c>
      <c r="Q32" s="7">
        <v>0.70141467315090356</v>
      </c>
      <c r="R32" s="7">
        <v>0.41959999999999997</v>
      </c>
      <c r="S32" s="7">
        <v>0.60149806788007354</v>
      </c>
      <c r="T32" s="10">
        <v>2.1261837532686321</v>
      </c>
      <c r="U32" s="7">
        <v>6.9464773614000395</v>
      </c>
      <c r="V32" s="10">
        <v>2.1736828971588213</v>
      </c>
      <c r="W32" s="10">
        <v>4.7318073207766348E-2</v>
      </c>
      <c r="X32" s="10">
        <v>9.6334145888972425E-8</v>
      </c>
      <c r="Y32" s="12"/>
      <c r="Z32" s="15"/>
      <c r="AA32" s="15"/>
      <c r="AB32" s="15"/>
      <c r="AC32" s="15"/>
      <c r="AD32" s="12"/>
      <c r="AE32" s="15"/>
      <c r="AF32" s="15"/>
      <c r="AG32" s="15"/>
      <c r="AH32" s="15"/>
      <c r="AI32" s="9">
        <v>1</v>
      </c>
      <c r="AJ32" s="13"/>
      <c r="AK32" s="13"/>
    </row>
    <row r="33" spans="1:37">
      <c r="A33" t="s">
        <v>424</v>
      </c>
      <c r="B33">
        <v>2014</v>
      </c>
      <c r="C33" s="2">
        <v>7</v>
      </c>
      <c r="D33" s="3">
        <v>41926.704861111109</v>
      </c>
      <c r="E33" t="s">
        <v>455</v>
      </c>
      <c r="F33" t="s">
        <v>428</v>
      </c>
      <c r="G33">
        <v>-45</v>
      </c>
      <c r="H33" s="16">
        <v>1</v>
      </c>
      <c r="I33" s="17">
        <v>5.9960000000000004</v>
      </c>
      <c r="J33" s="6">
        <v>17025.978960480403</v>
      </c>
      <c r="K33" s="6">
        <v>9756.3199772236221</v>
      </c>
      <c r="L33" s="7">
        <v>4.6100000000000003</v>
      </c>
      <c r="M33" s="10">
        <v>-22.85525011674401</v>
      </c>
      <c r="N33" s="7">
        <v>7.5969072654601053E-2</v>
      </c>
      <c r="O33" s="32">
        <v>1.0861111944940567</v>
      </c>
      <c r="P33" s="7">
        <v>52.419999999999995</v>
      </c>
      <c r="Q33" s="7">
        <v>0.61490886918298693</v>
      </c>
      <c r="R33" s="7">
        <v>1.296</v>
      </c>
      <c r="S33" s="7">
        <v>0.93552126952022696</v>
      </c>
      <c r="T33" s="10">
        <v>12.634068463538817</v>
      </c>
      <c r="U33" s="7">
        <v>252.17325944171091</v>
      </c>
      <c r="V33" s="10">
        <v>12.795858990986609</v>
      </c>
      <c r="W33" s="10">
        <v>0.16072499371515492</v>
      </c>
      <c r="X33" s="10">
        <v>1.8871632239387499E-7</v>
      </c>
      <c r="Y33" s="12"/>
      <c r="Z33" s="15"/>
      <c r="AA33" s="15"/>
      <c r="AB33" s="15"/>
      <c r="AC33" s="15"/>
      <c r="AD33" s="12"/>
      <c r="AE33" s="15"/>
      <c r="AF33" s="15"/>
      <c r="AG33" s="15"/>
      <c r="AH33" s="15"/>
      <c r="AI33" s="9">
        <v>2</v>
      </c>
      <c r="AJ33" s="13"/>
      <c r="AK33" s="13"/>
    </row>
    <row r="34" spans="1:37">
      <c r="A34" t="s">
        <v>424</v>
      </c>
      <c r="B34">
        <v>2014</v>
      </c>
      <c r="C34" s="2">
        <v>7</v>
      </c>
      <c r="D34" s="3">
        <v>41926.670138888891</v>
      </c>
      <c r="E34" t="s">
        <v>456</v>
      </c>
      <c r="F34" t="s">
        <v>430</v>
      </c>
      <c r="G34">
        <v>-95</v>
      </c>
      <c r="H34" s="16">
        <v>1</v>
      </c>
      <c r="I34" s="17">
        <v>5.9960000000000004</v>
      </c>
      <c r="J34" s="6">
        <v>30619.774221924825</v>
      </c>
      <c r="K34" s="6">
        <v>53090.586533762413</v>
      </c>
      <c r="L34" s="7">
        <v>5.51</v>
      </c>
      <c r="M34" s="10">
        <v>-22.185798250815765</v>
      </c>
      <c r="N34" s="7">
        <v>0.14589448241794487</v>
      </c>
      <c r="O34" s="32">
        <v>1.086847213091942</v>
      </c>
      <c r="P34" s="7">
        <v>43.366666666666667</v>
      </c>
      <c r="Q34" s="7">
        <v>0.45264971143229193</v>
      </c>
      <c r="R34" s="7">
        <v>1.1379999999999999</v>
      </c>
      <c r="S34" s="7">
        <v>0.83825940370557384</v>
      </c>
      <c r="T34" s="10">
        <v>22.721296951901309</v>
      </c>
      <c r="U34" s="7">
        <v>1372.2414069183628</v>
      </c>
      <c r="V34" s="10">
        <v>25.019408942984647</v>
      </c>
      <c r="W34" s="10">
        <v>2.2960075357157859</v>
      </c>
      <c r="X34" s="10">
        <v>2.141407682068531E-5</v>
      </c>
      <c r="Y34" s="12"/>
      <c r="Z34" s="15"/>
      <c r="AA34" s="15"/>
      <c r="AB34" s="15"/>
      <c r="AC34" s="15"/>
      <c r="AD34" s="12"/>
      <c r="AE34" s="15"/>
      <c r="AF34" s="15"/>
      <c r="AG34" s="15"/>
      <c r="AH34" s="15"/>
      <c r="AI34" s="9">
        <v>3</v>
      </c>
      <c r="AJ34" s="13"/>
      <c r="AK34" s="13"/>
    </row>
    <row r="35" spans="1:37">
      <c r="A35" t="s">
        <v>424</v>
      </c>
      <c r="B35">
        <v>2014</v>
      </c>
      <c r="C35" s="2">
        <v>7</v>
      </c>
      <c r="D35" s="18"/>
      <c r="E35" s="19"/>
      <c r="F35" t="s">
        <v>431</v>
      </c>
      <c r="G35">
        <v>-45</v>
      </c>
      <c r="H35" s="16">
        <v>10</v>
      </c>
      <c r="I35" s="12"/>
      <c r="J35" s="12"/>
      <c r="K35" s="12"/>
      <c r="L35" s="13"/>
      <c r="M35" s="21"/>
      <c r="N35" s="13"/>
      <c r="O35" s="33"/>
      <c r="P35" s="13"/>
      <c r="Q35" s="13"/>
      <c r="R35" s="13"/>
      <c r="S35" s="13"/>
      <c r="T35" s="21"/>
      <c r="U35" s="13"/>
      <c r="V35" s="21"/>
      <c r="W35" s="21"/>
      <c r="X35" s="21"/>
      <c r="Y35" s="12"/>
      <c r="Z35" s="15"/>
      <c r="AA35" s="15"/>
      <c r="AB35" s="15"/>
      <c r="AC35" s="15"/>
      <c r="AD35" s="12"/>
      <c r="AE35" s="15"/>
      <c r="AF35" s="15"/>
      <c r="AG35" s="15"/>
      <c r="AH35" s="15"/>
      <c r="AI35" s="9">
        <v>4</v>
      </c>
      <c r="AJ35" s="13"/>
      <c r="AK35" s="13"/>
    </row>
    <row r="36" spans="1:37" s="22" customFormat="1">
      <c r="A36" s="22" t="s">
        <v>424</v>
      </c>
      <c r="B36" s="22">
        <v>2014</v>
      </c>
      <c r="C36" s="23">
        <v>7</v>
      </c>
      <c r="D36" s="34">
        <v>41926.690972222219</v>
      </c>
      <c r="E36" s="22" t="s">
        <v>457</v>
      </c>
      <c r="F36" s="22" t="s">
        <v>432</v>
      </c>
      <c r="G36" s="22">
        <v>-95</v>
      </c>
      <c r="H36" s="26">
        <v>10</v>
      </c>
      <c r="I36" s="35">
        <v>6.806</v>
      </c>
      <c r="J36" s="36">
        <v>18510.412477385627</v>
      </c>
      <c r="K36" s="42"/>
      <c r="L36" s="37">
        <v>5.57</v>
      </c>
      <c r="M36" s="38">
        <v>-23.70657080113034</v>
      </c>
      <c r="N36" s="37">
        <v>2.5363359398944074E-2</v>
      </c>
      <c r="O36" s="39">
        <v>1.0851752071885234</v>
      </c>
      <c r="P36" s="37">
        <v>5.5876666666666663</v>
      </c>
      <c r="Q36" s="37">
        <v>0.64955712408595523</v>
      </c>
      <c r="R36" s="37">
        <v>0.37296666666666667</v>
      </c>
      <c r="S36" s="37">
        <v>2.2656312385881225</v>
      </c>
      <c r="T36" s="38">
        <v>13.340144056866265</v>
      </c>
      <c r="U36" s="43"/>
      <c r="V36" s="38">
        <v>14.920590146246282</v>
      </c>
      <c r="W36" s="38">
        <v>1.5791865086505406</v>
      </c>
      <c r="X36" s="38">
        <v>1.7336940762708042E-5</v>
      </c>
      <c r="Y36" s="28"/>
      <c r="Z36" s="31"/>
      <c r="AA36" s="31"/>
      <c r="AB36" s="31"/>
      <c r="AC36" s="31"/>
      <c r="AD36" s="28"/>
      <c r="AE36" s="31"/>
      <c r="AF36" s="31"/>
      <c r="AG36" s="31"/>
      <c r="AH36" s="31"/>
      <c r="AI36" s="8">
        <v>5</v>
      </c>
      <c r="AJ36" s="29"/>
      <c r="AK36" s="29"/>
    </row>
    <row r="37" spans="1:37">
      <c r="A37" t="s">
        <v>424</v>
      </c>
      <c r="B37">
        <v>2015</v>
      </c>
      <c r="C37" s="2">
        <v>1</v>
      </c>
      <c r="D37" s="3">
        <v>42129.75</v>
      </c>
      <c r="E37" s="44" t="s">
        <v>458</v>
      </c>
      <c r="F37" t="s">
        <v>426</v>
      </c>
      <c r="G37">
        <v>0</v>
      </c>
      <c r="H37" s="4">
        <v>0</v>
      </c>
      <c r="I37" s="9">
        <v>1.2</v>
      </c>
      <c r="J37" s="6">
        <v>1392.3915536645925</v>
      </c>
      <c r="K37" s="11"/>
      <c r="L37" s="7">
        <v>4.76</v>
      </c>
      <c r="M37" s="10">
        <v>-19.989654720781921</v>
      </c>
      <c r="N37" s="7">
        <v>6.8038224550615034E-2</v>
      </c>
      <c r="O37" s="32">
        <f t="shared" ref="O37:O46" si="0" xml:space="preserve"> 100 / (1 + 1 / (0.0112372*(1 + M37/1000)))</f>
        <v>1.089261652547185</v>
      </c>
      <c r="P37" s="7">
        <v>15.8533333333333</v>
      </c>
      <c r="Q37" s="7">
        <v>0.58609587320295853</v>
      </c>
      <c r="R37" s="7">
        <v>0.3533</v>
      </c>
      <c r="S37" s="7">
        <v>1.4468585246682186</v>
      </c>
      <c r="T37" s="10">
        <v>1.237522316341469</v>
      </c>
      <c r="U37" s="14"/>
      <c r="V37" s="10">
        <v>1.2571756887234307</v>
      </c>
      <c r="W37" s="10">
        <v>1.9548675942831852E-2</v>
      </c>
      <c r="X37" s="10">
        <v>2.7744706025147905E-8</v>
      </c>
      <c r="Y37" s="6">
        <v>61387</v>
      </c>
      <c r="Z37" s="9">
        <v>105.29</v>
      </c>
      <c r="AA37" s="45">
        <f>((Z37/100)-1)*1000</f>
        <v>52.900000000000169</v>
      </c>
      <c r="AB37" s="9" t="s">
        <v>459</v>
      </c>
      <c r="AC37" s="46">
        <v>-20.422000000000001</v>
      </c>
      <c r="AD37" s="6">
        <v>62147</v>
      </c>
      <c r="AE37" s="47">
        <v>112.2145</v>
      </c>
      <c r="AF37" s="45">
        <f>((AE37/100)-1)*1000</f>
        <v>122.14499999999995</v>
      </c>
      <c r="AG37" s="6" t="s">
        <v>459</v>
      </c>
      <c r="AH37" s="48">
        <v>-28.92</v>
      </c>
      <c r="AI37" s="9">
        <v>1</v>
      </c>
      <c r="AJ37" s="7">
        <v>-13.42429299606628</v>
      </c>
      <c r="AK37" s="7">
        <v>-96.267595103829336</v>
      </c>
    </row>
    <row r="38" spans="1:37">
      <c r="A38" t="s">
        <v>424</v>
      </c>
      <c r="B38">
        <v>2015</v>
      </c>
      <c r="C38" s="2">
        <v>1</v>
      </c>
      <c r="D38" s="3">
        <v>42129.65625</v>
      </c>
      <c r="E38" s="44" t="s">
        <v>460</v>
      </c>
      <c r="F38" t="s">
        <v>428</v>
      </c>
      <c r="G38">
        <v>-45</v>
      </c>
      <c r="H38" s="16">
        <v>1</v>
      </c>
      <c r="I38" s="17">
        <v>1.3</v>
      </c>
      <c r="J38" s="6">
        <v>25339.056263839095</v>
      </c>
      <c r="K38" s="49">
        <v>345.63234345096708</v>
      </c>
      <c r="L38" s="7">
        <v>4.3</v>
      </c>
      <c r="M38" s="10">
        <v>-24.506678550768967</v>
      </c>
      <c r="N38" s="7">
        <v>0.11684391297795407</v>
      </c>
      <c r="O38" s="32">
        <f t="shared" si="0"/>
        <v>1.084295509963666</v>
      </c>
      <c r="P38" s="7">
        <v>30.933333333333334</v>
      </c>
      <c r="Q38" s="7">
        <v>1.0820489486016913</v>
      </c>
      <c r="R38" s="7">
        <v>0.52539999999999998</v>
      </c>
      <c r="S38" s="7">
        <v>3.5368326354676451</v>
      </c>
      <c r="T38" s="10">
        <v>22.433149537939819</v>
      </c>
      <c r="U38" s="50">
        <v>10.221549698122161</v>
      </c>
      <c r="V38" s="10">
        <v>22.558252430368427</v>
      </c>
      <c r="W38" s="10">
        <v>0.12322469883450723</v>
      </c>
      <c r="X38" s="10">
        <v>6.0846586426543077E-8</v>
      </c>
      <c r="Y38" s="51">
        <v>61383</v>
      </c>
      <c r="Z38" s="10">
        <v>106.6</v>
      </c>
      <c r="AA38" s="45">
        <f>((Z38/100)-1)*1000</f>
        <v>65.999999999999829</v>
      </c>
      <c r="AB38" s="9" t="s">
        <v>459</v>
      </c>
      <c r="AC38" s="46">
        <v>-25.1</v>
      </c>
      <c r="AD38" s="6">
        <v>62144</v>
      </c>
      <c r="AE38" s="47">
        <v>116.1062</v>
      </c>
      <c r="AF38" s="45">
        <f>((AE38/100)-1)*1000</f>
        <v>161.06200000000004</v>
      </c>
      <c r="AG38" s="6" t="s">
        <v>459</v>
      </c>
      <c r="AH38" s="48">
        <v>-28.126000000000001</v>
      </c>
      <c r="AI38" s="9">
        <v>2</v>
      </c>
      <c r="AJ38" s="7">
        <v>-13.36234147809877</v>
      </c>
      <c r="AK38" s="7">
        <v>-96.215133514967491</v>
      </c>
    </row>
    <row r="39" spans="1:37">
      <c r="A39" t="s">
        <v>424</v>
      </c>
      <c r="B39">
        <v>2015</v>
      </c>
      <c r="C39" s="2">
        <v>1</v>
      </c>
      <c r="D39" s="3">
        <v>42129.572916666664</v>
      </c>
      <c r="E39" s="44" t="s">
        <v>461</v>
      </c>
      <c r="F39" t="s">
        <v>430</v>
      </c>
      <c r="G39">
        <v>-95</v>
      </c>
      <c r="H39" s="16">
        <v>1</v>
      </c>
      <c r="I39" s="17">
        <v>1.3</v>
      </c>
      <c r="J39" s="6">
        <v>19609.110102677419</v>
      </c>
      <c r="K39" s="49">
        <v>13317.041189960568</v>
      </c>
      <c r="L39" s="7">
        <v>5.0999999999999996</v>
      </c>
      <c r="M39" s="10">
        <v>-24.164276583411635</v>
      </c>
      <c r="N39" s="7">
        <v>5.8463663928973487E-2</v>
      </c>
      <c r="O39" s="32">
        <f t="shared" si="0"/>
        <v>1.0846719737499813</v>
      </c>
      <c r="P39" s="7">
        <v>27.546666666666667</v>
      </c>
      <c r="Q39" s="7">
        <v>0.50866044426388335</v>
      </c>
      <c r="R39" s="7">
        <v>0.65059999999999996</v>
      </c>
      <c r="S39" s="7">
        <v>1.2307864260170691</v>
      </c>
      <c r="T39" s="10">
        <v>17.360318973956968</v>
      </c>
      <c r="U39" s="50">
        <v>393.83119356256805</v>
      </c>
      <c r="V39" s="10">
        <v>17.963495935330624</v>
      </c>
      <c r="W39" s="10">
        <v>0.60167949975517443</v>
      </c>
      <c r="X39" s="10">
        <v>1.8745786565276428E-6</v>
      </c>
      <c r="Y39" s="51">
        <v>61382</v>
      </c>
      <c r="Z39" s="10">
        <v>103.13</v>
      </c>
      <c r="AA39" s="45">
        <f>((Z39/100)-1)*1000</f>
        <v>31.299999999999883</v>
      </c>
      <c r="AB39" s="9" t="s">
        <v>459</v>
      </c>
      <c r="AC39" s="46">
        <v>-25</v>
      </c>
      <c r="AD39" s="6">
        <v>62143</v>
      </c>
      <c r="AE39" s="47">
        <v>105.4573</v>
      </c>
      <c r="AF39" s="45">
        <f>((AE39/100)-1)*1000</f>
        <v>54.572999999999979</v>
      </c>
      <c r="AG39" s="6" t="s">
        <v>459</v>
      </c>
      <c r="AH39" s="48">
        <v>-27.875</v>
      </c>
      <c r="AI39" s="9">
        <v>3</v>
      </c>
      <c r="AJ39" s="7">
        <v>-13.605916605722523</v>
      </c>
      <c r="AK39" s="7">
        <v>-97.499478183509865</v>
      </c>
    </row>
    <row r="40" spans="1:37">
      <c r="A40" t="s">
        <v>424</v>
      </c>
      <c r="B40">
        <v>2015</v>
      </c>
      <c r="C40" s="2">
        <v>1</v>
      </c>
      <c r="D40" s="3">
        <v>42129.75</v>
      </c>
      <c r="E40" s="44" t="s">
        <v>462</v>
      </c>
      <c r="F40" t="s">
        <v>431</v>
      </c>
      <c r="G40">
        <v>-45</v>
      </c>
      <c r="H40" s="16">
        <v>10</v>
      </c>
      <c r="I40" s="17">
        <v>1.3</v>
      </c>
      <c r="J40" s="6">
        <v>4757.4114988581478</v>
      </c>
      <c r="K40" s="11"/>
      <c r="L40" s="7">
        <v>5.33</v>
      </c>
      <c r="M40" s="10">
        <v>-22.699297162650772</v>
      </c>
      <c r="N40" s="7">
        <v>4.6879633104366172E-2</v>
      </c>
      <c r="O40" s="32">
        <f t="shared" si="0"/>
        <v>1.0862826555588374</v>
      </c>
      <c r="P40" s="7">
        <v>6.2469999999999999</v>
      </c>
      <c r="Q40" s="7">
        <v>0.11090448583761442</v>
      </c>
      <c r="R40" s="7">
        <v>0.18683333333333332</v>
      </c>
      <c r="S40" s="7">
        <v>2.1438428211008107</v>
      </c>
      <c r="T40" s="10">
        <v>4.2118270884343367</v>
      </c>
      <c r="U40" s="14"/>
      <c r="V40" s="10">
        <v>4.4601006027914458</v>
      </c>
      <c r="W40" s="10">
        <v>0.24790086805140013</v>
      </c>
      <c r="X40" s="10">
        <v>1.3116455823039775E-6</v>
      </c>
      <c r="Y40" s="51">
        <v>61386</v>
      </c>
      <c r="Z40" s="10">
        <v>106.37</v>
      </c>
      <c r="AA40" s="45">
        <f>((Z40/100)-1)*1000</f>
        <v>63.700000000000088</v>
      </c>
      <c r="AB40" s="9" t="s">
        <v>459</v>
      </c>
      <c r="AC40" s="46">
        <v>-23.748999999999999</v>
      </c>
      <c r="AD40" s="6">
        <v>62146</v>
      </c>
      <c r="AE40" s="47">
        <v>114.7341</v>
      </c>
      <c r="AF40" s="45">
        <f>((AE40/100)-1)*1000</f>
        <v>147.34099999999995</v>
      </c>
      <c r="AG40" s="6" t="s">
        <v>459</v>
      </c>
      <c r="AH40" s="48">
        <v>-27.992000000000001</v>
      </c>
      <c r="AI40" s="9">
        <v>4</v>
      </c>
      <c r="AJ40" s="7">
        <v>-13.404100678395867</v>
      </c>
      <c r="AK40" s="7">
        <v>-96.186247883511157</v>
      </c>
    </row>
    <row r="41" spans="1:37" s="22" customFormat="1">
      <c r="A41" s="22" t="s">
        <v>424</v>
      </c>
      <c r="B41" s="22">
        <v>2015</v>
      </c>
      <c r="C41" s="23">
        <v>1</v>
      </c>
      <c r="D41" s="34">
        <v>42129.75</v>
      </c>
      <c r="E41" s="52" t="s">
        <v>463</v>
      </c>
      <c r="F41" s="22" t="s">
        <v>432</v>
      </c>
      <c r="G41" s="22">
        <v>-95</v>
      </c>
      <c r="H41" s="26">
        <v>10</v>
      </c>
      <c r="I41" s="35">
        <v>1.3</v>
      </c>
      <c r="J41" s="36">
        <v>4422.0768804602685</v>
      </c>
      <c r="K41" s="42"/>
      <c r="L41" s="37">
        <v>5.43</v>
      </c>
      <c r="M41" s="38">
        <v>-21.247703849238412</v>
      </c>
      <c r="N41" s="37">
        <v>2.0815859338495574E-2</v>
      </c>
      <c r="O41" s="39">
        <f t="shared" si="0"/>
        <v>1.0878785681816234</v>
      </c>
      <c r="P41" s="37">
        <v>3.7330000000000001</v>
      </c>
      <c r="Q41" s="37">
        <v>1.2667120725997185</v>
      </c>
      <c r="R41" s="37">
        <v>8.0496666666666661E-2</v>
      </c>
      <c r="S41" s="37">
        <v>7.3230115245091669</v>
      </c>
      <c r="T41" s="38">
        <v>3.914948958426669</v>
      </c>
      <c r="U41" s="43"/>
      <c r="V41" s="38">
        <v>4.2053915937071293</v>
      </c>
      <c r="W41" s="38">
        <v>0.29009057464301491</v>
      </c>
      <c r="X41" s="38">
        <v>1.932288956102493E-6</v>
      </c>
      <c r="Y41" s="36">
        <v>61384</v>
      </c>
      <c r="Z41" s="8">
        <v>105.48</v>
      </c>
      <c r="AA41" s="45">
        <f>((Z41/100)-1)*1000</f>
        <v>54.799999999999962</v>
      </c>
      <c r="AB41" s="8" t="s">
        <v>459</v>
      </c>
      <c r="AC41" s="53">
        <v>-23.7</v>
      </c>
      <c r="AD41" s="36">
        <v>62145</v>
      </c>
      <c r="AE41" s="54">
        <v>116.8253</v>
      </c>
      <c r="AF41" s="45">
        <f>((AE41/100)-1)*1000</f>
        <v>168.25299999999999</v>
      </c>
      <c r="AG41" s="36" t="s">
        <v>459</v>
      </c>
      <c r="AH41" s="55">
        <v>-28.289000000000001</v>
      </c>
      <c r="AI41" s="8">
        <v>5</v>
      </c>
      <c r="AJ41" s="37">
        <v>-13.177458176941125</v>
      </c>
      <c r="AK41" s="37">
        <v>-93.630670011274916</v>
      </c>
    </row>
    <row r="42" spans="1:37">
      <c r="A42" t="s">
        <v>424</v>
      </c>
      <c r="B42">
        <v>2015</v>
      </c>
      <c r="C42" s="2">
        <v>2</v>
      </c>
      <c r="D42" s="3">
        <v>42163.458333333336</v>
      </c>
      <c r="E42" s="56" t="s">
        <v>464</v>
      </c>
      <c r="F42" t="s">
        <v>426</v>
      </c>
      <c r="G42">
        <v>0</v>
      </c>
      <c r="H42" s="4">
        <v>0</v>
      </c>
      <c r="I42" s="9">
        <v>5</v>
      </c>
      <c r="J42" s="6">
        <v>1984.4922549396142</v>
      </c>
      <c r="K42" s="11"/>
      <c r="L42" s="7">
        <v>4.75</v>
      </c>
      <c r="M42" s="10">
        <v>-20.628384647224323</v>
      </c>
      <c r="N42" s="7">
        <v>6.5213495535816804E-2</v>
      </c>
      <c r="O42" s="32">
        <f t="shared" si="0"/>
        <v>1.0885594452375063</v>
      </c>
      <c r="P42" s="7">
        <v>18.183333333333334</v>
      </c>
      <c r="Q42" s="7">
        <v>0.40537753230972695</v>
      </c>
      <c r="R42" s="7">
        <v>0.34786666666666671</v>
      </c>
      <c r="S42" s="7">
        <v>0.8382658738996277</v>
      </c>
      <c r="T42" s="10">
        <v>1.527193137027385</v>
      </c>
      <c r="U42" s="14"/>
      <c r="V42" s="10">
        <v>1.5534690660956045</v>
      </c>
      <c r="W42" s="10">
        <v>2.614655079428033E-2</v>
      </c>
      <c r="X42" s="10">
        <v>4.1077527833538492E-8</v>
      </c>
      <c r="Y42" s="12"/>
      <c r="Z42" s="15"/>
      <c r="AA42" s="15"/>
      <c r="AB42" s="15"/>
      <c r="AC42" s="15"/>
      <c r="AD42" s="12"/>
      <c r="AE42" s="15"/>
      <c r="AF42" s="15"/>
      <c r="AG42" s="15"/>
      <c r="AH42" s="15"/>
      <c r="AI42" s="9">
        <v>1</v>
      </c>
      <c r="AJ42" s="7">
        <v>-13.071497077298723</v>
      </c>
      <c r="AK42" s="7">
        <v>-93.737180634690759</v>
      </c>
    </row>
    <row r="43" spans="1:37">
      <c r="A43" t="s">
        <v>424</v>
      </c>
      <c r="B43">
        <v>2015</v>
      </c>
      <c r="C43" s="2">
        <v>2</v>
      </c>
      <c r="D43" s="3">
        <v>42163.427083333336</v>
      </c>
      <c r="E43" s="56" t="s">
        <v>465</v>
      </c>
      <c r="F43" t="s">
        <v>428</v>
      </c>
      <c r="G43">
        <v>-45</v>
      </c>
      <c r="H43" s="16">
        <v>1</v>
      </c>
      <c r="I43" s="17">
        <v>3.7</v>
      </c>
      <c r="J43" s="6">
        <v>21097.197971271951</v>
      </c>
      <c r="K43" s="49">
        <v>8008.2947024013529</v>
      </c>
      <c r="L43" s="7">
        <v>4.4400000000000004</v>
      </c>
      <c r="M43" s="10">
        <v>-24.052039978257653</v>
      </c>
      <c r="N43" s="7">
        <v>5.0647803506173261E-2</v>
      </c>
      <c r="O43" s="32">
        <f t="shared" si="0"/>
        <v>1.0847953749212487</v>
      </c>
      <c r="P43" s="7">
        <v>36.07</v>
      </c>
      <c r="Q43" s="7">
        <v>0.34737909859001032</v>
      </c>
      <c r="R43" s="7">
        <v>0.90463333333333329</v>
      </c>
      <c r="S43" s="7">
        <v>1.7318211288883452</v>
      </c>
      <c r="T43" s="10">
        <v>17.039946562728673</v>
      </c>
      <c r="U43" s="50">
        <v>220.72602874131826</v>
      </c>
      <c r="V43" s="10">
        <v>17.1794575870816</v>
      </c>
      <c r="W43" s="10">
        <v>0.13808061208691799</v>
      </c>
      <c r="X43" s="10">
        <v>1.0191823994529024E-7</v>
      </c>
      <c r="Y43" s="12"/>
      <c r="Z43" s="15"/>
      <c r="AA43" s="15"/>
      <c r="AB43" s="15"/>
      <c r="AC43" s="15"/>
      <c r="AD43" s="12"/>
      <c r="AE43" s="15"/>
      <c r="AF43" s="15"/>
      <c r="AG43" s="15"/>
      <c r="AH43" s="15"/>
      <c r="AI43" s="9">
        <v>2</v>
      </c>
      <c r="AJ43" s="7">
        <v>-13.158617765257784</v>
      </c>
      <c r="AK43" s="7">
        <v>-94.222018650575208</v>
      </c>
    </row>
    <row r="44" spans="1:37">
      <c r="A44" t="s">
        <v>424</v>
      </c>
      <c r="B44">
        <v>2015</v>
      </c>
      <c r="C44" s="2">
        <v>2</v>
      </c>
      <c r="D44" s="3">
        <v>42163.416666666664</v>
      </c>
      <c r="E44" s="56" t="s">
        <v>466</v>
      </c>
      <c r="F44" t="s">
        <v>430</v>
      </c>
      <c r="G44">
        <v>-95</v>
      </c>
      <c r="H44" s="16">
        <v>1</v>
      </c>
      <c r="I44" s="17">
        <v>3.7</v>
      </c>
      <c r="J44" s="6">
        <v>18313.631385749999</v>
      </c>
      <c r="K44" s="6">
        <v>14331.865851690545</v>
      </c>
      <c r="L44" s="7">
        <v>5.58</v>
      </c>
      <c r="M44" s="10">
        <v>-23.02791332264843</v>
      </c>
      <c r="N44" s="7">
        <v>5.4327709320382875E-2</v>
      </c>
      <c r="O44" s="32">
        <f t="shared" si="0"/>
        <v>1.0859213608006781</v>
      </c>
      <c r="P44" s="7">
        <v>28.5</v>
      </c>
      <c r="Q44" s="7">
        <v>0.21912273678590999</v>
      </c>
      <c r="R44" s="7">
        <v>0.69336666666666658</v>
      </c>
      <c r="S44" s="7">
        <v>1.8893505926415033</v>
      </c>
      <c r="T44" s="7">
        <v>14.791694167520596</v>
      </c>
      <c r="U44" s="7">
        <v>395.01741025444392</v>
      </c>
      <c r="V44" s="7">
        <v>16.44763992307583</v>
      </c>
      <c r="W44" s="7">
        <v>1.654559516333757</v>
      </c>
      <c r="X44" s="7">
        <v>1.685782749454246E-5</v>
      </c>
      <c r="Y44" s="12"/>
      <c r="Z44" s="15"/>
      <c r="AA44" s="15"/>
      <c r="AB44" s="15"/>
      <c r="AC44" s="15"/>
      <c r="AD44" s="12"/>
      <c r="AE44" s="15"/>
      <c r="AF44" s="15"/>
      <c r="AG44" s="15"/>
      <c r="AH44" s="15"/>
      <c r="AI44" s="9">
        <v>3</v>
      </c>
      <c r="AJ44" s="7">
        <v>-13.212006630368279</v>
      </c>
      <c r="AK44" s="7">
        <v>-94.764737426847148</v>
      </c>
    </row>
    <row r="45" spans="1:37">
      <c r="A45" t="s">
        <v>424</v>
      </c>
      <c r="B45">
        <v>2015</v>
      </c>
      <c r="C45" s="2">
        <v>2</v>
      </c>
      <c r="D45" s="3">
        <v>42163.4375</v>
      </c>
      <c r="E45" s="56" t="s">
        <v>467</v>
      </c>
      <c r="F45" t="s">
        <v>431</v>
      </c>
      <c r="G45">
        <v>-45</v>
      </c>
      <c r="H45" s="16">
        <v>10</v>
      </c>
      <c r="I45" s="17">
        <v>4.2</v>
      </c>
      <c r="J45" s="6">
        <v>10080.481751915517</v>
      </c>
      <c r="K45" s="6">
        <v>83.149897073069454</v>
      </c>
      <c r="L45" s="7">
        <v>5.43</v>
      </c>
      <c r="M45" s="10">
        <v>-24.510646351286546</v>
      </c>
      <c r="N45" s="7">
        <v>2.7671284755139389E-2</v>
      </c>
      <c r="O45" s="32">
        <f t="shared" si="0"/>
        <v>1.0842911474333665</v>
      </c>
      <c r="P45" s="7">
        <v>6.5986666666666665</v>
      </c>
      <c r="Q45" s="7">
        <v>0.39527985773872992</v>
      </c>
      <c r="R45" s="7">
        <v>0.36886666666666668</v>
      </c>
      <c r="S45" s="7">
        <v>2.5989398040611791</v>
      </c>
      <c r="T45" s="7">
        <v>7.9909751343813404</v>
      </c>
      <c r="U45" s="7">
        <v>2.2593694873268988</v>
      </c>
      <c r="V45" s="7">
        <v>8.63296996429216</v>
      </c>
      <c r="W45" s="7">
        <v>0.64127137387206534</v>
      </c>
      <c r="X45" s="7">
        <v>4.7007340953191394E-6</v>
      </c>
      <c r="Y45" s="12"/>
      <c r="Z45" s="15"/>
      <c r="AA45" s="15"/>
      <c r="AB45" s="15"/>
      <c r="AC45" s="15"/>
      <c r="AD45" s="12"/>
      <c r="AE45" s="15"/>
      <c r="AF45" s="15"/>
      <c r="AG45" s="15"/>
      <c r="AH45" s="15"/>
      <c r="AI45" s="9">
        <v>4</v>
      </c>
      <c r="AJ45" s="7">
        <v>-13.796009359197921</v>
      </c>
      <c r="AK45" s="7">
        <v>-99.076374506620255</v>
      </c>
    </row>
    <row r="46" spans="1:37" s="22" customFormat="1">
      <c r="A46" s="22" t="s">
        <v>424</v>
      </c>
      <c r="B46" s="22">
        <v>2015</v>
      </c>
      <c r="C46" s="23">
        <v>2</v>
      </c>
      <c r="D46" s="34">
        <v>42163.447916666664</v>
      </c>
      <c r="E46" s="57" t="s">
        <v>468</v>
      </c>
      <c r="F46" s="22" t="s">
        <v>432</v>
      </c>
      <c r="G46" s="22">
        <v>-95</v>
      </c>
      <c r="H46" s="26">
        <v>10</v>
      </c>
      <c r="I46" s="35">
        <v>4.2</v>
      </c>
      <c r="J46" s="36">
        <v>12036.507198896863</v>
      </c>
      <c r="K46" s="42"/>
      <c r="L46" s="37">
        <v>5.5</v>
      </c>
      <c r="M46" s="38">
        <v>-23.510750246161315</v>
      </c>
      <c r="N46" s="37">
        <v>2.8901557051481088E-2</v>
      </c>
      <c r="O46" s="39">
        <f t="shared" si="0"/>
        <v>1.0853905043055798</v>
      </c>
      <c r="P46" s="37">
        <v>3.2343333333333333</v>
      </c>
      <c r="Q46" s="37">
        <v>1.4020450908526396</v>
      </c>
      <c r="R46" s="37">
        <v>9.8986666666666667E-2</v>
      </c>
      <c r="S46" s="37">
        <v>7.3160300909869624</v>
      </c>
      <c r="T46" s="37">
        <v>9.541550899877361</v>
      </c>
      <c r="U46" s="43"/>
      <c r="V46" s="37">
        <v>10.442052048359781</v>
      </c>
      <c r="W46" s="37">
        <v>0.8996240264890939</v>
      </c>
      <c r="X46" s="37">
        <v>7.7479155330944614E-6</v>
      </c>
      <c r="Y46" s="28"/>
      <c r="Z46" s="31"/>
      <c r="AA46" s="31"/>
      <c r="AB46" s="31"/>
      <c r="AC46" s="31"/>
      <c r="AD46" s="28"/>
      <c r="AE46" s="31"/>
      <c r="AF46" s="31"/>
      <c r="AG46" s="31"/>
      <c r="AH46" s="31"/>
      <c r="AI46" s="8">
        <v>5</v>
      </c>
      <c r="AJ46" s="37">
        <v>-13.657954623569465</v>
      </c>
      <c r="AK46" s="37">
        <v>-97.894759992921394</v>
      </c>
    </row>
    <row r="47" spans="1:37">
      <c r="A47" t="s">
        <v>424</v>
      </c>
      <c r="B47">
        <v>2015</v>
      </c>
      <c r="C47" s="2">
        <v>3</v>
      </c>
      <c r="D47" s="3">
        <v>42192.432638888888</v>
      </c>
      <c r="E47" s="44" t="s">
        <v>469</v>
      </c>
      <c r="F47" t="s">
        <v>426</v>
      </c>
      <c r="G47">
        <v>0</v>
      </c>
      <c r="H47" s="4">
        <v>0</v>
      </c>
      <c r="I47" s="9">
        <v>8.3000000000000007</v>
      </c>
      <c r="J47" s="51">
        <v>2985.5249378490826</v>
      </c>
      <c r="K47" s="51">
        <v>137.5396620129836</v>
      </c>
      <c r="L47" s="7">
        <v>5.05</v>
      </c>
      <c r="M47" s="58">
        <v>-22.22</v>
      </c>
      <c r="N47" s="59">
        <v>0.19</v>
      </c>
      <c r="O47" s="32">
        <v>1.0868100000000001</v>
      </c>
      <c r="P47" s="7">
        <v>21.106666666666666</v>
      </c>
      <c r="Q47" s="7">
        <v>0.16638745661485735</v>
      </c>
      <c r="R47" s="7">
        <v>0.30503333333333332</v>
      </c>
      <c r="S47" s="7">
        <v>3.5486820666235026</v>
      </c>
      <c r="T47" s="7">
        <v>2.0406478457124355</v>
      </c>
      <c r="U47" s="7">
        <v>3.3430467362007641</v>
      </c>
      <c r="V47" s="7">
        <v>2.1164405679087546</v>
      </c>
      <c r="W47" s="7">
        <v>7.5616251466685325E-2</v>
      </c>
      <c r="X47" s="7">
        <v>2.6220678720425724E-7</v>
      </c>
      <c r="Y47" s="12"/>
      <c r="Z47" s="15"/>
      <c r="AA47" s="15"/>
      <c r="AB47" s="15"/>
      <c r="AC47" s="15"/>
      <c r="AD47" s="12"/>
      <c r="AE47" s="15"/>
      <c r="AF47" s="15"/>
      <c r="AG47" s="15"/>
      <c r="AH47" s="15"/>
      <c r="AI47" s="9">
        <v>1</v>
      </c>
      <c r="AJ47" s="7">
        <v>-12.883015428033801</v>
      </c>
      <c r="AK47" s="7">
        <v>-92.178097134225737</v>
      </c>
    </row>
    <row r="48" spans="1:37">
      <c r="A48" t="s">
        <v>424</v>
      </c>
      <c r="B48">
        <v>2015</v>
      </c>
      <c r="C48" s="2">
        <v>3</v>
      </c>
      <c r="D48" s="3">
        <v>42192.441666666666</v>
      </c>
      <c r="E48" s="44" t="s">
        <v>470</v>
      </c>
      <c r="F48" t="s">
        <v>428</v>
      </c>
      <c r="G48">
        <v>-45</v>
      </c>
      <c r="H48" s="16">
        <v>1</v>
      </c>
      <c r="I48" s="9">
        <v>7</v>
      </c>
      <c r="J48" s="51">
        <v>22461.871541709999</v>
      </c>
      <c r="K48" s="51">
        <v>37916.789400499663</v>
      </c>
      <c r="L48" s="7">
        <v>4.46</v>
      </c>
      <c r="M48" s="10">
        <v>-22.112977445035419</v>
      </c>
      <c r="N48" s="7">
        <v>2.4335159748808212E-2</v>
      </c>
      <c r="O48" s="32">
        <f xml:space="preserve"> 100 / (1 + 1 / (0.0112372*(1 + M48/1000)))</f>
        <v>1.0869272741506895</v>
      </c>
      <c r="P48" s="7">
        <v>49.699999999999996</v>
      </c>
      <c r="Q48" s="7">
        <v>0.21006652935433631</v>
      </c>
      <c r="R48" s="7">
        <v>1.5063333333333333</v>
      </c>
      <c r="S48" s="7">
        <v>0.65495236056422057</v>
      </c>
      <c r="T48" s="7">
        <v>16.075879329698161</v>
      </c>
      <c r="U48" s="7">
        <v>953.78964856012487</v>
      </c>
      <c r="V48" s="7">
        <v>16.225655983484749</v>
      </c>
      <c r="W48" s="7">
        <v>0.14842562687611929</v>
      </c>
      <c r="X48" s="7">
        <v>1.2723655131635762E-7</v>
      </c>
      <c r="Y48" s="12"/>
      <c r="Z48" s="15"/>
      <c r="AA48" s="15"/>
      <c r="AB48" s="15"/>
      <c r="AC48" s="15"/>
      <c r="AD48" s="12"/>
      <c r="AE48" s="15"/>
      <c r="AF48" s="15"/>
      <c r="AG48" s="15"/>
      <c r="AH48" s="15"/>
      <c r="AI48" s="9">
        <v>2</v>
      </c>
      <c r="AJ48" s="7">
        <v>-13.02590904578347</v>
      </c>
      <c r="AK48" s="7">
        <v>-93.71146440445078</v>
      </c>
    </row>
    <row r="49" spans="1:37">
      <c r="A49" t="s">
        <v>424</v>
      </c>
      <c r="B49">
        <v>2015</v>
      </c>
      <c r="C49" s="2">
        <v>3</v>
      </c>
      <c r="D49" s="3">
        <v>42192.441666666666</v>
      </c>
      <c r="E49" s="44" t="s">
        <v>471</v>
      </c>
      <c r="F49" t="s">
        <v>430</v>
      </c>
      <c r="G49">
        <v>-95</v>
      </c>
      <c r="H49" s="16">
        <v>1</v>
      </c>
      <c r="I49" s="9">
        <v>7</v>
      </c>
      <c r="J49" s="51">
        <v>20401.754666116347</v>
      </c>
      <c r="K49" s="51">
        <v>22803.325349768151</v>
      </c>
      <c r="L49" s="7">
        <v>5.56</v>
      </c>
      <c r="M49" s="10">
        <v>-22.943944816173001</v>
      </c>
      <c r="N49" s="7">
        <v>4.1215288425535325E-2</v>
      </c>
      <c r="O49" s="32">
        <f xml:space="preserve"> 100 / (1 + 1 / (0.0112372*(1 + M49/1000)))</f>
        <v>1.0860136796438435</v>
      </c>
      <c r="P49" s="7">
        <v>34.75333333333333</v>
      </c>
      <c r="Q49" s="7">
        <v>0.54163851538444086</v>
      </c>
      <c r="R49" s="7">
        <v>1.0533333333333335</v>
      </c>
      <c r="S49" s="7">
        <v>0.91224906996200394</v>
      </c>
      <c r="T49" s="7">
        <v>14.601461214732973</v>
      </c>
      <c r="U49" s="7">
        <v>573.61332579152759</v>
      </c>
      <c r="V49" s="7">
        <v>16.300026658551413</v>
      </c>
      <c r="W49" s="7">
        <v>1.6971900361445484</v>
      </c>
      <c r="X49" s="7">
        <v>1.8316119606463916E-5</v>
      </c>
      <c r="Y49" s="12"/>
      <c r="Z49" s="15"/>
      <c r="AA49" s="15"/>
      <c r="AB49" s="15"/>
      <c r="AC49" s="15"/>
      <c r="AD49" s="12"/>
      <c r="AE49" s="15"/>
      <c r="AF49" s="15"/>
      <c r="AG49" s="15"/>
      <c r="AH49" s="15"/>
      <c r="AI49" s="9">
        <v>3</v>
      </c>
      <c r="AJ49" s="7">
        <v>-13.100158127716949</v>
      </c>
      <c r="AK49" s="7">
        <v>-94.435472140265233</v>
      </c>
    </row>
    <row r="50" spans="1:37">
      <c r="A50" t="s">
        <v>424</v>
      </c>
      <c r="B50">
        <v>2015</v>
      </c>
      <c r="C50" s="2">
        <v>3</v>
      </c>
      <c r="D50" s="13"/>
      <c r="E50" s="13"/>
      <c r="F50" t="s">
        <v>431</v>
      </c>
      <c r="G50">
        <v>-45</v>
      </c>
      <c r="H50" s="16">
        <v>10</v>
      </c>
      <c r="I50" s="12"/>
      <c r="J50" s="60"/>
      <c r="K50" s="60"/>
      <c r="L50" s="15"/>
      <c r="M50" s="15"/>
      <c r="N50" s="15"/>
      <c r="O50" s="13"/>
      <c r="P50" s="13"/>
      <c r="Q50" s="15"/>
      <c r="R50" s="15"/>
      <c r="S50" s="15"/>
      <c r="T50" s="15"/>
      <c r="U50" s="15"/>
      <c r="V50" s="15"/>
      <c r="W50" s="15"/>
      <c r="X50" s="15"/>
      <c r="Y50" s="12"/>
      <c r="Z50" s="15"/>
      <c r="AA50" s="15"/>
      <c r="AB50" s="15"/>
      <c r="AC50" s="15"/>
      <c r="AD50" s="12"/>
      <c r="AE50" s="15"/>
      <c r="AF50" s="15"/>
      <c r="AG50" s="15"/>
      <c r="AH50" s="15"/>
      <c r="AI50" s="9">
        <v>4</v>
      </c>
      <c r="AJ50" s="13"/>
      <c r="AK50" s="13"/>
    </row>
    <row r="51" spans="1:37" s="22" customFormat="1">
      <c r="A51" s="22" t="s">
        <v>424</v>
      </c>
      <c r="B51" s="22">
        <v>2015</v>
      </c>
      <c r="C51" s="23">
        <v>3</v>
      </c>
      <c r="D51" s="34">
        <v>42192.455555555556</v>
      </c>
      <c r="E51" s="52" t="s">
        <v>472</v>
      </c>
      <c r="F51" s="22" t="s">
        <v>432</v>
      </c>
      <c r="G51" s="22">
        <v>-95</v>
      </c>
      <c r="H51" s="26">
        <v>10</v>
      </c>
      <c r="I51" s="8">
        <v>5.9</v>
      </c>
      <c r="J51" s="61">
        <v>11890.408331693438</v>
      </c>
      <c r="K51" s="42"/>
      <c r="L51" s="37">
        <v>5.48</v>
      </c>
      <c r="M51" s="38">
        <v>-23.398489340165682</v>
      </c>
      <c r="N51" s="37">
        <v>2.1412613105363978E-2</v>
      </c>
      <c r="O51" s="39">
        <f xml:space="preserve"> 100 / (1 + 1 / (0.0112372*(1 + M51/1000)))</f>
        <v>1.0855139304017682</v>
      </c>
      <c r="P51" s="37">
        <v>4.5643333333333338</v>
      </c>
      <c r="Q51" s="37">
        <v>1.5066855012637492</v>
      </c>
      <c r="R51" s="37">
        <v>0.2180333333333333</v>
      </c>
      <c r="S51" s="37">
        <v>1.8654714888030672</v>
      </c>
      <c r="T51" s="37">
        <v>8.8540464384226887</v>
      </c>
      <c r="U51" s="43"/>
      <c r="V51" s="37">
        <v>9.6878380329322962</v>
      </c>
      <c r="W51" s="37">
        <v>0.83297778523660737</v>
      </c>
      <c r="X51" s="37">
        <v>7.228802355993487E-6</v>
      </c>
      <c r="Y51" s="28"/>
      <c r="Z51" s="31"/>
      <c r="AA51" s="31"/>
      <c r="AB51" s="31"/>
      <c r="AC51" s="31"/>
      <c r="AD51" s="28"/>
      <c r="AE51" s="31"/>
      <c r="AF51" s="31"/>
      <c r="AG51" s="31"/>
      <c r="AH51" s="31"/>
      <c r="AI51" s="8">
        <v>5</v>
      </c>
      <c r="AJ51" s="37">
        <v>-13.267180025565546</v>
      </c>
      <c r="AK51" s="37">
        <v>-95.381175605114066</v>
      </c>
    </row>
    <row r="52" spans="1:37">
      <c r="A52" t="s">
        <v>424</v>
      </c>
      <c r="B52">
        <v>2015</v>
      </c>
      <c r="C52" s="2">
        <v>4</v>
      </c>
      <c r="D52" s="3">
        <v>42224.614583333336</v>
      </c>
      <c r="E52" s="56" t="s">
        <v>473</v>
      </c>
      <c r="F52" t="s">
        <v>426</v>
      </c>
      <c r="G52">
        <v>0</v>
      </c>
      <c r="H52" s="4">
        <v>0</v>
      </c>
      <c r="I52" s="9">
        <v>10</v>
      </c>
      <c r="J52" s="6">
        <v>3533.5925257655822</v>
      </c>
      <c r="K52" s="6">
        <v>257.9637367530695</v>
      </c>
      <c r="L52" s="7">
        <v>4.7300000000000004</v>
      </c>
      <c r="M52" s="10">
        <v>-22.4652401609208</v>
      </c>
      <c r="N52" s="7">
        <v>7.6157731058639405E-2</v>
      </c>
      <c r="O52" s="32">
        <f xml:space="preserve"> 100 / (1 + 1 / (0.0112372*(1 + M52/1000)))</f>
        <v>1.0865399862968061</v>
      </c>
      <c r="P52" s="7">
        <v>27.783333333333335</v>
      </c>
      <c r="Q52" s="7">
        <v>0.30611519669281817</v>
      </c>
      <c r="R52" s="7">
        <v>0.39933333333333332</v>
      </c>
      <c r="S52" s="7">
        <v>1.6082046583635428</v>
      </c>
      <c r="T52" s="7">
        <v>2.2773027371558392</v>
      </c>
      <c r="U52" s="7">
        <v>6.0032382831133368</v>
      </c>
      <c r="V52" s="7">
        <v>2.3194873711272241</v>
      </c>
      <c r="W52" s="7">
        <v>4.1991447152756753E-2</v>
      </c>
      <c r="X52" s="7">
        <v>7.3225162319307335E-8</v>
      </c>
      <c r="Y52" s="6">
        <v>64025</v>
      </c>
      <c r="Z52" s="7">
        <v>102.58</v>
      </c>
      <c r="AA52" s="45">
        <f>((Z52/100)-1)*1000</f>
        <v>25.800000000000047</v>
      </c>
      <c r="AB52" s="9" t="s">
        <v>459</v>
      </c>
      <c r="AC52" s="7">
        <v>-22.8</v>
      </c>
      <c r="AD52" s="6">
        <v>63892</v>
      </c>
      <c r="AE52" s="7">
        <v>110.23</v>
      </c>
      <c r="AF52" s="45">
        <f>((AE52/100)-1)*1000</f>
        <v>102.30000000000005</v>
      </c>
      <c r="AG52" s="9" t="s">
        <v>459</v>
      </c>
      <c r="AH52" s="7">
        <v>-28.3</v>
      </c>
      <c r="AI52" s="9">
        <v>1</v>
      </c>
      <c r="AJ52" s="7">
        <v>-12.681090828017355</v>
      </c>
      <c r="AK52" s="7">
        <v>-91.187879484856509</v>
      </c>
    </row>
    <row r="53" spans="1:37">
      <c r="A53" t="s">
        <v>424</v>
      </c>
      <c r="B53">
        <v>2015</v>
      </c>
      <c r="C53" s="2">
        <v>4</v>
      </c>
      <c r="D53" s="13"/>
      <c r="E53" s="13"/>
      <c r="F53" t="s">
        <v>428</v>
      </c>
      <c r="G53">
        <v>-45</v>
      </c>
      <c r="H53" s="16">
        <v>1</v>
      </c>
      <c r="I53" s="12"/>
      <c r="J53" s="12"/>
      <c r="K53" s="12"/>
      <c r="L53" s="15"/>
      <c r="M53" s="15"/>
      <c r="N53" s="15"/>
      <c r="O53" s="13"/>
      <c r="P53" s="13"/>
      <c r="Q53" s="15"/>
      <c r="R53" s="15"/>
      <c r="S53" s="15"/>
      <c r="T53" s="13"/>
      <c r="U53" s="13"/>
      <c r="V53" s="13"/>
      <c r="W53" s="13"/>
      <c r="X53" s="13"/>
      <c r="Y53" s="12"/>
      <c r="Z53" s="15"/>
      <c r="AA53" s="15"/>
      <c r="AB53" s="15"/>
      <c r="AC53" s="15"/>
      <c r="AD53" s="12"/>
      <c r="AE53" s="15"/>
      <c r="AF53" s="15"/>
      <c r="AG53" s="15"/>
      <c r="AH53" s="15"/>
      <c r="AI53" s="9">
        <v>2</v>
      </c>
      <c r="AJ53" s="13"/>
      <c r="AK53" s="13"/>
    </row>
    <row r="54" spans="1:37">
      <c r="A54" t="s">
        <v>424</v>
      </c>
      <c r="B54">
        <v>2015</v>
      </c>
      <c r="C54" s="2">
        <v>4</v>
      </c>
      <c r="D54" s="3">
        <v>42224.604166666664</v>
      </c>
      <c r="E54" s="56" t="s">
        <v>474</v>
      </c>
      <c r="F54" t="s">
        <v>430</v>
      </c>
      <c r="G54">
        <v>-95</v>
      </c>
      <c r="H54" s="16">
        <v>1</v>
      </c>
      <c r="I54" s="17">
        <v>8.41</v>
      </c>
      <c r="J54" s="6">
        <v>19249.952913091751</v>
      </c>
      <c r="K54" s="6">
        <v>21524.910511520611</v>
      </c>
      <c r="L54" s="7">
        <v>5.38</v>
      </c>
      <c r="M54" s="10">
        <v>-22.69143294462382</v>
      </c>
      <c r="N54" s="7">
        <v>6.1309053165091769E-2</v>
      </c>
      <c r="O54" s="32">
        <f xml:space="preserve"> 100 / (1 + 1 / (0.0112372*(1 + M54/1000)))</f>
        <v>1.0862913017864717</v>
      </c>
      <c r="P54" s="7">
        <v>40.336666666666666</v>
      </c>
      <c r="Q54" s="7">
        <v>0.3384116226666099</v>
      </c>
      <c r="R54" s="7">
        <v>1.2573333333333332</v>
      </c>
      <c r="S54" s="7">
        <v>1.3221057942515013</v>
      </c>
      <c r="T54" s="7">
        <v>13.107028743229217</v>
      </c>
      <c r="U54" s="7">
        <v>521.69067133804458</v>
      </c>
      <c r="V54" s="7">
        <v>14.149262971345117</v>
      </c>
      <c r="W54" s="7">
        <v>1.0410484596825262</v>
      </c>
      <c r="X54" s="7">
        <v>7.7430423720443246E-6</v>
      </c>
      <c r="Y54" s="6">
        <v>64023</v>
      </c>
      <c r="Z54" s="7">
        <v>99.05</v>
      </c>
      <c r="AA54" s="45">
        <f>((Z54/100)-1)*1000</f>
        <v>-9.5000000000000639</v>
      </c>
      <c r="AB54" s="7">
        <v>77</v>
      </c>
      <c r="AC54" s="7">
        <v>-23.1</v>
      </c>
      <c r="AD54" s="6">
        <v>63891</v>
      </c>
      <c r="AE54" s="7">
        <v>100.8</v>
      </c>
      <c r="AF54" s="45">
        <f>((AE54/100)-1)*1000</f>
        <v>8.0000000000000071</v>
      </c>
      <c r="AG54" s="9" t="s">
        <v>459</v>
      </c>
      <c r="AH54" s="7">
        <v>-27.8</v>
      </c>
      <c r="AI54" s="9">
        <v>3</v>
      </c>
      <c r="AJ54" s="7">
        <v>-12.938171690139871</v>
      </c>
      <c r="AK54" s="7">
        <v>-93.476153514561148</v>
      </c>
    </row>
    <row r="55" spans="1:37">
      <c r="A55" t="s">
        <v>424</v>
      </c>
      <c r="B55">
        <v>2015</v>
      </c>
      <c r="C55" s="2">
        <v>4</v>
      </c>
      <c r="D55" s="13"/>
      <c r="E55" s="13"/>
      <c r="F55" t="s">
        <v>431</v>
      </c>
      <c r="G55">
        <v>-45</v>
      </c>
      <c r="H55" s="16">
        <v>10</v>
      </c>
      <c r="I55" s="12"/>
      <c r="J55" s="12"/>
      <c r="K55" s="12"/>
      <c r="L55" s="15"/>
      <c r="M55" s="15"/>
      <c r="N55" s="15"/>
      <c r="O55" s="13"/>
      <c r="P55" s="13"/>
      <c r="Q55" s="15"/>
      <c r="R55" s="15"/>
      <c r="S55" s="15"/>
      <c r="T55" s="13"/>
      <c r="U55" s="13"/>
      <c r="V55" s="13"/>
      <c r="W55" s="13"/>
      <c r="X55" s="13"/>
      <c r="Y55" s="12"/>
      <c r="Z55" s="15"/>
      <c r="AA55" s="15"/>
      <c r="AB55" s="15"/>
      <c r="AC55" s="15"/>
      <c r="AD55" s="12"/>
      <c r="AE55" s="15"/>
      <c r="AF55" s="15"/>
      <c r="AG55" s="15"/>
      <c r="AH55" s="15"/>
      <c r="AI55" s="9">
        <v>4</v>
      </c>
      <c r="AJ55" s="13"/>
      <c r="AK55" s="13"/>
    </row>
    <row r="56" spans="1:37" s="22" customFormat="1">
      <c r="A56" s="22" t="s">
        <v>424</v>
      </c>
      <c r="B56" s="22">
        <v>2015</v>
      </c>
      <c r="C56" s="23">
        <v>4</v>
      </c>
      <c r="D56" s="34">
        <v>42224.625</v>
      </c>
      <c r="E56" s="57" t="s">
        <v>475</v>
      </c>
      <c r="F56" s="22" t="s">
        <v>432</v>
      </c>
      <c r="G56" s="22">
        <v>-95</v>
      </c>
      <c r="H56" s="26">
        <v>10</v>
      </c>
      <c r="I56" s="35">
        <v>8.34</v>
      </c>
      <c r="J56" s="36">
        <v>13983.553806244781</v>
      </c>
      <c r="K56" s="42"/>
      <c r="L56" s="37">
        <v>5.55</v>
      </c>
      <c r="M56" s="38">
        <v>-24.035388463871698</v>
      </c>
      <c r="N56" s="37">
        <v>8.2764726786243095E-3</v>
      </c>
      <c r="O56" s="39">
        <f xml:space="preserve"> 100 / (1 + 1 / (0.0112372*(1 + M56/1000)))</f>
        <v>1.0848136827935513</v>
      </c>
      <c r="P56" s="37">
        <v>4.0536666666666665</v>
      </c>
      <c r="Q56" s="37">
        <v>1.6521494422990768</v>
      </c>
      <c r="R56" s="37">
        <v>0.16583333333333336</v>
      </c>
      <c r="S56" s="37">
        <v>2.7845544692703541</v>
      </c>
      <c r="T56" s="37">
        <v>9.5445688079322775</v>
      </c>
      <c r="U56" s="43"/>
      <c r="V56" s="37">
        <v>10.664935143454823</v>
      </c>
      <c r="W56" s="37">
        <v>1.1194661148173197</v>
      </c>
      <c r="X56" s="37">
        <v>1.2290046376212086E-5</v>
      </c>
      <c r="Y56" s="36">
        <v>64024</v>
      </c>
      <c r="Z56" s="8">
        <v>104.28</v>
      </c>
      <c r="AA56" s="45">
        <f>((Z56/100)-1)*1000</f>
        <v>42.799999999999947</v>
      </c>
      <c r="AB56" s="8" t="s">
        <v>459</v>
      </c>
      <c r="AC56" s="8">
        <v>-25</v>
      </c>
      <c r="AD56" s="36">
        <v>63890</v>
      </c>
      <c r="AE56" s="8">
        <v>49.69</v>
      </c>
      <c r="AF56" s="45">
        <f>((AE56/100)-1)*1000</f>
        <v>-503.10000000000008</v>
      </c>
      <c r="AG56" s="8">
        <v>5617</v>
      </c>
      <c r="AH56" s="8">
        <v>-33.700000000000003</v>
      </c>
      <c r="AI56" s="8">
        <v>5</v>
      </c>
      <c r="AJ56" s="37">
        <v>-13.080544517461133</v>
      </c>
      <c r="AK56" s="37">
        <v>-95.294585101298651</v>
      </c>
    </row>
    <row r="57" spans="1:37">
      <c r="A57" t="s">
        <v>424</v>
      </c>
      <c r="B57">
        <v>2015</v>
      </c>
      <c r="C57" s="2">
        <v>5</v>
      </c>
      <c r="D57" s="3">
        <v>42249.5</v>
      </c>
      <c r="E57" s="56" t="s">
        <v>476</v>
      </c>
      <c r="F57" t="s">
        <v>426</v>
      </c>
      <c r="G57">
        <v>0</v>
      </c>
      <c r="H57" s="4">
        <v>0</v>
      </c>
      <c r="I57" s="9">
        <v>7.9690000000000003</v>
      </c>
      <c r="J57" s="6">
        <v>4037.4312429064962</v>
      </c>
      <c r="K57" s="42"/>
      <c r="L57" s="9">
        <v>4.95</v>
      </c>
      <c r="M57" s="32">
        <v>-22.680327545680299</v>
      </c>
      <c r="N57" s="7">
        <v>7.7696846782865273E-2</v>
      </c>
      <c r="O57" s="32">
        <v>1.0863035114920849</v>
      </c>
      <c r="P57" s="7">
        <v>25.716666666666669</v>
      </c>
      <c r="Q57" s="7">
        <v>0.50749894881275248</v>
      </c>
      <c r="R57" s="7">
        <v>0.49913333333333337</v>
      </c>
      <c r="S57" s="7">
        <v>0.52103131026551797</v>
      </c>
      <c r="T57" s="7">
        <v>2.7919194430518006</v>
      </c>
      <c r="U57" s="14"/>
      <c r="V57" s="7">
        <v>2.8736966533779018</v>
      </c>
      <c r="W57" s="7">
        <v>8.1537732530087725E-2</v>
      </c>
      <c r="X57" s="7">
        <v>2.2239235142606117E-7</v>
      </c>
      <c r="Y57" s="12"/>
      <c r="Z57" s="15"/>
      <c r="AA57" s="15"/>
      <c r="AB57" s="15"/>
      <c r="AC57" s="15"/>
      <c r="AD57" s="12"/>
      <c r="AE57" s="15"/>
      <c r="AF57" s="15"/>
      <c r="AG57" s="15"/>
      <c r="AH57" s="15"/>
      <c r="AI57" s="9">
        <v>1</v>
      </c>
      <c r="AJ57" s="7">
        <v>-12.884229679103651</v>
      </c>
      <c r="AK57" s="7">
        <v>-92.18725506680012</v>
      </c>
    </row>
    <row r="58" spans="1:37">
      <c r="A58" t="s">
        <v>424</v>
      </c>
      <c r="B58">
        <v>2015</v>
      </c>
      <c r="C58" s="2">
        <v>5</v>
      </c>
      <c r="D58" s="3">
        <v>42249.510416666664</v>
      </c>
      <c r="E58" s="56" t="s">
        <v>477</v>
      </c>
      <c r="F58" t="s">
        <v>428</v>
      </c>
      <c r="G58">
        <v>-45</v>
      </c>
      <c r="H58" s="16">
        <v>1</v>
      </c>
      <c r="I58" s="9">
        <v>8.86</v>
      </c>
      <c r="J58" s="6">
        <v>6005.7543609132917</v>
      </c>
      <c r="K58" s="6">
        <v>1687.9083105279303</v>
      </c>
      <c r="L58" s="9">
        <v>4.5199999999999996</v>
      </c>
      <c r="M58" s="32">
        <v>-20.507169176203284</v>
      </c>
      <c r="N58" s="7">
        <v>7.712846426579438E-2</v>
      </c>
      <c r="O58" s="32">
        <v>1.088692707945081</v>
      </c>
      <c r="P58" s="7">
        <v>54.75</v>
      </c>
      <c r="Q58" s="7">
        <v>0.20091324200913141</v>
      </c>
      <c r="R58" s="7">
        <v>1.9076666666666666</v>
      </c>
      <c r="S58" s="7">
        <v>0.48706482141416529</v>
      </c>
      <c r="T58" s="7">
        <v>4.0255747460980533</v>
      </c>
      <c r="U58" s="7">
        <v>40.435829823061667</v>
      </c>
      <c r="V58" s="7">
        <v>4.0705138536805547</v>
      </c>
      <c r="W58" s="7">
        <v>4.4600162351700168E-2</v>
      </c>
      <c r="X58" s="7">
        <v>4.6400255975928813E-8</v>
      </c>
      <c r="Y58" s="12"/>
      <c r="Z58" s="15"/>
      <c r="AA58" s="15"/>
      <c r="AB58" s="15"/>
      <c r="AC58" s="15"/>
      <c r="AD58" s="12"/>
      <c r="AE58" s="15"/>
      <c r="AF58" s="15"/>
      <c r="AG58" s="15"/>
      <c r="AH58" s="15"/>
      <c r="AI58" s="9">
        <v>2</v>
      </c>
      <c r="AJ58" s="13"/>
      <c r="AK58" s="13"/>
    </row>
    <row r="59" spans="1:37">
      <c r="A59" t="s">
        <v>424</v>
      </c>
      <c r="B59">
        <v>2015</v>
      </c>
      <c r="C59" s="2">
        <v>5</v>
      </c>
      <c r="D59" s="3">
        <v>42249.520833333336</v>
      </c>
      <c r="E59" s="56" t="s">
        <v>478</v>
      </c>
      <c r="F59" t="s">
        <v>430</v>
      </c>
      <c r="G59">
        <v>-95</v>
      </c>
      <c r="H59" s="16">
        <v>1</v>
      </c>
      <c r="I59" s="9">
        <v>8.86</v>
      </c>
      <c r="J59" s="6">
        <v>32015.612903308691</v>
      </c>
      <c r="K59" s="6">
        <v>64449.519269584067</v>
      </c>
      <c r="L59" s="9">
        <v>5.46</v>
      </c>
      <c r="M59" s="32">
        <v>-21.094430801614081</v>
      </c>
      <c r="N59" s="7">
        <v>1.9344249791604762E-2</v>
      </c>
      <c r="O59" s="32">
        <v>1.0880470768305821</v>
      </c>
      <c r="P59" s="7">
        <v>34.543333333333329</v>
      </c>
      <c r="Q59" s="7">
        <v>0.28413455301236334</v>
      </c>
      <c r="R59" s="7">
        <v>0.91133333333333333</v>
      </c>
      <c r="S59" s="7">
        <v>1.4539171301942444</v>
      </c>
      <c r="T59" s="7">
        <v>21.459626058500927</v>
      </c>
      <c r="U59" s="7">
        <v>1543.9640750082744</v>
      </c>
      <c r="V59" s="7">
        <v>23.532368478345475</v>
      </c>
      <c r="W59" s="7">
        <v>2.0707644215695078</v>
      </c>
      <c r="X59" s="7">
        <v>1.8763533693865346E-5</v>
      </c>
      <c r="Y59" s="12"/>
      <c r="Z59" s="15"/>
      <c r="AA59" s="15"/>
      <c r="AB59" s="15"/>
      <c r="AC59" s="15"/>
      <c r="AD59" s="12"/>
      <c r="AE59" s="15"/>
      <c r="AF59" s="15"/>
      <c r="AG59" s="15"/>
      <c r="AH59" s="15"/>
      <c r="AI59" s="9">
        <v>3</v>
      </c>
      <c r="AJ59" s="7">
        <v>-12.992601195960905</v>
      </c>
      <c r="AK59" s="7">
        <v>-92.798508498093241</v>
      </c>
    </row>
    <row r="60" spans="1:37">
      <c r="A60" t="s">
        <v>424</v>
      </c>
      <c r="B60">
        <v>2015</v>
      </c>
      <c r="C60" s="2">
        <v>5</v>
      </c>
      <c r="D60" s="13"/>
      <c r="E60" s="13"/>
      <c r="F60" t="s">
        <v>431</v>
      </c>
      <c r="G60">
        <v>-45</v>
      </c>
      <c r="H60" s="16">
        <v>10</v>
      </c>
      <c r="I60" s="12"/>
      <c r="J60" s="12"/>
      <c r="K60" s="12"/>
      <c r="L60" s="15"/>
      <c r="M60" s="15"/>
      <c r="N60" s="15"/>
      <c r="O60" s="13"/>
      <c r="P60" s="15"/>
      <c r="Q60" s="15"/>
      <c r="R60" s="15"/>
      <c r="S60" s="15"/>
      <c r="T60" s="15"/>
      <c r="U60" s="15"/>
      <c r="V60" s="15"/>
      <c r="W60" s="15"/>
      <c r="X60" s="15"/>
      <c r="Y60" s="12"/>
      <c r="Z60" s="15"/>
      <c r="AA60" s="15"/>
      <c r="AB60" s="15"/>
      <c r="AC60" s="15"/>
      <c r="AD60" s="12"/>
      <c r="AE60" s="15"/>
      <c r="AF60" s="15"/>
      <c r="AG60" s="15"/>
      <c r="AH60" s="15"/>
      <c r="AI60" s="9">
        <v>4</v>
      </c>
      <c r="AJ60" s="13"/>
      <c r="AK60" s="13"/>
    </row>
    <row r="61" spans="1:37" s="22" customFormat="1">
      <c r="A61" s="22" t="s">
        <v>424</v>
      </c>
      <c r="B61" s="22">
        <v>2015</v>
      </c>
      <c r="C61" s="23">
        <v>5</v>
      </c>
      <c r="D61" s="34">
        <v>42249.541666666664</v>
      </c>
      <c r="E61" s="57" t="s">
        <v>479</v>
      </c>
      <c r="F61" s="22" t="s">
        <v>432</v>
      </c>
      <c r="G61" s="22">
        <v>-95</v>
      </c>
      <c r="H61" s="26">
        <v>10</v>
      </c>
      <c r="I61" s="8">
        <v>8.34</v>
      </c>
      <c r="J61" s="36">
        <v>15901.004028893023</v>
      </c>
      <c r="K61" s="42"/>
      <c r="L61" s="8">
        <v>5.46</v>
      </c>
      <c r="M61" s="39">
        <v>-22.675293390675215</v>
      </c>
      <c r="N61" s="37">
        <v>2.9861346252304931E-2</v>
      </c>
      <c r="O61" s="39">
        <v>1.0863090462360336</v>
      </c>
      <c r="P61" s="40">
        <v>23.649999999999995</v>
      </c>
      <c r="Q61" s="37">
        <v>4.2283298097250691E-2</v>
      </c>
      <c r="R61" s="37">
        <v>2.4866666666666668</v>
      </c>
      <c r="S61" s="37">
        <v>0.36267424285438393</v>
      </c>
      <c r="T61" s="37">
        <v>10.853337368445001</v>
      </c>
      <c r="U61" s="43"/>
      <c r="V61" s="37">
        <v>11.889044770533525</v>
      </c>
      <c r="W61" s="37">
        <v>1.0347083223410263</v>
      </c>
      <c r="X61" s="37">
        <v>9.2333757933406488E-6</v>
      </c>
      <c r="Y61" s="28"/>
      <c r="Z61" s="31"/>
      <c r="AA61" s="31"/>
      <c r="AB61" s="31"/>
      <c r="AC61" s="31"/>
      <c r="AD61" s="28"/>
      <c r="AE61" s="31"/>
      <c r="AF61" s="31"/>
      <c r="AG61" s="31"/>
      <c r="AH61" s="31"/>
      <c r="AI61" s="8">
        <v>5</v>
      </c>
      <c r="AJ61" s="37">
        <v>-13.065717472199722</v>
      </c>
      <c r="AK61" s="37">
        <v>-93.716086691728634</v>
      </c>
    </row>
    <row r="62" spans="1:37">
      <c r="A62" t="s">
        <v>424</v>
      </c>
      <c r="B62">
        <v>2015</v>
      </c>
      <c r="C62" s="2">
        <v>6</v>
      </c>
      <c r="D62" s="3">
        <v>42289.458333333336</v>
      </c>
      <c r="E62" t="s">
        <v>480</v>
      </c>
      <c r="F62" t="s">
        <v>426</v>
      </c>
      <c r="G62">
        <v>0</v>
      </c>
      <c r="H62" s="4">
        <v>0</v>
      </c>
      <c r="I62" s="9">
        <v>4.3970000000000002</v>
      </c>
      <c r="J62" s="6">
        <v>3384.1417056215973</v>
      </c>
      <c r="K62" s="42"/>
      <c r="L62" s="9">
        <v>5</v>
      </c>
      <c r="M62" s="32">
        <v>-23.361286477519961</v>
      </c>
      <c r="N62" s="7">
        <v>3.7580580091318358E-2</v>
      </c>
      <c r="O62" s="32">
        <v>1.0855548333005485</v>
      </c>
      <c r="P62" s="7">
        <v>17.613333333333333</v>
      </c>
      <c r="Q62" s="7">
        <v>0.1638957993536054</v>
      </c>
      <c r="R62" s="7">
        <v>0.31506666666666666</v>
      </c>
      <c r="S62" s="7">
        <v>0.68097905381947266</v>
      </c>
      <c r="T62" s="7">
        <v>2.6630693457338861</v>
      </c>
      <c r="U62" s="14"/>
      <c r="V62" s="7">
        <v>2.7431119313715584</v>
      </c>
      <c r="W62" s="7">
        <v>7.9813983580168127E-2</v>
      </c>
      <c r="X62" s="7">
        <v>2.1874792355421136E-7</v>
      </c>
      <c r="Y62" s="6">
        <v>64820</v>
      </c>
      <c r="Z62" s="9">
        <v>103.29</v>
      </c>
      <c r="AA62" s="45">
        <f>((Z62/100)-1)*1000</f>
        <v>32.900000000000148</v>
      </c>
      <c r="AB62" s="9" t="s">
        <v>459</v>
      </c>
      <c r="AC62" s="9">
        <v>-23.5</v>
      </c>
      <c r="AD62" s="6">
        <v>65882</v>
      </c>
      <c r="AE62" s="9">
        <v>108.16</v>
      </c>
      <c r="AF62" s="45">
        <f>((AE62/100)-1)*1000</f>
        <v>81.599999999999895</v>
      </c>
      <c r="AG62" s="9" t="s">
        <v>459</v>
      </c>
      <c r="AH62" s="9">
        <v>-28</v>
      </c>
      <c r="AI62" s="9">
        <v>1</v>
      </c>
      <c r="AJ62" s="7">
        <v>-12.883514988070583</v>
      </c>
      <c r="AK62" s="7">
        <v>-93.742878870896206</v>
      </c>
    </row>
    <row r="63" spans="1:37">
      <c r="A63" t="s">
        <v>424</v>
      </c>
      <c r="B63">
        <v>2015</v>
      </c>
      <c r="C63" s="2">
        <v>6</v>
      </c>
      <c r="D63" s="3">
        <v>42289.4375</v>
      </c>
      <c r="E63" t="s">
        <v>481</v>
      </c>
      <c r="F63" t="s">
        <v>428</v>
      </c>
      <c r="G63">
        <v>-45</v>
      </c>
      <c r="H63" s="16">
        <v>1</v>
      </c>
      <c r="I63" s="9">
        <v>6.3840000000000003</v>
      </c>
      <c r="J63" s="6">
        <v>18653.618530170603</v>
      </c>
      <c r="K63" s="6">
        <v>35329.293990012055</v>
      </c>
      <c r="L63" s="9">
        <v>4.41</v>
      </c>
      <c r="M63" s="32">
        <v>-20.756204574217112</v>
      </c>
      <c r="N63" s="7">
        <v>2.0179197209007228E-2</v>
      </c>
      <c r="O63" s="32">
        <v>1.0884189212882225</v>
      </c>
      <c r="P63" s="7">
        <v>57.993333333333339</v>
      </c>
      <c r="Q63" s="7">
        <v>0.1211133895028482</v>
      </c>
      <c r="R63" s="7">
        <v>1.7143333333333333</v>
      </c>
      <c r="S63" s="7">
        <v>0.70562890576021808</v>
      </c>
      <c r="T63" s="7">
        <v>13.648905145760562</v>
      </c>
      <c r="U63" s="7">
        <v>903.56996661080325</v>
      </c>
      <c r="V63" s="7">
        <v>13.760674199950946</v>
      </c>
      <c r="W63" s="7">
        <v>0.11062329859842356</v>
      </c>
      <c r="X63" s="7">
        <v>8.2941896764954365E-8</v>
      </c>
      <c r="Y63" s="12"/>
      <c r="Z63" s="15"/>
      <c r="AA63" s="15"/>
      <c r="AB63" s="15"/>
      <c r="AC63" s="15"/>
      <c r="AD63" s="12"/>
      <c r="AE63" s="15"/>
      <c r="AF63" s="15"/>
      <c r="AG63" s="15"/>
      <c r="AH63" s="15"/>
      <c r="AI63" s="9">
        <v>2</v>
      </c>
      <c r="AJ63" s="7">
        <v>-12.846333269201759</v>
      </c>
      <c r="AK63" s="7">
        <v>-92.007799430583617</v>
      </c>
    </row>
    <row r="64" spans="1:37">
      <c r="A64" t="s">
        <v>424</v>
      </c>
      <c r="B64">
        <v>2015</v>
      </c>
      <c r="C64" s="2">
        <v>6</v>
      </c>
      <c r="D64" s="3">
        <v>42289.4375</v>
      </c>
      <c r="E64" t="s">
        <v>482</v>
      </c>
      <c r="F64" t="s">
        <v>430</v>
      </c>
      <c r="G64">
        <v>-95</v>
      </c>
      <c r="H64" s="16">
        <v>1</v>
      </c>
      <c r="I64" s="9">
        <v>6.3840000000000003</v>
      </c>
      <c r="J64" s="6">
        <v>22573.214827584114</v>
      </c>
      <c r="K64" s="6">
        <v>72655.325831817332</v>
      </c>
      <c r="L64" s="9">
        <v>5.47</v>
      </c>
      <c r="M64" s="32">
        <v>-21.083750082641167</v>
      </c>
      <c r="N64" s="7">
        <v>2.5213091837376449E-2</v>
      </c>
      <c r="O64" s="32">
        <v>1.0880588192097682</v>
      </c>
      <c r="P64" s="7">
        <v>36.593333333333334</v>
      </c>
      <c r="Q64" s="7">
        <v>7.888735687596915E-2</v>
      </c>
      <c r="R64" s="7">
        <v>0.85676666666666668</v>
      </c>
      <c r="S64" s="7">
        <v>1.2098378718965273</v>
      </c>
      <c r="T64" s="7">
        <v>16.51688478126896</v>
      </c>
      <c r="U64" s="7">
        <v>1858.2078191121482</v>
      </c>
      <c r="V64" s="7">
        <v>18.055412083265441</v>
      </c>
      <c r="W64" s="7">
        <v>1.5370108309386856</v>
      </c>
      <c r="X64" s="7">
        <v>1.323135392365727E-5</v>
      </c>
      <c r="Y64" s="6">
        <v>64818</v>
      </c>
      <c r="Z64" s="9">
        <v>101.8</v>
      </c>
      <c r="AA64" s="45">
        <f>((Z64/100)-1)*1000</f>
        <v>18.000000000000014</v>
      </c>
      <c r="AB64" s="9" t="s">
        <v>459</v>
      </c>
      <c r="AC64" s="9">
        <v>-21.9</v>
      </c>
      <c r="AD64" s="6">
        <v>65881</v>
      </c>
      <c r="AE64" s="9">
        <v>102.63</v>
      </c>
      <c r="AF64" s="45">
        <f>((AE64/100)-1)*1000</f>
        <v>26.29999999999999</v>
      </c>
      <c r="AG64" s="9" t="s">
        <v>459</v>
      </c>
      <c r="AH64" s="9">
        <v>-27.9</v>
      </c>
      <c r="AI64" s="9">
        <v>3</v>
      </c>
      <c r="AJ64" s="7">
        <v>-12.83398596559325</v>
      </c>
      <c r="AK64" s="7">
        <v>-91.97102557764461</v>
      </c>
    </row>
    <row r="65" spans="1:37">
      <c r="A65" t="s">
        <v>424</v>
      </c>
      <c r="B65">
        <v>2015</v>
      </c>
      <c r="C65" s="2">
        <v>6</v>
      </c>
      <c r="D65" s="13"/>
      <c r="E65" s="13"/>
      <c r="F65" t="s">
        <v>431</v>
      </c>
      <c r="G65">
        <v>-45</v>
      </c>
      <c r="H65" s="16">
        <v>10</v>
      </c>
      <c r="I65" s="12"/>
      <c r="J65" s="12"/>
      <c r="K65" s="12"/>
      <c r="L65" s="15"/>
      <c r="M65" s="15"/>
      <c r="N65" s="15"/>
      <c r="O65" s="13"/>
      <c r="P65" s="15"/>
      <c r="Q65" s="15"/>
      <c r="R65" s="15"/>
      <c r="S65" s="15"/>
      <c r="T65" s="15"/>
      <c r="U65" s="15"/>
      <c r="V65" s="15"/>
      <c r="W65" s="15"/>
      <c r="X65" s="15"/>
      <c r="Y65" s="12"/>
      <c r="Z65" s="15"/>
      <c r="AA65" s="15"/>
      <c r="AB65" s="15"/>
      <c r="AC65" s="15"/>
      <c r="AD65" s="12"/>
      <c r="AE65" s="15"/>
      <c r="AF65" s="15"/>
      <c r="AG65" s="15"/>
      <c r="AH65" s="15"/>
      <c r="AI65" s="9">
        <v>4</v>
      </c>
      <c r="AJ65" s="7">
        <v>-12.942914794196742</v>
      </c>
      <c r="AK65" s="7">
        <v>-92.688916180343568</v>
      </c>
    </row>
    <row r="66" spans="1:37" s="22" customFormat="1">
      <c r="A66" s="22" t="s">
        <v>424</v>
      </c>
      <c r="B66" s="22">
        <v>2015</v>
      </c>
      <c r="C66" s="23">
        <v>6</v>
      </c>
      <c r="D66" s="34">
        <v>42289.447916666664</v>
      </c>
      <c r="E66" s="22" t="s">
        <v>483</v>
      </c>
      <c r="F66" s="22" t="s">
        <v>432</v>
      </c>
      <c r="G66" s="22">
        <v>-95</v>
      </c>
      <c r="H66" s="26">
        <v>10</v>
      </c>
      <c r="I66" s="8">
        <v>6.8609999999999998</v>
      </c>
      <c r="J66" s="36">
        <v>14834.298193608452</v>
      </c>
      <c r="K66" s="42"/>
      <c r="L66" s="8">
        <v>5.53</v>
      </c>
      <c r="M66" s="39">
        <v>-23.688798594041636</v>
      </c>
      <c r="N66" s="37">
        <v>9.4180677423765305E-3</v>
      </c>
      <c r="O66" s="39">
        <v>1.0851947470806609</v>
      </c>
      <c r="P66" s="37">
        <v>7.4303333333333335</v>
      </c>
      <c r="Q66" s="37">
        <v>0.42989534280409286</v>
      </c>
      <c r="R66" s="37">
        <v>0.48249999999999998</v>
      </c>
      <c r="S66" s="37">
        <v>1.9760981482831494</v>
      </c>
      <c r="T66" s="37">
        <v>10.669782983836127</v>
      </c>
      <c r="U66" s="43"/>
      <c r="V66" s="37">
        <v>11.824269584558746</v>
      </c>
      <c r="W66" s="37">
        <v>1.153490578734383</v>
      </c>
      <c r="X66" s="37">
        <v>1.1568605124266471E-5</v>
      </c>
      <c r="Y66" s="36">
        <v>64819</v>
      </c>
      <c r="Z66" s="8">
        <v>101.08</v>
      </c>
      <c r="AA66" s="45">
        <f>((Z66/100)-1)*1000</f>
        <v>10.799999999999921</v>
      </c>
      <c r="AB66" s="8" t="s">
        <v>459</v>
      </c>
      <c r="AC66" s="8">
        <v>-24.2</v>
      </c>
      <c r="AD66" s="36">
        <v>65880</v>
      </c>
      <c r="AE66" s="8">
        <v>67.760000000000005</v>
      </c>
      <c r="AF66" s="45">
        <f>((AE66/100)-1)*1000</f>
        <v>-322.39999999999992</v>
      </c>
      <c r="AG66" s="8">
        <v>3126</v>
      </c>
      <c r="AH66" s="8">
        <v>-31.2</v>
      </c>
      <c r="AI66" s="8">
        <v>5</v>
      </c>
      <c r="AJ66" s="37">
        <v>-13.146974897323208</v>
      </c>
      <c r="AK66" s="37">
        <v>-93.900687504485504</v>
      </c>
    </row>
    <row r="67" spans="1:37" s="22" customFormat="1">
      <c r="A67" s="22" t="s">
        <v>424</v>
      </c>
      <c r="B67" s="22">
        <v>2015</v>
      </c>
      <c r="C67" s="23">
        <v>7</v>
      </c>
      <c r="D67" s="34">
        <v>42332.5</v>
      </c>
      <c r="E67" s="22" t="s">
        <v>36</v>
      </c>
      <c r="F67" s="22" t="s">
        <v>426</v>
      </c>
      <c r="G67" s="22">
        <v>0</v>
      </c>
      <c r="H67" s="26">
        <v>0</v>
      </c>
      <c r="I67" s="31"/>
      <c r="J67" s="28"/>
      <c r="K67" s="28"/>
      <c r="L67" s="31"/>
      <c r="M67" s="31"/>
      <c r="N67" s="31"/>
      <c r="O67" s="29"/>
      <c r="P67" s="29"/>
      <c r="Q67" s="31"/>
      <c r="R67" s="31"/>
      <c r="S67" s="31"/>
      <c r="T67" s="29"/>
      <c r="U67" s="29"/>
      <c r="V67" s="29"/>
      <c r="W67" s="29"/>
      <c r="X67" s="29"/>
      <c r="Y67" s="28"/>
      <c r="Z67" s="31"/>
      <c r="AA67" s="31"/>
      <c r="AB67" s="31"/>
      <c r="AC67" s="31"/>
      <c r="AD67" s="36">
        <v>66543</v>
      </c>
      <c r="AE67" s="8">
        <v>108.3</v>
      </c>
      <c r="AF67" s="45">
        <f>((AE67/100)-1)*1000</f>
        <v>82.999999999999957</v>
      </c>
      <c r="AG67" s="8" t="s">
        <v>459</v>
      </c>
      <c r="AH67" s="8">
        <v>-28.2</v>
      </c>
      <c r="AI67" s="31">
        <v>1</v>
      </c>
      <c r="AJ67" s="29"/>
      <c r="AK67" s="29"/>
    </row>
    <row r="68" spans="1:37" s="22" customFormat="1">
      <c r="A68" s="22" t="s">
        <v>424</v>
      </c>
      <c r="B68" s="22">
        <v>2016</v>
      </c>
      <c r="C68" s="23">
        <v>8</v>
      </c>
      <c r="D68" s="34">
        <v>42389.5</v>
      </c>
      <c r="E68" s="22" t="s">
        <v>36</v>
      </c>
      <c r="F68" s="22" t="s">
        <v>426</v>
      </c>
      <c r="G68" s="22">
        <v>0</v>
      </c>
      <c r="H68" s="26">
        <v>0</v>
      </c>
      <c r="I68" s="31"/>
      <c r="J68" s="28"/>
      <c r="K68" s="28"/>
      <c r="L68" s="31"/>
      <c r="M68" s="31"/>
      <c r="N68" s="31"/>
      <c r="O68" s="29"/>
      <c r="P68" s="29"/>
      <c r="Q68" s="31"/>
      <c r="R68" s="31"/>
      <c r="S68" s="31"/>
      <c r="T68" s="29"/>
      <c r="U68" s="29"/>
      <c r="V68" s="29"/>
      <c r="W68" s="29"/>
      <c r="X68" s="29"/>
      <c r="Y68" s="28"/>
      <c r="Z68" s="31"/>
      <c r="AA68" s="31"/>
      <c r="AB68" s="31"/>
      <c r="AC68" s="31"/>
      <c r="AD68" s="36">
        <v>66546</v>
      </c>
      <c r="AE68" s="8">
        <v>106.42</v>
      </c>
      <c r="AF68" s="45">
        <f>((AE68/100)-1)*1000</f>
        <v>64.200000000000031</v>
      </c>
      <c r="AG68" s="8" t="s">
        <v>459</v>
      </c>
      <c r="AH68" s="8">
        <v>-27.7</v>
      </c>
      <c r="AI68" s="31">
        <v>1</v>
      </c>
      <c r="AJ68" s="29"/>
      <c r="AK68" s="29"/>
    </row>
    <row r="69" spans="1:37" s="22" customFormat="1">
      <c r="A69" s="22" t="s">
        <v>424</v>
      </c>
      <c r="B69" s="22">
        <v>2016</v>
      </c>
      <c r="C69" s="23">
        <v>9</v>
      </c>
      <c r="D69" s="34">
        <v>42459</v>
      </c>
      <c r="E69" s="22" t="s">
        <v>36</v>
      </c>
      <c r="F69" s="22" t="s">
        <v>426</v>
      </c>
      <c r="G69" s="22">
        <v>0</v>
      </c>
      <c r="H69" s="26">
        <v>0</v>
      </c>
      <c r="I69" s="31"/>
      <c r="J69" s="36">
        <v>6322.9848429439999</v>
      </c>
      <c r="K69" s="36">
        <v>0</v>
      </c>
      <c r="L69" s="8">
        <v>5.23</v>
      </c>
      <c r="M69" s="31"/>
      <c r="N69" s="31"/>
      <c r="O69" s="29"/>
      <c r="P69" s="29"/>
      <c r="Q69" s="31"/>
      <c r="R69" s="31"/>
      <c r="S69" s="31"/>
      <c r="T69" s="29"/>
      <c r="U69" s="29"/>
      <c r="V69" s="29"/>
      <c r="W69" s="29"/>
      <c r="X69" s="29"/>
      <c r="Y69" s="28"/>
      <c r="Z69" s="31"/>
      <c r="AA69" s="31"/>
      <c r="AB69" s="31"/>
      <c r="AC69" s="31"/>
      <c r="AD69" s="36">
        <v>67430</v>
      </c>
      <c r="AE69" s="8">
        <v>103.53</v>
      </c>
      <c r="AF69" s="45">
        <f>((AE69/100)-1)*1000</f>
        <v>35.300000000000111</v>
      </c>
      <c r="AG69" s="8" t="s">
        <v>459</v>
      </c>
      <c r="AH69" s="8">
        <v>-28.7</v>
      </c>
      <c r="AI69" s="31">
        <v>1</v>
      </c>
      <c r="AJ69" s="29"/>
      <c r="AK69" s="29"/>
    </row>
    <row r="70" spans="1:37" s="22" customFormat="1">
      <c r="A70" s="22" t="s">
        <v>424</v>
      </c>
      <c r="B70" s="22">
        <v>2016</v>
      </c>
      <c r="C70" s="23">
        <v>10</v>
      </c>
      <c r="D70" s="34">
        <v>42501</v>
      </c>
      <c r="E70" s="22" t="s">
        <v>36</v>
      </c>
      <c r="F70" s="22" t="s">
        <v>426</v>
      </c>
      <c r="G70" s="22">
        <v>0</v>
      </c>
      <c r="H70" s="26">
        <v>0</v>
      </c>
      <c r="I70" s="31"/>
      <c r="J70" s="36">
        <v>2683.8172909240002</v>
      </c>
      <c r="K70" s="36">
        <v>0</v>
      </c>
      <c r="L70" s="8">
        <v>4.63</v>
      </c>
      <c r="M70" s="31"/>
      <c r="N70" s="31"/>
      <c r="O70" s="29"/>
      <c r="P70" s="37">
        <v>18.510000000000002</v>
      </c>
      <c r="Q70" s="37">
        <v>9.3573787550996365E-2</v>
      </c>
      <c r="R70" s="37">
        <v>1.2030000000000001</v>
      </c>
      <c r="S70" s="37">
        <v>1.0415597744091125</v>
      </c>
      <c r="T70" s="29"/>
      <c r="U70" s="29"/>
      <c r="V70" s="29"/>
      <c r="W70" s="29"/>
      <c r="X70" s="29"/>
      <c r="Y70" s="28"/>
      <c r="Z70" s="31"/>
      <c r="AA70" s="31"/>
      <c r="AB70" s="31"/>
      <c r="AC70" s="31"/>
      <c r="AD70" s="62">
        <v>68222</v>
      </c>
      <c r="AE70" s="63">
        <v>111.44</v>
      </c>
      <c r="AF70" s="45">
        <f>((AE70/100)-1)*1000</f>
        <v>114.40000000000006</v>
      </c>
      <c r="AG70" s="8" t="s">
        <v>459</v>
      </c>
      <c r="AH70" s="64">
        <v>-28.3</v>
      </c>
      <c r="AI70" s="31">
        <v>1</v>
      </c>
      <c r="AJ70" s="29"/>
      <c r="AK70" s="29"/>
    </row>
    <row r="71" spans="1:37" s="22" customFormat="1">
      <c r="A71" s="22" t="s">
        <v>424</v>
      </c>
      <c r="B71" s="22">
        <v>2016</v>
      </c>
      <c r="C71" s="23">
        <v>11</v>
      </c>
      <c r="D71" s="34">
        <v>42532</v>
      </c>
      <c r="E71" s="22" t="s">
        <v>36</v>
      </c>
      <c r="F71" s="22" t="s">
        <v>426</v>
      </c>
      <c r="G71" s="22">
        <v>0</v>
      </c>
      <c r="H71" s="26">
        <v>0</v>
      </c>
      <c r="I71" s="31"/>
      <c r="J71" s="36">
        <v>4887.7734151015002</v>
      </c>
      <c r="K71" s="36">
        <v>63.838543846661999</v>
      </c>
      <c r="L71" s="8">
        <v>5.15</v>
      </c>
      <c r="M71" s="31"/>
      <c r="N71" s="31"/>
      <c r="O71" s="29"/>
      <c r="P71" s="65">
        <v>13.476666666666667</v>
      </c>
      <c r="Q71" s="66">
        <v>0.43478594685250743</v>
      </c>
      <c r="R71" s="66">
        <v>0.28439999999999999</v>
      </c>
      <c r="S71" s="66">
        <v>0.94414357117423486</v>
      </c>
      <c r="T71" s="29"/>
      <c r="U71" s="29"/>
      <c r="V71" s="29"/>
      <c r="W71" s="29"/>
      <c r="X71" s="29"/>
      <c r="Y71" s="28"/>
      <c r="Z71" s="31"/>
      <c r="AA71" s="31"/>
      <c r="AB71" s="31"/>
      <c r="AC71" s="31"/>
      <c r="AD71" s="62">
        <v>68882</v>
      </c>
      <c r="AE71" s="64">
        <v>108.67</v>
      </c>
      <c r="AF71" s="64"/>
      <c r="AG71" s="8" t="s">
        <v>459</v>
      </c>
      <c r="AH71" s="67">
        <v>-28.4</v>
      </c>
      <c r="AI71" s="31">
        <v>1</v>
      </c>
      <c r="AJ71" s="29"/>
      <c r="AK71" s="29"/>
    </row>
    <row r="76" spans="1:37">
      <c r="M76" s="7"/>
      <c r="N76" s="7"/>
    </row>
    <row r="77" spans="1:37">
      <c r="M77" s="7"/>
      <c r="N77" s="7"/>
    </row>
  </sheetData>
  <conditionalFormatting sqref="N7:N43">
    <cfRule type="cellIs" dxfId="5" priority="1" operator="greaterThan">
      <formula>0.15</formula>
    </cfRule>
    <cfRule type="cellIs" dxfId="4" priority="2" operator="greaterThan">
      <formula>0.15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200"/>
  <sheetViews>
    <sheetView workbookViewId="0">
      <selection sqref="A1:BA99"/>
    </sheetView>
  </sheetViews>
  <sheetFormatPr baseColWidth="10" defaultRowHeight="16"/>
  <cols>
    <col min="3" max="3" width="10.83203125" style="2"/>
    <col min="4" max="4" width="18.1640625" style="3" bestFit="1" customWidth="1"/>
    <col min="5" max="5" width="18.1640625" style="3" customWidth="1"/>
    <col min="6" max="6" width="13" bestFit="1" customWidth="1"/>
    <col min="10" max="10" width="21.83203125" bestFit="1" customWidth="1"/>
    <col min="11" max="11" width="21.83203125" customWidth="1"/>
    <col min="12" max="14" width="10.83203125" style="45"/>
    <col min="17" max="17" width="10.83203125" style="69"/>
    <col min="18" max="18" width="13" style="69" bestFit="1" customWidth="1"/>
    <col min="19" max="19" width="15.1640625" bestFit="1" customWidth="1"/>
    <col min="20" max="20" width="15.1640625" customWidth="1"/>
    <col min="21" max="23" width="10.83203125" style="45"/>
    <col min="24" max="24" width="10.83203125" style="70"/>
    <col min="25" max="26" width="10.83203125" style="45"/>
    <col min="27" max="29" width="10.83203125" style="70"/>
    <col min="30" max="30" width="13.1640625" style="2" bestFit="1" customWidth="1"/>
    <col min="31" max="31" width="13.1640625" bestFit="1" customWidth="1"/>
    <col min="32" max="32" width="12.5" bestFit="1" customWidth="1"/>
    <col min="33" max="33" width="18.6640625" bestFit="1" customWidth="1"/>
    <col min="34" max="34" width="13.33203125" style="71" bestFit="1" customWidth="1"/>
    <col min="35" max="35" width="13.33203125" bestFit="1" customWidth="1"/>
    <col min="36" max="36" width="12.6640625" bestFit="1" customWidth="1"/>
    <col min="37" max="37" width="12.6640625" style="72" customWidth="1"/>
    <col min="38" max="38" width="18.83203125" bestFit="1" customWidth="1"/>
    <col min="39" max="39" width="18.83203125" style="71" customWidth="1"/>
    <col min="40" max="40" width="13.1640625" bestFit="1" customWidth="1"/>
    <col min="41" max="41" width="12.5" bestFit="1" customWidth="1"/>
    <col min="42" max="42" width="18.6640625" bestFit="1" customWidth="1"/>
    <col min="43" max="44" width="10.83203125" style="7"/>
    <col min="45" max="47" width="14.1640625" style="45" bestFit="1" customWidth="1"/>
    <col min="48" max="53" width="14.1640625" style="2" bestFit="1" customWidth="1"/>
    <col min="260" max="260" width="18.1640625" bestFit="1" customWidth="1"/>
    <col min="261" max="261" width="18.1640625" customWidth="1"/>
    <col min="262" max="262" width="13" bestFit="1" customWidth="1"/>
    <col min="266" max="266" width="21.83203125" bestFit="1" customWidth="1"/>
    <col min="267" max="267" width="21.83203125" customWidth="1"/>
    <col min="274" max="274" width="13" bestFit="1" customWidth="1"/>
    <col min="275" max="275" width="15.1640625" bestFit="1" customWidth="1"/>
    <col min="276" max="276" width="15.1640625" customWidth="1"/>
    <col min="286" max="287" width="13.1640625" bestFit="1" customWidth="1"/>
    <col min="288" max="288" width="12.5" bestFit="1" customWidth="1"/>
    <col min="289" max="289" width="18.6640625" bestFit="1" customWidth="1"/>
    <col min="290" max="291" width="13.33203125" bestFit="1" customWidth="1"/>
    <col min="292" max="292" width="12.6640625" bestFit="1" customWidth="1"/>
    <col min="293" max="293" width="12.6640625" customWidth="1"/>
    <col min="294" max="294" width="18.83203125" bestFit="1" customWidth="1"/>
    <col min="295" max="295" width="18.83203125" customWidth="1"/>
    <col min="296" max="296" width="13.1640625" bestFit="1" customWidth="1"/>
    <col min="297" max="297" width="12.5" bestFit="1" customWidth="1"/>
    <col min="298" max="298" width="18.6640625" bestFit="1" customWidth="1"/>
    <col min="301" max="309" width="14.1640625" bestFit="1" customWidth="1"/>
    <col min="516" max="516" width="18.1640625" bestFit="1" customWidth="1"/>
    <col min="517" max="517" width="18.1640625" customWidth="1"/>
    <col min="518" max="518" width="13" bestFit="1" customWidth="1"/>
    <col min="522" max="522" width="21.83203125" bestFit="1" customWidth="1"/>
    <col min="523" max="523" width="21.83203125" customWidth="1"/>
    <col min="530" max="530" width="13" bestFit="1" customWidth="1"/>
    <col min="531" max="531" width="15.1640625" bestFit="1" customWidth="1"/>
    <col min="532" max="532" width="15.1640625" customWidth="1"/>
    <col min="542" max="543" width="13.1640625" bestFit="1" customWidth="1"/>
    <col min="544" max="544" width="12.5" bestFit="1" customWidth="1"/>
    <col min="545" max="545" width="18.6640625" bestFit="1" customWidth="1"/>
    <col min="546" max="547" width="13.33203125" bestFit="1" customWidth="1"/>
    <col min="548" max="548" width="12.6640625" bestFit="1" customWidth="1"/>
    <col min="549" max="549" width="12.6640625" customWidth="1"/>
    <col min="550" max="550" width="18.83203125" bestFit="1" customWidth="1"/>
    <col min="551" max="551" width="18.83203125" customWidth="1"/>
    <col min="552" max="552" width="13.1640625" bestFit="1" customWidth="1"/>
    <col min="553" max="553" width="12.5" bestFit="1" customWidth="1"/>
    <col min="554" max="554" width="18.6640625" bestFit="1" customWidth="1"/>
    <col min="557" max="565" width="14.1640625" bestFit="1" customWidth="1"/>
    <col min="772" max="772" width="18.1640625" bestFit="1" customWidth="1"/>
    <col min="773" max="773" width="18.1640625" customWidth="1"/>
    <col min="774" max="774" width="13" bestFit="1" customWidth="1"/>
    <col min="778" max="778" width="21.83203125" bestFit="1" customWidth="1"/>
    <col min="779" max="779" width="21.83203125" customWidth="1"/>
    <col min="786" max="786" width="13" bestFit="1" customWidth="1"/>
    <col min="787" max="787" width="15.1640625" bestFit="1" customWidth="1"/>
    <col min="788" max="788" width="15.1640625" customWidth="1"/>
    <col min="798" max="799" width="13.1640625" bestFit="1" customWidth="1"/>
    <col min="800" max="800" width="12.5" bestFit="1" customWidth="1"/>
    <col min="801" max="801" width="18.6640625" bestFit="1" customWidth="1"/>
    <col min="802" max="803" width="13.33203125" bestFit="1" customWidth="1"/>
    <col min="804" max="804" width="12.6640625" bestFit="1" customWidth="1"/>
    <col min="805" max="805" width="12.6640625" customWidth="1"/>
    <col min="806" max="806" width="18.83203125" bestFit="1" customWidth="1"/>
    <col min="807" max="807" width="18.83203125" customWidth="1"/>
    <col min="808" max="808" width="13.1640625" bestFit="1" customWidth="1"/>
    <col min="809" max="809" width="12.5" bestFit="1" customWidth="1"/>
    <col min="810" max="810" width="18.6640625" bestFit="1" customWidth="1"/>
    <col min="813" max="821" width="14.1640625" bestFit="1" customWidth="1"/>
    <col min="1028" max="1028" width="18.1640625" bestFit="1" customWidth="1"/>
    <col min="1029" max="1029" width="18.1640625" customWidth="1"/>
    <col min="1030" max="1030" width="13" bestFit="1" customWidth="1"/>
    <col min="1034" max="1034" width="21.83203125" bestFit="1" customWidth="1"/>
    <col min="1035" max="1035" width="21.83203125" customWidth="1"/>
    <col min="1042" max="1042" width="13" bestFit="1" customWidth="1"/>
    <col min="1043" max="1043" width="15.1640625" bestFit="1" customWidth="1"/>
    <col min="1044" max="1044" width="15.1640625" customWidth="1"/>
    <col min="1054" max="1055" width="13.1640625" bestFit="1" customWidth="1"/>
    <col min="1056" max="1056" width="12.5" bestFit="1" customWidth="1"/>
    <col min="1057" max="1057" width="18.6640625" bestFit="1" customWidth="1"/>
    <col min="1058" max="1059" width="13.33203125" bestFit="1" customWidth="1"/>
    <col min="1060" max="1060" width="12.6640625" bestFit="1" customWidth="1"/>
    <col min="1061" max="1061" width="12.6640625" customWidth="1"/>
    <col min="1062" max="1062" width="18.83203125" bestFit="1" customWidth="1"/>
    <col min="1063" max="1063" width="18.83203125" customWidth="1"/>
    <col min="1064" max="1064" width="13.1640625" bestFit="1" customWidth="1"/>
    <col min="1065" max="1065" width="12.5" bestFit="1" customWidth="1"/>
    <col min="1066" max="1066" width="18.6640625" bestFit="1" customWidth="1"/>
    <col min="1069" max="1077" width="14.1640625" bestFit="1" customWidth="1"/>
    <col min="1284" max="1284" width="18.1640625" bestFit="1" customWidth="1"/>
    <col min="1285" max="1285" width="18.1640625" customWidth="1"/>
    <col min="1286" max="1286" width="13" bestFit="1" customWidth="1"/>
    <col min="1290" max="1290" width="21.83203125" bestFit="1" customWidth="1"/>
    <col min="1291" max="1291" width="21.83203125" customWidth="1"/>
    <col min="1298" max="1298" width="13" bestFit="1" customWidth="1"/>
    <col min="1299" max="1299" width="15.1640625" bestFit="1" customWidth="1"/>
    <col min="1300" max="1300" width="15.1640625" customWidth="1"/>
    <col min="1310" max="1311" width="13.1640625" bestFit="1" customWidth="1"/>
    <col min="1312" max="1312" width="12.5" bestFit="1" customWidth="1"/>
    <col min="1313" max="1313" width="18.6640625" bestFit="1" customWidth="1"/>
    <col min="1314" max="1315" width="13.33203125" bestFit="1" customWidth="1"/>
    <col min="1316" max="1316" width="12.6640625" bestFit="1" customWidth="1"/>
    <col min="1317" max="1317" width="12.6640625" customWidth="1"/>
    <col min="1318" max="1318" width="18.83203125" bestFit="1" customWidth="1"/>
    <col min="1319" max="1319" width="18.83203125" customWidth="1"/>
    <col min="1320" max="1320" width="13.1640625" bestFit="1" customWidth="1"/>
    <col min="1321" max="1321" width="12.5" bestFit="1" customWidth="1"/>
    <col min="1322" max="1322" width="18.6640625" bestFit="1" customWidth="1"/>
    <col min="1325" max="1333" width="14.1640625" bestFit="1" customWidth="1"/>
    <col min="1540" max="1540" width="18.1640625" bestFit="1" customWidth="1"/>
    <col min="1541" max="1541" width="18.1640625" customWidth="1"/>
    <col min="1542" max="1542" width="13" bestFit="1" customWidth="1"/>
    <col min="1546" max="1546" width="21.83203125" bestFit="1" customWidth="1"/>
    <col min="1547" max="1547" width="21.83203125" customWidth="1"/>
    <col min="1554" max="1554" width="13" bestFit="1" customWidth="1"/>
    <col min="1555" max="1555" width="15.1640625" bestFit="1" customWidth="1"/>
    <col min="1556" max="1556" width="15.1640625" customWidth="1"/>
    <col min="1566" max="1567" width="13.1640625" bestFit="1" customWidth="1"/>
    <col min="1568" max="1568" width="12.5" bestFit="1" customWidth="1"/>
    <col min="1569" max="1569" width="18.6640625" bestFit="1" customWidth="1"/>
    <col min="1570" max="1571" width="13.33203125" bestFit="1" customWidth="1"/>
    <col min="1572" max="1572" width="12.6640625" bestFit="1" customWidth="1"/>
    <col min="1573" max="1573" width="12.6640625" customWidth="1"/>
    <col min="1574" max="1574" width="18.83203125" bestFit="1" customWidth="1"/>
    <col min="1575" max="1575" width="18.83203125" customWidth="1"/>
    <col min="1576" max="1576" width="13.1640625" bestFit="1" customWidth="1"/>
    <col min="1577" max="1577" width="12.5" bestFit="1" customWidth="1"/>
    <col min="1578" max="1578" width="18.6640625" bestFit="1" customWidth="1"/>
    <col min="1581" max="1589" width="14.1640625" bestFit="1" customWidth="1"/>
    <col min="1796" max="1796" width="18.1640625" bestFit="1" customWidth="1"/>
    <col min="1797" max="1797" width="18.1640625" customWidth="1"/>
    <col min="1798" max="1798" width="13" bestFit="1" customWidth="1"/>
    <col min="1802" max="1802" width="21.83203125" bestFit="1" customWidth="1"/>
    <col min="1803" max="1803" width="21.83203125" customWidth="1"/>
    <col min="1810" max="1810" width="13" bestFit="1" customWidth="1"/>
    <col min="1811" max="1811" width="15.1640625" bestFit="1" customWidth="1"/>
    <col min="1812" max="1812" width="15.1640625" customWidth="1"/>
    <col min="1822" max="1823" width="13.1640625" bestFit="1" customWidth="1"/>
    <col min="1824" max="1824" width="12.5" bestFit="1" customWidth="1"/>
    <col min="1825" max="1825" width="18.6640625" bestFit="1" customWidth="1"/>
    <col min="1826" max="1827" width="13.33203125" bestFit="1" customWidth="1"/>
    <col min="1828" max="1828" width="12.6640625" bestFit="1" customWidth="1"/>
    <col min="1829" max="1829" width="12.6640625" customWidth="1"/>
    <col min="1830" max="1830" width="18.83203125" bestFit="1" customWidth="1"/>
    <col min="1831" max="1831" width="18.83203125" customWidth="1"/>
    <col min="1832" max="1832" width="13.1640625" bestFit="1" customWidth="1"/>
    <col min="1833" max="1833" width="12.5" bestFit="1" customWidth="1"/>
    <col min="1834" max="1834" width="18.6640625" bestFit="1" customWidth="1"/>
    <col min="1837" max="1845" width="14.1640625" bestFit="1" customWidth="1"/>
    <col min="2052" max="2052" width="18.1640625" bestFit="1" customWidth="1"/>
    <col min="2053" max="2053" width="18.1640625" customWidth="1"/>
    <col min="2054" max="2054" width="13" bestFit="1" customWidth="1"/>
    <col min="2058" max="2058" width="21.83203125" bestFit="1" customWidth="1"/>
    <col min="2059" max="2059" width="21.83203125" customWidth="1"/>
    <col min="2066" max="2066" width="13" bestFit="1" customWidth="1"/>
    <col min="2067" max="2067" width="15.1640625" bestFit="1" customWidth="1"/>
    <col min="2068" max="2068" width="15.1640625" customWidth="1"/>
    <col min="2078" max="2079" width="13.1640625" bestFit="1" customWidth="1"/>
    <col min="2080" max="2080" width="12.5" bestFit="1" customWidth="1"/>
    <col min="2081" max="2081" width="18.6640625" bestFit="1" customWidth="1"/>
    <col min="2082" max="2083" width="13.33203125" bestFit="1" customWidth="1"/>
    <col min="2084" max="2084" width="12.6640625" bestFit="1" customWidth="1"/>
    <col min="2085" max="2085" width="12.6640625" customWidth="1"/>
    <col min="2086" max="2086" width="18.83203125" bestFit="1" customWidth="1"/>
    <col min="2087" max="2087" width="18.83203125" customWidth="1"/>
    <col min="2088" max="2088" width="13.1640625" bestFit="1" customWidth="1"/>
    <col min="2089" max="2089" width="12.5" bestFit="1" customWidth="1"/>
    <col min="2090" max="2090" width="18.6640625" bestFit="1" customWidth="1"/>
    <col min="2093" max="2101" width="14.1640625" bestFit="1" customWidth="1"/>
    <col min="2308" max="2308" width="18.1640625" bestFit="1" customWidth="1"/>
    <col min="2309" max="2309" width="18.1640625" customWidth="1"/>
    <col min="2310" max="2310" width="13" bestFit="1" customWidth="1"/>
    <col min="2314" max="2314" width="21.83203125" bestFit="1" customWidth="1"/>
    <col min="2315" max="2315" width="21.83203125" customWidth="1"/>
    <col min="2322" max="2322" width="13" bestFit="1" customWidth="1"/>
    <col min="2323" max="2323" width="15.1640625" bestFit="1" customWidth="1"/>
    <col min="2324" max="2324" width="15.1640625" customWidth="1"/>
    <col min="2334" max="2335" width="13.1640625" bestFit="1" customWidth="1"/>
    <col min="2336" max="2336" width="12.5" bestFit="1" customWidth="1"/>
    <col min="2337" max="2337" width="18.6640625" bestFit="1" customWidth="1"/>
    <col min="2338" max="2339" width="13.33203125" bestFit="1" customWidth="1"/>
    <col min="2340" max="2340" width="12.6640625" bestFit="1" customWidth="1"/>
    <col min="2341" max="2341" width="12.6640625" customWidth="1"/>
    <col min="2342" max="2342" width="18.83203125" bestFit="1" customWidth="1"/>
    <col min="2343" max="2343" width="18.83203125" customWidth="1"/>
    <col min="2344" max="2344" width="13.1640625" bestFit="1" customWidth="1"/>
    <col min="2345" max="2345" width="12.5" bestFit="1" customWidth="1"/>
    <col min="2346" max="2346" width="18.6640625" bestFit="1" customWidth="1"/>
    <col min="2349" max="2357" width="14.1640625" bestFit="1" customWidth="1"/>
    <col min="2564" max="2564" width="18.1640625" bestFit="1" customWidth="1"/>
    <col min="2565" max="2565" width="18.1640625" customWidth="1"/>
    <col min="2566" max="2566" width="13" bestFit="1" customWidth="1"/>
    <col min="2570" max="2570" width="21.83203125" bestFit="1" customWidth="1"/>
    <col min="2571" max="2571" width="21.83203125" customWidth="1"/>
    <col min="2578" max="2578" width="13" bestFit="1" customWidth="1"/>
    <col min="2579" max="2579" width="15.1640625" bestFit="1" customWidth="1"/>
    <col min="2580" max="2580" width="15.1640625" customWidth="1"/>
    <col min="2590" max="2591" width="13.1640625" bestFit="1" customWidth="1"/>
    <col min="2592" max="2592" width="12.5" bestFit="1" customWidth="1"/>
    <col min="2593" max="2593" width="18.6640625" bestFit="1" customWidth="1"/>
    <col min="2594" max="2595" width="13.33203125" bestFit="1" customWidth="1"/>
    <col min="2596" max="2596" width="12.6640625" bestFit="1" customWidth="1"/>
    <col min="2597" max="2597" width="12.6640625" customWidth="1"/>
    <col min="2598" max="2598" width="18.83203125" bestFit="1" customWidth="1"/>
    <col min="2599" max="2599" width="18.83203125" customWidth="1"/>
    <col min="2600" max="2600" width="13.1640625" bestFit="1" customWidth="1"/>
    <col min="2601" max="2601" width="12.5" bestFit="1" customWidth="1"/>
    <col min="2602" max="2602" width="18.6640625" bestFit="1" customWidth="1"/>
    <col min="2605" max="2613" width="14.1640625" bestFit="1" customWidth="1"/>
    <col min="2820" max="2820" width="18.1640625" bestFit="1" customWidth="1"/>
    <col min="2821" max="2821" width="18.1640625" customWidth="1"/>
    <col min="2822" max="2822" width="13" bestFit="1" customWidth="1"/>
    <col min="2826" max="2826" width="21.83203125" bestFit="1" customWidth="1"/>
    <col min="2827" max="2827" width="21.83203125" customWidth="1"/>
    <col min="2834" max="2834" width="13" bestFit="1" customWidth="1"/>
    <col min="2835" max="2835" width="15.1640625" bestFit="1" customWidth="1"/>
    <col min="2836" max="2836" width="15.1640625" customWidth="1"/>
    <col min="2846" max="2847" width="13.1640625" bestFit="1" customWidth="1"/>
    <col min="2848" max="2848" width="12.5" bestFit="1" customWidth="1"/>
    <col min="2849" max="2849" width="18.6640625" bestFit="1" customWidth="1"/>
    <col min="2850" max="2851" width="13.33203125" bestFit="1" customWidth="1"/>
    <col min="2852" max="2852" width="12.6640625" bestFit="1" customWidth="1"/>
    <col min="2853" max="2853" width="12.6640625" customWidth="1"/>
    <col min="2854" max="2854" width="18.83203125" bestFit="1" customWidth="1"/>
    <col min="2855" max="2855" width="18.83203125" customWidth="1"/>
    <col min="2856" max="2856" width="13.1640625" bestFit="1" customWidth="1"/>
    <col min="2857" max="2857" width="12.5" bestFit="1" customWidth="1"/>
    <col min="2858" max="2858" width="18.6640625" bestFit="1" customWidth="1"/>
    <col min="2861" max="2869" width="14.1640625" bestFit="1" customWidth="1"/>
    <col min="3076" max="3076" width="18.1640625" bestFit="1" customWidth="1"/>
    <col min="3077" max="3077" width="18.1640625" customWidth="1"/>
    <col min="3078" max="3078" width="13" bestFit="1" customWidth="1"/>
    <col min="3082" max="3082" width="21.83203125" bestFit="1" customWidth="1"/>
    <col min="3083" max="3083" width="21.83203125" customWidth="1"/>
    <col min="3090" max="3090" width="13" bestFit="1" customWidth="1"/>
    <col min="3091" max="3091" width="15.1640625" bestFit="1" customWidth="1"/>
    <col min="3092" max="3092" width="15.1640625" customWidth="1"/>
    <col min="3102" max="3103" width="13.1640625" bestFit="1" customWidth="1"/>
    <col min="3104" max="3104" width="12.5" bestFit="1" customWidth="1"/>
    <col min="3105" max="3105" width="18.6640625" bestFit="1" customWidth="1"/>
    <col min="3106" max="3107" width="13.33203125" bestFit="1" customWidth="1"/>
    <col min="3108" max="3108" width="12.6640625" bestFit="1" customWidth="1"/>
    <col min="3109" max="3109" width="12.6640625" customWidth="1"/>
    <col min="3110" max="3110" width="18.83203125" bestFit="1" customWidth="1"/>
    <col min="3111" max="3111" width="18.83203125" customWidth="1"/>
    <col min="3112" max="3112" width="13.1640625" bestFit="1" customWidth="1"/>
    <col min="3113" max="3113" width="12.5" bestFit="1" customWidth="1"/>
    <col min="3114" max="3114" width="18.6640625" bestFit="1" customWidth="1"/>
    <col min="3117" max="3125" width="14.1640625" bestFit="1" customWidth="1"/>
    <col min="3332" max="3332" width="18.1640625" bestFit="1" customWidth="1"/>
    <col min="3333" max="3333" width="18.1640625" customWidth="1"/>
    <col min="3334" max="3334" width="13" bestFit="1" customWidth="1"/>
    <col min="3338" max="3338" width="21.83203125" bestFit="1" customWidth="1"/>
    <col min="3339" max="3339" width="21.83203125" customWidth="1"/>
    <col min="3346" max="3346" width="13" bestFit="1" customWidth="1"/>
    <col min="3347" max="3347" width="15.1640625" bestFit="1" customWidth="1"/>
    <col min="3348" max="3348" width="15.1640625" customWidth="1"/>
    <col min="3358" max="3359" width="13.1640625" bestFit="1" customWidth="1"/>
    <col min="3360" max="3360" width="12.5" bestFit="1" customWidth="1"/>
    <col min="3361" max="3361" width="18.6640625" bestFit="1" customWidth="1"/>
    <col min="3362" max="3363" width="13.33203125" bestFit="1" customWidth="1"/>
    <col min="3364" max="3364" width="12.6640625" bestFit="1" customWidth="1"/>
    <col min="3365" max="3365" width="12.6640625" customWidth="1"/>
    <col min="3366" max="3366" width="18.83203125" bestFit="1" customWidth="1"/>
    <col min="3367" max="3367" width="18.83203125" customWidth="1"/>
    <col min="3368" max="3368" width="13.1640625" bestFit="1" customWidth="1"/>
    <col min="3369" max="3369" width="12.5" bestFit="1" customWidth="1"/>
    <col min="3370" max="3370" width="18.6640625" bestFit="1" customWidth="1"/>
    <col min="3373" max="3381" width="14.1640625" bestFit="1" customWidth="1"/>
    <col min="3588" max="3588" width="18.1640625" bestFit="1" customWidth="1"/>
    <col min="3589" max="3589" width="18.1640625" customWidth="1"/>
    <col min="3590" max="3590" width="13" bestFit="1" customWidth="1"/>
    <col min="3594" max="3594" width="21.83203125" bestFit="1" customWidth="1"/>
    <col min="3595" max="3595" width="21.83203125" customWidth="1"/>
    <col min="3602" max="3602" width="13" bestFit="1" customWidth="1"/>
    <col min="3603" max="3603" width="15.1640625" bestFit="1" customWidth="1"/>
    <col min="3604" max="3604" width="15.1640625" customWidth="1"/>
    <col min="3614" max="3615" width="13.1640625" bestFit="1" customWidth="1"/>
    <col min="3616" max="3616" width="12.5" bestFit="1" customWidth="1"/>
    <col min="3617" max="3617" width="18.6640625" bestFit="1" customWidth="1"/>
    <col min="3618" max="3619" width="13.33203125" bestFit="1" customWidth="1"/>
    <col min="3620" max="3620" width="12.6640625" bestFit="1" customWidth="1"/>
    <col min="3621" max="3621" width="12.6640625" customWidth="1"/>
    <col min="3622" max="3622" width="18.83203125" bestFit="1" customWidth="1"/>
    <col min="3623" max="3623" width="18.83203125" customWidth="1"/>
    <col min="3624" max="3624" width="13.1640625" bestFit="1" customWidth="1"/>
    <col min="3625" max="3625" width="12.5" bestFit="1" customWidth="1"/>
    <col min="3626" max="3626" width="18.6640625" bestFit="1" customWidth="1"/>
    <col min="3629" max="3637" width="14.1640625" bestFit="1" customWidth="1"/>
    <col min="3844" max="3844" width="18.1640625" bestFit="1" customWidth="1"/>
    <col min="3845" max="3845" width="18.1640625" customWidth="1"/>
    <col min="3846" max="3846" width="13" bestFit="1" customWidth="1"/>
    <col min="3850" max="3850" width="21.83203125" bestFit="1" customWidth="1"/>
    <col min="3851" max="3851" width="21.83203125" customWidth="1"/>
    <col min="3858" max="3858" width="13" bestFit="1" customWidth="1"/>
    <col min="3859" max="3859" width="15.1640625" bestFit="1" customWidth="1"/>
    <col min="3860" max="3860" width="15.1640625" customWidth="1"/>
    <col min="3870" max="3871" width="13.1640625" bestFit="1" customWidth="1"/>
    <col min="3872" max="3872" width="12.5" bestFit="1" customWidth="1"/>
    <col min="3873" max="3873" width="18.6640625" bestFit="1" customWidth="1"/>
    <col min="3874" max="3875" width="13.33203125" bestFit="1" customWidth="1"/>
    <col min="3876" max="3876" width="12.6640625" bestFit="1" customWidth="1"/>
    <col min="3877" max="3877" width="12.6640625" customWidth="1"/>
    <col min="3878" max="3878" width="18.83203125" bestFit="1" customWidth="1"/>
    <col min="3879" max="3879" width="18.83203125" customWidth="1"/>
    <col min="3880" max="3880" width="13.1640625" bestFit="1" customWidth="1"/>
    <col min="3881" max="3881" width="12.5" bestFit="1" customWidth="1"/>
    <col min="3882" max="3882" width="18.6640625" bestFit="1" customWidth="1"/>
    <col min="3885" max="3893" width="14.1640625" bestFit="1" customWidth="1"/>
    <col min="4100" max="4100" width="18.1640625" bestFit="1" customWidth="1"/>
    <col min="4101" max="4101" width="18.1640625" customWidth="1"/>
    <col min="4102" max="4102" width="13" bestFit="1" customWidth="1"/>
    <col min="4106" max="4106" width="21.83203125" bestFit="1" customWidth="1"/>
    <col min="4107" max="4107" width="21.83203125" customWidth="1"/>
    <col min="4114" max="4114" width="13" bestFit="1" customWidth="1"/>
    <col min="4115" max="4115" width="15.1640625" bestFit="1" customWidth="1"/>
    <col min="4116" max="4116" width="15.1640625" customWidth="1"/>
    <col min="4126" max="4127" width="13.1640625" bestFit="1" customWidth="1"/>
    <col min="4128" max="4128" width="12.5" bestFit="1" customWidth="1"/>
    <col min="4129" max="4129" width="18.6640625" bestFit="1" customWidth="1"/>
    <col min="4130" max="4131" width="13.33203125" bestFit="1" customWidth="1"/>
    <col min="4132" max="4132" width="12.6640625" bestFit="1" customWidth="1"/>
    <col min="4133" max="4133" width="12.6640625" customWidth="1"/>
    <col min="4134" max="4134" width="18.83203125" bestFit="1" customWidth="1"/>
    <col min="4135" max="4135" width="18.83203125" customWidth="1"/>
    <col min="4136" max="4136" width="13.1640625" bestFit="1" customWidth="1"/>
    <col min="4137" max="4137" width="12.5" bestFit="1" customWidth="1"/>
    <col min="4138" max="4138" width="18.6640625" bestFit="1" customWidth="1"/>
    <col min="4141" max="4149" width="14.1640625" bestFit="1" customWidth="1"/>
    <col min="4356" max="4356" width="18.1640625" bestFit="1" customWidth="1"/>
    <col min="4357" max="4357" width="18.1640625" customWidth="1"/>
    <col min="4358" max="4358" width="13" bestFit="1" customWidth="1"/>
    <col min="4362" max="4362" width="21.83203125" bestFit="1" customWidth="1"/>
    <col min="4363" max="4363" width="21.83203125" customWidth="1"/>
    <col min="4370" max="4370" width="13" bestFit="1" customWidth="1"/>
    <col min="4371" max="4371" width="15.1640625" bestFit="1" customWidth="1"/>
    <col min="4372" max="4372" width="15.1640625" customWidth="1"/>
    <col min="4382" max="4383" width="13.1640625" bestFit="1" customWidth="1"/>
    <col min="4384" max="4384" width="12.5" bestFit="1" customWidth="1"/>
    <col min="4385" max="4385" width="18.6640625" bestFit="1" customWidth="1"/>
    <col min="4386" max="4387" width="13.33203125" bestFit="1" customWidth="1"/>
    <col min="4388" max="4388" width="12.6640625" bestFit="1" customWidth="1"/>
    <col min="4389" max="4389" width="12.6640625" customWidth="1"/>
    <col min="4390" max="4390" width="18.83203125" bestFit="1" customWidth="1"/>
    <col min="4391" max="4391" width="18.83203125" customWidth="1"/>
    <col min="4392" max="4392" width="13.1640625" bestFit="1" customWidth="1"/>
    <col min="4393" max="4393" width="12.5" bestFit="1" customWidth="1"/>
    <col min="4394" max="4394" width="18.6640625" bestFit="1" customWidth="1"/>
    <col min="4397" max="4405" width="14.1640625" bestFit="1" customWidth="1"/>
    <col min="4612" max="4612" width="18.1640625" bestFit="1" customWidth="1"/>
    <col min="4613" max="4613" width="18.1640625" customWidth="1"/>
    <col min="4614" max="4614" width="13" bestFit="1" customWidth="1"/>
    <col min="4618" max="4618" width="21.83203125" bestFit="1" customWidth="1"/>
    <col min="4619" max="4619" width="21.83203125" customWidth="1"/>
    <col min="4626" max="4626" width="13" bestFit="1" customWidth="1"/>
    <col min="4627" max="4627" width="15.1640625" bestFit="1" customWidth="1"/>
    <col min="4628" max="4628" width="15.1640625" customWidth="1"/>
    <col min="4638" max="4639" width="13.1640625" bestFit="1" customWidth="1"/>
    <col min="4640" max="4640" width="12.5" bestFit="1" customWidth="1"/>
    <col min="4641" max="4641" width="18.6640625" bestFit="1" customWidth="1"/>
    <col min="4642" max="4643" width="13.33203125" bestFit="1" customWidth="1"/>
    <col min="4644" max="4644" width="12.6640625" bestFit="1" customWidth="1"/>
    <col min="4645" max="4645" width="12.6640625" customWidth="1"/>
    <col min="4646" max="4646" width="18.83203125" bestFit="1" customWidth="1"/>
    <col min="4647" max="4647" width="18.83203125" customWidth="1"/>
    <col min="4648" max="4648" width="13.1640625" bestFit="1" customWidth="1"/>
    <col min="4649" max="4649" width="12.5" bestFit="1" customWidth="1"/>
    <col min="4650" max="4650" width="18.6640625" bestFit="1" customWidth="1"/>
    <col min="4653" max="4661" width="14.1640625" bestFit="1" customWidth="1"/>
    <col min="4868" max="4868" width="18.1640625" bestFit="1" customWidth="1"/>
    <col min="4869" max="4869" width="18.1640625" customWidth="1"/>
    <col min="4870" max="4870" width="13" bestFit="1" customWidth="1"/>
    <col min="4874" max="4874" width="21.83203125" bestFit="1" customWidth="1"/>
    <col min="4875" max="4875" width="21.83203125" customWidth="1"/>
    <col min="4882" max="4882" width="13" bestFit="1" customWidth="1"/>
    <col min="4883" max="4883" width="15.1640625" bestFit="1" customWidth="1"/>
    <col min="4884" max="4884" width="15.1640625" customWidth="1"/>
    <col min="4894" max="4895" width="13.1640625" bestFit="1" customWidth="1"/>
    <col min="4896" max="4896" width="12.5" bestFit="1" customWidth="1"/>
    <col min="4897" max="4897" width="18.6640625" bestFit="1" customWidth="1"/>
    <col min="4898" max="4899" width="13.33203125" bestFit="1" customWidth="1"/>
    <col min="4900" max="4900" width="12.6640625" bestFit="1" customWidth="1"/>
    <col min="4901" max="4901" width="12.6640625" customWidth="1"/>
    <col min="4902" max="4902" width="18.83203125" bestFit="1" customWidth="1"/>
    <col min="4903" max="4903" width="18.83203125" customWidth="1"/>
    <col min="4904" max="4904" width="13.1640625" bestFit="1" customWidth="1"/>
    <col min="4905" max="4905" width="12.5" bestFit="1" customWidth="1"/>
    <col min="4906" max="4906" width="18.6640625" bestFit="1" customWidth="1"/>
    <col min="4909" max="4917" width="14.1640625" bestFit="1" customWidth="1"/>
    <col min="5124" max="5124" width="18.1640625" bestFit="1" customWidth="1"/>
    <col min="5125" max="5125" width="18.1640625" customWidth="1"/>
    <col min="5126" max="5126" width="13" bestFit="1" customWidth="1"/>
    <col min="5130" max="5130" width="21.83203125" bestFit="1" customWidth="1"/>
    <col min="5131" max="5131" width="21.83203125" customWidth="1"/>
    <col min="5138" max="5138" width="13" bestFit="1" customWidth="1"/>
    <col min="5139" max="5139" width="15.1640625" bestFit="1" customWidth="1"/>
    <col min="5140" max="5140" width="15.1640625" customWidth="1"/>
    <col min="5150" max="5151" width="13.1640625" bestFit="1" customWidth="1"/>
    <col min="5152" max="5152" width="12.5" bestFit="1" customWidth="1"/>
    <col min="5153" max="5153" width="18.6640625" bestFit="1" customWidth="1"/>
    <col min="5154" max="5155" width="13.33203125" bestFit="1" customWidth="1"/>
    <col min="5156" max="5156" width="12.6640625" bestFit="1" customWidth="1"/>
    <col min="5157" max="5157" width="12.6640625" customWidth="1"/>
    <col min="5158" max="5158" width="18.83203125" bestFit="1" customWidth="1"/>
    <col min="5159" max="5159" width="18.83203125" customWidth="1"/>
    <col min="5160" max="5160" width="13.1640625" bestFit="1" customWidth="1"/>
    <col min="5161" max="5161" width="12.5" bestFit="1" customWidth="1"/>
    <col min="5162" max="5162" width="18.6640625" bestFit="1" customWidth="1"/>
    <col min="5165" max="5173" width="14.1640625" bestFit="1" customWidth="1"/>
    <col min="5380" max="5380" width="18.1640625" bestFit="1" customWidth="1"/>
    <col min="5381" max="5381" width="18.1640625" customWidth="1"/>
    <col min="5382" max="5382" width="13" bestFit="1" customWidth="1"/>
    <col min="5386" max="5386" width="21.83203125" bestFit="1" customWidth="1"/>
    <col min="5387" max="5387" width="21.83203125" customWidth="1"/>
    <col min="5394" max="5394" width="13" bestFit="1" customWidth="1"/>
    <col min="5395" max="5395" width="15.1640625" bestFit="1" customWidth="1"/>
    <col min="5396" max="5396" width="15.1640625" customWidth="1"/>
    <col min="5406" max="5407" width="13.1640625" bestFit="1" customWidth="1"/>
    <col min="5408" max="5408" width="12.5" bestFit="1" customWidth="1"/>
    <col min="5409" max="5409" width="18.6640625" bestFit="1" customWidth="1"/>
    <col min="5410" max="5411" width="13.33203125" bestFit="1" customWidth="1"/>
    <col min="5412" max="5412" width="12.6640625" bestFit="1" customWidth="1"/>
    <col min="5413" max="5413" width="12.6640625" customWidth="1"/>
    <col min="5414" max="5414" width="18.83203125" bestFit="1" customWidth="1"/>
    <col min="5415" max="5415" width="18.83203125" customWidth="1"/>
    <col min="5416" max="5416" width="13.1640625" bestFit="1" customWidth="1"/>
    <col min="5417" max="5417" width="12.5" bestFit="1" customWidth="1"/>
    <col min="5418" max="5418" width="18.6640625" bestFit="1" customWidth="1"/>
    <col min="5421" max="5429" width="14.1640625" bestFit="1" customWidth="1"/>
    <col min="5636" max="5636" width="18.1640625" bestFit="1" customWidth="1"/>
    <col min="5637" max="5637" width="18.1640625" customWidth="1"/>
    <col min="5638" max="5638" width="13" bestFit="1" customWidth="1"/>
    <col min="5642" max="5642" width="21.83203125" bestFit="1" customWidth="1"/>
    <col min="5643" max="5643" width="21.83203125" customWidth="1"/>
    <col min="5650" max="5650" width="13" bestFit="1" customWidth="1"/>
    <col min="5651" max="5651" width="15.1640625" bestFit="1" customWidth="1"/>
    <col min="5652" max="5652" width="15.1640625" customWidth="1"/>
    <col min="5662" max="5663" width="13.1640625" bestFit="1" customWidth="1"/>
    <col min="5664" max="5664" width="12.5" bestFit="1" customWidth="1"/>
    <col min="5665" max="5665" width="18.6640625" bestFit="1" customWidth="1"/>
    <col min="5666" max="5667" width="13.33203125" bestFit="1" customWidth="1"/>
    <col min="5668" max="5668" width="12.6640625" bestFit="1" customWidth="1"/>
    <col min="5669" max="5669" width="12.6640625" customWidth="1"/>
    <col min="5670" max="5670" width="18.83203125" bestFit="1" customWidth="1"/>
    <col min="5671" max="5671" width="18.83203125" customWidth="1"/>
    <col min="5672" max="5672" width="13.1640625" bestFit="1" customWidth="1"/>
    <col min="5673" max="5673" width="12.5" bestFit="1" customWidth="1"/>
    <col min="5674" max="5674" width="18.6640625" bestFit="1" customWidth="1"/>
    <col min="5677" max="5685" width="14.1640625" bestFit="1" customWidth="1"/>
    <col min="5892" max="5892" width="18.1640625" bestFit="1" customWidth="1"/>
    <col min="5893" max="5893" width="18.1640625" customWidth="1"/>
    <col min="5894" max="5894" width="13" bestFit="1" customWidth="1"/>
    <col min="5898" max="5898" width="21.83203125" bestFit="1" customWidth="1"/>
    <col min="5899" max="5899" width="21.83203125" customWidth="1"/>
    <col min="5906" max="5906" width="13" bestFit="1" customWidth="1"/>
    <col min="5907" max="5907" width="15.1640625" bestFit="1" customWidth="1"/>
    <col min="5908" max="5908" width="15.1640625" customWidth="1"/>
    <col min="5918" max="5919" width="13.1640625" bestFit="1" customWidth="1"/>
    <col min="5920" max="5920" width="12.5" bestFit="1" customWidth="1"/>
    <col min="5921" max="5921" width="18.6640625" bestFit="1" customWidth="1"/>
    <col min="5922" max="5923" width="13.33203125" bestFit="1" customWidth="1"/>
    <col min="5924" max="5924" width="12.6640625" bestFit="1" customWidth="1"/>
    <col min="5925" max="5925" width="12.6640625" customWidth="1"/>
    <col min="5926" max="5926" width="18.83203125" bestFit="1" customWidth="1"/>
    <col min="5927" max="5927" width="18.83203125" customWidth="1"/>
    <col min="5928" max="5928" width="13.1640625" bestFit="1" customWidth="1"/>
    <col min="5929" max="5929" width="12.5" bestFit="1" customWidth="1"/>
    <col min="5930" max="5930" width="18.6640625" bestFit="1" customWidth="1"/>
    <col min="5933" max="5941" width="14.1640625" bestFit="1" customWidth="1"/>
    <col min="6148" max="6148" width="18.1640625" bestFit="1" customWidth="1"/>
    <col min="6149" max="6149" width="18.1640625" customWidth="1"/>
    <col min="6150" max="6150" width="13" bestFit="1" customWidth="1"/>
    <col min="6154" max="6154" width="21.83203125" bestFit="1" customWidth="1"/>
    <col min="6155" max="6155" width="21.83203125" customWidth="1"/>
    <col min="6162" max="6162" width="13" bestFit="1" customWidth="1"/>
    <col min="6163" max="6163" width="15.1640625" bestFit="1" customWidth="1"/>
    <col min="6164" max="6164" width="15.1640625" customWidth="1"/>
    <col min="6174" max="6175" width="13.1640625" bestFit="1" customWidth="1"/>
    <col min="6176" max="6176" width="12.5" bestFit="1" customWidth="1"/>
    <col min="6177" max="6177" width="18.6640625" bestFit="1" customWidth="1"/>
    <col min="6178" max="6179" width="13.33203125" bestFit="1" customWidth="1"/>
    <col min="6180" max="6180" width="12.6640625" bestFit="1" customWidth="1"/>
    <col min="6181" max="6181" width="12.6640625" customWidth="1"/>
    <col min="6182" max="6182" width="18.83203125" bestFit="1" customWidth="1"/>
    <col min="6183" max="6183" width="18.83203125" customWidth="1"/>
    <col min="6184" max="6184" width="13.1640625" bestFit="1" customWidth="1"/>
    <col min="6185" max="6185" width="12.5" bestFit="1" customWidth="1"/>
    <col min="6186" max="6186" width="18.6640625" bestFit="1" customWidth="1"/>
    <col min="6189" max="6197" width="14.1640625" bestFit="1" customWidth="1"/>
    <col min="6404" max="6404" width="18.1640625" bestFit="1" customWidth="1"/>
    <col min="6405" max="6405" width="18.1640625" customWidth="1"/>
    <col min="6406" max="6406" width="13" bestFit="1" customWidth="1"/>
    <col min="6410" max="6410" width="21.83203125" bestFit="1" customWidth="1"/>
    <col min="6411" max="6411" width="21.83203125" customWidth="1"/>
    <col min="6418" max="6418" width="13" bestFit="1" customWidth="1"/>
    <col min="6419" max="6419" width="15.1640625" bestFit="1" customWidth="1"/>
    <col min="6420" max="6420" width="15.1640625" customWidth="1"/>
    <col min="6430" max="6431" width="13.1640625" bestFit="1" customWidth="1"/>
    <col min="6432" max="6432" width="12.5" bestFit="1" customWidth="1"/>
    <col min="6433" max="6433" width="18.6640625" bestFit="1" customWidth="1"/>
    <col min="6434" max="6435" width="13.33203125" bestFit="1" customWidth="1"/>
    <col min="6436" max="6436" width="12.6640625" bestFit="1" customWidth="1"/>
    <col min="6437" max="6437" width="12.6640625" customWidth="1"/>
    <col min="6438" max="6438" width="18.83203125" bestFit="1" customWidth="1"/>
    <col min="6439" max="6439" width="18.83203125" customWidth="1"/>
    <col min="6440" max="6440" width="13.1640625" bestFit="1" customWidth="1"/>
    <col min="6441" max="6441" width="12.5" bestFit="1" customWidth="1"/>
    <col min="6442" max="6442" width="18.6640625" bestFit="1" customWidth="1"/>
    <col min="6445" max="6453" width="14.1640625" bestFit="1" customWidth="1"/>
    <col min="6660" max="6660" width="18.1640625" bestFit="1" customWidth="1"/>
    <col min="6661" max="6661" width="18.1640625" customWidth="1"/>
    <col min="6662" max="6662" width="13" bestFit="1" customWidth="1"/>
    <col min="6666" max="6666" width="21.83203125" bestFit="1" customWidth="1"/>
    <col min="6667" max="6667" width="21.83203125" customWidth="1"/>
    <col min="6674" max="6674" width="13" bestFit="1" customWidth="1"/>
    <col min="6675" max="6675" width="15.1640625" bestFit="1" customWidth="1"/>
    <col min="6676" max="6676" width="15.1640625" customWidth="1"/>
    <col min="6686" max="6687" width="13.1640625" bestFit="1" customWidth="1"/>
    <col min="6688" max="6688" width="12.5" bestFit="1" customWidth="1"/>
    <col min="6689" max="6689" width="18.6640625" bestFit="1" customWidth="1"/>
    <col min="6690" max="6691" width="13.33203125" bestFit="1" customWidth="1"/>
    <col min="6692" max="6692" width="12.6640625" bestFit="1" customWidth="1"/>
    <col min="6693" max="6693" width="12.6640625" customWidth="1"/>
    <col min="6694" max="6694" width="18.83203125" bestFit="1" customWidth="1"/>
    <col min="6695" max="6695" width="18.83203125" customWidth="1"/>
    <col min="6696" max="6696" width="13.1640625" bestFit="1" customWidth="1"/>
    <col min="6697" max="6697" width="12.5" bestFit="1" customWidth="1"/>
    <col min="6698" max="6698" width="18.6640625" bestFit="1" customWidth="1"/>
    <col min="6701" max="6709" width="14.1640625" bestFit="1" customWidth="1"/>
    <col min="6916" max="6916" width="18.1640625" bestFit="1" customWidth="1"/>
    <col min="6917" max="6917" width="18.1640625" customWidth="1"/>
    <col min="6918" max="6918" width="13" bestFit="1" customWidth="1"/>
    <col min="6922" max="6922" width="21.83203125" bestFit="1" customWidth="1"/>
    <col min="6923" max="6923" width="21.83203125" customWidth="1"/>
    <col min="6930" max="6930" width="13" bestFit="1" customWidth="1"/>
    <col min="6931" max="6931" width="15.1640625" bestFit="1" customWidth="1"/>
    <col min="6932" max="6932" width="15.1640625" customWidth="1"/>
    <col min="6942" max="6943" width="13.1640625" bestFit="1" customWidth="1"/>
    <col min="6944" max="6944" width="12.5" bestFit="1" customWidth="1"/>
    <col min="6945" max="6945" width="18.6640625" bestFit="1" customWidth="1"/>
    <col min="6946" max="6947" width="13.33203125" bestFit="1" customWidth="1"/>
    <col min="6948" max="6948" width="12.6640625" bestFit="1" customWidth="1"/>
    <col min="6949" max="6949" width="12.6640625" customWidth="1"/>
    <col min="6950" max="6950" width="18.83203125" bestFit="1" customWidth="1"/>
    <col min="6951" max="6951" width="18.83203125" customWidth="1"/>
    <col min="6952" max="6952" width="13.1640625" bestFit="1" customWidth="1"/>
    <col min="6953" max="6953" width="12.5" bestFit="1" customWidth="1"/>
    <col min="6954" max="6954" width="18.6640625" bestFit="1" customWidth="1"/>
    <col min="6957" max="6965" width="14.1640625" bestFit="1" customWidth="1"/>
    <col min="7172" max="7172" width="18.1640625" bestFit="1" customWidth="1"/>
    <col min="7173" max="7173" width="18.1640625" customWidth="1"/>
    <col min="7174" max="7174" width="13" bestFit="1" customWidth="1"/>
    <col min="7178" max="7178" width="21.83203125" bestFit="1" customWidth="1"/>
    <col min="7179" max="7179" width="21.83203125" customWidth="1"/>
    <col min="7186" max="7186" width="13" bestFit="1" customWidth="1"/>
    <col min="7187" max="7187" width="15.1640625" bestFit="1" customWidth="1"/>
    <col min="7188" max="7188" width="15.1640625" customWidth="1"/>
    <col min="7198" max="7199" width="13.1640625" bestFit="1" customWidth="1"/>
    <col min="7200" max="7200" width="12.5" bestFit="1" customWidth="1"/>
    <col min="7201" max="7201" width="18.6640625" bestFit="1" customWidth="1"/>
    <col min="7202" max="7203" width="13.33203125" bestFit="1" customWidth="1"/>
    <col min="7204" max="7204" width="12.6640625" bestFit="1" customWidth="1"/>
    <col min="7205" max="7205" width="12.6640625" customWidth="1"/>
    <col min="7206" max="7206" width="18.83203125" bestFit="1" customWidth="1"/>
    <col min="7207" max="7207" width="18.83203125" customWidth="1"/>
    <col min="7208" max="7208" width="13.1640625" bestFit="1" customWidth="1"/>
    <col min="7209" max="7209" width="12.5" bestFit="1" customWidth="1"/>
    <col min="7210" max="7210" width="18.6640625" bestFit="1" customWidth="1"/>
    <col min="7213" max="7221" width="14.1640625" bestFit="1" customWidth="1"/>
    <col min="7428" max="7428" width="18.1640625" bestFit="1" customWidth="1"/>
    <col min="7429" max="7429" width="18.1640625" customWidth="1"/>
    <col min="7430" max="7430" width="13" bestFit="1" customWidth="1"/>
    <col min="7434" max="7434" width="21.83203125" bestFit="1" customWidth="1"/>
    <col min="7435" max="7435" width="21.83203125" customWidth="1"/>
    <col min="7442" max="7442" width="13" bestFit="1" customWidth="1"/>
    <col min="7443" max="7443" width="15.1640625" bestFit="1" customWidth="1"/>
    <col min="7444" max="7444" width="15.1640625" customWidth="1"/>
    <col min="7454" max="7455" width="13.1640625" bestFit="1" customWidth="1"/>
    <col min="7456" max="7456" width="12.5" bestFit="1" customWidth="1"/>
    <col min="7457" max="7457" width="18.6640625" bestFit="1" customWidth="1"/>
    <col min="7458" max="7459" width="13.33203125" bestFit="1" customWidth="1"/>
    <col min="7460" max="7460" width="12.6640625" bestFit="1" customWidth="1"/>
    <col min="7461" max="7461" width="12.6640625" customWidth="1"/>
    <col min="7462" max="7462" width="18.83203125" bestFit="1" customWidth="1"/>
    <col min="7463" max="7463" width="18.83203125" customWidth="1"/>
    <col min="7464" max="7464" width="13.1640625" bestFit="1" customWidth="1"/>
    <col min="7465" max="7465" width="12.5" bestFit="1" customWidth="1"/>
    <col min="7466" max="7466" width="18.6640625" bestFit="1" customWidth="1"/>
    <col min="7469" max="7477" width="14.1640625" bestFit="1" customWidth="1"/>
    <col min="7684" max="7684" width="18.1640625" bestFit="1" customWidth="1"/>
    <col min="7685" max="7685" width="18.1640625" customWidth="1"/>
    <col min="7686" max="7686" width="13" bestFit="1" customWidth="1"/>
    <col min="7690" max="7690" width="21.83203125" bestFit="1" customWidth="1"/>
    <col min="7691" max="7691" width="21.83203125" customWidth="1"/>
    <col min="7698" max="7698" width="13" bestFit="1" customWidth="1"/>
    <col min="7699" max="7699" width="15.1640625" bestFit="1" customWidth="1"/>
    <col min="7700" max="7700" width="15.1640625" customWidth="1"/>
    <col min="7710" max="7711" width="13.1640625" bestFit="1" customWidth="1"/>
    <col min="7712" max="7712" width="12.5" bestFit="1" customWidth="1"/>
    <col min="7713" max="7713" width="18.6640625" bestFit="1" customWidth="1"/>
    <col min="7714" max="7715" width="13.33203125" bestFit="1" customWidth="1"/>
    <col min="7716" max="7716" width="12.6640625" bestFit="1" customWidth="1"/>
    <col min="7717" max="7717" width="12.6640625" customWidth="1"/>
    <col min="7718" max="7718" width="18.83203125" bestFit="1" customWidth="1"/>
    <col min="7719" max="7719" width="18.83203125" customWidth="1"/>
    <col min="7720" max="7720" width="13.1640625" bestFit="1" customWidth="1"/>
    <col min="7721" max="7721" width="12.5" bestFit="1" customWidth="1"/>
    <col min="7722" max="7722" width="18.6640625" bestFit="1" customWidth="1"/>
    <col min="7725" max="7733" width="14.1640625" bestFit="1" customWidth="1"/>
    <col min="7940" max="7940" width="18.1640625" bestFit="1" customWidth="1"/>
    <col min="7941" max="7941" width="18.1640625" customWidth="1"/>
    <col min="7942" max="7942" width="13" bestFit="1" customWidth="1"/>
    <col min="7946" max="7946" width="21.83203125" bestFit="1" customWidth="1"/>
    <col min="7947" max="7947" width="21.83203125" customWidth="1"/>
    <col min="7954" max="7954" width="13" bestFit="1" customWidth="1"/>
    <col min="7955" max="7955" width="15.1640625" bestFit="1" customWidth="1"/>
    <col min="7956" max="7956" width="15.1640625" customWidth="1"/>
    <col min="7966" max="7967" width="13.1640625" bestFit="1" customWidth="1"/>
    <col min="7968" max="7968" width="12.5" bestFit="1" customWidth="1"/>
    <col min="7969" max="7969" width="18.6640625" bestFit="1" customWidth="1"/>
    <col min="7970" max="7971" width="13.33203125" bestFit="1" customWidth="1"/>
    <col min="7972" max="7972" width="12.6640625" bestFit="1" customWidth="1"/>
    <col min="7973" max="7973" width="12.6640625" customWidth="1"/>
    <col min="7974" max="7974" width="18.83203125" bestFit="1" customWidth="1"/>
    <col min="7975" max="7975" width="18.83203125" customWidth="1"/>
    <col min="7976" max="7976" width="13.1640625" bestFit="1" customWidth="1"/>
    <col min="7977" max="7977" width="12.5" bestFit="1" customWidth="1"/>
    <col min="7978" max="7978" width="18.6640625" bestFit="1" customWidth="1"/>
    <col min="7981" max="7989" width="14.1640625" bestFit="1" customWidth="1"/>
    <col min="8196" max="8196" width="18.1640625" bestFit="1" customWidth="1"/>
    <col min="8197" max="8197" width="18.1640625" customWidth="1"/>
    <col min="8198" max="8198" width="13" bestFit="1" customWidth="1"/>
    <col min="8202" max="8202" width="21.83203125" bestFit="1" customWidth="1"/>
    <col min="8203" max="8203" width="21.83203125" customWidth="1"/>
    <col min="8210" max="8210" width="13" bestFit="1" customWidth="1"/>
    <col min="8211" max="8211" width="15.1640625" bestFit="1" customWidth="1"/>
    <col min="8212" max="8212" width="15.1640625" customWidth="1"/>
    <col min="8222" max="8223" width="13.1640625" bestFit="1" customWidth="1"/>
    <col min="8224" max="8224" width="12.5" bestFit="1" customWidth="1"/>
    <col min="8225" max="8225" width="18.6640625" bestFit="1" customWidth="1"/>
    <col min="8226" max="8227" width="13.33203125" bestFit="1" customWidth="1"/>
    <col min="8228" max="8228" width="12.6640625" bestFit="1" customWidth="1"/>
    <col min="8229" max="8229" width="12.6640625" customWidth="1"/>
    <col min="8230" max="8230" width="18.83203125" bestFit="1" customWidth="1"/>
    <col min="8231" max="8231" width="18.83203125" customWidth="1"/>
    <col min="8232" max="8232" width="13.1640625" bestFit="1" customWidth="1"/>
    <col min="8233" max="8233" width="12.5" bestFit="1" customWidth="1"/>
    <col min="8234" max="8234" width="18.6640625" bestFit="1" customWidth="1"/>
    <col min="8237" max="8245" width="14.1640625" bestFit="1" customWidth="1"/>
    <col min="8452" max="8452" width="18.1640625" bestFit="1" customWidth="1"/>
    <col min="8453" max="8453" width="18.1640625" customWidth="1"/>
    <col min="8454" max="8454" width="13" bestFit="1" customWidth="1"/>
    <col min="8458" max="8458" width="21.83203125" bestFit="1" customWidth="1"/>
    <col min="8459" max="8459" width="21.83203125" customWidth="1"/>
    <col min="8466" max="8466" width="13" bestFit="1" customWidth="1"/>
    <col min="8467" max="8467" width="15.1640625" bestFit="1" customWidth="1"/>
    <col min="8468" max="8468" width="15.1640625" customWidth="1"/>
    <col min="8478" max="8479" width="13.1640625" bestFit="1" customWidth="1"/>
    <col min="8480" max="8480" width="12.5" bestFit="1" customWidth="1"/>
    <col min="8481" max="8481" width="18.6640625" bestFit="1" customWidth="1"/>
    <col min="8482" max="8483" width="13.33203125" bestFit="1" customWidth="1"/>
    <col min="8484" max="8484" width="12.6640625" bestFit="1" customWidth="1"/>
    <col min="8485" max="8485" width="12.6640625" customWidth="1"/>
    <col min="8486" max="8486" width="18.83203125" bestFit="1" customWidth="1"/>
    <col min="8487" max="8487" width="18.83203125" customWidth="1"/>
    <col min="8488" max="8488" width="13.1640625" bestFit="1" customWidth="1"/>
    <col min="8489" max="8489" width="12.5" bestFit="1" customWidth="1"/>
    <col min="8490" max="8490" width="18.6640625" bestFit="1" customWidth="1"/>
    <col min="8493" max="8501" width="14.1640625" bestFit="1" customWidth="1"/>
    <col min="8708" max="8708" width="18.1640625" bestFit="1" customWidth="1"/>
    <col min="8709" max="8709" width="18.1640625" customWidth="1"/>
    <col min="8710" max="8710" width="13" bestFit="1" customWidth="1"/>
    <col min="8714" max="8714" width="21.83203125" bestFit="1" customWidth="1"/>
    <col min="8715" max="8715" width="21.83203125" customWidth="1"/>
    <col min="8722" max="8722" width="13" bestFit="1" customWidth="1"/>
    <col min="8723" max="8723" width="15.1640625" bestFit="1" customWidth="1"/>
    <col min="8724" max="8724" width="15.1640625" customWidth="1"/>
    <col min="8734" max="8735" width="13.1640625" bestFit="1" customWidth="1"/>
    <col min="8736" max="8736" width="12.5" bestFit="1" customWidth="1"/>
    <col min="8737" max="8737" width="18.6640625" bestFit="1" customWidth="1"/>
    <col min="8738" max="8739" width="13.33203125" bestFit="1" customWidth="1"/>
    <col min="8740" max="8740" width="12.6640625" bestFit="1" customWidth="1"/>
    <col min="8741" max="8741" width="12.6640625" customWidth="1"/>
    <col min="8742" max="8742" width="18.83203125" bestFit="1" customWidth="1"/>
    <col min="8743" max="8743" width="18.83203125" customWidth="1"/>
    <col min="8744" max="8744" width="13.1640625" bestFit="1" customWidth="1"/>
    <col min="8745" max="8745" width="12.5" bestFit="1" customWidth="1"/>
    <col min="8746" max="8746" width="18.6640625" bestFit="1" customWidth="1"/>
    <col min="8749" max="8757" width="14.1640625" bestFit="1" customWidth="1"/>
    <col min="8964" max="8964" width="18.1640625" bestFit="1" customWidth="1"/>
    <col min="8965" max="8965" width="18.1640625" customWidth="1"/>
    <col min="8966" max="8966" width="13" bestFit="1" customWidth="1"/>
    <col min="8970" max="8970" width="21.83203125" bestFit="1" customWidth="1"/>
    <col min="8971" max="8971" width="21.83203125" customWidth="1"/>
    <col min="8978" max="8978" width="13" bestFit="1" customWidth="1"/>
    <col min="8979" max="8979" width="15.1640625" bestFit="1" customWidth="1"/>
    <col min="8980" max="8980" width="15.1640625" customWidth="1"/>
    <col min="8990" max="8991" width="13.1640625" bestFit="1" customWidth="1"/>
    <col min="8992" max="8992" width="12.5" bestFit="1" customWidth="1"/>
    <col min="8993" max="8993" width="18.6640625" bestFit="1" customWidth="1"/>
    <col min="8994" max="8995" width="13.33203125" bestFit="1" customWidth="1"/>
    <col min="8996" max="8996" width="12.6640625" bestFit="1" customWidth="1"/>
    <col min="8997" max="8997" width="12.6640625" customWidth="1"/>
    <col min="8998" max="8998" width="18.83203125" bestFit="1" customWidth="1"/>
    <col min="8999" max="8999" width="18.83203125" customWidth="1"/>
    <col min="9000" max="9000" width="13.1640625" bestFit="1" customWidth="1"/>
    <col min="9001" max="9001" width="12.5" bestFit="1" customWidth="1"/>
    <col min="9002" max="9002" width="18.6640625" bestFit="1" customWidth="1"/>
    <col min="9005" max="9013" width="14.1640625" bestFit="1" customWidth="1"/>
    <col min="9220" max="9220" width="18.1640625" bestFit="1" customWidth="1"/>
    <col min="9221" max="9221" width="18.1640625" customWidth="1"/>
    <col min="9222" max="9222" width="13" bestFit="1" customWidth="1"/>
    <col min="9226" max="9226" width="21.83203125" bestFit="1" customWidth="1"/>
    <col min="9227" max="9227" width="21.83203125" customWidth="1"/>
    <col min="9234" max="9234" width="13" bestFit="1" customWidth="1"/>
    <col min="9235" max="9235" width="15.1640625" bestFit="1" customWidth="1"/>
    <col min="9236" max="9236" width="15.1640625" customWidth="1"/>
    <col min="9246" max="9247" width="13.1640625" bestFit="1" customWidth="1"/>
    <col min="9248" max="9248" width="12.5" bestFit="1" customWidth="1"/>
    <col min="9249" max="9249" width="18.6640625" bestFit="1" customWidth="1"/>
    <col min="9250" max="9251" width="13.33203125" bestFit="1" customWidth="1"/>
    <col min="9252" max="9252" width="12.6640625" bestFit="1" customWidth="1"/>
    <col min="9253" max="9253" width="12.6640625" customWidth="1"/>
    <col min="9254" max="9254" width="18.83203125" bestFit="1" customWidth="1"/>
    <col min="9255" max="9255" width="18.83203125" customWidth="1"/>
    <col min="9256" max="9256" width="13.1640625" bestFit="1" customWidth="1"/>
    <col min="9257" max="9257" width="12.5" bestFit="1" customWidth="1"/>
    <col min="9258" max="9258" width="18.6640625" bestFit="1" customWidth="1"/>
    <col min="9261" max="9269" width="14.1640625" bestFit="1" customWidth="1"/>
    <col min="9476" max="9476" width="18.1640625" bestFit="1" customWidth="1"/>
    <col min="9477" max="9477" width="18.1640625" customWidth="1"/>
    <col min="9478" max="9478" width="13" bestFit="1" customWidth="1"/>
    <col min="9482" max="9482" width="21.83203125" bestFit="1" customWidth="1"/>
    <col min="9483" max="9483" width="21.83203125" customWidth="1"/>
    <col min="9490" max="9490" width="13" bestFit="1" customWidth="1"/>
    <col min="9491" max="9491" width="15.1640625" bestFit="1" customWidth="1"/>
    <col min="9492" max="9492" width="15.1640625" customWidth="1"/>
    <col min="9502" max="9503" width="13.1640625" bestFit="1" customWidth="1"/>
    <col min="9504" max="9504" width="12.5" bestFit="1" customWidth="1"/>
    <col min="9505" max="9505" width="18.6640625" bestFit="1" customWidth="1"/>
    <col min="9506" max="9507" width="13.33203125" bestFit="1" customWidth="1"/>
    <col min="9508" max="9508" width="12.6640625" bestFit="1" customWidth="1"/>
    <col min="9509" max="9509" width="12.6640625" customWidth="1"/>
    <col min="9510" max="9510" width="18.83203125" bestFit="1" customWidth="1"/>
    <col min="9511" max="9511" width="18.83203125" customWidth="1"/>
    <col min="9512" max="9512" width="13.1640625" bestFit="1" customWidth="1"/>
    <col min="9513" max="9513" width="12.5" bestFit="1" customWidth="1"/>
    <col min="9514" max="9514" width="18.6640625" bestFit="1" customWidth="1"/>
    <col min="9517" max="9525" width="14.1640625" bestFit="1" customWidth="1"/>
    <col min="9732" max="9732" width="18.1640625" bestFit="1" customWidth="1"/>
    <col min="9733" max="9733" width="18.1640625" customWidth="1"/>
    <col min="9734" max="9734" width="13" bestFit="1" customWidth="1"/>
    <col min="9738" max="9738" width="21.83203125" bestFit="1" customWidth="1"/>
    <col min="9739" max="9739" width="21.83203125" customWidth="1"/>
    <col min="9746" max="9746" width="13" bestFit="1" customWidth="1"/>
    <col min="9747" max="9747" width="15.1640625" bestFit="1" customWidth="1"/>
    <col min="9748" max="9748" width="15.1640625" customWidth="1"/>
    <col min="9758" max="9759" width="13.1640625" bestFit="1" customWidth="1"/>
    <col min="9760" max="9760" width="12.5" bestFit="1" customWidth="1"/>
    <col min="9761" max="9761" width="18.6640625" bestFit="1" customWidth="1"/>
    <col min="9762" max="9763" width="13.33203125" bestFit="1" customWidth="1"/>
    <col min="9764" max="9764" width="12.6640625" bestFit="1" customWidth="1"/>
    <col min="9765" max="9765" width="12.6640625" customWidth="1"/>
    <col min="9766" max="9766" width="18.83203125" bestFit="1" customWidth="1"/>
    <col min="9767" max="9767" width="18.83203125" customWidth="1"/>
    <col min="9768" max="9768" width="13.1640625" bestFit="1" customWidth="1"/>
    <col min="9769" max="9769" width="12.5" bestFit="1" customWidth="1"/>
    <col min="9770" max="9770" width="18.6640625" bestFit="1" customWidth="1"/>
    <col min="9773" max="9781" width="14.1640625" bestFit="1" customWidth="1"/>
    <col min="9988" max="9988" width="18.1640625" bestFit="1" customWidth="1"/>
    <col min="9989" max="9989" width="18.1640625" customWidth="1"/>
    <col min="9990" max="9990" width="13" bestFit="1" customWidth="1"/>
    <col min="9994" max="9994" width="21.83203125" bestFit="1" customWidth="1"/>
    <col min="9995" max="9995" width="21.83203125" customWidth="1"/>
    <col min="10002" max="10002" width="13" bestFit="1" customWidth="1"/>
    <col min="10003" max="10003" width="15.1640625" bestFit="1" customWidth="1"/>
    <col min="10004" max="10004" width="15.1640625" customWidth="1"/>
    <col min="10014" max="10015" width="13.1640625" bestFit="1" customWidth="1"/>
    <col min="10016" max="10016" width="12.5" bestFit="1" customWidth="1"/>
    <col min="10017" max="10017" width="18.6640625" bestFit="1" customWidth="1"/>
    <col min="10018" max="10019" width="13.33203125" bestFit="1" customWidth="1"/>
    <col min="10020" max="10020" width="12.6640625" bestFit="1" customWidth="1"/>
    <col min="10021" max="10021" width="12.6640625" customWidth="1"/>
    <col min="10022" max="10022" width="18.83203125" bestFit="1" customWidth="1"/>
    <col min="10023" max="10023" width="18.83203125" customWidth="1"/>
    <col min="10024" max="10024" width="13.1640625" bestFit="1" customWidth="1"/>
    <col min="10025" max="10025" width="12.5" bestFit="1" customWidth="1"/>
    <col min="10026" max="10026" width="18.6640625" bestFit="1" customWidth="1"/>
    <col min="10029" max="10037" width="14.1640625" bestFit="1" customWidth="1"/>
    <col min="10244" max="10244" width="18.1640625" bestFit="1" customWidth="1"/>
    <col min="10245" max="10245" width="18.1640625" customWidth="1"/>
    <col min="10246" max="10246" width="13" bestFit="1" customWidth="1"/>
    <col min="10250" max="10250" width="21.83203125" bestFit="1" customWidth="1"/>
    <col min="10251" max="10251" width="21.83203125" customWidth="1"/>
    <col min="10258" max="10258" width="13" bestFit="1" customWidth="1"/>
    <col min="10259" max="10259" width="15.1640625" bestFit="1" customWidth="1"/>
    <col min="10260" max="10260" width="15.1640625" customWidth="1"/>
    <col min="10270" max="10271" width="13.1640625" bestFit="1" customWidth="1"/>
    <col min="10272" max="10272" width="12.5" bestFit="1" customWidth="1"/>
    <col min="10273" max="10273" width="18.6640625" bestFit="1" customWidth="1"/>
    <col min="10274" max="10275" width="13.33203125" bestFit="1" customWidth="1"/>
    <col min="10276" max="10276" width="12.6640625" bestFit="1" customWidth="1"/>
    <col min="10277" max="10277" width="12.6640625" customWidth="1"/>
    <col min="10278" max="10278" width="18.83203125" bestFit="1" customWidth="1"/>
    <col min="10279" max="10279" width="18.83203125" customWidth="1"/>
    <col min="10280" max="10280" width="13.1640625" bestFit="1" customWidth="1"/>
    <col min="10281" max="10281" width="12.5" bestFit="1" customWidth="1"/>
    <col min="10282" max="10282" width="18.6640625" bestFit="1" customWidth="1"/>
    <col min="10285" max="10293" width="14.1640625" bestFit="1" customWidth="1"/>
    <col min="10500" max="10500" width="18.1640625" bestFit="1" customWidth="1"/>
    <col min="10501" max="10501" width="18.1640625" customWidth="1"/>
    <col min="10502" max="10502" width="13" bestFit="1" customWidth="1"/>
    <col min="10506" max="10506" width="21.83203125" bestFit="1" customWidth="1"/>
    <col min="10507" max="10507" width="21.83203125" customWidth="1"/>
    <col min="10514" max="10514" width="13" bestFit="1" customWidth="1"/>
    <col min="10515" max="10515" width="15.1640625" bestFit="1" customWidth="1"/>
    <col min="10516" max="10516" width="15.1640625" customWidth="1"/>
    <col min="10526" max="10527" width="13.1640625" bestFit="1" customWidth="1"/>
    <col min="10528" max="10528" width="12.5" bestFit="1" customWidth="1"/>
    <col min="10529" max="10529" width="18.6640625" bestFit="1" customWidth="1"/>
    <col min="10530" max="10531" width="13.33203125" bestFit="1" customWidth="1"/>
    <col min="10532" max="10532" width="12.6640625" bestFit="1" customWidth="1"/>
    <col min="10533" max="10533" width="12.6640625" customWidth="1"/>
    <col min="10534" max="10534" width="18.83203125" bestFit="1" customWidth="1"/>
    <col min="10535" max="10535" width="18.83203125" customWidth="1"/>
    <col min="10536" max="10536" width="13.1640625" bestFit="1" customWidth="1"/>
    <col min="10537" max="10537" width="12.5" bestFit="1" customWidth="1"/>
    <col min="10538" max="10538" width="18.6640625" bestFit="1" customWidth="1"/>
    <col min="10541" max="10549" width="14.1640625" bestFit="1" customWidth="1"/>
    <col min="10756" max="10756" width="18.1640625" bestFit="1" customWidth="1"/>
    <col min="10757" max="10757" width="18.1640625" customWidth="1"/>
    <col min="10758" max="10758" width="13" bestFit="1" customWidth="1"/>
    <col min="10762" max="10762" width="21.83203125" bestFit="1" customWidth="1"/>
    <col min="10763" max="10763" width="21.83203125" customWidth="1"/>
    <col min="10770" max="10770" width="13" bestFit="1" customWidth="1"/>
    <col min="10771" max="10771" width="15.1640625" bestFit="1" customWidth="1"/>
    <col min="10772" max="10772" width="15.1640625" customWidth="1"/>
    <col min="10782" max="10783" width="13.1640625" bestFit="1" customWidth="1"/>
    <col min="10784" max="10784" width="12.5" bestFit="1" customWidth="1"/>
    <col min="10785" max="10785" width="18.6640625" bestFit="1" customWidth="1"/>
    <col min="10786" max="10787" width="13.33203125" bestFit="1" customWidth="1"/>
    <col min="10788" max="10788" width="12.6640625" bestFit="1" customWidth="1"/>
    <col min="10789" max="10789" width="12.6640625" customWidth="1"/>
    <col min="10790" max="10790" width="18.83203125" bestFit="1" customWidth="1"/>
    <col min="10791" max="10791" width="18.83203125" customWidth="1"/>
    <col min="10792" max="10792" width="13.1640625" bestFit="1" customWidth="1"/>
    <col min="10793" max="10793" width="12.5" bestFit="1" customWidth="1"/>
    <col min="10794" max="10794" width="18.6640625" bestFit="1" customWidth="1"/>
    <col min="10797" max="10805" width="14.1640625" bestFit="1" customWidth="1"/>
    <col min="11012" max="11012" width="18.1640625" bestFit="1" customWidth="1"/>
    <col min="11013" max="11013" width="18.1640625" customWidth="1"/>
    <col min="11014" max="11014" width="13" bestFit="1" customWidth="1"/>
    <col min="11018" max="11018" width="21.83203125" bestFit="1" customWidth="1"/>
    <col min="11019" max="11019" width="21.83203125" customWidth="1"/>
    <col min="11026" max="11026" width="13" bestFit="1" customWidth="1"/>
    <col min="11027" max="11027" width="15.1640625" bestFit="1" customWidth="1"/>
    <col min="11028" max="11028" width="15.1640625" customWidth="1"/>
    <col min="11038" max="11039" width="13.1640625" bestFit="1" customWidth="1"/>
    <col min="11040" max="11040" width="12.5" bestFit="1" customWidth="1"/>
    <col min="11041" max="11041" width="18.6640625" bestFit="1" customWidth="1"/>
    <col min="11042" max="11043" width="13.33203125" bestFit="1" customWidth="1"/>
    <col min="11044" max="11044" width="12.6640625" bestFit="1" customWidth="1"/>
    <col min="11045" max="11045" width="12.6640625" customWidth="1"/>
    <col min="11046" max="11046" width="18.83203125" bestFit="1" customWidth="1"/>
    <col min="11047" max="11047" width="18.83203125" customWidth="1"/>
    <col min="11048" max="11048" width="13.1640625" bestFit="1" customWidth="1"/>
    <col min="11049" max="11049" width="12.5" bestFit="1" customWidth="1"/>
    <col min="11050" max="11050" width="18.6640625" bestFit="1" customWidth="1"/>
    <col min="11053" max="11061" width="14.1640625" bestFit="1" customWidth="1"/>
    <col min="11268" max="11268" width="18.1640625" bestFit="1" customWidth="1"/>
    <col min="11269" max="11269" width="18.1640625" customWidth="1"/>
    <col min="11270" max="11270" width="13" bestFit="1" customWidth="1"/>
    <col min="11274" max="11274" width="21.83203125" bestFit="1" customWidth="1"/>
    <col min="11275" max="11275" width="21.83203125" customWidth="1"/>
    <col min="11282" max="11282" width="13" bestFit="1" customWidth="1"/>
    <col min="11283" max="11283" width="15.1640625" bestFit="1" customWidth="1"/>
    <col min="11284" max="11284" width="15.1640625" customWidth="1"/>
    <col min="11294" max="11295" width="13.1640625" bestFit="1" customWidth="1"/>
    <col min="11296" max="11296" width="12.5" bestFit="1" customWidth="1"/>
    <col min="11297" max="11297" width="18.6640625" bestFit="1" customWidth="1"/>
    <col min="11298" max="11299" width="13.33203125" bestFit="1" customWidth="1"/>
    <col min="11300" max="11300" width="12.6640625" bestFit="1" customWidth="1"/>
    <col min="11301" max="11301" width="12.6640625" customWidth="1"/>
    <col min="11302" max="11302" width="18.83203125" bestFit="1" customWidth="1"/>
    <col min="11303" max="11303" width="18.83203125" customWidth="1"/>
    <col min="11304" max="11304" width="13.1640625" bestFit="1" customWidth="1"/>
    <col min="11305" max="11305" width="12.5" bestFit="1" customWidth="1"/>
    <col min="11306" max="11306" width="18.6640625" bestFit="1" customWidth="1"/>
    <col min="11309" max="11317" width="14.1640625" bestFit="1" customWidth="1"/>
    <col min="11524" max="11524" width="18.1640625" bestFit="1" customWidth="1"/>
    <col min="11525" max="11525" width="18.1640625" customWidth="1"/>
    <col min="11526" max="11526" width="13" bestFit="1" customWidth="1"/>
    <col min="11530" max="11530" width="21.83203125" bestFit="1" customWidth="1"/>
    <col min="11531" max="11531" width="21.83203125" customWidth="1"/>
    <col min="11538" max="11538" width="13" bestFit="1" customWidth="1"/>
    <col min="11539" max="11539" width="15.1640625" bestFit="1" customWidth="1"/>
    <col min="11540" max="11540" width="15.1640625" customWidth="1"/>
    <col min="11550" max="11551" width="13.1640625" bestFit="1" customWidth="1"/>
    <col min="11552" max="11552" width="12.5" bestFit="1" customWidth="1"/>
    <col min="11553" max="11553" width="18.6640625" bestFit="1" customWidth="1"/>
    <col min="11554" max="11555" width="13.33203125" bestFit="1" customWidth="1"/>
    <col min="11556" max="11556" width="12.6640625" bestFit="1" customWidth="1"/>
    <col min="11557" max="11557" width="12.6640625" customWidth="1"/>
    <col min="11558" max="11558" width="18.83203125" bestFit="1" customWidth="1"/>
    <col min="11559" max="11559" width="18.83203125" customWidth="1"/>
    <col min="11560" max="11560" width="13.1640625" bestFit="1" customWidth="1"/>
    <col min="11561" max="11561" width="12.5" bestFit="1" customWidth="1"/>
    <col min="11562" max="11562" width="18.6640625" bestFit="1" customWidth="1"/>
    <col min="11565" max="11573" width="14.1640625" bestFit="1" customWidth="1"/>
    <col min="11780" max="11780" width="18.1640625" bestFit="1" customWidth="1"/>
    <col min="11781" max="11781" width="18.1640625" customWidth="1"/>
    <col min="11782" max="11782" width="13" bestFit="1" customWidth="1"/>
    <col min="11786" max="11786" width="21.83203125" bestFit="1" customWidth="1"/>
    <col min="11787" max="11787" width="21.83203125" customWidth="1"/>
    <col min="11794" max="11794" width="13" bestFit="1" customWidth="1"/>
    <col min="11795" max="11795" width="15.1640625" bestFit="1" customWidth="1"/>
    <col min="11796" max="11796" width="15.1640625" customWidth="1"/>
    <col min="11806" max="11807" width="13.1640625" bestFit="1" customWidth="1"/>
    <col min="11808" max="11808" width="12.5" bestFit="1" customWidth="1"/>
    <col min="11809" max="11809" width="18.6640625" bestFit="1" customWidth="1"/>
    <col min="11810" max="11811" width="13.33203125" bestFit="1" customWidth="1"/>
    <col min="11812" max="11812" width="12.6640625" bestFit="1" customWidth="1"/>
    <col min="11813" max="11813" width="12.6640625" customWidth="1"/>
    <col min="11814" max="11814" width="18.83203125" bestFit="1" customWidth="1"/>
    <col min="11815" max="11815" width="18.83203125" customWidth="1"/>
    <col min="11816" max="11816" width="13.1640625" bestFit="1" customWidth="1"/>
    <col min="11817" max="11817" width="12.5" bestFit="1" customWidth="1"/>
    <col min="11818" max="11818" width="18.6640625" bestFit="1" customWidth="1"/>
    <col min="11821" max="11829" width="14.1640625" bestFit="1" customWidth="1"/>
    <col min="12036" max="12036" width="18.1640625" bestFit="1" customWidth="1"/>
    <col min="12037" max="12037" width="18.1640625" customWidth="1"/>
    <col min="12038" max="12038" width="13" bestFit="1" customWidth="1"/>
    <col min="12042" max="12042" width="21.83203125" bestFit="1" customWidth="1"/>
    <col min="12043" max="12043" width="21.83203125" customWidth="1"/>
    <col min="12050" max="12050" width="13" bestFit="1" customWidth="1"/>
    <col min="12051" max="12051" width="15.1640625" bestFit="1" customWidth="1"/>
    <col min="12052" max="12052" width="15.1640625" customWidth="1"/>
    <col min="12062" max="12063" width="13.1640625" bestFit="1" customWidth="1"/>
    <col min="12064" max="12064" width="12.5" bestFit="1" customWidth="1"/>
    <col min="12065" max="12065" width="18.6640625" bestFit="1" customWidth="1"/>
    <col min="12066" max="12067" width="13.33203125" bestFit="1" customWidth="1"/>
    <col min="12068" max="12068" width="12.6640625" bestFit="1" customWidth="1"/>
    <col min="12069" max="12069" width="12.6640625" customWidth="1"/>
    <col min="12070" max="12070" width="18.83203125" bestFit="1" customWidth="1"/>
    <col min="12071" max="12071" width="18.83203125" customWidth="1"/>
    <col min="12072" max="12072" width="13.1640625" bestFit="1" customWidth="1"/>
    <col min="12073" max="12073" width="12.5" bestFit="1" customWidth="1"/>
    <col min="12074" max="12074" width="18.6640625" bestFit="1" customWidth="1"/>
    <col min="12077" max="12085" width="14.1640625" bestFit="1" customWidth="1"/>
    <col min="12292" max="12292" width="18.1640625" bestFit="1" customWidth="1"/>
    <col min="12293" max="12293" width="18.1640625" customWidth="1"/>
    <col min="12294" max="12294" width="13" bestFit="1" customWidth="1"/>
    <col min="12298" max="12298" width="21.83203125" bestFit="1" customWidth="1"/>
    <col min="12299" max="12299" width="21.83203125" customWidth="1"/>
    <col min="12306" max="12306" width="13" bestFit="1" customWidth="1"/>
    <col min="12307" max="12307" width="15.1640625" bestFit="1" customWidth="1"/>
    <col min="12308" max="12308" width="15.1640625" customWidth="1"/>
    <col min="12318" max="12319" width="13.1640625" bestFit="1" customWidth="1"/>
    <col min="12320" max="12320" width="12.5" bestFit="1" customWidth="1"/>
    <col min="12321" max="12321" width="18.6640625" bestFit="1" customWidth="1"/>
    <col min="12322" max="12323" width="13.33203125" bestFit="1" customWidth="1"/>
    <col min="12324" max="12324" width="12.6640625" bestFit="1" customWidth="1"/>
    <col min="12325" max="12325" width="12.6640625" customWidth="1"/>
    <col min="12326" max="12326" width="18.83203125" bestFit="1" customWidth="1"/>
    <col min="12327" max="12327" width="18.83203125" customWidth="1"/>
    <col min="12328" max="12328" width="13.1640625" bestFit="1" customWidth="1"/>
    <col min="12329" max="12329" width="12.5" bestFit="1" customWidth="1"/>
    <col min="12330" max="12330" width="18.6640625" bestFit="1" customWidth="1"/>
    <col min="12333" max="12341" width="14.1640625" bestFit="1" customWidth="1"/>
    <col min="12548" max="12548" width="18.1640625" bestFit="1" customWidth="1"/>
    <col min="12549" max="12549" width="18.1640625" customWidth="1"/>
    <col min="12550" max="12550" width="13" bestFit="1" customWidth="1"/>
    <col min="12554" max="12554" width="21.83203125" bestFit="1" customWidth="1"/>
    <col min="12555" max="12555" width="21.83203125" customWidth="1"/>
    <col min="12562" max="12562" width="13" bestFit="1" customWidth="1"/>
    <col min="12563" max="12563" width="15.1640625" bestFit="1" customWidth="1"/>
    <col min="12564" max="12564" width="15.1640625" customWidth="1"/>
    <col min="12574" max="12575" width="13.1640625" bestFit="1" customWidth="1"/>
    <col min="12576" max="12576" width="12.5" bestFit="1" customWidth="1"/>
    <col min="12577" max="12577" width="18.6640625" bestFit="1" customWidth="1"/>
    <col min="12578" max="12579" width="13.33203125" bestFit="1" customWidth="1"/>
    <col min="12580" max="12580" width="12.6640625" bestFit="1" customWidth="1"/>
    <col min="12581" max="12581" width="12.6640625" customWidth="1"/>
    <col min="12582" max="12582" width="18.83203125" bestFit="1" customWidth="1"/>
    <col min="12583" max="12583" width="18.83203125" customWidth="1"/>
    <col min="12584" max="12584" width="13.1640625" bestFit="1" customWidth="1"/>
    <col min="12585" max="12585" width="12.5" bestFit="1" customWidth="1"/>
    <col min="12586" max="12586" width="18.6640625" bestFit="1" customWidth="1"/>
    <col min="12589" max="12597" width="14.1640625" bestFit="1" customWidth="1"/>
    <col min="12804" max="12804" width="18.1640625" bestFit="1" customWidth="1"/>
    <col min="12805" max="12805" width="18.1640625" customWidth="1"/>
    <col min="12806" max="12806" width="13" bestFit="1" customWidth="1"/>
    <col min="12810" max="12810" width="21.83203125" bestFit="1" customWidth="1"/>
    <col min="12811" max="12811" width="21.83203125" customWidth="1"/>
    <col min="12818" max="12818" width="13" bestFit="1" customWidth="1"/>
    <col min="12819" max="12819" width="15.1640625" bestFit="1" customWidth="1"/>
    <col min="12820" max="12820" width="15.1640625" customWidth="1"/>
    <col min="12830" max="12831" width="13.1640625" bestFit="1" customWidth="1"/>
    <col min="12832" max="12832" width="12.5" bestFit="1" customWidth="1"/>
    <col min="12833" max="12833" width="18.6640625" bestFit="1" customWidth="1"/>
    <col min="12834" max="12835" width="13.33203125" bestFit="1" customWidth="1"/>
    <col min="12836" max="12836" width="12.6640625" bestFit="1" customWidth="1"/>
    <col min="12837" max="12837" width="12.6640625" customWidth="1"/>
    <col min="12838" max="12838" width="18.83203125" bestFit="1" customWidth="1"/>
    <col min="12839" max="12839" width="18.83203125" customWidth="1"/>
    <col min="12840" max="12840" width="13.1640625" bestFit="1" customWidth="1"/>
    <col min="12841" max="12841" width="12.5" bestFit="1" customWidth="1"/>
    <col min="12842" max="12842" width="18.6640625" bestFit="1" customWidth="1"/>
    <col min="12845" max="12853" width="14.1640625" bestFit="1" customWidth="1"/>
    <col min="13060" max="13060" width="18.1640625" bestFit="1" customWidth="1"/>
    <col min="13061" max="13061" width="18.1640625" customWidth="1"/>
    <col min="13062" max="13062" width="13" bestFit="1" customWidth="1"/>
    <col min="13066" max="13066" width="21.83203125" bestFit="1" customWidth="1"/>
    <col min="13067" max="13067" width="21.83203125" customWidth="1"/>
    <col min="13074" max="13074" width="13" bestFit="1" customWidth="1"/>
    <col min="13075" max="13075" width="15.1640625" bestFit="1" customWidth="1"/>
    <col min="13076" max="13076" width="15.1640625" customWidth="1"/>
    <col min="13086" max="13087" width="13.1640625" bestFit="1" customWidth="1"/>
    <col min="13088" max="13088" width="12.5" bestFit="1" customWidth="1"/>
    <col min="13089" max="13089" width="18.6640625" bestFit="1" customWidth="1"/>
    <col min="13090" max="13091" width="13.33203125" bestFit="1" customWidth="1"/>
    <col min="13092" max="13092" width="12.6640625" bestFit="1" customWidth="1"/>
    <col min="13093" max="13093" width="12.6640625" customWidth="1"/>
    <col min="13094" max="13094" width="18.83203125" bestFit="1" customWidth="1"/>
    <col min="13095" max="13095" width="18.83203125" customWidth="1"/>
    <col min="13096" max="13096" width="13.1640625" bestFit="1" customWidth="1"/>
    <col min="13097" max="13097" width="12.5" bestFit="1" customWidth="1"/>
    <col min="13098" max="13098" width="18.6640625" bestFit="1" customWidth="1"/>
    <col min="13101" max="13109" width="14.1640625" bestFit="1" customWidth="1"/>
    <col min="13316" max="13316" width="18.1640625" bestFit="1" customWidth="1"/>
    <col min="13317" max="13317" width="18.1640625" customWidth="1"/>
    <col min="13318" max="13318" width="13" bestFit="1" customWidth="1"/>
    <col min="13322" max="13322" width="21.83203125" bestFit="1" customWidth="1"/>
    <col min="13323" max="13323" width="21.83203125" customWidth="1"/>
    <col min="13330" max="13330" width="13" bestFit="1" customWidth="1"/>
    <col min="13331" max="13331" width="15.1640625" bestFit="1" customWidth="1"/>
    <col min="13332" max="13332" width="15.1640625" customWidth="1"/>
    <col min="13342" max="13343" width="13.1640625" bestFit="1" customWidth="1"/>
    <col min="13344" max="13344" width="12.5" bestFit="1" customWidth="1"/>
    <col min="13345" max="13345" width="18.6640625" bestFit="1" customWidth="1"/>
    <col min="13346" max="13347" width="13.33203125" bestFit="1" customWidth="1"/>
    <col min="13348" max="13348" width="12.6640625" bestFit="1" customWidth="1"/>
    <col min="13349" max="13349" width="12.6640625" customWidth="1"/>
    <col min="13350" max="13350" width="18.83203125" bestFit="1" customWidth="1"/>
    <col min="13351" max="13351" width="18.83203125" customWidth="1"/>
    <col min="13352" max="13352" width="13.1640625" bestFit="1" customWidth="1"/>
    <col min="13353" max="13353" width="12.5" bestFit="1" customWidth="1"/>
    <col min="13354" max="13354" width="18.6640625" bestFit="1" customWidth="1"/>
    <col min="13357" max="13365" width="14.1640625" bestFit="1" customWidth="1"/>
    <col min="13572" max="13572" width="18.1640625" bestFit="1" customWidth="1"/>
    <col min="13573" max="13573" width="18.1640625" customWidth="1"/>
    <col min="13574" max="13574" width="13" bestFit="1" customWidth="1"/>
    <col min="13578" max="13578" width="21.83203125" bestFit="1" customWidth="1"/>
    <col min="13579" max="13579" width="21.83203125" customWidth="1"/>
    <col min="13586" max="13586" width="13" bestFit="1" customWidth="1"/>
    <col min="13587" max="13587" width="15.1640625" bestFit="1" customWidth="1"/>
    <col min="13588" max="13588" width="15.1640625" customWidth="1"/>
    <col min="13598" max="13599" width="13.1640625" bestFit="1" customWidth="1"/>
    <col min="13600" max="13600" width="12.5" bestFit="1" customWidth="1"/>
    <col min="13601" max="13601" width="18.6640625" bestFit="1" customWidth="1"/>
    <col min="13602" max="13603" width="13.33203125" bestFit="1" customWidth="1"/>
    <col min="13604" max="13604" width="12.6640625" bestFit="1" customWidth="1"/>
    <col min="13605" max="13605" width="12.6640625" customWidth="1"/>
    <col min="13606" max="13606" width="18.83203125" bestFit="1" customWidth="1"/>
    <col min="13607" max="13607" width="18.83203125" customWidth="1"/>
    <col min="13608" max="13608" width="13.1640625" bestFit="1" customWidth="1"/>
    <col min="13609" max="13609" width="12.5" bestFit="1" customWidth="1"/>
    <col min="13610" max="13610" width="18.6640625" bestFit="1" customWidth="1"/>
    <col min="13613" max="13621" width="14.1640625" bestFit="1" customWidth="1"/>
    <col min="13828" max="13828" width="18.1640625" bestFit="1" customWidth="1"/>
    <col min="13829" max="13829" width="18.1640625" customWidth="1"/>
    <col min="13830" max="13830" width="13" bestFit="1" customWidth="1"/>
    <col min="13834" max="13834" width="21.83203125" bestFit="1" customWidth="1"/>
    <col min="13835" max="13835" width="21.83203125" customWidth="1"/>
    <col min="13842" max="13842" width="13" bestFit="1" customWidth="1"/>
    <col min="13843" max="13843" width="15.1640625" bestFit="1" customWidth="1"/>
    <col min="13844" max="13844" width="15.1640625" customWidth="1"/>
    <col min="13854" max="13855" width="13.1640625" bestFit="1" customWidth="1"/>
    <col min="13856" max="13856" width="12.5" bestFit="1" customWidth="1"/>
    <col min="13857" max="13857" width="18.6640625" bestFit="1" customWidth="1"/>
    <col min="13858" max="13859" width="13.33203125" bestFit="1" customWidth="1"/>
    <col min="13860" max="13860" width="12.6640625" bestFit="1" customWidth="1"/>
    <col min="13861" max="13861" width="12.6640625" customWidth="1"/>
    <col min="13862" max="13862" width="18.83203125" bestFit="1" customWidth="1"/>
    <col min="13863" max="13863" width="18.83203125" customWidth="1"/>
    <col min="13864" max="13864" width="13.1640625" bestFit="1" customWidth="1"/>
    <col min="13865" max="13865" width="12.5" bestFit="1" customWidth="1"/>
    <col min="13866" max="13866" width="18.6640625" bestFit="1" customWidth="1"/>
    <col min="13869" max="13877" width="14.1640625" bestFit="1" customWidth="1"/>
    <col min="14084" max="14084" width="18.1640625" bestFit="1" customWidth="1"/>
    <col min="14085" max="14085" width="18.1640625" customWidth="1"/>
    <col min="14086" max="14086" width="13" bestFit="1" customWidth="1"/>
    <col min="14090" max="14090" width="21.83203125" bestFit="1" customWidth="1"/>
    <col min="14091" max="14091" width="21.83203125" customWidth="1"/>
    <col min="14098" max="14098" width="13" bestFit="1" customWidth="1"/>
    <col min="14099" max="14099" width="15.1640625" bestFit="1" customWidth="1"/>
    <col min="14100" max="14100" width="15.1640625" customWidth="1"/>
    <col min="14110" max="14111" width="13.1640625" bestFit="1" customWidth="1"/>
    <col min="14112" max="14112" width="12.5" bestFit="1" customWidth="1"/>
    <col min="14113" max="14113" width="18.6640625" bestFit="1" customWidth="1"/>
    <col min="14114" max="14115" width="13.33203125" bestFit="1" customWidth="1"/>
    <col min="14116" max="14116" width="12.6640625" bestFit="1" customWidth="1"/>
    <col min="14117" max="14117" width="12.6640625" customWidth="1"/>
    <col min="14118" max="14118" width="18.83203125" bestFit="1" customWidth="1"/>
    <col min="14119" max="14119" width="18.83203125" customWidth="1"/>
    <col min="14120" max="14120" width="13.1640625" bestFit="1" customWidth="1"/>
    <col min="14121" max="14121" width="12.5" bestFit="1" customWidth="1"/>
    <col min="14122" max="14122" width="18.6640625" bestFit="1" customWidth="1"/>
    <col min="14125" max="14133" width="14.1640625" bestFit="1" customWidth="1"/>
    <col min="14340" max="14340" width="18.1640625" bestFit="1" customWidth="1"/>
    <col min="14341" max="14341" width="18.1640625" customWidth="1"/>
    <col min="14342" max="14342" width="13" bestFit="1" customWidth="1"/>
    <col min="14346" max="14346" width="21.83203125" bestFit="1" customWidth="1"/>
    <col min="14347" max="14347" width="21.83203125" customWidth="1"/>
    <col min="14354" max="14354" width="13" bestFit="1" customWidth="1"/>
    <col min="14355" max="14355" width="15.1640625" bestFit="1" customWidth="1"/>
    <col min="14356" max="14356" width="15.1640625" customWidth="1"/>
    <col min="14366" max="14367" width="13.1640625" bestFit="1" customWidth="1"/>
    <col min="14368" max="14368" width="12.5" bestFit="1" customWidth="1"/>
    <col min="14369" max="14369" width="18.6640625" bestFit="1" customWidth="1"/>
    <col min="14370" max="14371" width="13.33203125" bestFit="1" customWidth="1"/>
    <col min="14372" max="14372" width="12.6640625" bestFit="1" customWidth="1"/>
    <col min="14373" max="14373" width="12.6640625" customWidth="1"/>
    <col min="14374" max="14374" width="18.83203125" bestFit="1" customWidth="1"/>
    <col min="14375" max="14375" width="18.83203125" customWidth="1"/>
    <col min="14376" max="14376" width="13.1640625" bestFit="1" customWidth="1"/>
    <col min="14377" max="14377" width="12.5" bestFit="1" customWidth="1"/>
    <col min="14378" max="14378" width="18.6640625" bestFit="1" customWidth="1"/>
    <col min="14381" max="14389" width="14.1640625" bestFit="1" customWidth="1"/>
    <col min="14596" max="14596" width="18.1640625" bestFit="1" customWidth="1"/>
    <col min="14597" max="14597" width="18.1640625" customWidth="1"/>
    <col min="14598" max="14598" width="13" bestFit="1" customWidth="1"/>
    <col min="14602" max="14602" width="21.83203125" bestFit="1" customWidth="1"/>
    <col min="14603" max="14603" width="21.83203125" customWidth="1"/>
    <col min="14610" max="14610" width="13" bestFit="1" customWidth="1"/>
    <col min="14611" max="14611" width="15.1640625" bestFit="1" customWidth="1"/>
    <col min="14612" max="14612" width="15.1640625" customWidth="1"/>
    <col min="14622" max="14623" width="13.1640625" bestFit="1" customWidth="1"/>
    <col min="14624" max="14624" width="12.5" bestFit="1" customWidth="1"/>
    <col min="14625" max="14625" width="18.6640625" bestFit="1" customWidth="1"/>
    <col min="14626" max="14627" width="13.33203125" bestFit="1" customWidth="1"/>
    <col min="14628" max="14628" width="12.6640625" bestFit="1" customWidth="1"/>
    <col min="14629" max="14629" width="12.6640625" customWidth="1"/>
    <col min="14630" max="14630" width="18.83203125" bestFit="1" customWidth="1"/>
    <col min="14631" max="14631" width="18.83203125" customWidth="1"/>
    <col min="14632" max="14632" width="13.1640625" bestFit="1" customWidth="1"/>
    <col min="14633" max="14633" width="12.5" bestFit="1" customWidth="1"/>
    <col min="14634" max="14634" width="18.6640625" bestFit="1" customWidth="1"/>
    <col min="14637" max="14645" width="14.1640625" bestFit="1" customWidth="1"/>
    <col min="14852" max="14852" width="18.1640625" bestFit="1" customWidth="1"/>
    <col min="14853" max="14853" width="18.1640625" customWidth="1"/>
    <col min="14854" max="14854" width="13" bestFit="1" customWidth="1"/>
    <col min="14858" max="14858" width="21.83203125" bestFit="1" customWidth="1"/>
    <col min="14859" max="14859" width="21.83203125" customWidth="1"/>
    <col min="14866" max="14866" width="13" bestFit="1" customWidth="1"/>
    <col min="14867" max="14867" width="15.1640625" bestFit="1" customWidth="1"/>
    <col min="14868" max="14868" width="15.1640625" customWidth="1"/>
    <col min="14878" max="14879" width="13.1640625" bestFit="1" customWidth="1"/>
    <col min="14880" max="14880" width="12.5" bestFit="1" customWidth="1"/>
    <col min="14881" max="14881" width="18.6640625" bestFit="1" customWidth="1"/>
    <col min="14882" max="14883" width="13.33203125" bestFit="1" customWidth="1"/>
    <col min="14884" max="14884" width="12.6640625" bestFit="1" customWidth="1"/>
    <col min="14885" max="14885" width="12.6640625" customWidth="1"/>
    <col min="14886" max="14886" width="18.83203125" bestFit="1" customWidth="1"/>
    <col min="14887" max="14887" width="18.83203125" customWidth="1"/>
    <col min="14888" max="14888" width="13.1640625" bestFit="1" customWidth="1"/>
    <col min="14889" max="14889" width="12.5" bestFit="1" customWidth="1"/>
    <col min="14890" max="14890" width="18.6640625" bestFit="1" customWidth="1"/>
    <col min="14893" max="14901" width="14.1640625" bestFit="1" customWidth="1"/>
    <col min="15108" max="15108" width="18.1640625" bestFit="1" customWidth="1"/>
    <col min="15109" max="15109" width="18.1640625" customWidth="1"/>
    <col min="15110" max="15110" width="13" bestFit="1" customWidth="1"/>
    <col min="15114" max="15114" width="21.83203125" bestFit="1" customWidth="1"/>
    <col min="15115" max="15115" width="21.83203125" customWidth="1"/>
    <col min="15122" max="15122" width="13" bestFit="1" customWidth="1"/>
    <col min="15123" max="15123" width="15.1640625" bestFit="1" customWidth="1"/>
    <col min="15124" max="15124" width="15.1640625" customWidth="1"/>
    <col min="15134" max="15135" width="13.1640625" bestFit="1" customWidth="1"/>
    <col min="15136" max="15136" width="12.5" bestFit="1" customWidth="1"/>
    <col min="15137" max="15137" width="18.6640625" bestFit="1" customWidth="1"/>
    <col min="15138" max="15139" width="13.33203125" bestFit="1" customWidth="1"/>
    <col min="15140" max="15140" width="12.6640625" bestFit="1" customWidth="1"/>
    <col min="15141" max="15141" width="12.6640625" customWidth="1"/>
    <col min="15142" max="15142" width="18.83203125" bestFit="1" customWidth="1"/>
    <col min="15143" max="15143" width="18.83203125" customWidth="1"/>
    <col min="15144" max="15144" width="13.1640625" bestFit="1" customWidth="1"/>
    <col min="15145" max="15145" width="12.5" bestFit="1" customWidth="1"/>
    <col min="15146" max="15146" width="18.6640625" bestFit="1" customWidth="1"/>
    <col min="15149" max="15157" width="14.1640625" bestFit="1" customWidth="1"/>
    <col min="15364" max="15364" width="18.1640625" bestFit="1" customWidth="1"/>
    <col min="15365" max="15365" width="18.1640625" customWidth="1"/>
    <col min="15366" max="15366" width="13" bestFit="1" customWidth="1"/>
    <col min="15370" max="15370" width="21.83203125" bestFit="1" customWidth="1"/>
    <col min="15371" max="15371" width="21.83203125" customWidth="1"/>
    <col min="15378" max="15378" width="13" bestFit="1" customWidth="1"/>
    <col min="15379" max="15379" width="15.1640625" bestFit="1" customWidth="1"/>
    <col min="15380" max="15380" width="15.1640625" customWidth="1"/>
    <col min="15390" max="15391" width="13.1640625" bestFit="1" customWidth="1"/>
    <col min="15392" max="15392" width="12.5" bestFit="1" customWidth="1"/>
    <col min="15393" max="15393" width="18.6640625" bestFit="1" customWidth="1"/>
    <col min="15394" max="15395" width="13.33203125" bestFit="1" customWidth="1"/>
    <col min="15396" max="15396" width="12.6640625" bestFit="1" customWidth="1"/>
    <col min="15397" max="15397" width="12.6640625" customWidth="1"/>
    <col min="15398" max="15398" width="18.83203125" bestFit="1" customWidth="1"/>
    <col min="15399" max="15399" width="18.83203125" customWidth="1"/>
    <col min="15400" max="15400" width="13.1640625" bestFit="1" customWidth="1"/>
    <col min="15401" max="15401" width="12.5" bestFit="1" customWidth="1"/>
    <col min="15402" max="15402" width="18.6640625" bestFit="1" customWidth="1"/>
    <col min="15405" max="15413" width="14.1640625" bestFit="1" customWidth="1"/>
    <col min="15620" max="15620" width="18.1640625" bestFit="1" customWidth="1"/>
    <col min="15621" max="15621" width="18.1640625" customWidth="1"/>
    <col min="15622" max="15622" width="13" bestFit="1" customWidth="1"/>
    <col min="15626" max="15626" width="21.83203125" bestFit="1" customWidth="1"/>
    <col min="15627" max="15627" width="21.83203125" customWidth="1"/>
    <col min="15634" max="15634" width="13" bestFit="1" customWidth="1"/>
    <col min="15635" max="15635" width="15.1640625" bestFit="1" customWidth="1"/>
    <col min="15636" max="15636" width="15.1640625" customWidth="1"/>
    <col min="15646" max="15647" width="13.1640625" bestFit="1" customWidth="1"/>
    <col min="15648" max="15648" width="12.5" bestFit="1" customWidth="1"/>
    <col min="15649" max="15649" width="18.6640625" bestFit="1" customWidth="1"/>
    <col min="15650" max="15651" width="13.33203125" bestFit="1" customWidth="1"/>
    <col min="15652" max="15652" width="12.6640625" bestFit="1" customWidth="1"/>
    <col min="15653" max="15653" width="12.6640625" customWidth="1"/>
    <col min="15654" max="15654" width="18.83203125" bestFit="1" customWidth="1"/>
    <col min="15655" max="15655" width="18.83203125" customWidth="1"/>
    <col min="15656" max="15656" width="13.1640625" bestFit="1" customWidth="1"/>
    <col min="15657" max="15657" width="12.5" bestFit="1" customWidth="1"/>
    <col min="15658" max="15658" width="18.6640625" bestFit="1" customWidth="1"/>
    <col min="15661" max="15669" width="14.1640625" bestFit="1" customWidth="1"/>
    <col min="15876" max="15876" width="18.1640625" bestFit="1" customWidth="1"/>
    <col min="15877" max="15877" width="18.1640625" customWidth="1"/>
    <col min="15878" max="15878" width="13" bestFit="1" customWidth="1"/>
    <col min="15882" max="15882" width="21.83203125" bestFit="1" customWidth="1"/>
    <col min="15883" max="15883" width="21.83203125" customWidth="1"/>
    <col min="15890" max="15890" width="13" bestFit="1" customWidth="1"/>
    <col min="15891" max="15891" width="15.1640625" bestFit="1" customWidth="1"/>
    <col min="15892" max="15892" width="15.1640625" customWidth="1"/>
    <col min="15902" max="15903" width="13.1640625" bestFit="1" customWidth="1"/>
    <col min="15904" max="15904" width="12.5" bestFit="1" customWidth="1"/>
    <col min="15905" max="15905" width="18.6640625" bestFit="1" customWidth="1"/>
    <col min="15906" max="15907" width="13.33203125" bestFit="1" customWidth="1"/>
    <col min="15908" max="15908" width="12.6640625" bestFit="1" customWidth="1"/>
    <col min="15909" max="15909" width="12.6640625" customWidth="1"/>
    <col min="15910" max="15910" width="18.83203125" bestFit="1" customWidth="1"/>
    <col min="15911" max="15911" width="18.83203125" customWidth="1"/>
    <col min="15912" max="15912" width="13.1640625" bestFit="1" customWidth="1"/>
    <col min="15913" max="15913" width="12.5" bestFit="1" customWidth="1"/>
    <col min="15914" max="15914" width="18.6640625" bestFit="1" customWidth="1"/>
    <col min="15917" max="15925" width="14.1640625" bestFit="1" customWidth="1"/>
    <col min="16132" max="16132" width="18.1640625" bestFit="1" customWidth="1"/>
    <col min="16133" max="16133" width="18.1640625" customWidth="1"/>
    <col min="16134" max="16134" width="13" bestFit="1" customWidth="1"/>
    <col min="16138" max="16138" width="21.83203125" bestFit="1" customWidth="1"/>
    <col min="16139" max="16139" width="21.83203125" customWidth="1"/>
    <col min="16146" max="16146" width="13" bestFit="1" customWidth="1"/>
    <col min="16147" max="16147" width="15.1640625" bestFit="1" customWidth="1"/>
    <col min="16148" max="16148" width="15.1640625" customWidth="1"/>
    <col min="16158" max="16159" width="13.1640625" bestFit="1" customWidth="1"/>
    <col min="16160" max="16160" width="12.5" bestFit="1" customWidth="1"/>
    <col min="16161" max="16161" width="18.6640625" bestFit="1" customWidth="1"/>
    <col min="16162" max="16163" width="13.33203125" bestFit="1" customWidth="1"/>
    <col min="16164" max="16164" width="12.6640625" bestFit="1" customWidth="1"/>
    <col min="16165" max="16165" width="12.6640625" customWidth="1"/>
    <col min="16166" max="16166" width="18.83203125" bestFit="1" customWidth="1"/>
    <col min="16167" max="16167" width="18.83203125" customWidth="1"/>
    <col min="16168" max="16168" width="13.1640625" bestFit="1" customWidth="1"/>
    <col min="16169" max="16169" width="12.5" bestFit="1" customWidth="1"/>
    <col min="16170" max="16170" width="18.6640625" bestFit="1" customWidth="1"/>
    <col min="16173" max="16181" width="14.1640625" bestFit="1" customWidth="1"/>
  </cols>
  <sheetData>
    <row r="1" spans="1:53">
      <c r="A1" t="s">
        <v>390</v>
      </c>
      <c r="B1" t="s">
        <v>386</v>
      </c>
      <c r="C1" s="2" t="s">
        <v>391</v>
      </c>
      <c r="D1" s="3" t="s">
        <v>392</v>
      </c>
      <c r="E1" s="3" t="s">
        <v>484</v>
      </c>
      <c r="F1" t="s">
        <v>393</v>
      </c>
      <c r="G1" t="s">
        <v>394</v>
      </c>
      <c r="H1" t="s">
        <v>421</v>
      </c>
      <c r="I1" t="s">
        <v>395</v>
      </c>
      <c r="J1" t="s">
        <v>396</v>
      </c>
      <c r="K1" s="68" t="s">
        <v>397</v>
      </c>
      <c r="L1" s="45" t="s">
        <v>398</v>
      </c>
      <c r="M1" s="45" t="s">
        <v>399</v>
      </c>
      <c r="N1" s="45" t="s">
        <v>18</v>
      </c>
      <c r="O1" t="s">
        <v>400</v>
      </c>
      <c r="P1" t="s">
        <v>401</v>
      </c>
      <c r="Q1" s="69" t="s">
        <v>402</v>
      </c>
      <c r="R1" s="69" t="s">
        <v>485</v>
      </c>
      <c r="S1" t="s">
        <v>486</v>
      </c>
      <c r="T1" s="7" t="s">
        <v>403</v>
      </c>
      <c r="U1" s="45" t="s">
        <v>404</v>
      </c>
      <c r="V1" s="45" t="s">
        <v>405</v>
      </c>
      <c r="W1" s="45" t="s">
        <v>406</v>
      </c>
      <c r="X1" s="70" t="s">
        <v>407</v>
      </c>
      <c r="Y1" s="45" t="s">
        <v>408</v>
      </c>
      <c r="Z1" s="45" t="s">
        <v>487</v>
      </c>
      <c r="AA1" s="70" t="s">
        <v>409</v>
      </c>
      <c r="AB1" s="70" t="s">
        <v>410</v>
      </c>
      <c r="AC1" s="70" t="s">
        <v>411</v>
      </c>
      <c r="AD1" s="2" t="s">
        <v>412</v>
      </c>
      <c r="AE1" t="s">
        <v>413</v>
      </c>
      <c r="AF1" t="s">
        <v>415</v>
      </c>
      <c r="AG1" t="s">
        <v>416</v>
      </c>
      <c r="AH1" s="71" t="s">
        <v>412</v>
      </c>
      <c r="AI1" t="s">
        <v>417</v>
      </c>
      <c r="AJ1" t="s">
        <v>419</v>
      </c>
      <c r="AK1" s="72" t="s">
        <v>488</v>
      </c>
      <c r="AL1" t="s">
        <v>489</v>
      </c>
      <c r="AM1" s="71" t="s">
        <v>412</v>
      </c>
      <c r="AN1" t="s">
        <v>490</v>
      </c>
      <c r="AO1" t="s">
        <v>491</v>
      </c>
      <c r="AP1" t="s">
        <v>492</v>
      </c>
      <c r="AQ1" s="7" t="s">
        <v>422</v>
      </c>
      <c r="AR1" s="7" t="s">
        <v>423</v>
      </c>
      <c r="AS1" s="45" t="s">
        <v>414</v>
      </c>
      <c r="AT1" s="45" t="s">
        <v>418</v>
      </c>
      <c r="AU1" s="45" t="s">
        <v>493</v>
      </c>
      <c r="AV1" s="2" t="s">
        <v>494</v>
      </c>
      <c r="AW1" s="2" t="s">
        <v>495</v>
      </c>
      <c r="AX1" s="2" t="s">
        <v>496</v>
      </c>
      <c r="AY1" s="2" t="s">
        <v>497</v>
      </c>
      <c r="AZ1" s="2" t="s">
        <v>498</v>
      </c>
      <c r="BA1" s="2" t="s">
        <v>499</v>
      </c>
    </row>
    <row r="2" spans="1:53">
      <c r="A2" t="s">
        <v>500</v>
      </c>
      <c r="B2">
        <v>2014</v>
      </c>
      <c r="C2" s="2">
        <v>1</v>
      </c>
      <c r="D2" s="3">
        <v>41800.5</v>
      </c>
      <c r="E2" s="3" t="s">
        <v>501</v>
      </c>
      <c r="F2" t="s">
        <v>502</v>
      </c>
      <c r="G2" t="s">
        <v>426</v>
      </c>
      <c r="H2">
        <v>1</v>
      </c>
      <c r="I2">
        <v>0</v>
      </c>
      <c r="J2">
        <v>0</v>
      </c>
      <c r="K2" s="68">
        <v>7.58</v>
      </c>
      <c r="L2" s="45">
        <v>9574.9044244976158</v>
      </c>
      <c r="M2" s="45">
        <v>9029.8683310723318</v>
      </c>
      <c r="N2" s="73"/>
      <c r="O2" s="73"/>
      <c r="P2" s="73"/>
      <c r="Q2" s="73"/>
      <c r="R2" s="73"/>
      <c r="S2" s="73"/>
      <c r="T2" s="13"/>
      <c r="U2" s="73"/>
      <c r="V2" s="73"/>
      <c r="W2" s="73"/>
      <c r="X2" s="70">
        <v>6.7127417436891301</v>
      </c>
      <c r="Y2" s="45">
        <v>223.66691061441037</v>
      </c>
      <c r="Z2" s="45">
        <f>Y2/1000</f>
        <v>0.22366691061441038</v>
      </c>
      <c r="AA2" s="70">
        <v>6.7747282945934533</v>
      </c>
      <c r="AB2" s="70">
        <v>6.1422454888684919E-2</v>
      </c>
      <c r="AC2" s="70">
        <v>5.2364435864757927E-8</v>
      </c>
      <c r="AD2" s="74"/>
      <c r="AE2" s="73"/>
      <c r="AF2" s="73"/>
      <c r="AG2" s="73"/>
      <c r="AH2" s="75"/>
      <c r="AI2" s="73"/>
      <c r="AJ2" s="73"/>
      <c r="AK2" s="76"/>
      <c r="AL2" s="73"/>
      <c r="AM2" s="75"/>
      <c r="AN2" s="73"/>
      <c r="AO2" s="73"/>
      <c r="AP2" s="73"/>
      <c r="AQ2" s="7">
        <v>-11.56693676885352</v>
      </c>
      <c r="AR2" s="7">
        <v>-84.045900763636894</v>
      </c>
      <c r="AS2" s="73"/>
      <c r="AT2" s="73"/>
      <c r="AU2" s="73"/>
      <c r="AV2" s="74"/>
      <c r="AW2" s="74"/>
      <c r="AX2" s="74"/>
      <c r="AY2" s="74"/>
      <c r="AZ2" s="74"/>
      <c r="BA2" s="74"/>
    </row>
    <row r="3" spans="1:53">
      <c r="A3" t="s">
        <v>500</v>
      </c>
      <c r="B3">
        <v>2014</v>
      </c>
      <c r="C3" s="2">
        <v>1</v>
      </c>
      <c r="D3" s="3">
        <v>41800.520833333336</v>
      </c>
      <c r="E3" s="3" t="s">
        <v>501</v>
      </c>
      <c r="F3" t="s">
        <v>503</v>
      </c>
      <c r="G3" t="s">
        <v>504</v>
      </c>
      <c r="H3">
        <v>2</v>
      </c>
      <c r="I3">
        <v>-13</v>
      </c>
      <c r="J3">
        <v>70</v>
      </c>
      <c r="K3" s="68">
        <v>9.44</v>
      </c>
      <c r="L3" s="45">
        <v>29049.603125368965</v>
      </c>
      <c r="M3" s="45">
        <v>185075.1868763594</v>
      </c>
      <c r="N3" s="73"/>
      <c r="O3" s="73"/>
      <c r="P3" s="73"/>
      <c r="Q3" s="73"/>
      <c r="R3" s="73"/>
      <c r="S3" s="73"/>
      <c r="T3" s="13"/>
      <c r="U3" s="73"/>
      <c r="V3" s="73"/>
      <c r="W3" s="73"/>
      <c r="X3" s="70">
        <v>19.084729886999696</v>
      </c>
      <c r="Y3" s="45">
        <v>4368.3949698672268</v>
      </c>
      <c r="Z3" s="45">
        <f t="shared" ref="Z3:Z64" si="0">Y3/1000</f>
        <v>4.3683949698672269</v>
      </c>
      <c r="AA3" s="70">
        <v>19.121072100155878</v>
      </c>
      <c r="AB3" s="70">
        <v>3.4750243817898555E-2</v>
      </c>
      <c r="AC3" s="70">
        <v>5.9630290736084175E-9</v>
      </c>
      <c r="AD3" s="74"/>
      <c r="AE3" s="73"/>
      <c r="AF3" s="73"/>
      <c r="AG3" s="73"/>
      <c r="AH3" s="75"/>
      <c r="AI3" s="73"/>
      <c r="AJ3" s="73"/>
      <c r="AK3" s="76"/>
      <c r="AL3" s="73"/>
      <c r="AM3" s="75"/>
      <c r="AN3" s="73"/>
      <c r="AO3" s="73"/>
      <c r="AP3" s="73"/>
      <c r="AQ3" s="7">
        <v>-9.7414961312219379</v>
      </c>
      <c r="AR3" s="7">
        <v>-73.511808327060294</v>
      </c>
      <c r="AS3" s="73"/>
      <c r="AT3" s="73"/>
      <c r="AU3" s="73"/>
      <c r="AV3" s="74"/>
      <c r="AW3" s="74"/>
      <c r="AX3" s="74"/>
      <c r="AY3" s="74"/>
      <c r="AZ3" s="74"/>
      <c r="BA3" s="74"/>
    </row>
    <row r="4" spans="1:53">
      <c r="A4" t="s">
        <v>500</v>
      </c>
      <c r="B4">
        <v>2014</v>
      </c>
      <c r="C4" s="2">
        <v>1</v>
      </c>
      <c r="D4" s="3">
        <v>41800.541666666664</v>
      </c>
      <c r="E4" s="3" t="s">
        <v>501</v>
      </c>
      <c r="F4" t="s">
        <v>505</v>
      </c>
      <c r="G4" t="s">
        <v>506</v>
      </c>
      <c r="H4">
        <v>3</v>
      </c>
      <c r="I4">
        <v>-38</v>
      </c>
      <c r="J4">
        <v>70</v>
      </c>
      <c r="K4" s="68">
        <v>9.44</v>
      </c>
      <c r="L4" s="45">
        <v>78162.392443813136</v>
      </c>
      <c r="M4" s="45">
        <v>368389.89150919701</v>
      </c>
      <c r="N4" s="73"/>
      <c r="O4" s="73"/>
      <c r="P4" s="73"/>
      <c r="Q4" s="73"/>
      <c r="R4" s="73"/>
      <c r="S4" s="73"/>
      <c r="T4" s="13"/>
      <c r="U4" s="73"/>
      <c r="V4" s="73"/>
      <c r="W4" s="73"/>
      <c r="X4" s="70">
        <v>51.350379579166571</v>
      </c>
      <c r="Y4" s="45">
        <v>8695.2366558667527</v>
      </c>
      <c r="Z4" s="45">
        <f t="shared" si="0"/>
        <v>8.6952366558667524</v>
      </c>
      <c r="AA4" s="70">
        <v>51.480794903695859</v>
      </c>
      <c r="AB4" s="70">
        <v>0.1261291580504022</v>
      </c>
      <c r="AC4" s="70">
        <v>2.9196081509292775E-8</v>
      </c>
      <c r="AD4" s="74"/>
      <c r="AE4" s="73"/>
      <c r="AF4" s="73"/>
      <c r="AG4" s="73"/>
      <c r="AH4" s="75"/>
      <c r="AI4" s="73"/>
      <c r="AJ4" s="73"/>
      <c r="AK4" s="76"/>
      <c r="AL4" s="73"/>
      <c r="AM4" s="75"/>
      <c r="AN4" s="73"/>
      <c r="AO4" s="73"/>
      <c r="AP4" s="73"/>
      <c r="AQ4" s="7">
        <v>-11.429536357074676</v>
      </c>
      <c r="AR4" s="7">
        <v>-84.593784924029165</v>
      </c>
      <c r="AS4" s="73"/>
      <c r="AT4" s="73"/>
      <c r="AU4" s="73"/>
      <c r="AV4" s="74"/>
      <c r="AW4" s="74"/>
      <c r="AX4" s="74"/>
      <c r="AY4" s="74"/>
      <c r="AZ4" s="74"/>
      <c r="BA4" s="74"/>
    </row>
    <row r="5" spans="1:53">
      <c r="A5" t="s">
        <v>500</v>
      </c>
      <c r="B5">
        <v>2014</v>
      </c>
      <c r="C5" s="2">
        <v>1</v>
      </c>
      <c r="D5" s="3">
        <v>41800.520833333336</v>
      </c>
      <c r="E5" s="3" t="s">
        <v>501</v>
      </c>
      <c r="F5" t="s">
        <v>507</v>
      </c>
      <c r="G5" t="s">
        <v>508</v>
      </c>
      <c r="H5">
        <v>4</v>
      </c>
      <c r="I5">
        <v>-75</v>
      </c>
      <c r="J5">
        <v>70</v>
      </c>
      <c r="K5" s="68">
        <v>3.41</v>
      </c>
      <c r="L5" s="45">
        <v>64526.00856136169</v>
      </c>
      <c r="M5" s="45">
        <v>288678.7912565234</v>
      </c>
      <c r="N5" s="73"/>
      <c r="O5" s="73"/>
      <c r="P5" s="73"/>
      <c r="Q5" s="73"/>
      <c r="R5" s="73"/>
      <c r="S5" s="73"/>
      <c r="T5" s="13"/>
      <c r="U5" s="73"/>
      <c r="V5" s="73"/>
      <c r="W5" s="73"/>
      <c r="X5" s="70">
        <v>52.688844088461281</v>
      </c>
      <c r="Y5" s="45">
        <v>8023.1758912717969</v>
      </c>
      <c r="Z5" s="45">
        <f t="shared" si="0"/>
        <v>8.0231758912717961</v>
      </c>
      <c r="AA5" s="70">
        <v>52.83679058249902</v>
      </c>
      <c r="AB5" s="70">
        <v>0.14354742503836021</v>
      </c>
      <c r="AC5" s="70">
        <v>3.5564820886941788E-8</v>
      </c>
      <c r="AD5" s="74"/>
      <c r="AE5" s="73"/>
      <c r="AF5" s="73"/>
      <c r="AG5" s="73"/>
      <c r="AH5" s="75"/>
      <c r="AI5" s="73"/>
      <c r="AJ5" s="73"/>
      <c r="AK5" s="76"/>
      <c r="AL5" s="73"/>
      <c r="AM5" s="75"/>
      <c r="AN5" s="73"/>
      <c r="AO5" s="73"/>
      <c r="AP5" s="73"/>
      <c r="AQ5" s="7">
        <v>-11.453691586694823</v>
      </c>
      <c r="AR5" s="7">
        <v>-84.464328125277802</v>
      </c>
      <c r="AS5" s="73"/>
      <c r="AT5" s="73"/>
      <c r="AU5" s="73"/>
      <c r="AV5" s="74"/>
      <c r="AW5" s="74"/>
      <c r="AX5" s="74"/>
      <c r="AY5" s="74"/>
      <c r="AZ5" s="74"/>
      <c r="BA5" s="74"/>
    </row>
    <row r="6" spans="1:53">
      <c r="A6" t="s">
        <v>500</v>
      </c>
      <c r="B6">
        <v>2014</v>
      </c>
      <c r="C6" s="2">
        <v>1</v>
      </c>
      <c r="D6" s="3">
        <v>41800.583333333336</v>
      </c>
      <c r="E6" s="3" t="s">
        <v>501</v>
      </c>
      <c r="F6" t="s">
        <v>509</v>
      </c>
      <c r="G6" t="s">
        <v>510</v>
      </c>
      <c r="H6">
        <v>5</v>
      </c>
      <c r="I6">
        <v>-150</v>
      </c>
      <c r="J6">
        <v>70</v>
      </c>
      <c r="K6" s="68">
        <v>2.5299999999999998</v>
      </c>
      <c r="L6" s="45">
        <v>72445.981756810244</v>
      </c>
      <c r="M6" s="45">
        <v>325205.12098588952</v>
      </c>
      <c r="N6" s="73"/>
      <c r="O6" s="73"/>
      <c r="P6" s="73"/>
      <c r="Q6" s="73"/>
      <c r="R6" s="73"/>
      <c r="S6" s="73"/>
      <c r="T6" s="13"/>
      <c r="U6" s="73"/>
      <c r="V6" s="73"/>
      <c r="W6" s="73"/>
      <c r="X6" s="70">
        <v>61.165899084016665</v>
      </c>
      <c r="Y6" s="45">
        <v>9272.5304924573102</v>
      </c>
      <c r="Z6" s="45">
        <f t="shared" si="0"/>
        <v>9.2725304924573102</v>
      </c>
      <c r="AA6" s="70">
        <v>61.390462565359705</v>
      </c>
      <c r="AB6" s="70">
        <v>0.21945222346445556</v>
      </c>
      <c r="AC6" s="70">
        <v>7.1252561440339149E-8</v>
      </c>
      <c r="AD6" s="74"/>
      <c r="AE6" s="73"/>
      <c r="AF6" s="73"/>
      <c r="AG6" s="73"/>
      <c r="AH6" s="75"/>
      <c r="AI6" s="73"/>
      <c r="AJ6" s="73"/>
      <c r="AK6" s="76"/>
      <c r="AL6" s="73"/>
      <c r="AM6" s="75"/>
      <c r="AN6" s="73"/>
      <c r="AO6" s="73"/>
      <c r="AP6" s="73"/>
      <c r="AQ6" s="7">
        <v>-11.726206130553665</v>
      </c>
      <c r="AR6" s="7">
        <v>-86.87690516116362</v>
      </c>
      <c r="AS6" s="73"/>
      <c r="AT6" s="73"/>
      <c r="AU6" s="73"/>
      <c r="AV6" s="74"/>
      <c r="AW6" s="74"/>
      <c r="AX6" s="74"/>
      <c r="AY6" s="74"/>
      <c r="AZ6" s="74"/>
      <c r="BA6" s="74"/>
    </row>
    <row r="7" spans="1:53">
      <c r="A7" t="s">
        <v>500</v>
      </c>
      <c r="B7">
        <v>2014</v>
      </c>
      <c r="C7" s="2">
        <v>1</v>
      </c>
      <c r="D7" s="3">
        <v>41800.604166666664</v>
      </c>
      <c r="E7" s="3" t="s">
        <v>501</v>
      </c>
      <c r="F7" t="s">
        <v>511</v>
      </c>
      <c r="G7" t="s">
        <v>512</v>
      </c>
      <c r="H7">
        <v>6</v>
      </c>
      <c r="I7">
        <v>-250</v>
      </c>
      <c r="J7">
        <v>70</v>
      </c>
      <c r="K7" s="68">
        <v>4.01</v>
      </c>
      <c r="L7" s="45">
        <v>28702.240317334657</v>
      </c>
      <c r="M7" s="45">
        <v>196599.99032801029</v>
      </c>
      <c r="N7" s="73"/>
      <c r="O7" s="73"/>
      <c r="P7" s="73"/>
      <c r="Q7" s="73"/>
      <c r="R7" s="73"/>
      <c r="S7" s="73"/>
      <c r="T7" s="13"/>
      <c r="U7" s="73"/>
      <c r="V7" s="73"/>
      <c r="W7" s="73"/>
      <c r="X7" s="70">
        <v>22.914722720787104</v>
      </c>
      <c r="Y7" s="45">
        <v>5370.9739464506838</v>
      </c>
      <c r="Z7" s="45">
        <f t="shared" si="0"/>
        <v>5.3709739464506834</v>
      </c>
      <c r="AA7" s="70">
        <v>23.029456114126081</v>
      </c>
      <c r="AB7" s="70">
        <v>0.11281597889910645</v>
      </c>
      <c r="AC7" s="70">
        <v>5.0680480641923868E-8</v>
      </c>
      <c r="AD7" s="74"/>
      <c r="AE7" s="73"/>
      <c r="AF7" s="73"/>
      <c r="AG7" s="73"/>
      <c r="AH7" s="75"/>
      <c r="AI7" s="73"/>
      <c r="AJ7" s="73"/>
      <c r="AK7" s="76"/>
      <c r="AL7" s="73"/>
      <c r="AM7" s="75"/>
      <c r="AN7" s="73"/>
      <c r="AO7" s="73"/>
      <c r="AP7" s="73"/>
      <c r="AQ7" s="7">
        <v>-12.351024446776197</v>
      </c>
      <c r="AR7" s="7">
        <v>-90.502174310928595</v>
      </c>
      <c r="AS7" s="73"/>
      <c r="AT7" s="73"/>
      <c r="AU7" s="73"/>
      <c r="AV7" s="74"/>
      <c r="AW7" s="74"/>
      <c r="AX7" s="74"/>
      <c r="AY7" s="74"/>
      <c r="AZ7" s="74"/>
      <c r="BA7" s="74"/>
    </row>
    <row r="8" spans="1:53" s="22" customFormat="1">
      <c r="A8" s="22" t="s">
        <v>500</v>
      </c>
      <c r="B8" s="22">
        <v>2014</v>
      </c>
      <c r="C8" s="23">
        <v>1</v>
      </c>
      <c r="D8" s="34">
        <v>41800.625</v>
      </c>
      <c r="E8" s="34" t="s">
        <v>501</v>
      </c>
      <c r="F8" s="22" t="s">
        <v>513</v>
      </c>
      <c r="G8" s="22" t="s">
        <v>514</v>
      </c>
      <c r="H8" s="22">
        <v>7</v>
      </c>
      <c r="I8" s="22">
        <v>-350</v>
      </c>
      <c r="J8" s="22">
        <v>70</v>
      </c>
      <c r="K8" s="77">
        <v>4</v>
      </c>
      <c r="L8" s="78">
        <v>29330.184409470316</v>
      </c>
      <c r="M8" s="78">
        <v>198452.53261678657</v>
      </c>
      <c r="N8" s="79"/>
      <c r="O8" s="79"/>
      <c r="P8" s="79"/>
      <c r="Q8" s="79"/>
      <c r="R8" s="79"/>
      <c r="S8" s="79"/>
      <c r="T8" s="13"/>
      <c r="U8" s="79"/>
      <c r="V8" s="79"/>
      <c r="W8" s="79"/>
      <c r="X8" s="80">
        <v>23.424804157616148</v>
      </c>
      <c r="Y8" s="78">
        <v>5423.1275578356554</v>
      </c>
      <c r="Z8" s="45">
        <f t="shared" si="0"/>
        <v>5.423127557835655</v>
      </c>
      <c r="AA8" s="80">
        <v>23.636577611326015</v>
      </c>
      <c r="AB8" s="80">
        <v>0.209805371373569</v>
      </c>
      <c r="AC8" s="80">
        <v>1.7145366358555972E-7</v>
      </c>
      <c r="AD8" s="81"/>
      <c r="AE8" s="79"/>
      <c r="AF8" s="79"/>
      <c r="AG8" s="79"/>
      <c r="AH8" s="82"/>
      <c r="AI8" s="79"/>
      <c r="AJ8" s="79"/>
      <c r="AK8" s="83"/>
      <c r="AL8" s="79"/>
      <c r="AM8" s="82"/>
      <c r="AN8" s="79"/>
      <c r="AO8" s="79"/>
      <c r="AP8" s="79"/>
      <c r="AQ8" s="7">
        <v>-12.466135144106319</v>
      </c>
      <c r="AR8" s="7">
        <v>-91.260606351877357</v>
      </c>
      <c r="AS8" s="79"/>
      <c r="AT8" s="79"/>
      <c r="AU8" s="79"/>
      <c r="AV8" s="81"/>
      <c r="AW8" s="81"/>
      <c r="AX8" s="81"/>
      <c r="AY8" s="81"/>
      <c r="AZ8" s="81"/>
      <c r="BA8" s="81"/>
    </row>
    <row r="9" spans="1:53">
      <c r="A9" t="s">
        <v>500</v>
      </c>
      <c r="B9">
        <v>2014</v>
      </c>
      <c r="C9" s="2">
        <v>2</v>
      </c>
      <c r="D9" s="3">
        <v>41825.593055555553</v>
      </c>
      <c r="E9" s="3" t="s">
        <v>501</v>
      </c>
      <c r="F9" t="s">
        <v>515</v>
      </c>
      <c r="G9" t="s">
        <v>426</v>
      </c>
      <c r="H9">
        <v>1</v>
      </c>
      <c r="I9">
        <v>0</v>
      </c>
      <c r="J9">
        <v>0</v>
      </c>
      <c r="K9" s="68">
        <v>6.56</v>
      </c>
      <c r="L9" s="45">
        <v>21365.403436141998</v>
      </c>
      <c r="M9" s="45">
        <v>98748.122696118269</v>
      </c>
      <c r="N9" s="45">
        <v>4.45</v>
      </c>
      <c r="O9" s="70">
        <v>-9.4771061270061452</v>
      </c>
      <c r="P9" s="45">
        <v>8.2661962231730376E-2</v>
      </c>
      <c r="Q9" s="84">
        <v>1.1008175125633808</v>
      </c>
      <c r="R9" s="84">
        <f>'[1]13CO2'!O9</f>
        <v>-9.5771487429081095</v>
      </c>
      <c r="S9" s="73"/>
      <c r="T9" s="7">
        <v>28.91333333333333</v>
      </c>
      <c r="U9" s="45">
        <v>0.84175348564776775</v>
      </c>
      <c r="V9" s="45">
        <v>0.61543333333333328</v>
      </c>
      <c r="W9" s="45">
        <v>1.8903290967332522</v>
      </c>
      <c r="X9" s="70">
        <v>15.534317042450079</v>
      </c>
      <c r="Y9" s="45">
        <v>2513.5496608952121</v>
      </c>
      <c r="Z9" s="45">
        <f t="shared" si="0"/>
        <v>2.5135496608952121</v>
      </c>
      <c r="AA9" s="70">
        <v>15.674276827398208</v>
      </c>
      <c r="AB9" s="70">
        <v>0.13865467685036528</v>
      </c>
      <c r="AC9" s="70">
        <v>1.1460618060506162E-7</v>
      </c>
      <c r="AD9" s="74"/>
      <c r="AE9" s="73"/>
      <c r="AF9" s="73"/>
      <c r="AG9" s="73"/>
      <c r="AH9" s="75"/>
      <c r="AI9" s="73"/>
      <c r="AJ9" s="73"/>
      <c r="AK9" s="76"/>
      <c r="AL9" s="73"/>
      <c r="AM9" s="75"/>
      <c r="AN9" s="73"/>
      <c r="AO9" s="73"/>
      <c r="AP9" s="73"/>
      <c r="AQ9" s="7">
        <v>-11.630469958026822</v>
      </c>
      <c r="AR9" s="7">
        <v>-85.151419778135704</v>
      </c>
      <c r="AS9" s="73"/>
      <c r="AT9" s="73"/>
      <c r="AU9" s="73"/>
      <c r="AV9" s="74"/>
      <c r="AW9" s="74"/>
      <c r="AX9" s="74"/>
      <c r="AY9" s="74"/>
      <c r="AZ9" s="74"/>
      <c r="BA9" s="74"/>
    </row>
    <row r="10" spans="1:53">
      <c r="A10" t="s">
        <v>500</v>
      </c>
      <c r="B10">
        <v>2014</v>
      </c>
      <c r="C10" s="2">
        <v>2</v>
      </c>
      <c r="D10" s="3">
        <v>41825.611111111109</v>
      </c>
      <c r="E10" s="3" t="s">
        <v>501</v>
      </c>
      <c r="F10" t="s">
        <v>516</v>
      </c>
      <c r="G10" t="s">
        <v>504</v>
      </c>
      <c r="H10">
        <v>2</v>
      </c>
      <c r="I10">
        <v>-13</v>
      </c>
      <c r="J10">
        <v>70</v>
      </c>
      <c r="K10" s="68">
        <v>10.84</v>
      </c>
      <c r="L10" s="45">
        <v>55429.134190992605</v>
      </c>
      <c r="M10" s="85"/>
      <c r="N10" s="45">
        <v>3.73</v>
      </c>
      <c r="O10" s="70">
        <v>-6.9739885615908435</v>
      </c>
      <c r="P10" s="45">
        <v>4.8390770469860019E-2</v>
      </c>
      <c r="Q10" s="84">
        <v>1.1035686524949742</v>
      </c>
      <c r="R10" s="84">
        <f>'[1]13CO2'!O10</f>
        <v>-6.9942346186547546</v>
      </c>
      <c r="S10" s="73"/>
      <c r="T10" s="7">
        <v>42.550000000000004</v>
      </c>
      <c r="U10" s="45">
        <v>1.3697717622465593</v>
      </c>
      <c r="V10" s="45">
        <v>0.7216999999999999</v>
      </c>
      <c r="W10" s="45">
        <v>0.64442377465615042</v>
      </c>
      <c r="X10" s="70">
        <v>34.718630319363413</v>
      </c>
      <c r="Y10" s="86"/>
      <c r="Z10" s="86"/>
      <c r="AA10" s="70">
        <v>34.786738764501443</v>
      </c>
      <c r="AB10" s="70">
        <v>6.5212193482010627E-2</v>
      </c>
      <c r="AC10" s="70">
        <v>1.1645650416532283E-8</v>
      </c>
      <c r="AD10" s="74"/>
      <c r="AE10" s="73"/>
      <c r="AF10" s="73"/>
      <c r="AG10" s="73"/>
      <c r="AH10" s="75"/>
      <c r="AI10" s="73"/>
      <c r="AJ10" s="73"/>
      <c r="AK10" s="76"/>
      <c r="AL10" s="73"/>
      <c r="AM10" s="75"/>
      <c r="AN10" s="73"/>
      <c r="AO10" s="73"/>
      <c r="AP10" s="73"/>
      <c r="AQ10" s="7">
        <v>-9.8175754363929695</v>
      </c>
      <c r="AR10" s="7">
        <v>-74.297435121488562</v>
      </c>
      <c r="AS10" s="73"/>
      <c r="AT10" s="73"/>
      <c r="AU10" s="73"/>
      <c r="AV10" s="74"/>
      <c r="AW10" s="74"/>
      <c r="AX10" s="74"/>
      <c r="AY10" s="74"/>
      <c r="AZ10" s="74"/>
      <c r="BA10" s="74"/>
    </row>
    <row r="11" spans="1:53">
      <c r="A11" t="s">
        <v>500</v>
      </c>
      <c r="B11">
        <v>2014</v>
      </c>
      <c r="C11" s="2">
        <v>2</v>
      </c>
      <c r="D11" s="3">
        <v>41825.611111111109</v>
      </c>
      <c r="E11" s="3" t="s">
        <v>501</v>
      </c>
      <c r="F11" t="s">
        <v>517</v>
      </c>
      <c r="G11" t="s">
        <v>506</v>
      </c>
      <c r="H11">
        <v>3</v>
      </c>
      <c r="I11">
        <v>-38</v>
      </c>
      <c r="J11">
        <v>70</v>
      </c>
      <c r="K11" s="68">
        <v>10.84</v>
      </c>
      <c r="L11" s="45">
        <v>84076.159740941934</v>
      </c>
      <c r="M11" s="85"/>
      <c r="N11" s="45">
        <v>3.86</v>
      </c>
      <c r="O11" s="70">
        <v>-2.356063906275125</v>
      </c>
      <c r="P11" s="45">
        <v>1.352466881911223E-2</v>
      </c>
      <c r="Q11" s="84">
        <v>1.1086437443486894</v>
      </c>
      <c r="R11" s="84">
        <f>'[1]13CO2'!O11</f>
        <v>-2.3833572296533774</v>
      </c>
      <c r="S11" s="73"/>
      <c r="T11" s="7">
        <v>47.129999999999995</v>
      </c>
      <c r="U11" s="45">
        <v>1.0883359731153948</v>
      </c>
      <c r="V11" s="45">
        <v>0.98833333333333329</v>
      </c>
      <c r="W11" s="45">
        <v>1.2168744367458855</v>
      </c>
      <c r="X11" s="70">
        <v>52.662000792930584</v>
      </c>
      <c r="Y11" s="86"/>
      <c r="Z11" s="86"/>
      <c r="AA11" s="70">
        <v>52.799829882565732</v>
      </c>
      <c r="AB11" s="70">
        <v>0.13343310129421565</v>
      </c>
      <c r="AC11" s="70">
        <v>3.214389649029348E-8</v>
      </c>
      <c r="AD11" s="74"/>
      <c r="AE11" s="73"/>
      <c r="AF11" s="73"/>
      <c r="AG11" s="73"/>
      <c r="AH11" s="75"/>
      <c r="AI11" s="73"/>
      <c r="AJ11" s="73"/>
      <c r="AK11" s="76"/>
      <c r="AL11" s="73"/>
      <c r="AM11" s="75"/>
      <c r="AN11" s="73"/>
      <c r="AO11" s="73"/>
      <c r="AP11" s="73"/>
      <c r="AQ11" s="7">
        <v>-11.615188865553197</v>
      </c>
      <c r="AR11" s="7">
        <v>-85.81312493890951</v>
      </c>
      <c r="AS11" s="73"/>
      <c r="AT11" s="73"/>
      <c r="AU11" s="73"/>
      <c r="AV11" s="74"/>
      <c r="AW11" s="74"/>
      <c r="AX11" s="74"/>
      <c r="AY11" s="74"/>
      <c r="AZ11" s="74"/>
      <c r="BA11" s="74"/>
    </row>
    <row r="12" spans="1:53">
      <c r="A12" t="s">
        <v>500</v>
      </c>
      <c r="B12">
        <v>2014</v>
      </c>
      <c r="C12" s="2">
        <v>2</v>
      </c>
      <c r="D12" s="3">
        <v>41825.621527777781</v>
      </c>
      <c r="E12" s="3" t="s">
        <v>501</v>
      </c>
      <c r="F12" t="s">
        <v>518</v>
      </c>
      <c r="G12" t="s">
        <v>508</v>
      </c>
      <c r="H12">
        <v>4</v>
      </c>
      <c r="I12">
        <v>-75</v>
      </c>
      <c r="J12">
        <v>70</v>
      </c>
      <c r="K12" s="68">
        <v>5.39</v>
      </c>
      <c r="L12" s="85"/>
      <c r="M12" s="85"/>
      <c r="N12" s="45">
        <v>3.97</v>
      </c>
      <c r="O12" s="70">
        <v>-0.2137224488820566</v>
      </c>
      <c r="P12" s="45">
        <v>1.4445299120013647E-2</v>
      </c>
      <c r="Q12" s="84">
        <v>1.1109979973334509</v>
      </c>
      <c r="R12" s="84"/>
      <c r="S12" s="73"/>
      <c r="T12" s="7">
        <v>63.580000000000005</v>
      </c>
      <c r="U12" s="45">
        <v>1.1949304758240111</v>
      </c>
      <c r="V12" s="45">
        <v>1.7766666666666666</v>
      </c>
      <c r="W12" s="45">
        <v>1.3559160574224838</v>
      </c>
      <c r="X12" s="86"/>
      <c r="Y12" s="86"/>
      <c r="Z12" s="86"/>
      <c r="AA12" s="86"/>
      <c r="AB12" s="86"/>
      <c r="AC12" s="86"/>
      <c r="AD12" s="74"/>
      <c r="AE12" s="73"/>
      <c r="AF12" s="73"/>
      <c r="AG12" s="73"/>
      <c r="AH12" s="75"/>
      <c r="AI12" s="73"/>
      <c r="AJ12" s="73"/>
      <c r="AK12" s="76"/>
      <c r="AL12" s="73"/>
      <c r="AM12" s="75"/>
      <c r="AN12" s="73"/>
      <c r="AO12" s="73"/>
      <c r="AP12" s="73"/>
      <c r="AQ12" s="7">
        <v>-11.719865936399298</v>
      </c>
      <c r="AR12" s="7">
        <v>-86.615286374536169</v>
      </c>
      <c r="AS12" s="73"/>
      <c r="AT12" s="73"/>
      <c r="AU12" s="73"/>
      <c r="AV12" s="74"/>
      <c r="AW12" s="74"/>
      <c r="AX12" s="74"/>
      <c r="AY12" s="74"/>
      <c r="AZ12" s="74"/>
      <c r="BA12" s="74"/>
    </row>
    <row r="13" spans="1:53">
      <c r="A13" t="s">
        <v>500</v>
      </c>
      <c r="B13">
        <v>2014</v>
      </c>
      <c r="C13" s="2">
        <v>2</v>
      </c>
      <c r="D13" s="3">
        <v>41825.621527777781</v>
      </c>
      <c r="E13" s="3" t="s">
        <v>501</v>
      </c>
      <c r="F13" t="s">
        <v>519</v>
      </c>
      <c r="G13" t="s">
        <v>510</v>
      </c>
      <c r="H13">
        <v>5</v>
      </c>
      <c r="I13">
        <v>-150</v>
      </c>
      <c r="J13">
        <v>70</v>
      </c>
      <c r="K13" s="68">
        <v>3.82</v>
      </c>
      <c r="L13" s="85"/>
      <c r="M13" s="85"/>
      <c r="N13" s="45">
        <v>4.0999999999999996</v>
      </c>
      <c r="O13" s="70">
        <v>2.4435499239298837</v>
      </c>
      <c r="P13" s="45">
        <v>1.3225606476327157E-2</v>
      </c>
      <c r="Q13" s="84">
        <v>1.1139179603231204</v>
      </c>
      <c r="R13" s="84"/>
      <c r="S13" s="73"/>
      <c r="T13" s="13"/>
      <c r="U13" s="73"/>
      <c r="V13" s="73"/>
      <c r="W13" s="73"/>
      <c r="X13" s="86"/>
      <c r="Y13" s="86"/>
      <c r="Z13" s="86"/>
      <c r="AA13" s="86"/>
      <c r="AB13" s="86"/>
      <c r="AC13" s="86"/>
      <c r="AD13" s="74"/>
      <c r="AE13" s="73"/>
      <c r="AF13" s="73"/>
      <c r="AG13" s="73"/>
      <c r="AH13" s="75"/>
      <c r="AI13" s="73"/>
      <c r="AJ13" s="73"/>
      <c r="AK13" s="76"/>
      <c r="AL13" s="73"/>
      <c r="AM13" s="75"/>
      <c r="AN13" s="73"/>
      <c r="AO13" s="73"/>
      <c r="AP13" s="73"/>
      <c r="AQ13" s="7">
        <v>-12.147182604537106</v>
      </c>
      <c r="AR13" s="7">
        <v>-89.351968340336029</v>
      </c>
      <c r="AS13" s="73"/>
      <c r="AT13" s="73"/>
      <c r="AU13" s="73"/>
      <c r="AV13" s="74"/>
      <c r="AW13" s="74"/>
      <c r="AX13" s="74"/>
      <c r="AY13" s="74"/>
      <c r="AZ13" s="74"/>
      <c r="BA13" s="74"/>
    </row>
    <row r="14" spans="1:53">
      <c r="A14" t="s">
        <v>500</v>
      </c>
      <c r="B14">
        <v>2014</v>
      </c>
      <c r="C14" s="2">
        <v>2</v>
      </c>
      <c r="D14" s="3">
        <v>41825.636805555558</v>
      </c>
      <c r="E14" s="3" t="s">
        <v>501</v>
      </c>
      <c r="F14" t="s">
        <v>520</v>
      </c>
      <c r="G14" t="s">
        <v>512</v>
      </c>
      <c r="H14">
        <v>6</v>
      </c>
      <c r="I14">
        <v>-250</v>
      </c>
      <c r="J14">
        <v>70</v>
      </c>
      <c r="K14" s="68">
        <v>4.2699999999999996</v>
      </c>
      <c r="L14" s="45">
        <v>26125.80772903172</v>
      </c>
      <c r="M14" s="85"/>
      <c r="N14" s="45">
        <v>4.22</v>
      </c>
      <c r="O14" s="70">
        <v>-4.1145966811620776</v>
      </c>
      <c r="P14" s="45">
        <v>0.11204872452048115</v>
      </c>
      <c r="Q14" s="84">
        <v>1.1067111810361427</v>
      </c>
      <c r="R14" s="84">
        <f>'[1]13CO2'!O14</f>
        <v>-4.17172342627285</v>
      </c>
      <c r="S14" s="73"/>
      <c r="T14" s="13"/>
      <c r="U14" s="73"/>
      <c r="V14" s="73"/>
      <c r="W14" s="73"/>
      <c r="X14" s="70">
        <v>20.656444596375117</v>
      </c>
      <c r="Y14" s="86"/>
      <c r="Z14" s="86"/>
      <c r="AA14" s="70">
        <v>20.760573147765644</v>
      </c>
      <c r="AB14" s="70">
        <v>0.10240004166563367</v>
      </c>
      <c r="AC14" s="70">
        <v>4.6387308598842575E-8</v>
      </c>
      <c r="AD14" s="74"/>
      <c r="AE14" s="73"/>
      <c r="AF14" s="73"/>
      <c r="AG14" s="73"/>
      <c r="AH14" s="75"/>
      <c r="AI14" s="73"/>
      <c r="AJ14" s="73"/>
      <c r="AK14" s="76"/>
      <c r="AL14" s="73"/>
      <c r="AM14" s="75"/>
      <c r="AN14" s="73"/>
      <c r="AO14" s="73"/>
      <c r="AP14" s="73"/>
      <c r="AQ14" s="7">
        <v>-12.565428316844301</v>
      </c>
      <c r="AR14" s="7">
        <v>-91.920865954463977</v>
      </c>
      <c r="AS14" s="73"/>
      <c r="AT14" s="73"/>
      <c r="AU14" s="73"/>
      <c r="AV14" s="74"/>
      <c r="AW14" s="74"/>
      <c r="AX14" s="74"/>
      <c r="AY14" s="74"/>
      <c r="AZ14" s="74"/>
      <c r="BA14" s="74"/>
    </row>
    <row r="15" spans="1:53" s="22" customFormat="1">
      <c r="A15" s="22" t="s">
        <v>500</v>
      </c>
      <c r="B15" s="22">
        <v>2014</v>
      </c>
      <c r="C15" s="23">
        <v>2</v>
      </c>
      <c r="D15" s="34">
        <v>41825.636805555558</v>
      </c>
      <c r="E15" s="34" t="s">
        <v>501</v>
      </c>
      <c r="F15" s="22" t="s">
        <v>521</v>
      </c>
      <c r="G15" s="22" t="s">
        <v>514</v>
      </c>
      <c r="H15" s="22">
        <v>7</v>
      </c>
      <c r="I15" s="22">
        <v>-350</v>
      </c>
      <c r="J15" s="22">
        <v>70</v>
      </c>
      <c r="K15" s="77">
        <v>4</v>
      </c>
      <c r="L15" s="78">
        <v>26694.056136690357</v>
      </c>
      <c r="M15" s="85"/>
      <c r="N15" s="78">
        <v>4.4800000000000004</v>
      </c>
      <c r="O15" s="80">
        <v>-3.9090927471328758</v>
      </c>
      <c r="P15" s="78">
        <v>0.13170769402987309</v>
      </c>
      <c r="Q15" s="87">
        <v>1.1069370262540252</v>
      </c>
      <c r="R15" s="84">
        <f>'[1]13CO2'!O15</f>
        <v>-4.0121821039425116</v>
      </c>
      <c r="S15" s="79"/>
      <c r="T15" s="13"/>
      <c r="U15" s="79"/>
      <c r="V15" s="79"/>
      <c r="W15" s="79"/>
      <c r="X15" s="80">
        <v>21.319437629327734</v>
      </c>
      <c r="Y15" s="86"/>
      <c r="Z15" s="86"/>
      <c r="AA15" s="80">
        <v>21.512177381068497</v>
      </c>
      <c r="AB15" s="80">
        <v>0.19094855603488389</v>
      </c>
      <c r="AC15" s="80">
        <v>1.5604380990923369E-7</v>
      </c>
      <c r="AD15" s="81"/>
      <c r="AE15" s="79"/>
      <c r="AF15" s="79"/>
      <c r="AG15" s="79"/>
      <c r="AH15" s="82"/>
      <c r="AI15" s="79"/>
      <c r="AJ15" s="79"/>
      <c r="AK15" s="83"/>
      <c r="AL15" s="79"/>
      <c r="AM15" s="82"/>
      <c r="AN15" s="79"/>
      <c r="AO15" s="79"/>
      <c r="AP15" s="79"/>
      <c r="AQ15" s="7">
        <v>-12.806830278880192</v>
      </c>
      <c r="AR15" s="7">
        <v>-93.718406512415669</v>
      </c>
      <c r="AS15" s="79"/>
      <c r="AT15" s="79"/>
      <c r="AU15" s="79"/>
      <c r="AV15" s="81"/>
      <c r="AW15" s="81"/>
      <c r="AX15" s="81"/>
      <c r="AY15" s="81"/>
      <c r="AZ15" s="81"/>
      <c r="BA15" s="81"/>
    </row>
    <row r="16" spans="1:53">
      <c r="A16" t="s">
        <v>500</v>
      </c>
      <c r="B16">
        <v>2014</v>
      </c>
      <c r="C16" s="2">
        <v>3</v>
      </c>
      <c r="D16" s="3">
        <v>41842.409722222219</v>
      </c>
      <c r="E16" s="3" t="s">
        <v>501</v>
      </c>
      <c r="F16" t="s">
        <v>522</v>
      </c>
      <c r="G16" t="s">
        <v>426</v>
      </c>
      <c r="H16">
        <v>1</v>
      </c>
      <c r="I16">
        <v>0</v>
      </c>
      <c r="J16">
        <v>0</v>
      </c>
      <c r="K16" s="68">
        <v>6.17</v>
      </c>
      <c r="L16" s="45">
        <v>24148.277749690842</v>
      </c>
      <c r="M16" s="45">
        <v>154129.43005380713</v>
      </c>
      <c r="N16" s="45">
        <v>4.96</v>
      </c>
      <c r="O16" s="70">
        <v>-7.7103858695545764</v>
      </c>
      <c r="P16" s="45">
        <v>8.54649050780492E-2</v>
      </c>
      <c r="Q16" s="84">
        <v>1.1027593048677671</v>
      </c>
      <c r="R16" s="84">
        <f>'[1]13CO2'!O16</f>
        <v>-8.0261518745902141</v>
      </c>
      <c r="S16" s="73"/>
      <c r="T16" s="7">
        <v>29.88</v>
      </c>
      <c r="U16" s="45">
        <v>1.3746019262324523</v>
      </c>
      <c r="V16" s="45">
        <v>0.84766666666666668</v>
      </c>
      <c r="W16" s="45">
        <v>0.69395908017509478</v>
      </c>
      <c r="X16" s="70">
        <v>17.806515183492351</v>
      </c>
      <c r="Y16" s="45">
        <v>3964.9465045599068</v>
      </c>
      <c r="Z16" s="45">
        <f t="shared" si="0"/>
        <v>3.9649465045599066</v>
      </c>
      <c r="AA16" s="70">
        <v>18.317386880583367</v>
      </c>
      <c r="AB16" s="70">
        <v>0.50934530005222045</v>
      </c>
      <c r="AC16" s="70">
        <v>1.3460954480954944E-6</v>
      </c>
      <c r="AD16" s="74"/>
      <c r="AE16" s="73"/>
      <c r="AF16" s="73"/>
      <c r="AG16" s="73"/>
      <c r="AH16" s="75"/>
      <c r="AI16" s="73"/>
      <c r="AJ16" s="73"/>
      <c r="AK16" s="76"/>
      <c r="AL16" s="73"/>
      <c r="AM16" s="75"/>
      <c r="AN16" s="73"/>
      <c r="AO16" s="73"/>
      <c r="AP16" s="73"/>
      <c r="AQ16" s="7">
        <v>-11.896639389464099</v>
      </c>
      <c r="AR16" s="7">
        <v>-87.032504111447693</v>
      </c>
      <c r="AS16" s="73"/>
      <c r="AT16" s="73"/>
      <c r="AU16" s="73"/>
      <c r="AV16" s="74"/>
      <c r="AW16" s="74"/>
      <c r="AX16" s="74"/>
      <c r="AY16" s="74"/>
      <c r="AZ16" s="74"/>
      <c r="BA16" s="74"/>
    </row>
    <row r="17" spans="1:53">
      <c r="A17" t="s">
        <v>500</v>
      </c>
      <c r="B17">
        <v>2014</v>
      </c>
      <c r="C17" s="2">
        <v>3</v>
      </c>
      <c r="D17" s="3">
        <v>41842.433333333334</v>
      </c>
      <c r="E17" s="3" t="s">
        <v>501</v>
      </c>
      <c r="F17" t="s">
        <v>523</v>
      </c>
      <c r="G17" t="s">
        <v>504</v>
      </c>
      <c r="H17">
        <v>2</v>
      </c>
      <c r="I17">
        <v>-13</v>
      </c>
      <c r="J17">
        <v>70</v>
      </c>
      <c r="K17" s="68">
        <v>14.67</v>
      </c>
      <c r="L17" s="45">
        <v>55378.329922532183</v>
      </c>
      <c r="M17" s="45">
        <v>196298.34206872986</v>
      </c>
      <c r="N17" s="45">
        <v>4.1100000000000003</v>
      </c>
      <c r="O17" s="70">
        <v>-6.842576704580269</v>
      </c>
      <c r="P17" s="45">
        <v>7.6973480281631035E-2</v>
      </c>
      <c r="Q17" s="84">
        <v>1.1037130811176492</v>
      </c>
      <c r="R17" s="84">
        <f>'[1]13CO2'!O17</f>
        <v>-6.8927281290677236</v>
      </c>
      <c r="S17" s="73"/>
      <c r="T17" s="7">
        <v>46.849999999999994</v>
      </c>
      <c r="U17" s="45">
        <v>0.70243255803220261</v>
      </c>
      <c r="V17" s="45">
        <v>0.8679</v>
      </c>
      <c r="W17" s="45">
        <v>0.83755187673170872</v>
      </c>
      <c r="X17" s="70">
        <v>30.597771838031498</v>
      </c>
      <c r="Y17" s="45">
        <v>4085.7902382567927</v>
      </c>
      <c r="Z17" s="45">
        <f t="shared" si="0"/>
        <v>4.0857902382567923</v>
      </c>
      <c r="AA17" s="70">
        <v>30.749412308718455</v>
      </c>
      <c r="AB17" s="70">
        <v>0.14908029560658201</v>
      </c>
      <c r="AC17" s="70">
        <v>7.081689177001643E-8</v>
      </c>
      <c r="AD17" s="74"/>
      <c r="AE17" s="73"/>
      <c r="AF17" s="73"/>
      <c r="AG17" s="73"/>
      <c r="AH17" s="75"/>
      <c r="AI17" s="73"/>
      <c r="AJ17" s="73"/>
      <c r="AK17" s="76"/>
      <c r="AL17" s="73"/>
      <c r="AM17" s="75"/>
      <c r="AN17" s="73"/>
      <c r="AO17" s="73"/>
      <c r="AP17" s="73"/>
      <c r="AQ17" s="7">
        <v>-10.230416359126508</v>
      </c>
      <c r="AR17" s="7">
        <v>-76.660389485610466</v>
      </c>
      <c r="AS17" s="73"/>
      <c r="AT17" s="73"/>
      <c r="AU17" s="73"/>
      <c r="AV17" s="74"/>
      <c r="AW17" s="74"/>
      <c r="AX17" s="74"/>
      <c r="AY17" s="74"/>
      <c r="AZ17" s="74"/>
      <c r="BA17" s="74"/>
    </row>
    <row r="18" spans="1:53">
      <c r="A18" t="s">
        <v>500</v>
      </c>
      <c r="B18">
        <v>2014</v>
      </c>
      <c r="C18" s="2">
        <v>3</v>
      </c>
      <c r="D18" s="3">
        <v>41842.444444444445</v>
      </c>
      <c r="E18" s="3" t="s">
        <v>501</v>
      </c>
      <c r="F18" t="s">
        <v>524</v>
      </c>
      <c r="G18" t="s">
        <v>506</v>
      </c>
      <c r="H18">
        <v>3</v>
      </c>
      <c r="I18">
        <v>-38</v>
      </c>
      <c r="J18">
        <v>70</v>
      </c>
      <c r="K18" s="68">
        <v>14.67</v>
      </c>
      <c r="L18" s="45">
        <v>91113.599366554568</v>
      </c>
      <c r="M18" s="45">
        <v>291330.69633923884</v>
      </c>
      <c r="N18" s="45">
        <v>4.12</v>
      </c>
      <c r="O18" s="70">
        <v>-3.5241583168585526</v>
      </c>
      <c r="P18" s="45">
        <v>1.9822125684866944E-2</v>
      </c>
      <c r="Q18" s="84">
        <v>1.1073600596634192</v>
      </c>
      <c r="R18" s="84">
        <f>'[1]13CO2'!O18</f>
        <v>-3.5754721227415636</v>
      </c>
      <c r="S18" s="73"/>
      <c r="T18" s="7">
        <v>52.303333333333335</v>
      </c>
      <c r="U18" s="45">
        <v>1.2783229507105374</v>
      </c>
      <c r="V18" s="45">
        <v>0.91426666666666667</v>
      </c>
      <c r="W18" s="45">
        <v>0.70285717871377495</v>
      </c>
      <c r="X18" s="70">
        <v>50.342311309487975</v>
      </c>
      <c r="Y18" s="45">
        <v>6063.8113529794919</v>
      </c>
      <c r="Z18" s="45">
        <f t="shared" si="0"/>
        <v>6.0638113529794921</v>
      </c>
      <c r="AA18" s="70">
        <v>50.597518176880612</v>
      </c>
      <c r="AB18" s="70">
        <v>0.25099414708728279</v>
      </c>
      <c r="AC18" s="70">
        <v>1.2200572507743652E-7</v>
      </c>
      <c r="AD18" s="74"/>
      <c r="AE18" s="73"/>
      <c r="AF18" s="73"/>
      <c r="AG18" s="73"/>
      <c r="AH18" s="75"/>
      <c r="AI18" s="73"/>
      <c r="AJ18" s="73"/>
      <c r="AK18" s="76"/>
      <c r="AL18" s="73"/>
      <c r="AM18" s="75"/>
      <c r="AN18" s="73"/>
      <c r="AO18" s="73"/>
      <c r="AP18" s="73"/>
      <c r="AQ18" s="7">
        <v>-11.530475230886676</v>
      </c>
      <c r="AR18" s="7">
        <v>-85.324742182091001</v>
      </c>
      <c r="AS18" s="73"/>
      <c r="AT18" s="73"/>
      <c r="AU18" s="73"/>
      <c r="AV18" s="74"/>
      <c r="AW18" s="74"/>
      <c r="AX18" s="74"/>
      <c r="AY18" s="74"/>
      <c r="AZ18" s="74"/>
      <c r="BA18" s="74"/>
    </row>
    <row r="19" spans="1:53">
      <c r="A19" t="s">
        <v>500</v>
      </c>
      <c r="B19">
        <v>2014</v>
      </c>
      <c r="C19" s="2">
        <v>3</v>
      </c>
      <c r="D19" s="3">
        <v>41842.457638888889</v>
      </c>
      <c r="E19" s="3" t="s">
        <v>501</v>
      </c>
      <c r="F19" t="s">
        <v>525</v>
      </c>
      <c r="G19" t="s">
        <v>508</v>
      </c>
      <c r="H19">
        <v>4</v>
      </c>
      <c r="I19">
        <v>-75</v>
      </c>
      <c r="J19">
        <v>70</v>
      </c>
      <c r="K19" s="68">
        <v>7.48</v>
      </c>
      <c r="L19" s="45">
        <v>85361.585862739405</v>
      </c>
      <c r="M19" s="45">
        <v>287611.49049610941</v>
      </c>
      <c r="N19" s="45">
        <v>4.0999999999999996</v>
      </c>
      <c r="O19" s="70">
        <v>-0.67520919459016948</v>
      </c>
      <c r="P19" s="45">
        <v>0.13254558964119972</v>
      </c>
      <c r="Q19" s="84">
        <v>1.1104908717062325</v>
      </c>
      <c r="R19" s="84">
        <f>'[1]13CO2'!O19</f>
        <v>-0.72068643664626353</v>
      </c>
      <c r="S19" s="73"/>
      <c r="T19" s="7">
        <v>66.36</v>
      </c>
      <c r="U19" s="45">
        <v>1.0479408469387366</v>
      </c>
      <c r="V19" s="45">
        <v>1.8286666666666669</v>
      </c>
      <c r="W19" s="45">
        <v>1.959766495385082</v>
      </c>
      <c r="X19" s="70">
        <v>60.057571756868157</v>
      </c>
      <c r="Y19" s="45">
        <v>7142.9246942376412</v>
      </c>
      <c r="Z19" s="45">
        <f t="shared" si="0"/>
        <v>7.1429246942376414</v>
      </c>
      <c r="AA19" s="70">
        <v>60.307472056518463</v>
      </c>
      <c r="AB19" s="70">
        <v>0.24487918660784044</v>
      </c>
      <c r="AC19" s="70">
        <v>9.297282364240297E-8</v>
      </c>
      <c r="AD19" s="74"/>
      <c r="AE19" s="73"/>
      <c r="AF19" s="73"/>
      <c r="AG19" s="73"/>
      <c r="AH19" s="75"/>
      <c r="AI19" s="73"/>
      <c r="AJ19" s="73"/>
      <c r="AK19" s="76"/>
      <c r="AL19" s="73"/>
      <c r="AM19" s="75"/>
      <c r="AN19" s="73"/>
      <c r="AO19" s="73"/>
      <c r="AP19" s="73"/>
      <c r="AQ19" s="7">
        <v>-11.814211403682494</v>
      </c>
      <c r="AR19" s="7">
        <v>-87.16764419787161</v>
      </c>
      <c r="AS19" s="73"/>
      <c r="AT19" s="73"/>
      <c r="AU19" s="73"/>
      <c r="AV19" s="74"/>
      <c r="AW19" s="74"/>
      <c r="AX19" s="74"/>
      <c r="AY19" s="74"/>
      <c r="AZ19" s="74"/>
      <c r="BA19" s="74"/>
    </row>
    <row r="20" spans="1:53">
      <c r="A20" t="s">
        <v>500</v>
      </c>
      <c r="B20">
        <v>2014</v>
      </c>
      <c r="C20" s="2">
        <v>3</v>
      </c>
      <c r="D20" s="3">
        <v>41842.443749999999</v>
      </c>
      <c r="E20" s="3" t="s">
        <v>501</v>
      </c>
      <c r="F20" t="s">
        <v>526</v>
      </c>
      <c r="G20" t="s">
        <v>510</v>
      </c>
      <c r="H20">
        <v>5</v>
      </c>
      <c r="I20">
        <v>-150</v>
      </c>
      <c r="J20">
        <v>70</v>
      </c>
      <c r="K20" s="68">
        <v>4.8600000000000003</v>
      </c>
      <c r="L20" s="85"/>
      <c r="M20" s="45">
        <v>429539.52177723101</v>
      </c>
      <c r="N20" s="45">
        <v>4.18</v>
      </c>
      <c r="O20" s="70">
        <v>3.013614116680662</v>
      </c>
      <c r="P20" s="45">
        <v>2.3846732830026567E-2</v>
      </c>
      <c r="Q20" s="84">
        <v>1.1145443570248215</v>
      </c>
      <c r="R20" s="84"/>
      <c r="S20" s="73"/>
      <c r="T20" s="7">
        <v>78.649999999999991</v>
      </c>
      <c r="U20" s="45">
        <v>1.4173738704785046</v>
      </c>
      <c r="V20" s="45">
        <v>3.0730000000000004</v>
      </c>
      <c r="W20" s="45">
        <v>1.9207750814674585</v>
      </c>
      <c r="X20" s="86"/>
      <c r="Y20" s="45">
        <v>11456.621974115755</v>
      </c>
      <c r="Z20" s="45">
        <f t="shared" si="0"/>
        <v>11.456621974115755</v>
      </c>
      <c r="AA20" s="86"/>
      <c r="AB20" s="86"/>
      <c r="AC20" s="86"/>
      <c r="AD20" s="74"/>
      <c r="AE20" s="73"/>
      <c r="AF20" s="73"/>
      <c r="AG20" s="73"/>
      <c r="AH20" s="75"/>
      <c r="AI20" s="73"/>
      <c r="AJ20" s="73"/>
      <c r="AK20" s="76"/>
      <c r="AL20" s="73"/>
      <c r="AM20" s="75"/>
      <c r="AN20" s="73"/>
      <c r="AO20" s="73"/>
      <c r="AP20" s="73"/>
      <c r="AQ20" s="7">
        <v>-12.137100680398666</v>
      </c>
      <c r="AR20" s="7">
        <v>-89.452946058021098</v>
      </c>
      <c r="AS20" s="73"/>
      <c r="AT20" s="73"/>
      <c r="AU20" s="73"/>
      <c r="AV20" s="74"/>
      <c r="AW20" s="74"/>
      <c r="AX20" s="74"/>
      <c r="AY20" s="74"/>
      <c r="AZ20" s="74"/>
      <c r="BA20" s="74"/>
    </row>
    <row r="21" spans="1:53">
      <c r="A21" t="s">
        <v>500</v>
      </c>
      <c r="B21">
        <v>2014</v>
      </c>
      <c r="C21" s="2">
        <v>3</v>
      </c>
      <c r="D21" s="3">
        <v>41842.443749999999</v>
      </c>
      <c r="E21" s="3" t="s">
        <v>501</v>
      </c>
      <c r="F21" t="s">
        <v>527</v>
      </c>
      <c r="G21" t="s">
        <v>512</v>
      </c>
      <c r="H21">
        <v>6</v>
      </c>
      <c r="I21">
        <v>-250</v>
      </c>
      <c r="J21">
        <v>70</v>
      </c>
      <c r="K21" s="68">
        <v>4.3899999999999997</v>
      </c>
      <c r="L21" s="45">
        <v>21308.446243854185</v>
      </c>
      <c r="M21" s="45">
        <v>173172.55734850295</v>
      </c>
      <c r="N21" s="45">
        <v>4.49</v>
      </c>
      <c r="O21" s="70">
        <v>-4.8988594457175934</v>
      </c>
      <c r="P21" s="45">
        <v>0.14740081410901379</v>
      </c>
      <c r="Q21" s="84">
        <v>1.1058492805378528</v>
      </c>
      <c r="R21" s="84">
        <f>'[1]13CO2'!O21</f>
        <v>-5.0049850627222936</v>
      </c>
      <c r="S21" s="73"/>
      <c r="T21" s="13"/>
      <c r="U21" s="73"/>
      <c r="V21" s="73"/>
      <c r="W21" s="73"/>
      <c r="X21" s="70">
        <v>16.772535291810097</v>
      </c>
      <c r="Y21" s="45">
        <v>4680.2566054253302</v>
      </c>
      <c r="Z21" s="45">
        <f t="shared" si="0"/>
        <v>4.6802566054253303</v>
      </c>
      <c r="AA21" s="70">
        <v>16.929260593315462</v>
      </c>
      <c r="AB21" s="70">
        <v>0.15531569029494963</v>
      </c>
      <c r="AC21" s="70">
        <v>1.3151735426232352E-7</v>
      </c>
      <c r="AD21" s="74"/>
      <c r="AE21" s="73"/>
      <c r="AF21" s="73"/>
      <c r="AG21" s="73"/>
      <c r="AH21" s="75"/>
      <c r="AI21" s="73"/>
      <c r="AJ21" s="73"/>
      <c r="AK21" s="76"/>
      <c r="AL21" s="73"/>
      <c r="AM21" s="75"/>
      <c r="AN21" s="73"/>
      <c r="AO21" s="73"/>
      <c r="AP21" s="73"/>
      <c r="AQ21" s="7">
        <v>-12.633273762671896</v>
      </c>
      <c r="AR21" s="7">
        <v>-92.330285790456813</v>
      </c>
      <c r="AS21" s="73"/>
      <c r="AT21" s="73"/>
      <c r="AU21" s="73"/>
      <c r="AV21" s="74"/>
      <c r="AW21" s="74"/>
      <c r="AX21" s="74"/>
      <c r="AY21" s="74"/>
      <c r="AZ21" s="74"/>
      <c r="BA21" s="74"/>
    </row>
    <row r="22" spans="1:53" s="22" customFormat="1">
      <c r="A22" s="22" t="s">
        <v>500</v>
      </c>
      <c r="B22" s="22">
        <v>2014</v>
      </c>
      <c r="C22" s="23">
        <v>3</v>
      </c>
      <c r="D22" s="34">
        <v>41842.427777777775</v>
      </c>
      <c r="E22" s="34" t="s">
        <v>501</v>
      </c>
      <c r="F22" s="22" t="s">
        <v>528</v>
      </c>
      <c r="G22" s="22" t="s">
        <v>514</v>
      </c>
      <c r="H22" s="22">
        <v>7</v>
      </c>
      <c r="I22" s="22">
        <v>-350</v>
      </c>
      <c r="J22" s="22">
        <v>70</v>
      </c>
      <c r="K22" s="77">
        <v>4</v>
      </c>
      <c r="L22" s="78">
        <v>22505.82090723544</v>
      </c>
      <c r="M22" s="78">
        <v>174185.15489883078</v>
      </c>
      <c r="N22" s="78">
        <v>4.8</v>
      </c>
      <c r="O22" s="80">
        <v>-4.0891592028328585</v>
      </c>
      <c r="P22" s="78">
        <v>0.11316801668316007</v>
      </c>
      <c r="Q22" s="87">
        <v>1.1067391364344601</v>
      </c>
      <c r="R22" s="84">
        <f>'[1]13CO2'!O22</f>
        <v>-4.3024806323528546</v>
      </c>
      <c r="S22" s="79"/>
      <c r="T22" s="7">
        <v>49.063333333333333</v>
      </c>
      <c r="U22" s="78">
        <v>0.43204329358202848</v>
      </c>
      <c r="V22" s="78">
        <v>2.9433333333333334</v>
      </c>
      <c r="W22" s="78">
        <v>1.8278258889570158</v>
      </c>
      <c r="X22" s="80">
        <v>17.974467524593852</v>
      </c>
      <c r="Y22" s="78">
        <v>4759.9710683552048</v>
      </c>
      <c r="Z22" s="45">
        <f t="shared" si="0"/>
        <v>4.7599710683552052</v>
      </c>
      <c r="AA22" s="80">
        <v>18.312346785137919</v>
      </c>
      <c r="AB22" s="80">
        <v>0.33635405493985926</v>
      </c>
      <c r="AC22" s="80">
        <v>5.7428415582167952E-7</v>
      </c>
      <c r="AD22" s="81"/>
      <c r="AE22" s="79"/>
      <c r="AF22" s="79"/>
      <c r="AG22" s="79"/>
      <c r="AH22" s="82"/>
      <c r="AI22" s="79"/>
      <c r="AJ22" s="79"/>
      <c r="AK22" s="83"/>
      <c r="AL22" s="79"/>
      <c r="AM22" s="82"/>
      <c r="AN22" s="79"/>
      <c r="AO22" s="79"/>
      <c r="AP22" s="79"/>
      <c r="AQ22" s="7">
        <v>-12.757058425942938</v>
      </c>
      <c r="AR22" s="7">
        <v>-93.624547118811478</v>
      </c>
      <c r="AS22" s="79"/>
      <c r="AT22" s="79"/>
      <c r="AU22" s="79"/>
      <c r="AV22" s="81"/>
      <c r="AW22" s="81"/>
      <c r="AX22" s="81"/>
      <c r="AY22" s="81"/>
      <c r="AZ22" s="81"/>
      <c r="BA22" s="81"/>
    </row>
    <row r="23" spans="1:53">
      <c r="A23" t="s">
        <v>500</v>
      </c>
      <c r="B23">
        <v>2014</v>
      </c>
      <c r="C23" s="2">
        <v>4</v>
      </c>
      <c r="D23" s="3">
        <v>41863.611805555556</v>
      </c>
      <c r="E23" s="3" t="s">
        <v>501</v>
      </c>
      <c r="F23" t="s">
        <v>529</v>
      </c>
      <c r="G23" t="s">
        <v>426</v>
      </c>
      <c r="H23">
        <v>1</v>
      </c>
      <c r="I23">
        <v>0</v>
      </c>
      <c r="J23" s="88">
        <v>0</v>
      </c>
      <c r="K23" s="68">
        <v>6.43</v>
      </c>
      <c r="L23" s="45">
        <v>33376.43358784329</v>
      </c>
      <c r="M23" s="45">
        <v>229039.22729928064</v>
      </c>
      <c r="N23" s="45">
        <v>5.12</v>
      </c>
      <c r="O23" s="70">
        <v>-6.7537784532830116</v>
      </c>
      <c r="P23" s="45">
        <v>5.7910851026959149E-2</v>
      </c>
      <c r="Q23" s="84">
        <v>1.1038106748815364</v>
      </c>
      <c r="R23" s="84">
        <f>'[1]13CO2'!O23</f>
        <v>-7.2061893746973009</v>
      </c>
      <c r="S23" s="73"/>
      <c r="T23" s="7">
        <v>28.790000000000003</v>
      </c>
      <c r="U23" s="45">
        <v>0.51402044414549397</v>
      </c>
      <c r="V23" s="45">
        <v>1.1296666666666666</v>
      </c>
      <c r="W23" s="45">
        <v>0.13521911168356415</v>
      </c>
      <c r="X23" s="70">
        <v>24.381153128174034</v>
      </c>
      <c r="Y23" s="45">
        <v>5850.5327633320076</v>
      </c>
      <c r="Z23" s="45">
        <f t="shared" si="0"/>
        <v>5.8505327633320077</v>
      </c>
      <c r="AA23" s="70">
        <v>25.397880965534171</v>
      </c>
      <c r="AB23" s="70">
        <v>1.0146093786474291</v>
      </c>
      <c r="AC23" s="70">
        <v>3.9069713393113688E-6</v>
      </c>
      <c r="AD23" s="74"/>
      <c r="AE23" s="73"/>
      <c r="AF23" s="73"/>
      <c r="AG23" s="73"/>
      <c r="AH23" s="75"/>
      <c r="AI23" s="73"/>
      <c r="AJ23" s="73"/>
      <c r="AK23" s="76"/>
      <c r="AL23" s="73"/>
      <c r="AM23" s="75"/>
      <c r="AN23" s="73"/>
      <c r="AO23" s="73"/>
      <c r="AP23" s="73"/>
      <c r="AQ23" s="7">
        <v>-12.097274966493581</v>
      </c>
      <c r="AR23" s="7">
        <v>-88.455400077928118</v>
      </c>
      <c r="AS23" s="73"/>
      <c r="AT23" s="73"/>
      <c r="AU23" s="73"/>
      <c r="AV23" s="74"/>
      <c r="AW23" s="74"/>
      <c r="AX23" s="74"/>
      <c r="AY23" s="74"/>
      <c r="AZ23" s="74"/>
      <c r="BA23" s="74"/>
    </row>
    <row r="24" spans="1:53">
      <c r="A24" t="s">
        <v>500</v>
      </c>
      <c r="B24">
        <v>2014</v>
      </c>
      <c r="C24" s="2">
        <v>4</v>
      </c>
      <c r="D24" s="3">
        <v>41863.5</v>
      </c>
      <c r="E24" s="3" t="s">
        <v>501</v>
      </c>
      <c r="F24" t="s">
        <v>530</v>
      </c>
      <c r="G24" t="s">
        <v>504</v>
      </c>
      <c r="H24">
        <v>2</v>
      </c>
      <c r="I24">
        <v>-13</v>
      </c>
      <c r="J24">
        <v>70</v>
      </c>
      <c r="K24" s="68">
        <v>15.13</v>
      </c>
      <c r="L24" s="45">
        <v>63033.953784601472</v>
      </c>
      <c r="M24" s="45">
        <v>226969.94552033299</v>
      </c>
      <c r="N24" s="45">
        <v>4.0599999999999996</v>
      </c>
      <c r="O24" s="70">
        <v>2.8674934341407905</v>
      </c>
      <c r="P24" s="45">
        <v>3.2511536414017758E-2</v>
      </c>
      <c r="Q24" s="84">
        <v>1.1143837977692581</v>
      </c>
      <c r="R24" s="84">
        <f>'[1]13CO2'!O24</f>
        <v>2.8226203769480271</v>
      </c>
      <c r="S24" s="73"/>
      <c r="T24" s="7">
        <v>48.913333333333334</v>
      </c>
      <c r="U24" s="45">
        <v>0.53325337766088776</v>
      </c>
      <c r="V24" s="45">
        <v>1.3313333333333335</v>
      </c>
      <c r="W24" s="45">
        <v>0.57368248559788093</v>
      </c>
      <c r="X24" s="70">
        <v>34.323756864309971</v>
      </c>
      <c r="Y24" s="45">
        <v>4675.3804547673863</v>
      </c>
      <c r="Z24" s="45">
        <f t="shared" si="0"/>
        <v>4.6753804547673861</v>
      </c>
      <c r="AA24" s="70">
        <v>34.47698289858311</v>
      </c>
      <c r="AB24" s="70">
        <v>0.15035551919689621</v>
      </c>
      <c r="AC24" s="70">
        <v>6.4414465650351185E-8</v>
      </c>
      <c r="AD24" s="74"/>
      <c r="AE24" s="73"/>
      <c r="AF24" s="73"/>
      <c r="AG24" s="73"/>
      <c r="AH24" s="75"/>
      <c r="AI24" s="73"/>
      <c r="AJ24" s="73"/>
      <c r="AK24" s="76"/>
      <c r="AL24" s="73"/>
      <c r="AM24" s="75"/>
      <c r="AN24" s="73"/>
      <c r="AO24" s="73"/>
      <c r="AP24" s="73"/>
      <c r="AQ24" s="7">
        <v>-10.091868994043441</v>
      </c>
      <c r="AR24" s="7">
        <v>-75.231070224743505</v>
      </c>
      <c r="AS24" s="73"/>
      <c r="AT24" s="73"/>
      <c r="AU24" s="73"/>
      <c r="AV24" s="74"/>
      <c r="AW24" s="74"/>
      <c r="AX24" s="74"/>
      <c r="AY24" s="74"/>
      <c r="AZ24" s="74"/>
      <c r="BA24" s="74"/>
    </row>
    <row r="25" spans="1:53">
      <c r="A25" t="s">
        <v>500</v>
      </c>
      <c r="B25">
        <v>2014</v>
      </c>
      <c r="C25" s="2">
        <v>4</v>
      </c>
      <c r="D25" s="3">
        <v>41863.522222222222</v>
      </c>
      <c r="E25" s="3" t="s">
        <v>501</v>
      </c>
      <c r="F25" t="s">
        <v>531</v>
      </c>
      <c r="G25" t="s">
        <v>506</v>
      </c>
      <c r="H25">
        <v>3</v>
      </c>
      <c r="I25">
        <v>-38</v>
      </c>
      <c r="J25">
        <v>70</v>
      </c>
      <c r="K25" s="68">
        <v>15.13</v>
      </c>
      <c r="L25" s="45">
        <v>98057.372624371055</v>
      </c>
      <c r="M25" s="45">
        <v>288824.99347649317</v>
      </c>
      <c r="N25" s="45">
        <v>4.1100000000000003</v>
      </c>
      <c r="O25" s="70">
        <v>-5.9149379188959905</v>
      </c>
      <c r="P25" s="45">
        <v>1.6901676445449411E-2</v>
      </c>
      <c r="Q25" s="84">
        <v>1.1047325934994299</v>
      </c>
      <c r="R25" s="84">
        <f>'[1]13CO2'!O25</f>
        <v>-5.9652595374001169</v>
      </c>
      <c r="S25" s="73"/>
      <c r="T25" s="7">
        <v>47.596666666666671</v>
      </c>
      <c r="U25" s="45">
        <v>1.0758888552816637</v>
      </c>
      <c r="V25" s="45">
        <v>0.82463333333333333</v>
      </c>
      <c r="W25" s="45">
        <v>1.3890826865776023</v>
      </c>
      <c r="X25" s="70">
        <v>53.39499134408036</v>
      </c>
      <c r="Y25" s="45">
        <v>5949.5398223433158</v>
      </c>
      <c r="Z25" s="45">
        <f t="shared" si="0"/>
        <v>5.9495398223433158</v>
      </c>
      <c r="AA25" s="70">
        <v>53.661896207714705</v>
      </c>
      <c r="AB25" s="70">
        <v>0.2624370082183185</v>
      </c>
      <c r="AC25" s="70">
        <v>1.2615053943610214E-7</v>
      </c>
      <c r="AD25" s="74"/>
      <c r="AE25" s="73"/>
      <c r="AF25" s="73"/>
      <c r="AG25" s="73"/>
      <c r="AH25" s="75"/>
      <c r="AI25" s="73"/>
      <c r="AJ25" s="73"/>
      <c r="AK25" s="76"/>
      <c r="AL25" s="73"/>
      <c r="AM25" s="75"/>
      <c r="AN25" s="73"/>
      <c r="AO25" s="73"/>
      <c r="AP25" s="73"/>
      <c r="AQ25" s="7">
        <v>-11.538883787828718</v>
      </c>
      <c r="AR25" s="7">
        <v>-85.246052065747406</v>
      </c>
      <c r="AS25" s="73"/>
      <c r="AT25" s="73"/>
      <c r="AU25" s="73"/>
      <c r="AV25" s="74"/>
      <c r="AW25" s="74"/>
      <c r="AX25" s="74"/>
      <c r="AY25" s="74"/>
      <c r="AZ25" s="74"/>
      <c r="BA25" s="74"/>
    </row>
    <row r="26" spans="1:53">
      <c r="A26" t="s">
        <v>500</v>
      </c>
      <c r="B26">
        <v>2014</v>
      </c>
      <c r="C26" s="2">
        <v>4</v>
      </c>
      <c r="D26" s="3">
        <v>41863.530555555553</v>
      </c>
      <c r="E26" s="3" t="s">
        <v>501</v>
      </c>
      <c r="F26" t="s">
        <v>532</v>
      </c>
      <c r="G26" t="s">
        <v>508</v>
      </c>
      <c r="H26">
        <v>4</v>
      </c>
      <c r="I26">
        <v>-75</v>
      </c>
      <c r="J26">
        <v>70</v>
      </c>
      <c r="K26" s="68">
        <v>9.68</v>
      </c>
      <c r="L26" s="85"/>
      <c r="M26" s="45">
        <v>312170.2459436084</v>
      </c>
      <c r="N26" s="45">
        <v>4.17</v>
      </c>
      <c r="O26" s="70">
        <v>-3.2498782636533861</v>
      </c>
      <c r="P26" s="45">
        <v>1.8850287354131728E-2</v>
      </c>
      <c r="Q26" s="84">
        <v>1.1076614844436306</v>
      </c>
      <c r="R26" s="84"/>
      <c r="S26" s="73"/>
      <c r="T26" s="7">
        <v>64.63</v>
      </c>
      <c r="U26" s="45">
        <v>1.1946079620583339</v>
      </c>
      <c r="V26" s="45">
        <v>1.8979999999999999</v>
      </c>
      <c r="W26" s="45">
        <v>1.215233150123366</v>
      </c>
      <c r="X26" s="86"/>
      <c r="Y26" s="45">
        <v>7323.5542751319354</v>
      </c>
      <c r="Z26" s="45">
        <f t="shared" si="0"/>
        <v>7.3235542751319356</v>
      </c>
      <c r="AA26" s="86"/>
      <c r="AB26" s="86"/>
      <c r="AC26" s="86"/>
      <c r="AD26" s="74"/>
      <c r="AE26" s="73"/>
      <c r="AF26" s="73"/>
      <c r="AG26" s="73"/>
      <c r="AH26" s="75"/>
      <c r="AI26" s="73"/>
      <c r="AJ26" s="73"/>
      <c r="AK26" s="76"/>
      <c r="AL26" s="73"/>
      <c r="AM26" s="75"/>
      <c r="AN26" s="73"/>
      <c r="AO26" s="73"/>
      <c r="AP26" s="73"/>
      <c r="AQ26" s="7">
        <v>-11.808965421409257</v>
      </c>
      <c r="AR26" s="7">
        <v>-87.27597384811915</v>
      </c>
      <c r="AS26" s="73"/>
      <c r="AT26" s="73"/>
      <c r="AU26" s="73"/>
      <c r="AV26" s="74"/>
      <c r="AW26" s="74"/>
      <c r="AX26" s="74"/>
      <c r="AY26" s="74"/>
      <c r="AZ26" s="74"/>
      <c r="BA26" s="74"/>
    </row>
    <row r="27" spans="1:53">
      <c r="A27" t="s">
        <v>500</v>
      </c>
      <c r="B27">
        <v>2014</v>
      </c>
      <c r="C27" s="2">
        <v>4</v>
      </c>
      <c r="D27" s="3">
        <v>41863.547222222223</v>
      </c>
      <c r="E27" s="3" t="s">
        <v>501</v>
      </c>
      <c r="F27" t="s">
        <v>533</v>
      </c>
      <c r="G27" t="s">
        <v>510</v>
      </c>
      <c r="H27">
        <v>5</v>
      </c>
      <c r="I27">
        <v>-150</v>
      </c>
      <c r="J27">
        <v>70</v>
      </c>
      <c r="K27" s="68">
        <v>6.48</v>
      </c>
      <c r="L27" s="85"/>
      <c r="M27" s="45">
        <v>442600.48769695632</v>
      </c>
      <c r="N27" s="45">
        <v>4.2</v>
      </c>
      <c r="O27" s="70">
        <v>2.6584729108659992</v>
      </c>
      <c r="P27" s="45">
        <v>2.4102212899787229E-2</v>
      </c>
      <c r="Q27" s="84">
        <v>1.1141541224661409</v>
      </c>
      <c r="R27" s="84"/>
      <c r="S27" s="73"/>
      <c r="T27" s="7">
        <v>75.966666666666654</v>
      </c>
      <c r="U27" s="45">
        <v>1.2616078721212509</v>
      </c>
      <c r="V27" s="45">
        <v>2.9453333333333327</v>
      </c>
      <c r="W27" s="45">
        <v>0.99470324984421554</v>
      </c>
      <c r="X27" s="86"/>
      <c r="Y27" s="45">
        <v>11290.408838644951</v>
      </c>
      <c r="Z27" s="45">
        <f t="shared" si="0"/>
        <v>11.290408838644952</v>
      </c>
      <c r="AA27" s="86"/>
      <c r="AB27" s="86"/>
      <c r="AC27" s="86"/>
      <c r="AD27" s="74"/>
      <c r="AE27" s="73"/>
      <c r="AF27" s="73"/>
      <c r="AG27" s="73"/>
      <c r="AH27" s="75"/>
      <c r="AI27" s="73"/>
      <c r="AJ27" s="73"/>
      <c r="AK27" s="76"/>
      <c r="AL27" s="73"/>
      <c r="AM27" s="75"/>
      <c r="AN27" s="73"/>
      <c r="AO27" s="73"/>
      <c r="AP27" s="73"/>
      <c r="AQ27" s="7">
        <v>-12.165421158428272</v>
      </c>
      <c r="AR27" s="7">
        <v>-89.887978192281381</v>
      </c>
      <c r="AS27" s="73"/>
      <c r="AT27" s="73"/>
      <c r="AU27" s="73"/>
      <c r="AV27" s="74"/>
      <c r="AW27" s="74"/>
      <c r="AX27" s="74"/>
      <c r="AY27" s="74"/>
      <c r="AZ27" s="74"/>
      <c r="BA27" s="74"/>
    </row>
    <row r="28" spans="1:53">
      <c r="A28" t="s">
        <v>500</v>
      </c>
      <c r="B28">
        <v>2014</v>
      </c>
      <c r="C28" s="2">
        <v>4</v>
      </c>
      <c r="D28" s="3">
        <v>41863.547222222223</v>
      </c>
      <c r="E28" s="3" t="s">
        <v>501</v>
      </c>
      <c r="F28" t="s">
        <v>534</v>
      </c>
      <c r="G28" t="s">
        <v>512</v>
      </c>
      <c r="H28">
        <v>6</v>
      </c>
      <c r="I28">
        <v>-250</v>
      </c>
      <c r="J28">
        <v>70</v>
      </c>
      <c r="K28" s="68">
        <v>4.5999999999999996</v>
      </c>
      <c r="L28" s="45">
        <v>24364.327767036095</v>
      </c>
      <c r="M28" s="45">
        <v>202757.77897566202</v>
      </c>
      <c r="N28" s="45">
        <v>4.54</v>
      </c>
      <c r="O28" s="70">
        <v>-4.0696628064866154</v>
      </c>
      <c r="P28" s="45">
        <v>8.8524949402225925E-2</v>
      </c>
      <c r="Q28" s="84">
        <v>1.1067605626641515</v>
      </c>
      <c r="R28" s="84">
        <f>'[1]13CO2'!O28</f>
        <v>-4.1889957817882344</v>
      </c>
      <c r="S28" s="73"/>
      <c r="T28" s="7">
        <v>35.716666666666669</v>
      </c>
      <c r="U28" s="45">
        <v>1.0057268336760183</v>
      </c>
      <c r="V28" s="45">
        <v>1.9466666666666665</v>
      </c>
      <c r="W28" s="45">
        <v>0.9978631701598274</v>
      </c>
      <c r="X28" s="70">
        <v>19.029029796346641</v>
      </c>
      <c r="Y28" s="45">
        <v>5447.508311125378</v>
      </c>
      <c r="Z28" s="45">
        <f t="shared" si="0"/>
        <v>5.4475083111253779</v>
      </c>
      <c r="AA28" s="70">
        <v>19.229434152233075</v>
      </c>
      <c r="AB28" s="70">
        <v>0.19880318045782958</v>
      </c>
      <c r="AC28" s="70">
        <v>1.9015242270775949E-7</v>
      </c>
      <c r="AD28" s="74"/>
      <c r="AE28" s="73"/>
      <c r="AF28" s="73"/>
      <c r="AG28" s="73"/>
      <c r="AH28" s="75"/>
      <c r="AI28" s="73"/>
      <c r="AJ28" s="73"/>
      <c r="AK28" s="76"/>
      <c r="AL28" s="73"/>
      <c r="AM28" s="75"/>
      <c r="AN28" s="73"/>
      <c r="AO28" s="73"/>
      <c r="AP28" s="73"/>
      <c r="AQ28" s="7">
        <v>-12.723363555132545</v>
      </c>
      <c r="AR28" s="7">
        <v>-93.003076922270395</v>
      </c>
      <c r="AS28" s="73"/>
      <c r="AT28" s="73"/>
      <c r="AU28" s="73"/>
      <c r="AV28" s="74"/>
      <c r="AW28" s="74"/>
      <c r="AX28" s="74"/>
      <c r="AY28" s="74"/>
      <c r="AZ28" s="74"/>
      <c r="BA28" s="74"/>
    </row>
    <row r="29" spans="1:53" s="22" customFormat="1">
      <c r="A29" s="22" t="s">
        <v>500</v>
      </c>
      <c r="B29" s="22">
        <v>2014</v>
      </c>
      <c r="C29" s="23">
        <v>4</v>
      </c>
      <c r="D29" s="34">
        <v>41863.606249999997</v>
      </c>
      <c r="E29" s="34" t="s">
        <v>501</v>
      </c>
      <c r="F29" s="22" t="s">
        <v>535</v>
      </c>
      <c r="G29" s="22" t="s">
        <v>514</v>
      </c>
      <c r="H29" s="22">
        <v>7</v>
      </c>
      <c r="I29" s="22">
        <v>-350</v>
      </c>
      <c r="J29" s="22">
        <v>70</v>
      </c>
      <c r="K29" s="77">
        <v>4</v>
      </c>
      <c r="L29" s="78">
        <v>22748.925686879862</v>
      </c>
      <c r="M29" s="78">
        <v>207855.36567118624</v>
      </c>
      <c r="N29" s="78">
        <v>4.74</v>
      </c>
      <c r="O29" s="80">
        <v>-4.5131416106132098</v>
      </c>
      <c r="P29" s="78">
        <v>0.10773578792583272</v>
      </c>
      <c r="Q29" s="87">
        <v>1.1062731842111091</v>
      </c>
      <c r="R29" s="84">
        <f>'[1]13CO2'!O29</f>
        <v>-4.6993782445281065</v>
      </c>
      <c r="S29" s="79"/>
      <c r="T29" s="7">
        <v>41.306666666666672</v>
      </c>
      <c r="U29" s="78">
        <v>1.2081158741395641</v>
      </c>
      <c r="V29" s="78">
        <v>2.5893333333333337</v>
      </c>
      <c r="W29" s="78">
        <v>1.8707118318077187</v>
      </c>
      <c r="X29" s="80">
        <v>18.168625248713457</v>
      </c>
      <c r="Y29" s="78">
        <v>5680.0794968542941</v>
      </c>
      <c r="Z29" s="45">
        <f t="shared" si="0"/>
        <v>5.6800794968542938</v>
      </c>
      <c r="AA29" s="80">
        <v>18.46627970020106</v>
      </c>
      <c r="AB29" s="80">
        <v>0.29611656382783169</v>
      </c>
      <c r="AC29" s="80">
        <v>4.4034479570471697E-7</v>
      </c>
      <c r="AD29" s="81"/>
      <c r="AE29" s="79"/>
      <c r="AF29" s="79"/>
      <c r="AG29" s="79"/>
      <c r="AH29" s="82"/>
      <c r="AI29" s="79"/>
      <c r="AJ29" s="79"/>
      <c r="AK29" s="83"/>
      <c r="AL29" s="79"/>
      <c r="AM29" s="82"/>
      <c r="AN29" s="79"/>
      <c r="AO29" s="79"/>
      <c r="AP29" s="79"/>
      <c r="AQ29" s="7">
        <v>-12.841958350740722</v>
      </c>
      <c r="AR29" s="7">
        <v>-93.937335331820762</v>
      </c>
      <c r="AS29" s="79"/>
      <c r="AT29" s="79"/>
      <c r="AU29" s="79"/>
      <c r="AV29" s="81"/>
      <c r="AW29" s="81"/>
      <c r="AX29" s="81"/>
      <c r="AY29" s="81"/>
      <c r="AZ29" s="81"/>
      <c r="BA29" s="81"/>
    </row>
    <row r="30" spans="1:53">
      <c r="A30" t="s">
        <v>500</v>
      </c>
      <c r="B30">
        <v>2014</v>
      </c>
      <c r="C30" s="2">
        <v>5</v>
      </c>
      <c r="D30" s="3">
        <v>41873.510416666664</v>
      </c>
      <c r="E30" s="3" t="s">
        <v>501</v>
      </c>
      <c r="F30" t="s">
        <v>536</v>
      </c>
      <c r="G30" t="s">
        <v>426</v>
      </c>
      <c r="H30">
        <v>1</v>
      </c>
      <c r="I30">
        <v>0</v>
      </c>
      <c r="J30" s="88">
        <v>0</v>
      </c>
      <c r="K30" s="68">
        <v>7.37</v>
      </c>
      <c r="L30" s="45">
        <v>19757.081092886227</v>
      </c>
      <c r="M30" s="45">
        <v>79217.641492924944</v>
      </c>
      <c r="N30" s="45">
        <v>4.59</v>
      </c>
      <c r="O30" s="70">
        <v>-11.59776272058777</v>
      </c>
      <c r="P30" s="45">
        <v>5.6322730757661907E-2</v>
      </c>
      <c r="Q30" s="84">
        <v>1.0984866101228932</v>
      </c>
      <c r="R30" s="84">
        <f>'[1]13CO2'!O30</f>
        <v>-11.736916118117517</v>
      </c>
      <c r="S30" s="73"/>
      <c r="T30" s="7">
        <v>36.013333333333328</v>
      </c>
      <c r="U30" s="45">
        <v>0.86674323277374354</v>
      </c>
      <c r="V30" s="45">
        <v>0.77373333333333338</v>
      </c>
      <c r="W30" s="45">
        <v>1.9948905416689175</v>
      </c>
      <c r="X30" s="70">
        <v>13.954829917336303</v>
      </c>
      <c r="Y30" s="45">
        <v>1973.1449640647556</v>
      </c>
      <c r="Z30" s="45">
        <f t="shared" si="0"/>
        <v>1.9731449640647556</v>
      </c>
      <c r="AA30" s="70">
        <v>14.131377609159587</v>
      </c>
      <c r="AB30" s="70">
        <v>0.17537095043421544</v>
      </c>
      <c r="AC30" s="70">
        <v>2.0507992286450357E-7</v>
      </c>
      <c r="AD30" s="74"/>
      <c r="AE30" s="73"/>
      <c r="AF30" s="73"/>
      <c r="AG30" s="73"/>
      <c r="AH30" s="75"/>
      <c r="AI30" s="73"/>
      <c r="AJ30" s="73"/>
      <c r="AK30" s="76"/>
      <c r="AL30" s="73"/>
      <c r="AM30" s="75"/>
      <c r="AN30" s="73"/>
      <c r="AO30" s="73"/>
      <c r="AP30" s="73"/>
      <c r="AQ30" s="7">
        <v>-11.877111520883407</v>
      </c>
      <c r="AR30" s="7">
        <v>-86.012575598099176</v>
      </c>
      <c r="AS30" s="73"/>
      <c r="AT30" s="73"/>
      <c r="AU30" s="73"/>
      <c r="AV30" s="74"/>
      <c r="AW30" s="74"/>
      <c r="AX30" s="74"/>
      <c r="AY30" s="74"/>
      <c r="AZ30" s="74"/>
      <c r="BA30" s="74"/>
    </row>
    <row r="31" spans="1:53">
      <c r="A31" t="s">
        <v>500</v>
      </c>
      <c r="B31">
        <v>2014</v>
      </c>
      <c r="C31" s="2">
        <v>5</v>
      </c>
      <c r="D31" s="3">
        <v>41873.447916666664</v>
      </c>
      <c r="E31" s="3" t="s">
        <v>501</v>
      </c>
      <c r="F31" t="s">
        <v>537</v>
      </c>
      <c r="G31" t="s">
        <v>504</v>
      </c>
      <c r="H31">
        <v>2</v>
      </c>
      <c r="I31">
        <v>-13</v>
      </c>
      <c r="J31">
        <v>70</v>
      </c>
      <c r="K31" s="68">
        <v>12.09</v>
      </c>
      <c r="L31" s="45">
        <v>43670.344274835719</v>
      </c>
      <c r="M31" s="45">
        <v>153383.94755563568</v>
      </c>
      <c r="N31" s="45">
        <v>4</v>
      </c>
      <c r="O31" s="70">
        <v>-8.6121062963977373</v>
      </c>
      <c r="P31" s="45">
        <v>0.10415173226275858</v>
      </c>
      <c r="Q31" s="84">
        <v>1.1017682385424084</v>
      </c>
      <c r="R31" s="84">
        <f>'[1]13CO2'!O31</f>
        <v>-8.6502243759929769</v>
      </c>
      <c r="S31" s="73"/>
      <c r="T31" s="7">
        <v>54.813333333333333</v>
      </c>
      <c r="U31" s="45">
        <v>1.3142245350756623</v>
      </c>
      <c r="V31" s="45">
        <v>0.72960000000000003</v>
      </c>
      <c r="W31" s="45">
        <v>0.95146679779652066</v>
      </c>
      <c r="X31" s="70">
        <v>26.234923581931422</v>
      </c>
      <c r="Y31" s="45">
        <v>3390.8327662245306</v>
      </c>
      <c r="Z31" s="45">
        <f t="shared" si="0"/>
        <v>3.3908327662245306</v>
      </c>
      <c r="AA31" s="70">
        <v>26.331348642827045</v>
      </c>
      <c r="AB31" s="70">
        <v>9.4232758981991446E-2</v>
      </c>
      <c r="AC31" s="70">
        <v>3.2440413546286356E-8</v>
      </c>
      <c r="AD31" s="74"/>
      <c r="AE31" s="73"/>
      <c r="AF31" s="73"/>
      <c r="AG31" s="73"/>
      <c r="AH31" s="75"/>
      <c r="AI31" s="73"/>
      <c r="AJ31" s="73"/>
      <c r="AK31" s="76"/>
      <c r="AL31" s="73"/>
      <c r="AM31" s="75"/>
      <c r="AN31" s="73"/>
      <c r="AO31" s="73"/>
      <c r="AP31" s="73"/>
      <c r="AQ31" s="7">
        <v>-10.321366828551145</v>
      </c>
      <c r="AR31" s="7">
        <v>-76.410625392584834</v>
      </c>
      <c r="AS31" s="73"/>
      <c r="AT31" s="73"/>
      <c r="AU31" s="73"/>
      <c r="AV31" s="74"/>
      <c r="AW31" s="74"/>
      <c r="AX31" s="74"/>
      <c r="AY31" s="74"/>
      <c r="AZ31" s="74"/>
      <c r="BA31" s="74"/>
    </row>
    <row r="32" spans="1:53">
      <c r="A32" t="s">
        <v>500</v>
      </c>
      <c r="B32">
        <v>2014</v>
      </c>
      <c r="C32" s="2">
        <v>5</v>
      </c>
      <c r="D32" s="3">
        <v>41873.458333333336</v>
      </c>
      <c r="E32" s="3" t="s">
        <v>501</v>
      </c>
      <c r="F32" t="s">
        <v>538</v>
      </c>
      <c r="G32" t="s">
        <v>506</v>
      </c>
      <c r="H32">
        <v>3</v>
      </c>
      <c r="I32">
        <v>-38</v>
      </c>
      <c r="J32">
        <v>70</v>
      </c>
      <c r="K32" s="68">
        <v>12.09</v>
      </c>
      <c r="L32" s="45">
        <v>91166.804468824907</v>
      </c>
      <c r="M32" s="45">
        <v>299863.02814615576</v>
      </c>
      <c r="N32" s="45">
        <v>4.0999999999999996</v>
      </c>
      <c r="O32" s="70">
        <v>-3.2342173874986182</v>
      </c>
      <c r="P32" s="45">
        <v>2.5747168129071268E-2</v>
      </c>
      <c r="Q32" s="84">
        <v>1.1076786951772872</v>
      </c>
      <c r="R32" s="84">
        <f>'[1]13CO2'!O32</f>
        <v>-3.282160777327312</v>
      </c>
      <c r="S32" s="73"/>
      <c r="T32" s="7">
        <v>51.486666666666657</v>
      </c>
      <c r="U32" s="45">
        <v>0.88608634525058128</v>
      </c>
      <c r="V32" s="45">
        <v>0.75590000000000002</v>
      </c>
      <c r="W32" s="45">
        <v>2.0309827410534389</v>
      </c>
      <c r="X32" s="70">
        <v>54.768383170881307</v>
      </c>
      <c r="Y32" s="45">
        <v>6629.0208162003628</v>
      </c>
      <c r="Z32" s="45">
        <f t="shared" si="0"/>
        <v>6.629020816200363</v>
      </c>
      <c r="AA32" s="70">
        <v>55.020621938217488</v>
      </c>
      <c r="AB32" s="70">
        <v>0.24765780728917705</v>
      </c>
      <c r="AC32" s="70">
        <v>1.0733379837072355E-7</v>
      </c>
      <c r="AD32" s="74"/>
      <c r="AE32" s="73"/>
      <c r="AF32" s="73"/>
      <c r="AG32" s="73"/>
      <c r="AH32" s="75"/>
      <c r="AI32" s="73"/>
      <c r="AJ32" s="73"/>
      <c r="AK32" s="76"/>
      <c r="AL32" s="73"/>
      <c r="AM32" s="75"/>
      <c r="AN32" s="73"/>
      <c r="AO32" s="73"/>
      <c r="AP32" s="73"/>
      <c r="AQ32" s="7">
        <v>-11.471344202030277</v>
      </c>
      <c r="AR32" s="7">
        <v>-84.715873404840167</v>
      </c>
      <c r="AS32" s="73"/>
      <c r="AT32" s="73"/>
      <c r="AU32" s="73"/>
      <c r="AV32" s="74"/>
      <c r="AW32" s="74"/>
      <c r="AX32" s="74"/>
      <c r="AY32" s="74"/>
      <c r="AZ32" s="74"/>
      <c r="BA32" s="74"/>
    </row>
    <row r="33" spans="1:53">
      <c r="A33" t="s">
        <v>500</v>
      </c>
      <c r="B33">
        <v>2014</v>
      </c>
      <c r="C33" s="2">
        <v>5</v>
      </c>
      <c r="D33" s="3">
        <v>41873.46875</v>
      </c>
      <c r="E33" s="3" t="s">
        <v>501</v>
      </c>
      <c r="F33" t="s">
        <v>539</v>
      </c>
      <c r="G33" t="s">
        <v>508</v>
      </c>
      <c r="H33">
        <v>4</v>
      </c>
      <c r="I33">
        <v>-75</v>
      </c>
      <c r="J33">
        <v>70</v>
      </c>
      <c r="K33" s="68">
        <v>10.050000000000001</v>
      </c>
      <c r="L33" s="85"/>
      <c r="M33" s="45">
        <v>298173.64546926535</v>
      </c>
      <c r="N33" s="45">
        <v>4.05</v>
      </c>
      <c r="O33" s="70">
        <v>-2.0040691498525209</v>
      </c>
      <c r="P33" s="45">
        <v>1.2711543310445618E-2</v>
      </c>
      <c r="Q33" s="84">
        <v>1.1090305646616008</v>
      </c>
      <c r="R33" s="84"/>
      <c r="S33" s="73"/>
      <c r="T33" s="7">
        <v>70.279999999999987</v>
      </c>
      <c r="U33" s="45">
        <v>1.7621320730033987</v>
      </c>
      <c r="V33" s="45">
        <v>1.9870000000000001</v>
      </c>
      <c r="W33" s="45">
        <v>1.7913912159595056</v>
      </c>
      <c r="X33" s="86"/>
      <c r="Y33" s="45">
        <v>6930.2821242411937</v>
      </c>
      <c r="Z33" s="45">
        <f t="shared" si="0"/>
        <v>6.9302821242411934</v>
      </c>
      <c r="AA33" s="86"/>
      <c r="AB33" s="86"/>
      <c r="AC33" s="86"/>
      <c r="AD33" s="74"/>
      <c r="AE33" s="73"/>
      <c r="AF33" s="73"/>
      <c r="AG33" s="73"/>
      <c r="AH33" s="75"/>
      <c r="AI33" s="73"/>
      <c r="AJ33" s="73"/>
      <c r="AK33" s="76"/>
      <c r="AL33" s="73"/>
      <c r="AM33" s="75"/>
      <c r="AN33" s="73"/>
      <c r="AO33" s="73"/>
      <c r="AP33" s="73"/>
      <c r="AQ33" s="7">
        <v>-11.744769289276693</v>
      </c>
      <c r="AR33" s="7">
        <v>-86.573421209565083</v>
      </c>
      <c r="AS33" s="73"/>
      <c r="AT33" s="73"/>
      <c r="AU33" s="73"/>
      <c r="AV33" s="74"/>
      <c r="AW33" s="74"/>
      <c r="AX33" s="74"/>
      <c r="AY33" s="74"/>
      <c r="AZ33" s="74"/>
      <c r="BA33" s="74"/>
    </row>
    <row r="34" spans="1:53">
      <c r="A34" t="s">
        <v>500</v>
      </c>
      <c r="B34">
        <v>2014</v>
      </c>
      <c r="C34" s="2">
        <v>5</v>
      </c>
      <c r="D34" s="3">
        <v>41873.479166666664</v>
      </c>
      <c r="E34" s="3" t="s">
        <v>501</v>
      </c>
      <c r="F34" t="s">
        <v>540</v>
      </c>
      <c r="G34" t="s">
        <v>510</v>
      </c>
      <c r="H34">
        <v>5</v>
      </c>
      <c r="I34">
        <v>-150</v>
      </c>
      <c r="J34">
        <v>70</v>
      </c>
      <c r="K34" s="68">
        <v>7.34</v>
      </c>
      <c r="L34" s="45">
        <v>103491.24770878194</v>
      </c>
      <c r="M34" s="45">
        <v>393876.0851753488</v>
      </c>
      <c r="N34" s="45">
        <v>4.18</v>
      </c>
      <c r="O34" s="70">
        <v>2.0540315147183872</v>
      </c>
      <c r="P34" s="45">
        <v>2.7294688127912442E-2</v>
      </c>
      <c r="Q34" s="84">
        <v>1.1134899459844347</v>
      </c>
      <c r="R34" s="84">
        <f>'[1]13CO2'!O34</f>
        <v>1.9995028735901816</v>
      </c>
      <c r="S34" s="73"/>
      <c r="T34" s="7">
        <v>83.256666666666675</v>
      </c>
      <c r="U34" s="45">
        <v>1.1056909431487785</v>
      </c>
      <c r="V34" s="45">
        <v>2.657</v>
      </c>
      <c r="W34" s="45">
        <v>1.2589935027231955</v>
      </c>
      <c r="X34" s="70">
        <v>73.175980683240724</v>
      </c>
      <c r="Y34" s="45">
        <v>9818.447359596752</v>
      </c>
      <c r="Z34" s="45">
        <f t="shared" si="0"/>
        <v>9.8184473595967514</v>
      </c>
      <c r="AA34" s="70">
        <v>73.53961263661887</v>
      </c>
      <c r="AB34" s="70">
        <v>0.35750910228728611</v>
      </c>
      <c r="AC34" s="70">
        <v>1.6250236285108062E-7</v>
      </c>
      <c r="AD34" s="74"/>
      <c r="AE34" s="73"/>
      <c r="AF34" s="73"/>
      <c r="AG34" s="73"/>
      <c r="AH34" s="75"/>
      <c r="AI34" s="73"/>
      <c r="AJ34" s="73"/>
      <c r="AK34" s="76"/>
      <c r="AL34" s="73"/>
      <c r="AM34" s="75"/>
      <c r="AN34" s="73"/>
      <c r="AO34" s="73"/>
      <c r="AP34" s="73"/>
      <c r="AQ34" s="7">
        <v>-12.129198922058597</v>
      </c>
      <c r="AR34" s="7">
        <v>-89.280198902915458</v>
      </c>
      <c r="AS34" s="73"/>
      <c r="AT34" s="73"/>
      <c r="AU34" s="73"/>
      <c r="AV34" s="74"/>
      <c r="AW34" s="74"/>
      <c r="AX34" s="74"/>
      <c r="AY34" s="74"/>
      <c r="AZ34" s="74"/>
      <c r="BA34" s="74"/>
    </row>
    <row r="35" spans="1:53">
      <c r="A35" t="s">
        <v>500</v>
      </c>
      <c r="B35">
        <v>2014</v>
      </c>
      <c r="C35" s="2">
        <v>5</v>
      </c>
      <c r="D35" s="3">
        <v>41873.489583333336</v>
      </c>
      <c r="E35" s="3" t="s">
        <v>501</v>
      </c>
      <c r="F35" t="s">
        <v>541</v>
      </c>
      <c r="G35" t="s">
        <v>512</v>
      </c>
      <c r="H35">
        <v>6</v>
      </c>
      <c r="I35">
        <v>-250</v>
      </c>
      <c r="J35">
        <v>70</v>
      </c>
      <c r="K35" s="68">
        <v>4.83</v>
      </c>
      <c r="L35" s="45">
        <v>28083.253665666576</v>
      </c>
      <c r="M35" s="45">
        <v>239745.92038147207</v>
      </c>
      <c r="N35" s="45">
        <v>4.5199999999999996</v>
      </c>
      <c r="O35" s="70">
        <v>-3.2340186923017749</v>
      </c>
      <c r="P35" s="45">
        <v>0.12578023162113611</v>
      </c>
      <c r="Q35" s="84">
        <v>1.1076789135360479</v>
      </c>
      <c r="R35" s="84">
        <f>'[1]13CO2'!O35</f>
        <v>-3.34844013498097</v>
      </c>
      <c r="S35" s="73"/>
      <c r="T35" s="7">
        <v>40.156666666666666</v>
      </c>
      <c r="U35" s="45">
        <v>1.4319098024350061</v>
      </c>
      <c r="V35" s="45">
        <v>1.8416666666666668</v>
      </c>
      <c r="W35" s="45">
        <v>1.8890413716762544</v>
      </c>
      <c r="X35" s="70">
        <v>21.747772243757396</v>
      </c>
      <c r="Y35" s="45">
        <v>6399.841735276972</v>
      </c>
      <c r="Z35" s="45">
        <f t="shared" si="0"/>
        <v>6.3998417352769721</v>
      </c>
      <c r="AA35" s="70">
        <v>21.967886010928009</v>
      </c>
      <c r="AB35" s="70">
        <v>0.21828458571669823</v>
      </c>
      <c r="AC35" s="70">
        <v>2.0085188826035709E-7</v>
      </c>
      <c r="AD35" s="74"/>
      <c r="AE35" s="73"/>
      <c r="AF35" s="73"/>
      <c r="AG35" s="73"/>
      <c r="AH35" s="75"/>
      <c r="AI35" s="73"/>
      <c r="AJ35" s="73"/>
      <c r="AK35" s="76"/>
      <c r="AL35" s="73"/>
      <c r="AM35" s="75"/>
      <c r="AN35" s="73"/>
      <c r="AO35" s="73"/>
      <c r="AP35" s="73"/>
      <c r="AQ35" s="7">
        <v>-12.780419790274369</v>
      </c>
      <c r="AR35" s="7">
        <v>-93.268615582490511</v>
      </c>
      <c r="AS35" s="73"/>
      <c r="AT35" s="73"/>
      <c r="AU35" s="73"/>
      <c r="AV35" s="74"/>
      <c r="AW35" s="74"/>
      <c r="AX35" s="74"/>
      <c r="AY35" s="74"/>
      <c r="AZ35" s="74"/>
      <c r="BA35" s="74"/>
    </row>
    <row r="36" spans="1:53" s="22" customFormat="1">
      <c r="A36" s="22" t="s">
        <v>500</v>
      </c>
      <c r="B36" s="22">
        <v>2014</v>
      </c>
      <c r="C36" s="23">
        <v>5</v>
      </c>
      <c r="D36" s="34">
        <v>41873.5</v>
      </c>
      <c r="E36" s="34" t="s">
        <v>501</v>
      </c>
      <c r="F36" s="22" t="s">
        <v>542</v>
      </c>
      <c r="G36" s="22" t="s">
        <v>514</v>
      </c>
      <c r="H36" s="22">
        <v>7</v>
      </c>
      <c r="I36" s="22">
        <v>-350</v>
      </c>
      <c r="J36" s="22">
        <v>70</v>
      </c>
      <c r="K36" s="77">
        <v>4</v>
      </c>
      <c r="L36" s="78">
        <v>22137.260341577457</v>
      </c>
      <c r="M36" s="78">
        <v>209523.35998364168</v>
      </c>
      <c r="N36" s="78">
        <v>4.84</v>
      </c>
      <c r="O36" s="80">
        <v>-5.0861750651917372</v>
      </c>
      <c r="P36" s="78">
        <v>0.1103822902462164</v>
      </c>
      <c r="Q36" s="87">
        <v>1.1056434194716076</v>
      </c>
      <c r="R36" s="84">
        <f>'[1]13CO2'!O36</f>
        <v>-5.3196635666099006</v>
      </c>
      <c r="S36" s="79"/>
      <c r="T36" s="7">
        <v>39.793333333333329</v>
      </c>
      <c r="U36" s="78">
        <v>0.2998078433267406</v>
      </c>
      <c r="V36" s="78">
        <v>2.2816666666666667</v>
      </c>
      <c r="W36" s="78">
        <v>1.3077481637711945</v>
      </c>
      <c r="X36" s="80">
        <v>17.680113457458468</v>
      </c>
      <c r="Y36" s="78">
        <v>5725.660905178559</v>
      </c>
      <c r="Z36" s="45">
        <f t="shared" si="0"/>
        <v>5.7256609051785592</v>
      </c>
      <c r="AA36" s="80">
        <v>18.044381710621447</v>
      </c>
      <c r="AB36" s="80">
        <v>0.36276525268041232</v>
      </c>
      <c r="AC36" s="80">
        <v>6.7913458645110696E-7</v>
      </c>
      <c r="AD36" s="81"/>
      <c r="AE36" s="79"/>
      <c r="AF36" s="79"/>
      <c r="AG36" s="79"/>
      <c r="AH36" s="82"/>
      <c r="AI36" s="79"/>
      <c r="AJ36" s="79"/>
      <c r="AK36" s="83"/>
      <c r="AL36" s="79"/>
      <c r="AM36" s="82"/>
      <c r="AN36" s="79"/>
      <c r="AO36" s="79"/>
      <c r="AP36" s="79"/>
      <c r="AQ36" s="7">
        <v>-12.876804410819556</v>
      </c>
      <c r="AR36" s="7">
        <v>-94.173320578729971</v>
      </c>
      <c r="AS36" s="79"/>
      <c r="AT36" s="79"/>
      <c r="AU36" s="79"/>
      <c r="AV36" s="81"/>
      <c r="AW36" s="81"/>
      <c r="AX36" s="81"/>
      <c r="AY36" s="81"/>
      <c r="AZ36" s="81"/>
      <c r="BA36" s="81"/>
    </row>
    <row r="37" spans="1:53">
      <c r="A37" t="s">
        <v>500</v>
      </c>
      <c r="B37">
        <v>2014</v>
      </c>
      <c r="C37" s="2">
        <v>6</v>
      </c>
      <c r="D37" s="3">
        <v>41912.666666666664</v>
      </c>
      <c r="E37" s="3" t="s">
        <v>501</v>
      </c>
      <c r="F37" t="s">
        <v>543</v>
      </c>
      <c r="G37" t="s">
        <v>426</v>
      </c>
      <c r="H37">
        <v>1</v>
      </c>
      <c r="I37">
        <v>0</v>
      </c>
      <c r="J37" s="88">
        <v>0</v>
      </c>
      <c r="K37" s="68">
        <v>7.14</v>
      </c>
      <c r="L37" s="45">
        <v>30209.210263358509</v>
      </c>
      <c r="M37" s="70">
        <v>170783.74683751093</v>
      </c>
      <c r="N37" s="45">
        <v>5.12</v>
      </c>
      <c r="O37" s="70">
        <v>-6.5957775268558869</v>
      </c>
      <c r="P37" s="45">
        <v>8.0073716037161513E-2</v>
      </c>
      <c r="Q37" s="84">
        <v>1.1039843254049424</v>
      </c>
      <c r="R37" s="84">
        <f>'[1]13CO2'!O37</f>
        <v>-7.0523877639903363</v>
      </c>
      <c r="S37" s="73"/>
      <c r="T37" s="7">
        <v>31.683333333333334</v>
      </c>
      <c r="U37" s="45">
        <v>1.7259528782853515</v>
      </c>
      <c r="V37" s="45">
        <v>0.85423333333333329</v>
      </c>
      <c r="W37" s="45">
        <v>1.4123732447019521</v>
      </c>
      <c r="X37" s="70">
        <v>21.512823925289219</v>
      </c>
      <c r="Y37" s="45">
        <v>4279.9898558813038</v>
      </c>
      <c r="Z37" s="45">
        <f t="shared" si="0"/>
        <v>4.2799898558813041</v>
      </c>
      <c r="AA37" s="70">
        <v>22.425680880119124</v>
      </c>
      <c r="AB37" s="70">
        <v>0.91098627484334838</v>
      </c>
      <c r="AC37" s="70">
        <v>3.584750516358696E-6</v>
      </c>
      <c r="AD37" s="74"/>
      <c r="AE37" s="73"/>
      <c r="AF37" s="73"/>
      <c r="AG37" s="73"/>
      <c r="AH37" s="75"/>
      <c r="AI37" s="73"/>
      <c r="AJ37" s="73"/>
      <c r="AK37" s="76"/>
      <c r="AL37" s="73"/>
      <c r="AM37" s="75"/>
      <c r="AN37" s="73"/>
      <c r="AO37" s="73"/>
      <c r="AP37" s="73"/>
      <c r="AQ37" s="7">
        <v>-11.789274774165007</v>
      </c>
      <c r="AR37" s="7">
        <v>-86.41437577376081</v>
      </c>
      <c r="AS37" s="73"/>
      <c r="AT37" s="73"/>
      <c r="AU37" s="73"/>
      <c r="AV37" s="74"/>
      <c r="AW37" s="74"/>
      <c r="AX37" s="74"/>
      <c r="AY37" s="74"/>
      <c r="AZ37" s="74"/>
      <c r="BA37" s="74"/>
    </row>
    <row r="38" spans="1:53">
      <c r="A38" t="s">
        <v>500</v>
      </c>
      <c r="B38">
        <v>2014</v>
      </c>
      <c r="C38" s="2">
        <v>6</v>
      </c>
      <c r="D38" s="3">
        <v>41912.680555555555</v>
      </c>
      <c r="E38" s="3" t="s">
        <v>501</v>
      </c>
      <c r="F38" t="s">
        <v>544</v>
      </c>
      <c r="G38" t="s">
        <v>504</v>
      </c>
      <c r="H38">
        <v>2</v>
      </c>
      <c r="I38">
        <v>-13</v>
      </c>
      <c r="J38">
        <v>70</v>
      </c>
      <c r="K38" s="68">
        <v>7.59</v>
      </c>
      <c r="L38" s="45">
        <v>51909.495080011518</v>
      </c>
      <c r="M38" s="70">
        <v>172297.40077379663</v>
      </c>
      <c r="N38" s="45">
        <v>4.0999999999999996</v>
      </c>
      <c r="O38" s="70">
        <v>-5.6317719300265843</v>
      </c>
      <c r="P38" s="45">
        <v>5.8166141353883843E-2</v>
      </c>
      <c r="Q38" s="84">
        <v>1.1050438001368228</v>
      </c>
      <c r="R38" s="84">
        <f>'[1]13CO2'!O38</f>
        <v>-5.6773156855198659</v>
      </c>
      <c r="S38" s="73"/>
      <c r="T38" s="7">
        <v>52.35</v>
      </c>
      <c r="U38" s="45">
        <v>1.6572738282134878</v>
      </c>
      <c r="V38" s="45">
        <v>1.399</v>
      </c>
      <c r="W38" s="45">
        <v>1.7567127558891376</v>
      </c>
      <c r="X38" s="70">
        <v>36.379643902261883</v>
      </c>
      <c r="Y38" s="45">
        <v>4266.6225825580959</v>
      </c>
      <c r="Z38" s="45">
        <f t="shared" si="0"/>
        <v>4.2666225825580959</v>
      </c>
      <c r="AA38" s="70">
        <v>36.531412455280659</v>
      </c>
      <c r="AB38" s="70">
        <v>0.14872700003196043</v>
      </c>
      <c r="AC38" s="70">
        <v>5.6653852022616089E-8</v>
      </c>
      <c r="AD38" s="74"/>
      <c r="AE38" s="73"/>
      <c r="AF38" s="73"/>
      <c r="AG38" s="73"/>
      <c r="AH38" s="75"/>
      <c r="AI38" s="73"/>
      <c r="AJ38" s="73"/>
      <c r="AK38" s="76"/>
      <c r="AL38" s="73"/>
      <c r="AM38" s="75"/>
      <c r="AN38" s="73"/>
      <c r="AO38" s="73"/>
      <c r="AP38" s="73"/>
      <c r="AQ38" s="7">
        <v>-10.596117307041977</v>
      </c>
      <c r="AR38" s="7">
        <v>-79.204436175987581</v>
      </c>
      <c r="AS38" s="73"/>
      <c r="AT38" s="73"/>
      <c r="AU38" s="73"/>
      <c r="AV38" s="74"/>
      <c r="AW38" s="74"/>
      <c r="AX38" s="74"/>
      <c r="AY38" s="74"/>
      <c r="AZ38" s="74"/>
      <c r="BA38" s="74"/>
    </row>
    <row r="39" spans="1:53">
      <c r="A39" t="s">
        <v>500</v>
      </c>
      <c r="B39">
        <v>2014</v>
      </c>
      <c r="C39" s="2">
        <v>6</v>
      </c>
      <c r="D39" s="3">
        <v>41912.690972222219</v>
      </c>
      <c r="E39" s="3" t="s">
        <v>501</v>
      </c>
      <c r="F39" t="s">
        <v>545</v>
      </c>
      <c r="G39" t="s">
        <v>506</v>
      </c>
      <c r="H39">
        <v>3</v>
      </c>
      <c r="I39">
        <v>-38</v>
      </c>
      <c r="J39">
        <v>70</v>
      </c>
      <c r="K39" s="68">
        <v>7.59</v>
      </c>
      <c r="L39" s="45">
        <v>75158.608223624571</v>
      </c>
      <c r="M39" s="70">
        <v>144795.72974584129</v>
      </c>
      <c r="N39" s="45">
        <v>4.16</v>
      </c>
      <c r="O39" s="70">
        <v>-4.0629269482965009</v>
      </c>
      <c r="P39" s="45">
        <v>2.8823601440486152E-2</v>
      </c>
      <c r="Q39" s="84">
        <v>1.1067679652630786</v>
      </c>
      <c r="R39" s="84">
        <f>'[1]13CO2'!O39</f>
        <v>-4.1151866522647627</v>
      </c>
      <c r="S39" s="73"/>
      <c r="T39" s="7">
        <v>53.586666666666666</v>
      </c>
      <c r="U39" s="45">
        <v>0.12425344834186029</v>
      </c>
      <c r="V39" s="45">
        <v>0.79446666666666665</v>
      </c>
      <c r="W39" s="45">
        <v>0.86341485659095374</v>
      </c>
      <c r="X39" s="70">
        <v>52.673280661863579</v>
      </c>
      <c r="Y39" s="45">
        <v>3585.5951837756338</v>
      </c>
      <c r="Z39" s="45">
        <f t="shared" si="0"/>
        <v>3.5855951837756339</v>
      </c>
      <c r="AA39" s="70">
        <v>52.924928853834615</v>
      </c>
      <c r="AB39" s="70">
        <v>0.24724171227338079</v>
      </c>
      <c r="AC39" s="70">
        <v>1.081337759801593E-7</v>
      </c>
      <c r="AD39" s="74"/>
      <c r="AE39" s="73"/>
      <c r="AF39" s="73"/>
      <c r="AG39" s="73"/>
      <c r="AH39" s="75"/>
      <c r="AI39" s="73"/>
      <c r="AJ39" s="73"/>
      <c r="AK39" s="76"/>
      <c r="AL39" s="73"/>
      <c r="AM39" s="75"/>
      <c r="AN39" s="73"/>
      <c r="AO39" s="73"/>
      <c r="AP39" s="73"/>
      <c r="AQ39" s="7">
        <v>-11.387753680820474</v>
      </c>
      <c r="AR39" s="7">
        <v>-84.309327393449777</v>
      </c>
      <c r="AS39" s="73"/>
      <c r="AT39" s="73"/>
      <c r="AU39" s="73"/>
      <c r="AV39" s="74"/>
      <c r="AW39" s="74"/>
      <c r="AX39" s="74"/>
      <c r="AY39" s="74"/>
      <c r="AZ39" s="74"/>
      <c r="BA39" s="74"/>
    </row>
    <row r="40" spans="1:53">
      <c r="A40" t="s">
        <v>500</v>
      </c>
      <c r="B40">
        <v>2014</v>
      </c>
      <c r="C40" s="2">
        <v>6</v>
      </c>
      <c r="D40" s="3">
        <v>41912.701388888891</v>
      </c>
      <c r="E40" s="3" t="s">
        <v>501</v>
      </c>
      <c r="F40" t="s">
        <v>546</v>
      </c>
      <c r="G40" t="s">
        <v>508</v>
      </c>
      <c r="H40">
        <v>4</v>
      </c>
      <c r="I40">
        <v>-75</v>
      </c>
      <c r="J40">
        <v>70</v>
      </c>
      <c r="K40" s="68">
        <v>9.25</v>
      </c>
      <c r="L40" s="45">
        <v>74852.718018265106</v>
      </c>
      <c r="M40" s="70">
        <v>120594.44473302465</v>
      </c>
      <c r="N40" s="45">
        <v>4.16</v>
      </c>
      <c r="O40" s="70">
        <v>-3.1899322448830132</v>
      </c>
      <c r="P40" s="45">
        <v>5.2960362536523371E-2</v>
      </c>
      <c r="Q40" s="84">
        <v>1.1077273629069357</v>
      </c>
      <c r="R40" s="84">
        <f>'[1]13CO2'!O40</f>
        <v>-3.2432918839909073</v>
      </c>
      <c r="S40" s="73"/>
      <c r="T40" s="7">
        <v>97.306666666666672</v>
      </c>
      <c r="U40" s="45">
        <v>0.44705012856803727</v>
      </c>
      <c r="V40" s="45">
        <v>5.6453333333333333</v>
      </c>
      <c r="W40" s="45">
        <v>0.54029344750162545</v>
      </c>
      <c r="X40" s="70">
        <v>49.499373524748023</v>
      </c>
      <c r="Y40" s="45">
        <v>2860.2447208162152</v>
      </c>
      <c r="Z40" s="45">
        <f t="shared" si="0"/>
        <v>2.8602447208162154</v>
      </c>
      <c r="AA40" s="70">
        <v>49.74505843845396</v>
      </c>
      <c r="AB40" s="70">
        <v>0.24154317771249262</v>
      </c>
      <c r="AC40" s="70">
        <v>1.1094654687272215E-7</v>
      </c>
      <c r="AD40" s="74"/>
      <c r="AE40" s="73"/>
      <c r="AF40" s="73"/>
      <c r="AG40" s="73"/>
      <c r="AH40" s="75"/>
      <c r="AI40" s="73"/>
      <c r="AJ40" s="73"/>
      <c r="AK40" s="76"/>
      <c r="AL40" s="73"/>
      <c r="AM40" s="75"/>
      <c r="AN40" s="73"/>
      <c r="AO40" s="73"/>
      <c r="AP40" s="73"/>
      <c r="AQ40" s="7">
        <v>-11.713849102049451</v>
      </c>
      <c r="AR40" s="7">
        <v>-86.493652194064026</v>
      </c>
      <c r="AS40" s="73"/>
      <c r="AT40" s="73"/>
      <c r="AU40" s="73"/>
      <c r="AV40" s="74"/>
      <c r="AW40" s="74"/>
      <c r="AX40" s="74"/>
      <c r="AY40" s="74"/>
      <c r="AZ40" s="74"/>
      <c r="BA40" s="74"/>
    </row>
    <row r="41" spans="1:53">
      <c r="A41" t="s">
        <v>500</v>
      </c>
      <c r="B41">
        <v>2014</v>
      </c>
      <c r="C41" s="2">
        <v>6</v>
      </c>
      <c r="D41" s="3">
        <v>41912.711805555555</v>
      </c>
      <c r="E41" s="3" t="s">
        <v>501</v>
      </c>
      <c r="F41" t="s">
        <v>547</v>
      </c>
      <c r="G41" t="s">
        <v>510</v>
      </c>
      <c r="H41">
        <v>5</v>
      </c>
      <c r="I41">
        <v>-150</v>
      </c>
      <c r="J41">
        <v>70</v>
      </c>
      <c r="K41" s="68">
        <v>8.1300000000000008</v>
      </c>
      <c r="L41" s="45">
        <v>112753.57575555523</v>
      </c>
      <c r="M41" s="70">
        <v>368799.66328059236</v>
      </c>
      <c r="N41" s="45">
        <v>4.2699999999999996</v>
      </c>
      <c r="O41" s="70">
        <v>2.3029398983883702</v>
      </c>
      <c r="P41" s="45">
        <v>5.6985085768120051E-2</v>
      </c>
      <c r="Q41" s="84">
        <v>1.1137634542992403</v>
      </c>
      <c r="R41" s="84">
        <f>'[1]13CO2'!O41</f>
        <v>2.2352342411697399</v>
      </c>
      <c r="S41" s="73"/>
      <c r="T41" s="7">
        <v>91.023333333333326</v>
      </c>
      <c r="U41" s="45">
        <v>0.53374514077565693</v>
      </c>
      <c r="V41" s="45">
        <v>3.2783333333333338</v>
      </c>
      <c r="W41" s="45">
        <v>1.0519586909102245</v>
      </c>
      <c r="X41" s="70">
        <v>77.529748970592522</v>
      </c>
      <c r="Y41" s="45">
        <v>9003.9138942334066</v>
      </c>
      <c r="Z41" s="45">
        <f t="shared" si="0"/>
        <v>9.0039138942334063</v>
      </c>
      <c r="AA41" s="70">
        <v>78.01111764697643</v>
      </c>
      <c r="AB41" s="70">
        <v>0.47487343173256619</v>
      </c>
      <c r="AC41" s="70">
        <v>2.719057703952906E-7</v>
      </c>
      <c r="AD41" s="74"/>
      <c r="AE41" s="73"/>
      <c r="AF41" s="73"/>
      <c r="AG41" s="73"/>
      <c r="AH41" s="75"/>
      <c r="AI41" s="73"/>
      <c r="AJ41" s="73"/>
      <c r="AK41" s="76"/>
      <c r="AL41" s="73"/>
      <c r="AM41" s="75"/>
      <c r="AN41" s="73"/>
      <c r="AO41" s="73"/>
      <c r="AP41" s="73"/>
      <c r="AQ41" s="7">
        <v>-12.256502198941327</v>
      </c>
      <c r="AR41" s="7">
        <v>-89.969676045901295</v>
      </c>
      <c r="AS41" s="73"/>
      <c r="AT41" s="73"/>
      <c r="AU41" s="73"/>
      <c r="AV41" s="74"/>
      <c r="AW41" s="74"/>
      <c r="AX41" s="74"/>
      <c r="AY41" s="74"/>
      <c r="AZ41" s="74"/>
      <c r="BA41" s="74"/>
    </row>
    <row r="42" spans="1:53">
      <c r="A42" t="s">
        <v>500</v>
      </c>
      <c r="B42">
        <v>2014</v>
      </c>
      <c r="C42" s="2">
        <v>6</v>
      </c>
      <c r="D42" s="3">
        <v>41912.722222222219</v>
      </c>
      <c r="E42" s="3" t="s">
        <v>501</v>
      </c>
      <c r="F42" t="s">
        <v>548</v>
      </c>
      <c r="G42" t="s">
        <v>512</v>
      </c>
      <c r="H42">
        <v>6</v>
      </c>
      <c r="I42">
        <v>-250</v>
      </c>
      <c r="J42">
        <v>70</v>
      </c>
      <c r="K42" s="68">
        <v>5.75</v>
      </c>
      <c r="L42" s="45">
        <v>26195.044304943251</v>
      </c>
      <c r="M42" s="70">
        <v>149470.92198076367</v>
      </c>
      <c r="N42" s="45">
        <v>4.5999999999999996</v>
      </c>
      <c r="O42" s="70">
        <v>-6.6431547730307559</v>
      </c>
      <c r="P42" s="45">
        <v>2.278815481779959E-2</v>
      </c>
      <c r="Q42" s="84">
        <v>1.1039322556249249</v>
      </c>
      <c r="R42" s="84">
        <f>'[1]13CO2'!O42</f>
        <v>-6.782342918070233</v>
      </c>
      <c r="S42" s="73"/>
      <c r="T42" s="7">
        <v>49.413333333333334</v>
      </c>
      <c r="U42" s="45">
        <v>0.36446148567836878</v>
      </c>
      <c r="V42" s="45">
        <v>2.9103333333333334</v>
      </c>
      <c r="W42" s="45">
        <v>0.58748453112963916</v>
      </c>
      <c r="X42" s="70">
        <v>19.612547255842792</v>
      </c>
      <c r="Y42" s="45">
        <v>3889.5247667033441</v>
      </c>
      <c r="Z42" s="45">
        <f t="shared" si="0"/>
        <v>3.8895247667033441</v>
      </c>
      <c r="AA42" s="70">
        <v>19.856516372160787</v>
      </c>
      <c r="AB42" s="70">
        <v>0.24231564612472389</v>
      </c>
      <c r="AC42" s="70">
        <v>2.7592367486554516E-7</v>
      </c>
      <c r="AD42" s="74"/>
      <c r="AE42" s="73"/>
      <c r="AF42" s="73"/>
      <c r="AG42" s="73"/>
      <c r="AH42" s="75"/>
      <c r="AI42" s="73"/>
      <c r="AJ42" s="73"/>
      <c r="AK42" s="76"/>
      <c r="AL42" s="73"/>
      <c r="AM42" s="75"/>
      <c r="AN42" s="73"/>
      <c r="AO42" s="73"/>
      <c r="AP42" s="73"/>
      <c r="AQ42" s="7">
        <v>-12.724163298897322</v>
      </c>
      <c r="AR42" s="7">
        <v>-92.918515601227</v>
      </c>
      <c r="AS42" s="73"/>
      <c r="AT42" s="73"/>
      <c r="AU42" s="73"/>
      <c r="AV42" s="74"/>
      <c r="AW42" s="74"/>
      <c r="AX42" s="74"/>
      <c r="AY42" s="74"/>
      <c r="AZ42" s="74"/>
      <c r="BA42" s="74"/>
    </row>
    <row r="43" spans="1:53" s="22" customFormat="1">
      <c r="A43" s="22" t="s">
        <v>500</v>
      </c>
      <c r="B43" s="22">
        <v>2014</v>
      </c>
      <c r="C43" s="23">
        <v>6</v>
      </c>
      <c r="D43" s="34">
        <v>41912.732638888891</v>
      </c>
      <c r="E43" s="34" t="s">
        <v>501</v>
      </c>
      <c r="F43" s="22" t="s">
        <v>549</v>
      </c>
      <c r="G43" s="22" t="s">
        <v>514</v>
      </c>
      <c r="H43" s="22">
        <v>7</v>
      </c>
      <c r="I43" s="22">
        <v>-350</v>
      </c>
      <c r="J43" s="22">
        <v>70</v>
      </c>
      <c r="K43" s="77">
        <v>4</v>
      </c>
      <c r="L43" s="78">
        <v>22132.260270472387</v>
      </c>
      <c r="M43" s="80">
        <v>178851.8151843462</v>
      </c>
      <c r="N43" s="78">
        <v>4.9000000000000004</v>
      </c>
      <c r="O43" s="80">
        <v>-5.6094815170968255</v>
      </c>
      <c r="P43" s="78">
        <v>2.9659737018389087E-2</v>
      </c>
      <c r="Q43" s="87">
        <v>1.1050682977854775</v>
      </c>
      <c r="R43" s="84">
        <f>'[1]13CO2'!O43</f>
        <v>-5.8767660122569323</v>
      </c>
      <c r="S43" s="79"/>
      <c r="T43" s="7">
        <v>42.696666666666665</v>
      </c>
      <c r="U43" s="78">
        <v>1.2127783420489626</v>
      </c>
      <c r="V43" s="78">
        <v>2.581</v>
      </c>
      <c r="W43" s="78">
        <v>0.2712127082526149</v>
      </c>
      <c r="X43" s="80">
        <v>17.676120107646028</v>
      </c>
      <c r="Y43" s="78">
        <v>4887.4972513861139</v>
      </c>
      <c r="Z43" s="45">
        <f t="shared" si="0"/>
        <v>4.8874972513861143</v>
      </c>
      <c r="AA43" s="80">
        <v>18.094043621571196</v>
      </c>
      <c r="AB43" s="80">
        <v>0.41641616280322152</v>
      </c>
      <c r="AC43" s="80">
        <v>8.9507153240241665E-7</v>
      </c>
      <c r="AD43" s="81"/>
      <c r="AE43" s="79"/>
      <c r="AF43" s="79"/>
      <c r="AG43" s="79"/>
      <c r="AH43" s="82"/>
      <c r="AI43" s="79"/>
      <c r="AJ43" s="79"/>
      <c r="AK43" s="83"/>
      <c r="AL43" s="79"/>
      <c r="AM43" s="82"/>
      <c r="AN43" s="79"/>
      <c r="AO43" s="79"/>
      <c r="AP43" s="79"/>
      <c r="AQ43" s="7">
        <v>-12.888949925223571</v>
      </c>
      <c r="AR43" s="7">
        <v>-94.08998155764688</v>
      </c>
      <c r="AS43" s="79"/>
      <c r="AT43" s="79"/>
      <c r="AU43" s="79"/>
      <c r="AV43" s="81"/>
      <c r="AW43" s="81"/>
      <c r="AX43" s="81"/>
      <c r="AY43" s="81"/>
      <c r="AZ43" s="81"/>
      <c r="BA43" s="81"/>
    </row>
    <row r="44" spans="1:53">
      <c r="A44" t="s">
        <v>500</v>
      </c>
      <c r="B44">
        <v>2014</v>
      </c>
      <c r="C44" s="2">
        <v>7</v>
      </c>
      <c r="D44" s="3">
        <v>41927.416666666664</v>
      </c>
      <c r="E44" s="3" t="s">
        <v>501</v>
      </c>
      <c r="F44" t="s">
        <v>550</v>
      </c>
      <c r="G44" t="s">
        <v>426</v>
      </c>
      <c r="H44">
        <v>1</v>
      </c>
      <c r="I44">
        <v>0</v>
      </c>
      <c r="J44" s="88">
        <v>0</v>
      </c>
      <c r="K44" s="68">
        <v>5.67</v>
      </c>
      <c r="L44" s="45">
        <v>11512.6467091824</v>
      </c>
      <c r="M44" s="45">
        <v>5044.7074515632512</v>
      </c>
      <c r="N44" s="45">
        <v>4.41</v>
      </c>
      <c r="O44" s="70">
        <v>-14.065578035427027</v>
      </c>
      <c r="P44" s="45">
        <v>6.759807689572199E-2</v>
      </c>
      <c r="Q44" s="84">
        <v>1.095773992671377</v>
      </c>
      <c r="R44" s="84">
        <f>'[1]13CO2'!O44</f>
        <v>-14.155729746378739</v>
      </c>
      <c r="S44" s="73"/>
      <c r="T44" s="7">
        <v>31.893333333333331</v>
      </c>
      <c r="U44" s="45">
        <v>2.3232687151731728</v>
      </c>
      <c r="V44" s="45">
        <v>0.46970000000000001</v>
      </c>
      <c r="W44" s="45">
        <v>0.21290185224611471</v>
      </c>
      <c r="X44" s="70">
        <v>8.6448237944388087</v>
      </c>
      <c r="Y44" s="45">
        <v>131.56211112843002</v>
      </c>
      <c r="Z44" s="45">
        <f t="shared" si="0"/>
        <v>0.13156211112843003</v>
      </c>
      <c r="AA44" s="70">
        <v>8.7143708279747525</v>
      </c>
      <c r="AB44" s="70">
        <v>6.8821450566619757E-2</v>
      </c>
      <c r="AC44" s="70">
        <v>5.0471782615752633E-8</v>
      </c>
      <c r="AD44" s="74"/>
      <c r="AE44" s="73"/>
      <c r="AF44" s="73"/>
      <c r="AG44" s="73"/>
      <c r="AH44" s="75"/>
      <c r="AI44" s="73"/>
      <c r="AJ44" s="73"/>
      <c r="AK44" s="76"/>
      <c r="AL44" s="73"/>
      <c r="AM44" s="75"/>
      <c r="AN44" s="73"/>
      <c r="AO44" s="73"/>
      <c r="AP44" s="73"/>
      <c r="AQ44" s="7">
        <v>-12.16144375611827</v>
      </c>
      <c r="AR44" s="7">
        <v>-87.684278405453341</v>
      </c>
      <c r="AS44" s="73"/>
      <c r="AT44" s="73"/>
      <c r="AU44" s="73"/>
      <c r="AV44" s="74"/>
      <c r="AW44" s="74"/>
      <c r="AX44" s="74"/>
      <c r="AY44" s="74"/>
      <c r="AZ44" s="74"/>
      <c r="BA44" s="74"/>
    </row>
    <row r="45" spans="1:53">
      <c r="A45" t="s">
        <v>500</v>
      </c>
      <c r="B45">
        <v>2014</v>
      </c>
      <c r="C45" s="2">
        <v>7</v>
      </c>
      <c r="D45" s="3">
        <v>41927.5</v>
      </c>
      <c r="E45" s="3" t="s">
        <v>501</v>
      </c>
      <c r="F45" t="s">
        <v>551</v>
      </c>
      <c r="G45" t="s">
        <v>504</v>
      </c>
      <c r="H45">
        <v>2</v>
      </c>
      <c r="I45">
        <v>-13</v>
      </c>
      <c r="J45">
        <v>70</v>
      </c>
      <c r="K45" s="68">
        <v>4.97</v>
      </c>
      <c r="L45" s="45">
        <v>22234.455705050332</v>
      </c>
      <c r="M45" s="45">
        <v>74560.969549701564</v>
      </c>
      <c r="N45" s="45">
        <v>4.16</v>
      </c>
      <c r="O45" s="70">
        <v>-8.7169213755362804</v>
      </c>
      <c r="P45" s="45">
        <v>1.667932852365455E-2</v>
      </c>
      <c r="Q45" s="84">
        <v>1.1016530366968891</v>
      </c>
      <c r="R45" s="84">
        <f>'[1]13CO2'!O45</f>
        <v>-8.7672582001888433</v>
      </c>
      <c r="S45" s="73"/>
      <c r="T45" s="7">
        <v>28.03</v>
      </c>
      <c r="U45" s="45">
        <v>1.1923492662909994</v>
      </c>
      <c r="V45" s="45">
        <v>0.35509999999999997</v>
      </c>
      <c r="W45" s="45">
        <v>2.6726335081251205</v>
      </c>
      <c r="X45" s="70">
        <v>17.129750875669924</v>
      </c>
      <c r="Y45" s="45">
        <v>1982.5776960423307</v>
      </c>
      <c r="Z45" s="45">
        <f t="shared" si="0"/>
        <v>1.9825776960423307</v>
      </c>
      <c r="AA45" s="70">
        <v>17.206507701099547</v>
      </c>
      <c r="AB45" s="70">
        <v>7.5324232581374315E-2</v>
      </c>
      <c r="AC45" s="70">
        <v>3.0388744392019705E-8</v>
      </c>
      <c r="AD45" s="74"/>
      <c r="AE45" s="73"/>
      <c r="AF45" s="73"/>
      <c r="AG45" s="73"/>
      <c r="AH45" s="75"/>
      <c r="AI45" s="73"/>
      <c r="AJ45" s="73"/>
      <c r="AK45" s="76"/>
      <c r="AL45" s="73"/>
      <c r="AM45" s="75"/>
      <c r="AN45" s="73"/>
      <c r="AO45" s="73"/>
      <c r="AP45" s="73"/>
      <c r="AQ45" s="7">
        <v>-12.000954683259742</v>
      </c>
      <c r="AR45" s="7">
        <v>-87.075767799687924</v>
      </c>
      <c r="AS45" s="73"/>
      <c r="AT45" s="73"/>
      <c r="AU45" s="73"/>
      <c r="AV45" s="74"/>
      <c r="AW45" s="74"/>
      <c r="AX45" s="74"/>
      <c r="AY45" s="74"/>
      <c r="AZ45" s="74"/>
      <c r="BA45" s="74"/>
    </row>
    <row r="46" spans="1:53">
      <c r="A46" t="s">
        <v>500</v>
      </c>
      <c r="B46">
        <v>2014</v>
      </c>
      <c r="C46" s="2">
        <v>7</v>
      </c>
      <c r="D46" s="3">
        <v>41927.513888888891</v>
      </c>
      <c r="E46" s="3" t="s">
        <v>501</v>
      </c>
      <c r="F46" t="s">
        <v>552</v>
      </c>
      <c r="G46" t="s">
        <v>506</v>
      </c>
      <c r="H46">
        <v>3</v>
      </c>
      <c r="I46">
        <v>-38</v>
      </c>
      <c r="J46">
        <v>70</v>
      </c>
      <c r="K46" s="68">
        <v>4.97</v>
      </c>
      <c r="L46" s="45">
        <v>71876.032959071832</v>
      </c>
      <c r="M46" s="45">
        <v>243646.09229894492</v>
      </c>
      <c r="N46" s="45">
        <v>4.1500000000000004</v>
      </c>
      <c r="O46" s="70">
        <v>-2.8666742771139431</v>
      </c>
      <c r="P46" s="45">
        <v>7.6293512175020492E-2</v>
      </c>
      <c r="Q46" s="84">
        <v>1.1080826099761876</v>
      </c>
      <c r="R46" s="84">
        <f>'[1]13CO2'!O46</f>
        <v>-2.9158701984214974</v>
      </c>
      <c r="S46" s="73"/>
      <c r="T46" s="7">
        <v>47.079999999999991</v>
      </c>
      <c r="U46" s="45">
        <v>0.63968650579335229</v>
      </c>
      <c r="V46" s="45">
        <v>0.65536666666666676</v>
      </c>
      <c r="W46" s="45">
        <v>1.4869406240220124</v>
      </c>
      <c r="X46" s="70">
        <v>55.374350281067699</v>
      </c>
      <c r="Y46" s="45">
        <v>6478.5545471986516</v>
      </c>
      <c r="Z46" s="45">
        <f t="shared" si="0"/>
        <v>6.4785545471986516</v>
      </c>
      <c r="AA46" s="70">
        <v>55.616934492741535</v>
      </c>
      <c r="AB46" s="70">
        <v>0.2379536179431278</v>
      </c>
      <c r="AC46" s="70">
        <v>9.3814583081791638E-8</v>
      </c>
      <c r="AD46" s="74"/>
      <c r="AE46" s="73"/>
      <c r="AF46" s="73"/>
      <c r="AG46" s="73"/>
      <c r="AH46" s="75"/>
      <c r="AI46" s="73"/>
      <c r="AJ46" s="73"/>
      <c r="AK46" s="76"/>
      <c r="AL46" s="73"/>
      <c r="AM46" s="75"/>
      <c r="AN46" s="73"/>
      <c r="AO46" s="73"/>
      <c r="AP46" s="73"/>
      <c r="AQ46" s="7">
        <v>-11.384713564892557</v>
      </c>
      <c r="AR46" s="7">
        <v>-84.218073908797678</v>
      </c>
      <c r="AS46" s="73"/>
      <c r="AT46" s="73"/>
      <c r="AU46" s="73"/>
      <c r="AV46" s="74"/>
      <c r="AW46" s="74"/>
      <c r="AX46" s="74"/>
      <c r="AY46" s="74"/>
      <c r="AZ46" s="74"/>
      <c r="BA46" s="74"/>
    </row>
    <row r="47" spans="1:53">
      <c r="A47" t="s">
        <v>500</v>
      </c>
      <c r="B47">
        <v>2014</v>
      </c>
      <c r="C47" s="2">
        <v>7</v>
      </c>
      <c r="D47" s="3">
        <v>41927.527777777781</v>
      </c>
      <c r="E47" s="3" t="s">
        <v>501</v>
      </c>
      <c r="F47" t="s">
        <v>553</v>
      </c>
      <c r="G47" t="s">
        <v>508</v>
      </c>
      <c r="H47">
        <v>4</v>
      </c>
      <c r="I47">
        <v>-75</v>
      </c>
      <c r="J47">
        <v>70</v>
      </c>
      <c r="K47" s="68">
        <v>7.36</v>
      </c>
      <c r="L47" s="45">
        <v>86308.470152430193</v>
      </c>
      <c r="M47" s="45">
        <v>270790.08399936726</v>
      </c>
      <c r="N47" s="45">
        <v>4.16</v>
      </c>
      <c r="O47" s="70">
        <v>-2.1010272685010829</v>
      </c>
      <c r="P47" s="45">
        <v>7.0885823688520408E-2</v>
      </c>
      <c r="Q47" s="84">
        <v>1.1089240140303314</v>
      </c>
      <c r="R47" s="84">
        <f>'[1]13CO2'!O47</f>
        <v>-2.153127099784931</v>
      </c>
      <c r="S47" s="73"/>
      <c r="T47" s="7">
        <v>57.873333333333335</v>
      </c>
      <c r="U47" s="45">
        <v>0.70024845068759245</v>
      </c>
      <c r="V47" s="45">
        <v>1.1669999999999998</v>
      </c>
      <c r="W47" s="45">
        <v>1.6857168442935708</v>
      </c>
      <c r="X47" s="70">
        <v>60.983107151113593</v>
      </c>
      <c r="Y47" s="45">
        <v>6746.6035543640628</v>
      </c>
      <c r="Z47" s="45">
        <f t="shared" si="0"/>
        <v>6.7466035543640626</v>
      </c>
      <c r="AA47" s="70">
        <v>61.272876137355993</v>
      </c>
      <c r="AB47" s="70">
        <v>0.28466746586747277</v>
      </c>
      <c r="AC47" s="70">
        <v>1.2364381033369646E-7</v>
      </c>
      <c r="AD47" s="74"/>
      <c r="AE47" s="73"/>
      <c r="AF47" s="73"/>
      <c r="AG47" s="73"/>
      <c r="AH47" s="75"/>
      <c r="AI47" s="73"/>
      <c r="AJ47" s="73"/>
      <c r="AK47" s="76"/>
      <c r="AL47" s="73"/>
      <c r="AM47" s="75"/>
      <c r="AN47" s="73"/>
      <c r="AO47" s="73"/>
      <c r="AP47" s="73"/>
      <c r="AQ47" s="7">
        <v>-11.66013328349505</v>
      </c>
      <c r="AR47" s="7">
        <v>-86.35860125327936</v>
      </c>
      <c r="AS47" s="73"/>
      <c r="AT47" s="73"/>
      <c r="AU47" s="73"/>
      <c r="AV47" s="74"/>
      <c r="AW47" s="74"/>
      <c r="AX47" s="74"/>
      <c r="AY47" s="74"/>
      <c r="AZ47" s="74"/>
      <c r="BA47" s="74"/>
    </row>
    <row r="48" spans="1:53">
      <c r="A48" t="s">
        <v>500</v>
      </c>
      <c r="B48">
        <v>2014</v>
      </c>
      <c r="C48" s="2">
        <v>7</v>
      </c>
      <c r="D48" s="3">
        <v>41927.538194444445</v>
      </c>
      <c r="E48" s="3" t="s">
        <v>501</v>
      </c>
      <c r="F48" t="s">
        <v>554</v>
      </c>
      <c r="G48" t="s">
        <v>510</v>
      </c>
      <c r="H48">
        <v>5</v>
      </c>
      <c r="I48">
        <v>-150</v>
      </c>
      <c r="J48">
        <v>70</v>
      </c>
      <c r="K48" s="68">
        <v>7.89</v>
      </c>
      <c r="L48" s="45">
        <v>95045.546889120335</v>
      </c>
      <c r="M48" s="45">
        <v>263396.84455379343</v>
      </c>
      <c r="N48" s="45">
        <v>4.26</v>
      </c>
      <c r="O48" s="70">
        <v>0.93566729602121956</v>
      </c>
      <c r="P48" s="45">
        <v>6.1455675083754428E-2</v>
      </c>
      <c r="Q48" s="84">
        <v>1.1122610337409895</v>
      </c>
      <c r="R48" s="84">
        <f>'[1]13CO2'!O48</f>
        <v>0.86969745995050829</v>
      </c>
      <c r="S48" s="73"/>
      <c r="T48" s="7">
        <v>79.36</v>
      </c>
      <c r="U48" s="45">
        <v>1.4884427600825874</v>
      </c>
      <c r="V48" s="45">
        <v>2.6186666666666665</v>
      </c>
      <c r="W48" s="45">
        <v>1.3013623135572372</v>
      </c>
      <c r="X48" s="70">
        <v>65.908076702292632</v>
      </c>
      <c r="Y48" s="45">
        <v>6471.1673698358218</v>
      </c>
      <c r="Z48" s="45">
        <f t="shared" si="0"/>
        <v>6.4711673698358219</v>
      </c>
      <c r="AA48" s="70">
        <v>66.305862758926466</v>
      </c>
      <c r="AB48" s="70">
        <v>0.39226541053237451</v>
      </c>
      <c r="AC48" s="70">
        <v>2.1793072308382023E-7</v>
      </c>
      <c r="AD48" s="74"/>
      <c r="AE48" s="73"/>
      <c r="AF48" s="73"/>
      <c r="AG48" s="73"/>
      <c r="AH48" s="75"/>
      <c r="AI48" s="73"/>
      <c r="AJ48" s="73"/>
      <c r="AK48" s="76"/>
      <c r="AL48" s="73"/>
      <c r="AM48" s="75"/>
      <c r="AN48" s="73"/>
      <c r="AO48" s="73"/>
      <c r="AP48" s="73"/>
      <c r="AQ48" s="7">
        <v>-12.104933993811427</v>
      </c>
      <c r="AR48" s="7">
        <v>-89.126213529430402</v>
      </c>
      <c r="AS48" s="73"/>
      <c r="AT48" s="73"/>
      <c r="AU48" s="73"/>
      <c r="AV48" s="74"/>
      <c r="AW48" s="74"/>
      <c r="AX48" s="74"/>
      <c r="AY48" s="74"/>
      <c r="AZ48" s="74"/>
      <c r="BA48" s="74"/>
    </row>
    <row r="49" spans="1:53">
      <c r="A49" t="s">
        <v>500</v>
      </c>
      <c r="B49">
        <v>2014</v>
      </c>
      <c r="C49" s="2">
        <v>7</v>
      </c>
      <c r="D49" s="3">
        <v>41927.527777777781</v>
      </c>
      <c r="E49" s="3" t="s">
        <v>501</v>
      </c>
      <c r="F49" t="s">
        <v>555</v>
      </c>
      <c r="G49" t="s">
        <v>512</v>
      </c>
      <c r="H49">
        <v>6</v>
      </c>
      <c r="I49">
        <v>-250</v>
      </c>
      <c r="J49">
        <v>70</v>
      </c>
      <c r="K49" s="68">
        <v>5.99</v>
      </c>
      <c r="L49" s="45">
        <v>26247.725801666296</v>
      </c>
      <c r="M49" s="45">
        <v>152715.80599809025</v>
      </c>
      <c r="N49" s="45">
        <v>4.5199999999999996</v>
      </c>
      <c r="O49" s="70">
        <v>-7.3306092003727858</v>
      </c>
      <c r="P49" s="45">
        <v>8.1731266966809518E-3</v>
      </c>
      <c r="Q49" s="84">
        <v>1.1031767053130477</v>
      </c>
      <c r="R49" s="84">
        <f>'[1]13CO2'!O49</f>
        <v>-7.4470235480617664</v>
      </c>
      <c r="S49" s="73"/>
      <c r="T49" s="7">
        <v>37.473333333333329</v>
      </c>
      <c r="U49" s="45">
        <v>0.99860419738470385</v>
      </c>
      <c r="V49" s="45">
        <v>1.5746666666666667</v>
      </c>
      <c r="W49" s="45">
        <v>0.79909339916075273</v>
      </c>
      <c r="X49" s="70">
        <v>19.481274615045365</v>
      </c>
      <c r="Y49" s="45">
        <v>3947.918644904732</v>
      </c>
      <c r="Z49" s="45">
        <f t="shared" si="0"/>
        <v>3.9479186449047319</v>
      </c>
      <c r="AA49" s="70">
        <v>19.684328803993573</v>
      </c>
      <c r="AB49" s="70">
        <v>0.20141513830852031</v>
      </c>
      <c r="AC49" s="70">
        <v>1.9219293033684212E-7</v>
      </c>
      <c r="AD49" s="74"/>
      <c r="AE49" s="73"/>
      <c r="AF49" s="73"/>
      <c r="AG49" s="73"/>
      <c r="AH49" s="75"/>
      <c r="AI49" s="73"/>
      <c r="AJ49" s="73"/>
      <c r="AK49" s="76"/>
      <c r="AL49" s="73"/>
      <c r="AM49" s="75"/>
      <c r="AN49" s="73"/>
      <c r="AO49" s="73"/>
      <c r="AP49" s="73"/>
      <c r="AQ49" s="7">
        <v>-12.549151809459985</v>
      </c>
      <c r="AR49" s="7">
        <v>-91.434891586318273</v>
      </c>
      <c r="AS49" s="73"/>
      <c r="AT49" s="73"/>
      <c r="AU49" s="73"/>
      <c r="AV49" s="74"/>
      <c r="AW49" s="74"/>
      <c r="AX49" s="74"/>
      <c r="AY49" s="74"/>
      <c r="AZ49" s="74"/>
      <c r="BA49" s="74"/>
    </row>
    <row r="50" spans="1:53" s="22" customFormat="1">
      <c r="A50" s="22" t="s">
        <v>500</v>
      </c>
      <c r="B50" s="22">
        <v>2014</v>
      </c>
      <c r="C50" s="23">
        <v>7</v>
      </c>
      <c r="D50" s="34">
        <v>41927.513888888891</v>
      </c>
      <c r="E50" s="34" t="s">
        <v>501</v>
      </c>
      <c r="F50" s="22" t="s">
        <v>556</v>
      </c>
      <c r="G50" s="22" t="s">
        <v>514</v>
      </c>
      <c r="H50" s="22">
        <v>7</v>
      </c>
      <c r="I50" s="22">
        <v>-350</v>
      </c>
      <c r="J50" s="22">
        <v>70</v>
      </c>
      <c r="K50" s="77">
        <v>4</v>
      </c>
      <c r="L50" s="78">
        <v>22303.686076010777</v>
      </c>
      <c r="M50" s="78">
        <v>189922.24566214514</v>
      </c>
      <c r="N50" s="78">
        <v>4.9800000000000004</v>
      </c>
      <c r="O50" s="80">
        <v>-6.1307786137180083</v>
      </c>
      <c r="P50" s="78">
        <v>2.0620378270051264E-2</v>
      </c>
      <c r="Q50" s="87">
        <v>1.1044953777603022</v>
      </c>
      <c r="R50" s="87">
        <f>'[1]13CO2'!O50</f>
        <v>-6.4506362161791522</v>
      </c>
      <c r="S50" s="79"/>
      <c r="T50" s="7">
        <v>35.243333333333332</v>
      </c>
      <c r="U50" s="78">
        <v>0.33851376464908267</v>
      </c>
      <c r="V50" s="78">
        <v>1.8739999999999999</v>
      </c>
      <c r="W50" s="78">
        <v>1.6334288009620015</v>
      </c>
      <c r="X50" s="80">
        <v>17.813030802315978</v>
      </c>
      <c r="Y50" s="78">
        <v>5190.0197529113821</v>
      </c>
      <c r="Z50" s="78">
        <f t="shared" si="0"/>
        <v>5.1900197529113816</v>
      </c>
      <c r="AA50" s="80">
        <v>18.319077374277526</v>
      </c>
      <c r="AB50" s="80">
        <v>0.50452007647981767</v>
      </c>
      <c r="AC50" s="80">
        <v>1.3037929239747828E-6</v>
      </c>
      <c r="AD50" s="81"/>
      <c r="AE50" s="79"/>
      <c r="AF50" s="79"/>
      <c r="AG50" s="79"/>
      <c r="AH50" s="82"/>
      <c r="AI50" s="79"/>
      <c r="AJ50" s="79"/>
      <c r="AK50" s="83"/>
      <c r="AL50" s="79"/>
      <c r="AM50" s="82"/>
      <c r="AN50" s="79"/>
      <c r="AO50" s="79"/>
      <c r="AP50" s="79"/>
      <c r="AQ50" s="7">
        <v>-12.779519318721837</v>
      </c>
      <c r="AR50" s="7">
        <v>-93.339330747796581</v>
      </c>
      <c r="AS50" s="79"/>
      <c r="AT50" s="79"/>
      <c r="AU50" s="79"/>
      <c r="AV50" s="81"/>
      <c r="AW50" s="81"/>
      <c r="AX50" s="81"/>
      <c r="AY50" s="81"/>
      <c r="AZ50" s="81"/>
      <c r="BA50" s="81"/>
    </row>
    <row r="51" spans="1:53">
      <c r="A51" t="s">
        <v>500</v>
      </c>
      <c r="B51">
        <v>2015</v>
      </c>
      <c r="C51" s="2">
        <v>1</v>
      </c>
      <c r="D51" s="3">
        <v>42131.375</v>
      </c>
      <c r="E51" s="3" t="s">
        <v>501</v>
      </c>
      <c r="F51" t="s">
        <v>557</v>
      </c>
      <c r="G51" t="s">
        <v>426</v>
      </c>
      <c r="H51">
        <v>1</v>
      </c>
      <c r="I51">
        <v>0</v>
      </c>
      <c r="J51" s="88">
        <v>0</v>
      </c>
      <c r="K51">
        <v>4.7300000000000004</v>
      </c>
      <c r="L51" s="45">
        <v>7533.9392819826808</v>
      </c>
      <c r="M51" s="85"/>
      <c r="N51" s="45">
        <v>4.55</v>
      </c>
      <c r="O51" s="70">
        <v>-16.97394740134721</v>
      </c>
      <c r="P51" s="45">
        <v>2.0388722372919225E-2</v>
      </c>
      <c r="Q51" s="89">
        <f t="shared" ref="Q51:Q79" si="1" xml:space="preserve"> 100 / (1 + 1 / (0.0112372*(1 + O51/1000)))</f>
        <v>1.0925769281015334</v>
      </c>
      <c r="R51" s="84">
        <f>'[1]13CO2'!O51</f>
        <v>-17.096276667421225</v>
      </c>
      <c r="S51" s="90">
        <v>-56.565821564117314</v>
      </c>
      <c r="T51" s="90">
        <v>20.446666666666665</v>
      </c>
      <c r="U51" s="45">
        <v>0.1572163475871024</v>
      </c>
      <c r="V51" s="45">
        <v>0.3004</v>
      </c>
      <c r="W51" s="45">
        <v>2.559788072831481</v>
      </c>
      <c r="X51" s="70">
        <v>5.8559095926175848</v>
      </c>
      <c r="Y51" s="91">
        <f>Z51*1000</f>
        <v>52.287937000000007</v>
      </c>
      <c r="Z51" s="92">
        <v>5.2287937000000007E-2</v>
      </c>
      <c r="AA51" s="70">
        <v>5.9192189490009808</v>
      </c>
      <c r="AB51" s="70">
        <v>6.2816478148741459E-2</v>
      </c>
      <c r="AC51" s="70">
        <v>6.1737360167439105E-8</v>
      </c>
      <c r="AD51" s="93">
        <v>61396</v>
      </c>
      <c r="AE51">
        <v>101.76</v>
      </c>
      <c r="AF51" t="s">
        <v>459</v>
      </c>
      <c r="AG51" s="94">
        <v>-16.3</v>
      </c>
      <c r="AH51" s="95">
        <v>62156</v>
      </c>
      <c r="AI51" s="96">
        <v>111.61069999999999</v>
      </c>
      <c r="AJ51" s="2" t="s">
        <v>459</v>
      </c>
      <c r="AK51" s="72">
        <v>17.2</v>
      </c>
      <c r="AL51" s="97">
        <v>-28.57</v>
      </c>
      <c r="AM51" s="95">
        <v>62138</v>
      </c>
      <c r="AN51" s="96">
        <v>100.8224</v>
      </c>
      <c r="AO51" s="2" t="s">
        <v>459</v>
      </c>
      <c r="AP51" s="98">
        <v>-56.744</v>
      </c>
      <c r="AQ51" s="7">
        <v>-13.022443638824614</v>
      </c>
      <c r="AR51" s="7">
        <v>-94.24562791049911</v>
      </c>
      <c r="AS51" s="45">
        <f t="shared" ref="AS51:AS57" si="2">((AE51/100)-1)*1000</f>
        <v>17.600000000000058</v>
      </c>
      <c r="AT51" s="45">
        <f t="shared" ref="AT51:AT57" si="3">((AI51/100)-1)*1000</f>
        <v>116.10699999999996</v>
      </c>
      <c r="AU51" s="45">
        <f>((AN51/100)-1)*1000</f>
        <v>8.2240000000000091</v>
      </c>
      <c r="AV51" s="99">
        <f>(LOG(AS51)*- 36.0952)+2069.21</f>
        <v>2024.2529711527147</v>
      </c>
      <c r="AW51" s="2">
        <f>(LOG(AT51)*- 36.0952)+2069.21</f>
        <v>1994.6785229430966</v>
      </c>
      <c r="AX51" s="100">
        <f>(LOG(AU51)*- 36.0952)+2069.21</f>
        <v>2036.1798924292796</v>
      </c>
      <c r="AY51" s="93">
        <v>1955</v>
      </c>
      <c r="AZ51" s="2">
        <v>1957</v>
      </c>
      <c r="BA51" s="93">
        <v>1955</v>
      </c>
    </row>
    <row r="52" spans="1:53">
      <c r="A52" t="s">
        <v>500</v>
      </c>
      <c r="B52">
        <v>2015</v>
      </c>
      <c r="C52" s="2">
        <v>1</v>
      </c>
      <c r="D52" s="3">
        <v>42131.75277777778</v>
      </c>
      <c r="E52" s="3" t="s">
        <v>501</v>
      </c>
      <c r="F52" t="s">
        <v>558</v>
      </c>
      <c r="G52" t="s">
        <v>35</v>
      </c>
      <c r="H52" s="73"/>
      <c r="I52">
        <v>0</v>
      </c>
      <c r="J52" s="88">
        <v>70</v>
      </c>
      <c r="K52">
        <v>4.7300000000000004</v>
      </c>
      <c r="L52" s="45">
        <v>5305.6919854187872</v>
      </c>
      <c r="M52" s="85"/>
      <c r="N52" s="45">
        <v>4.55</v>
      </c>
      <c r="O52" s="70">
        <v>-17.42550672862837</v>
      </c>
      <c r="P52" s="45">
        <v>8.8724292051275994E-2</v>
      </c>
      <c r="Q52" s="89">
        <f t="shared" si="1"/>
        <v>1.0920805268344338</v>
      </c>
      <c r="R52" s="84">
        <f>'[1]13CO2'!O52</f>
        <v>-17.547835994702385</v>
      </c>
      <c r="S52" s="90">
        <v>-61.693481292919735</v>
      </c>
      <c r="T52" s="90">
        <v>20.573333333333334</v>
      </c>
      <c r="U52" s="45">
        <v>0.36481951552811381</v>
      </c>
      <c r="V52" s="45">
        <v>0.33589999999999992</v>
      </c>
      <c r="W52" s="45">
        <v>1.5648778328016002</v>
      </c>
      <c r="X52" s="70">
        <v>4.1239584538716398</v>
      </c>
      <c r="Y52" s="91">
        <f>Z52*1000</f>
        <v>40.91807</v>
      </c>
      <c r="Z52" s="92">
        <v>4.0918070000000001E-2</v>
      </c>
      <c r="AA52" s="70">
        <v>4.1685433558987519</v>
      </c>
      <c r="AB52" s="70">
        <v>4.4237798075046665E-2</v>
      </c>
      <c r="AC52" s="70">
        <v>4.3477841376376489E-8</v>
      </c>
      <c r="AD52" s="2">
        <v>61397</v>
      </c>
      <c r="AE52">
        <v>101.53</v>
      </c>
      <c r="AF52" t="s">
        <v>459</v>
      </c>
      <c r="AG52" s="94">
        <v>-17.8</v>
      </c>
      <c r="AH52" s="71">
        <v>62157</v>
      </c>
      <c r="AI52" s="96">
        <v>111.0561</v>
      </c>
      <c r="AJ52" s="2" t="s">
        <v>459</v>
      </c>
      <c r="AK52" s="72">
        <v>19.5</v>
      </c>
      <c r="AL52" s="97">
        <v>-28.555</v>
      </c>
      <c r="AM52" s="101"/>
      <c r="AN52" s="102"/>
      <c r="AO52" s="102"/>
      <c r="AP52" s="102"/>
      <c r="AQ52" s="7">
        <v>-13.169003145033543</v>
      </c>
      <c r="AR52" s="7">
        <v>-95.03786362027499</v>
      </c>
      <c r="AS52" s="45">
        <f t="shared" si="2"/>
        <v>15.300000000000091</v>
      </c>
      <c r="AT52" s="45">
        <f t="shared" si="3"/>
        <v>110.56099999999991</v>
      </c>
      <c r="AU52" s="102"/>
      <c r="AV52" s="99">
        <f t="shared" ref="AV52:AW54" si="4">(LOG(AS52)*- 36.0952)+2069.21</f>
        <v>2026.4483258663527</v>
      </c>
      <c r="AW52" s="2">
        <f t="shared" si="4"/>
        <v>1995.44577860032</v>
      </c>
      <c r="AX52" s="102"/>
      <c r="AY52" s="93">
        <v>1955</v>
      </c>
      <c r="AZ52" s="2">
        <v>1957</v>
      </c>
      <c r="BA52" s="102"/>
    </row>
    <row r="53" spans="1:53">
      <c r="A53" t="s">
        <v>500</v>
      </c>
      <c r="B53">
        <v>2015</v>
      </c>
      <c r="C53" s="2">
        <v>1</v>
      </c>
      <c r="D53" s="3">
        <v>42131.6875</v>
      </c>
      <c r="E53" s="3" t="s">
        <v>501</v>
      </c>
      <c r="F53" t="s">
        <v>559</v>
      </c>
      <c r="G53" t="s">
        <v>560</v>
      </c>
      <c r="H53" s="73"/>
      <c r="I53">
        <v>-25</v>
      </c>
      <c r="J53">
        <v>70</v>
      </c>
      <c r="K53">
        <v>0.91</v>
      </c>
      <c r="L53" s="45">
        <v>4409.0851909478888</v>
      </c>
      <c r="M53" s="85"/>
      <c r="N53" s="45">
        <v>4.3600000000000003</v>
      </c>
      <c r="O53" s="103"/>
      <c r="P53" s="45">
        <v>4.7330751103272235E-2</v>
      </c>
      <c r="Q53" s="89">
        <f t="shared" si="1"/>
        <v>1.1112328541711085</v>
      </c>
      <c r="R53" s="84">
        <f>'[1]13CO2'!O53</f>
        <v>-7.4254525895155618E-2</v>
      </c>
      <c r="S53" s="90">
        <v>-78.263432467083462</v>
      </c>
      <c r="T53" s="90">
        <v>24.483333333333334</v>
      </c>
      <c r="U53" s="45">
        <v>1.1669794806861609</v>
      </c>
      <c r="V53" s="45">
        <v>0.46369999999999995</v>
      </c>
      <c r="W53" s="45">
        <v>1.7012291069030079</v>
      </c>
      <c r="X53" s="70">
        <v>3.9633348107735911</v>
      </c>
      <c r="Y53" s="86"/>
      <c r="Z53" s="86"/>
      <c r="AA53" s="70">
        <v>3.9883841902818968</v>
      </c>
      <c r="AB53" s="70">
        <v>2.4717304720037154E-2</v>
      </c>
      <c r="AC53" s="70">
        <v>1.3828291688254045E-8</v>
      </c>
      <c r="AD53" s="93">
        <v>61394</v>
      </c>
      <c r="AE53">
        <v>107.56</v>
      </c>
      <c r="AF53" t="s">
        <v>459</v>
      </c>
      <c r="AG53" s="94">
        <v>0.1</v>
      </c>
      <c r="AH53" s="95">
        <v>62155</v>
      </c>
      <c r="AI53" s="96">
        <v>110.2166</v>
      </c>
      <c r="AJ53" s="2" t="s">
        <v>459</v>
      </c>
      <c r="AK53" s="72">
        <v>36.6</v>
      </c>
      <c r="AL53" s="97">
        <v>-28.076000000000001</v>
      </c>
      <c r="AM53" s="95">
        <v>62137</v>
      </c>
      <c r="AN53" s="96">
        <v>108.264</v>
      </c>
      <c r="AO53" s="2" t="s">
        <v>459</v>
      </c>
      <c r="AP53" s="98">
        <v>-66.497</v>
      </c>
      <c r="AQ53" s="7">
        <v>-10.779716623421111</v>
      </c>
      <c r="AR53" s="7">
        <v>-79.685714629416722</v>
      </c>
      <c r="AS53" s="45">
        <f t="shared" si="2"/>
        <v>75.600000000000108</v>
      </c>
      <c r="AT53" s="45">
        <f t="shared" si="3"/>
        <v>102.16599999999998</v>
      </c>
      <c r="AU53" s="45">
        <f>((AN53/100)-1)*1000</f>
        <v>82.640000000000043</v>
      </c>
      <c r="AV53" s="2">
        <f t="shared" si="4"/>
        <v>2001.4043800870249</v>
      </c>
      <c r="AW53" s="2">
        <f t="shared" si="4"/>
        <v>1996.6836839833684</v>
      </c>
      <c r="AX53" s="2">
        <f>(LOG(AU53)*- 36.0952)+2069.21</f>
        <v>2000.0086323762134</v>
      </c>
      <c r="AY53" s="2">
        <v>1957</v>
      </c>
      <c r="AZ53" s="2">
        <v>1957</v>
      </c>
      <c r="BA53" s="2">
        <v>1957</v>
      </c>
    </row>
    <row r="54" spans="1:53">
      <c r="A54" t="s">
        <v>500</v>
      </c>
      <c r="B54">
        <v>2015</v>
      </c>
      <c r="C54" s="2">
        <v>1</v>
      </c>
      <c r="D54" s="3">
        <v>42131.677083333336</v>
      </c>
      <c r="E54" s="3" t="s">
        <v>501</v>
      </c>
      <c r="F54" s="88" t="s">
        <v>561</v>
      </c>
      <c r="G54" t="s">
        <v>508</v>
      </c>
      <c r="H54">
        <v>4</v>
      </c>
      <c r="I54">
        <v>-75</v>
      </c>
      <c r="J54">
        <v>70</v>
      </c>
      <c r="K54">
        <v>1.5920000000000001</v>
      </c>
      <c r="L54" s="45">
        <v>73506.627193203531</v>
      </c>
      <c r="M54" s="45">
        <v>292143.39322024904</v>
      </c>
      <c r="N54" s="45">
        <v>4.1399999999999997</v>
      </c>
      <c r="O54" s="70">
        <v>0.60911882968364228</v>
      </c>
      <c r="P54" s="45">
        <v>9.1179493308528523E-2</v>
      </c>
      <c r="Q54" s="89">
        <f t="shared" si="1"/>
        <v>1.1119022008625683</v>
      </c>
      <c r="R54" s="84">
        <f>'[1]13CO2'!O54</f>
        <v>0.56369447435721298</v>
      </c>
      <c r="S54" s="90">
        <v>-80.754425026693283</v>
      </c>
      <c r="T54" s="90">
        <v>50.620000000000005</v>
      </c>
      <c r="U54" s="45">
        <v>0.15680074937166474</v>
      </c>
      <c r="V54" s="45">
        <v>0.71720000000000006</v>
      </c>
      <c r="W54" s="45">
        <v>1.0828152992389226</v>
      </c>
      <c r="X54" s="70">
        <v>64.342884073036942</v>
      </c>
      <c r="Y54" s="45">
        <v>8564.410458141836</v>
      </c>
      <c r="Z54" s="45">
        <f t="shared" si="0"/>
        <v>8.5644104581418361</v>
      </c>
      <c r="AA54" s="70">
        <v>64.594820278596316</v>
      </c>
      <c r="AB54" s="70">
        <v>0.246558148612081</v>
      </c>
      <c r="AC54" s="70">
        <v>8.5064963512529577E-8</v>
      </c>
      <c r="AD54" s="93">
        <v>61393</v>
      </c>
      <c r="AE54">
        <v>105.75</v>
      </c>
      <c r="AF54" t="s">
        <v>459</v>
      </c>
      <c r="AG54" s="94">
        <v>1.1000000000000001</v>
      </c>
      <c r="AH54" s="95">
        <v>62154</v>
      </c>
      <c r="AI54" s="96">
        <v>104.5025</v>
      </c>
      <c r="AJ54" s="2" t="s">
        <v>459</v>
      </c>
      <c r="AK54" s="72">
        <v>41.5</v>
      </c>
      <c r="AL54" s="97">
        <v>-27.277000000000001</v>
      </c>
      <c r="AM54" s="95">
        <v>62136</v>
      </c>
      <c r="AN54" s="96">
        <v>107.08799999999999</v>
      </c>
      <c r="AO54" s="2" t="s">
        <v>459</v>
      </c>
      <c r="AP54" s="98">
        <v>-70.989999999999995</v>
      </c>
      <c r="AQ54" s="7">
        <v>-11.842607958133637</v>
      </c>
      <c r="AR54" s="7">
        <v>-86.85514100929791</v>
      </c>
      <c r="AS54" s="45">
        <f t="shared" si="2"/>
        <v>57.500000000000107</v>
      </c>
      <c r="AT54" s="45">
        <f t="shared" si="3"/>
        <v>45.024999999999871</v>
      </c>
      <c r="AU54" s="45">
        <f>((AN54/100)-1)*1000</f>
        <v>70.879999999999825</v>
      </c>
      <c r="AV54" s="2">
        <f t="shared" si="4"/>
        <v>2005.6944372123589</v>
      </c>
      <c r="AW54" s="2">
        <f t="shared" si="4"/>
        <v>2009.5282572320175</v>
      </c>
      <c r="AX54" s="2">
        <f>(LOG(AU54)*- 36.0952)+2069.21</f>
        <v>2002.4149766232711</v>
      </c>
      <c r="AY54" s="2">
        <v>1956</v>
      </c>
      <c r="AZ54" s="2">
        <v>1956</v>
      </c>
      <c r="BA54" s="2">
        <v>1957</v>
      </c>
    </row>
    <row r="55" spans="1:53">
      <c r="A55" t="s">
        <v>500</v>
      </c>
      <c r="B55">
        <v>2015</v>
      </c>
      <c r="C55" s="2">
        <v>1</v>
      </c>
      <c r="D55" s="3">
        <v>42131.666666666664</v>
      </c>
      <c r="E55" s="3" t="s">
        <v>501</v>
      </c>
      <c r="F55" s="88" t="s">
        <v>562</v>
      </c>
      <c r="G55" t="s">
        <v>510</v>
      </c>
      <c r="H55">
        <v>5</v>
      </c>
      <c r="I55">
        <v>-150</v>
      </c>
      <c r="J55">
        <v>70</v>
      </c>
      <c r="K55">
        <v>2.9129999999999998</v>
      </c>
      <c r="L55" s="45">
        <v>73135.221677944995</v>
      </c>
      <c r="M55" s="45">
        <v>400421.13585857366</v>
      </c>
      <c r="N55" s="45">
        <v>4.29</v>
      </c>
      <c r="O55" s="70">
        <v>3.471367292431184</v>
      </c>
      <c r="P55" s="45">
        <v>9.2776613432480934E-2</v>
      </c>
      <c r="Q55" s="89">
        <f t="shared" si="1"/>
        <v>1.1150473386334321</v>
      </c>
      <c r="R55" s="84">
        <f>'[1]13CO2'!O55</f>
        <v>3.405793283613773</v>
      </c>
      <c r="S55" s="90">
        <v>-80.980282846065606</v>
      </c>
      <c r="T55" s="90">
        <v>48.01</v>
      </c>
      <c r="U55" s="45">
        <v>0.48447004164186724</v>
      </c>
      <c r="V55" s="45">
        <v>1.048</v>
      </c>
      <c r="W55" s="45">
        <v>0.66793893129770443</v>
      </c>
      <c r="X55" s="70">
        <v>60.853073382562236</v>
      </c>
      <c r="Y55" s="45">
        <v>11290.117515416443</v>
      </c>
      <c r="Z55" s="45">
        <f t="shared" si="0"/>
        <v>11.290117515416442</v>
      </c>
      <c r="AA55" s="70">
        <v>61.199904588609925</v>
      </c>
      <c r="AB55" s="70">
        <v>0.34173571067123859</v>
      </c>
      <c r="AC55" s="70">
        <v>1.7403861517549678E-7</v>
      </c>
      <c r="AD55" s="93">
        <v>61392</v>
      </c>
      <c r="AE55">
        <v>99.55</v>
      </c>
      <c r="AF55">
        <v>36</v>
      </c>
      <c r="AG55" s="94">
        <v>4.3</v>
      </c>
      <c r="AH55" s="95">
        <v>62153</v>
      </c>
      <c r="AI55" s="96">
        <v>99.764300000000006</v>
      </c>
      <c r="AJ55" s="104">
        <v>19</v>
      </c>
      <c r="AK55" s="97">
        <v>34.6</v>
      </c>
      <c r="AL55" s="97">
        <v>-27.327999999999999</v>
      </c>
      <c r="AM55" s="95">
        <v>62135</v>
      </c>
      <c r="AN55" s="96">
        <v>101.7379</v>
      </c>
      <c r="AO55" s="2" t="s">
        <v>459</v>
      </c>
      <c r="AP55" s="98">
        <v>-70.082999999999998</v>
      </c>
      <c r="AQ55" s="7">
        <v>-12.427190286904818</v>
      </c>
      <c r="AR55" s="7">
        <v>-91.05120952253553</v>
      </c>
      <c r="AS55" s="45">
        <f t="shared" si="2"/>
        <v>-4.5000000000000595</v>
      </c>
      <c r="AT55" s="45">
        <f t="shared" si="3"/>
        <v>-2.3569999999999425</v>
      </c>
      <c r="AU55" s="45">
        <f>((AN55/100)-1)*1000</f>
        <v>17.379000000000033</v>
      </c>
      <c r="AV55" s="105">
        <f>2015-65-AF55</f>
        <v>1914</v>
      </c>
      <c r="AW55" s="105">
        <f>2015-65-AJ55</f>
        <v>1931</v>
      </c>
      <c r="AX55" s="100">
        <f>(LOG(AU55)*- 36.0952)+2069.21</f>
        <v>2024.4510574447636</v>
      </c>
      <c r="AY55" s="105">
        <f>2015-65-AF55</f>
        <v>1914</v>
      </c>
      <c r="AZ55" s="105">
        <f>2015-65-AJ55</f>
        <v>1931</v>
      </c>
      <c r="BA55" s="93">
        <v>1955</v>
      </c>
    </row>
    <row r="56" spans="1:53">
      <c r="A56" t="s">
        <v>500</v>
      </c>
      <c r="B56">
        <v>2015</v>
      </c>
      <c r="C56" s="2">
        <v>1</v>
      </c>
      <c r="D56" s="3">
        <v>42131.645833333336</v>
      </c>
      <c r="E56" s="3" t="s">
        <v>501</v>
      </c>
      <c r="F56" t="s">
        <v>563</v>
      </c>
      <c r="G56" t="s">
        <v>512</v>
      </c>
      <c r="H56">
        <v>6</v>
      </c>
      <c r="I56">
        <v>-250</v>
      </c>
      <c r="J56">
        <v>70</v>
      </c>
      <c r="K56">
        <v>4</v>
      </c>
      <c r="L56" s="45">
        <v>15742.373253197547</v>
      </c>
      <c r="M56" s="45">
        <v>102407.28363899431</v>
      </c>
      <c r="N56" s="45">
        <v>4.58</v>
      </c>
      <c r="O56" s="70">
        <v>-6.4906398824127827</v>
      </c>
      <c r="P56" s="45">
        <v>2.756265589525056E-2</v>
      </c>
      <c r="Q56" s="89">
        <f t="shared" si="1"/>
        <v>1.104099876332463</v>
      </c>
      <c r="R56" s="84">
        <f>'[1]13CO2'!O56</f>
        <v>-6.620124074561625</v>
      </c>
      <c r="S56" s="90">
        <v>-91.407581619110829</v>
      </c>
      <c r="T56" s="90">
        <v>22.89</v>
      </c>
      <c r="U56" s="45">
        <v>0.37326359743633108</v>
      </c>
      <c r="V56" s="45">
        <v>0.6653</v>
      </c>
      <c r="W56" s="45">
        <v>3.9767793642932502E-2</v>
      </c>
      <c r="X56" s="70">
        <v>12.572781857899907</v>
      </c>
      <c r="Y56" s="45">
        <v>2798.4916831378619</v>
      </c>
      <c r="Z56" s="45">
        <f t="shared" si="0"/>
        <v>2.7984916831378617</v>
      </c>
      <c r="AA56" s="70">
        <v>12.7156066439439</v>
      </c>
      <c r="AB56" s="70">
        <v>0.14176597674991617</v>
      </c>
      <c r="AC56" s="70">
        <v>1.4584857198063837E-7</v>
      </c>
      <c r="AD56" s="93">
        <v>61389</v>
      </c>
      <c r="AE56">
        <v>98.97</v>
      </c>
      <c r="AF56">
        <v>83</v>
      </c>
      <c r="AG56" s="94">
        <v>-6.5</v>
      </c>
      <c r="AH56" s="95">
        <v>62149</v>
      </c>
      <c r="AI56" s="96">
        <v>107.53959999999999</v>
      </c>
      <c r="AJ56" s="2" t="s">
        <v>459</v>
      </c>
      <c r="AK56" s="72">
        <v>20</v>
      </c>
      <c r="AL56" s="97">
        <v>-28.34</v>
      </c>
      <c r="AM56" s="95">
        <v>62134</v>
      </c>
      <c r="AN56" s="96">
        <v>98.265100000000004</v>
      </c>
      <c r="AO56" s="104">
        <v>141</v>
      </c>
      <c r="AP56" s="98">
        <v>-69.138000000000005</v>
      </c>
      <c r="AQ56" s="7">
        <v>-12.998553776342721</v>
      </c>
      <c r="AR56" s="7">
        <v>-94.222946767526551</v>
      </c>
      <c r="AS56" s="45">
        <f t="shared" si="2"/>
        <v>-10.299999999999976</v>
      </c>
      <c r="AT56" s="45">
        <f t="shared" si="3"/>
        <v>75.396000000000015</v>
      </c>
      <c r="AU56" s="45">
        <f>((AN56/100)-1)*1000</f>
        <v>-17.348999999999947</v>
      </c>
      <c r="AV56" s="105">
        <f>2015-65-AF56</f>
        <v>1867</v>
      </c>
      <c r="AW56" s="2">
        <f>(LOG(AT56)*- 36.0952)+2069.21</f>
        <v>2001.446737433803</v>
      </c>
      <c r="AX56" s="105">
        <f>2015-65-AO56</f>
        <v>1809</v>
      </c>
      <c r="AY56" s="105">
        <f>2015-65-AF56</f>
        <v>1867</v>
      </c>
      <c r="AZ56" s="2">
        <v>1957</v>
      </c>
      <c r="BA56" s="105">
        <f>2015-65-AO56</f>
        <v>1809</v>
      </c>
    </row>
    <row r="57" spans="1:53" s="22" customFormat="1">
      <c r="A57" s="22" t="s">
        <v>500</v>
      </c>
      <c r="B57" s="22">
        <v>2015</v>
      </c>
      <c r="C57" s="23">
        <v>1</v>
      </c>
      <c r="D57" s="34">
        <v>42131.635416666664</v>
      </c>
      <c r="E57" s="34" t="s">
        <v>501</v>
      </c>
      <c r="F57" s="106" t="s">
        <v>564</v>
      </c>
      <c r="G57" s="22" t="s">
        <v>514</v>
      </c>
      <c r="H57" s="22">
        <v>7</v>
      </c>
      <c r="I57" s="22">
        <v>-350</v>
      </c>
      <c r="J57" s="22">
        <v>70</v>
      </c>
      <c r="K57" s="22">
        <v>4</v>
      </c>
      <c r="L57" s="78">
        <v>12556.679479562583</v>
      </c>
      <c r="M57" s="78">
        <v>45506.504086774352</v>
      </c>
      <c r="N57" s="78">
        <v>4.6500000000000004</v>
      </c>
      <c r="O57" s="80">
        <v>-11.904102426654447</v>
      </c>
      <c r="P57" s="78">
        <v>2.8346075566116936E-2</v>
      </c>
      <c r="Q57" s="107">
        <f t="shared" si="1"/>
        <v>1.0981498902452989</v>
      </c>
      <c r="R57" s="87">
        <f>'[1]13CO2'!O57</f>
        <v>-12.055936995558996</v>
      </c>
      <c r="S57" s="108">
        <v>-89.942219040281756</v>
      </c>
      <c r="T57" s="108">
        <v>22.843333333333334</v>
      </c>
      <c r="U57" s="78">
        <v>0.29147795644882601</v>
      </c>
      <c r="V57" s="78">
        <v>0.66216666666666668</v>
      </c>
      <c r="W57" s="78">
        <v>1.7122117149316767</v>
      </c>
      <c r="X57" s="80">
        <v>10.028500113478247</v>
      </c>
      <c r="Y57" s="78">
        <v>1243.5597224163205</v>
      </c>
      <c r="Z57" s="78">
        <f t="shared" si="0"/>
        <v>1.2435597224163204</v>
      </c>
      <c r="AA57" s="80">
        <v>10.162200955183764</v>
      </c>
      <c r="AB57" s="80">
        <v>0.13285460660855181</v>
      </c>
      <c r="AC57" s="80">
        <v>1.6058566871173544E-7</v>
      </c>
      <c r="AD57" s="23">
        <v>61388</v>
      </c>
      <c r="AE57" s="22">
        <v>98.69</v>
      </c>
      <c r="AF57" s="22">
        <v>106</v>
      </c>
      <c r="AG57" s="109">
        <v>-10.8</v>
      </c>
      <c r="AH57" s="110">
        <v>62148</v>
      </c>
      <c r="AI57" s="111">
        <v>107.44629999999999</v>
      </c>
      <c r="AJ57" s="23" t="s">
        <v>459</v>
      </c>
      <c r="AK57" s="112">
        <v>20.9</v>
      </c>
      <c r="AL57" s="113">
        <v>-28.5</v>
      </c>
      <c r="AM57" s="110">
        <v>62133</v>
      </c>
      <c r="AN57" s="111">
        <v>100.3506</v>
      </c>
      <c r="AO57" s="23" t="s">
        <v>459</v>
      </c>
      <c r="AP57" s="114">
        <v>-73.494</v>
      </c>
      <c r="AQ57" s="37">
        <v>-13.036940178439307</v>
      </c>
      <c r="AR57" s="37">
        <v>-94.474310930732827</v>
      </c>
      <c r="AS57" s="45">
        <f t="shared" si="2"/>
        <v>-13.100000000000001</v>
      </c>
      <c r="AT57" s="45">
        <f t="shared" si="3"/>
        <v>74.462999999999951</v>
      </c>
      <c r="AU57" s="45">
        <f>((AN57/100)-1)*1000</f>
        <v>3.5060000000000091</v>
      </c>
      <c r="AV57" s="105">
        <f>2015-65-AF57</f>
        <v>1844</v>
      </c>
      <c r="AW57" s="2">
        <f>(LOG(AT57)*- 36.0952)+2069.21</f>
        <v>2001.6419322070612</v>
      </c>
      <c r="AX57" s="100">
        <f>(LOG(AU57)*- 36.0952)+2069.21</f>
        <v>2049.5449050827206</v>
      </c>
      <c r="AY57" s="105">
        <f>2015-65-AF57</f>
        <v>1844</v>
      </c>
      <c r="AZ57" s="2">
        <v>1957</v>
      </c>
      <c r="BA57" s="93">
        <v>1955</v>
      </c>
    </row>
    <row r="58" spans="1:53">
      <c r="A58" t="s">
        <v>500</v>
      </c>
      <c r="B58">
        <v>2015</v>
      </c>
      <c r="C58" s="2">
        <v>2</v>
      </c>
      <c r="D58" s="3">
        <v>42163.628472222219</v>
      </c>
      <c r="E58" s="3" t="s">
        <v>501</v>
      </c>
      <c r="F58" s="56" t="s">
        <v>565</v>
      </c>
      <c r="G58" t="s">
        <v>426</v>
      </c>
      <c r="H58">
        <v>1</v>
      </c>
      <c r="I58">
        <v>0</v>
      </c>
      <c r="J58" s="88">
        <v>0</v>
      </c>
      <c r="K58">
        <v>6.78</v>
      </c>
      <c r="L58" s="45">
        <v>8748.3968838233541</v>
      </c>
      <c r="M58" s="85"/>
      <c r="N58" s="45">
        <v>4.45</v>
      </c>
      <c r="O58" s="70">
        <v>-17.236562190863101</v>
      </c>
      <c r="P58" s="45">
        <v>5.8459387612255498E-2</v>
      </c>
      <c r="Q58" s="89">
        <f t="shared" si="1"/>
        <v>1.0922882350491792</v>
      </c>
      <c r="R58" s="84">
        <f>'[1]13CO2'!O58</f>
        <v>-17.336910731509672</v>
      </c>
      <c r="S58" s="115">
        <v>-51.168021762659457</v>
      </c>
      <c r="T58" s="115">
        <v>22.78</v>
      </c>
      <c r="U58" s="45">
        <v>0.17559262510974943</v>
      </c>
      <c r="V58" s="45">
        <v>0.32663333333333333</v>
      </c>
      <c r="W58" s="45">
        <v>2.9872087608851898</v>
      </c>
      <c r="X58" s="70">
        <v>6.3107027887820211</v>
      </c>
      <c r="Y58" s="91">
        <f>Z58*1000</f>
        <v>596.54931050000005</v>
      </c>
      <c r="Z58" s="92">
        <v>0.59654931050000004</v>
      </c>
      <c r="AA58" s="70">
        <v>6.3678665176538205</v>
      </c>
      <c r="AB58" s="70">
        <v>5.6633512190598832E-2</v>
      </c>
      <c r="AC58" s="70">
        <v>4.7126822277591641E-8</v>
      </c>
      <c r="AD58" s="74"/>
      <c r="AE58" s="19"/>
      <c r="AF58" s="19"/>
      <c r="AG58" s="19"/>
      <c r="AH58" s="75"/>
      <c r="AI58" s="19"/>
      <c r="AJ58" s="19"/>
      <c r="AK58" s="76"/>
      <c r="AL58" s="19"/>
      <c r="AM58" s="75"/>
      <c r="AN58" s="19"/>
      <c r="AO58" s="19"/>
      <c r="AP58" s="19"/>
      <c r="AQ58" s="7">
        <v>-12.096906476048696</v>
      </c>
      <c r="AR58" s="7">
        <v>-88.445386185540912</v>
      </c>
      <c r="AS58" s="73"/>
      <c r="AT58" s="73"/>
      <c r="AU58" s="73"/>
      <c r="AV58" s="74"/>
      <c r="AW58" s="74"/>
      <c r="AX58" s="74"/>
      <c r="AY58" s="74"/>
      <c r="AZ58" s="74"/>
      <c r="BA58" s="74"/>
    </row>
    <row r="59" spans="1:53">
      <c r="A59" t="s">
        <v>500</v>
      </c>
      <c r="B59">
        <v>2015</v>
      </c>
      <c r="C59" s="2">
        <v>2</v>
      </c>
      <c r="D59" s="3">
        <v>42163.697916666664</v>
      </c>
      <c r="E59" s="3" t="s">
        <v>501</v>
      </c>
      <c r="F59" s="56" t="s">
        <v>566</v>
      </c>
      <c r="G59" t="s">
        <v>504</v>
      </c>
      <c r="H59">
        <v>2</v>
      </c>
      <c r="I59">
        <v>-13</v>
      </c>
      <c r="J59" s="88">
        <v>70</v>
      </c>
      <c r="K59">
        <v>8.9</v>
      </c>
      <c r="L59" s="45">
        <v>30633.184811874093</v>
      </c>
      <c r="M59" s="45">
        <v>86170.611750764656</v>
      </c>
      <c r="N59" s="45">
        <v>4.13</v>
      </c>
      <c r="O59" s="70">
        <v>-8.7907186758600417</v>
      </c>
      <c r="P59" s="45">
        <v>0.1332280000600477</v>
      </c>
      <c r="Q59" s="89">
        <f t="shared" si="1"/>
        <v>1.1015719262103338</v>
      </c>
      <c r="R59" s="84">
        <f>'[1]13CO2'!O59</f>
        <v>-8.8403237970497273</v>
      </c>
      <c r="S59" s="115">
        <v>-78.309410915264579</v>
      </c>
      <c r="T59" s="115">
        <v>29.476666666666663</v>
      </c>
      <c r="U59" s="45">
        <v>0.33981633385314181</v>
      </c>
      <c r="V59" s="45">
        <v>0.50053333333333339</v>
      </c>
      <c r="W59" s="45">
        <v>0.73306636657614843</v>
      </c>
      <c r="X59" s="70">
        <v>20.504492056979736</v>
      </c>
      <c r="Y59" s="45">
        <v>2062.1950520639034</v>
      </c>
      <c r="Z59" s="45">
        <f t="shared" si="0"/>
        <v>2.0621950520639034</v>
      </c>
      <c r="AA59" s="70">
        <v>20.598838509524384</v>
      </c>
      <c r="AB59" s="70">
        <v>9.2631415444950169E-2</v>
      </c>
      <c r="AC59" s="70">
        <v>3.9305217862849706E-8</v>
      </c>
      <c r="AD59" s="74"/>
      <c r="AE59" s="73"/>
      <c r="AF59" s="19"/>
      <c r="AG59" s="19"/>
      <c r="AH59" s="75"/>
      <c r="AI59" s="73"/>
      <c r="AJ59" s="19"/>
      <c r="AK59" s="76"/>
      <c r="AL59" s="19"/>
      <c r="AM59" s="75"/>
      <c r="AN59" s="19"/>
      <c r="AO59" s="19"/>
      <c r="AP59" s="19"/>
      <c r="AQ59" s="7">
        <v>-10.345399561665776</v>
      </c>
      <c r="AR59" s="7">
        <v>-78.544336644198737</v>
      </c>
      <c r="AS59" s="73"/>
      <c r="AT59" s="73"/>
      <c r="AU59" s="73"/>
      <c r="AV59" s="74"/>
      <c r="AW59" s="74"/>
      <c r="AX59" s="74"/>
      <c r="AY59" s="74"/>
      <c r="AZ59" s="74"/>
      <c r="BA59" s="74"/>
    </row>
    <row r="60" spans="1:53">
      <c r="A60" t="s">
        <v>500</v>
      </c>
      <c r="B60">
        <v>2015</v>
      </c>
      <c r="C60" s="2">
        <v>2</v>
      </c>
      <c r="D60" s="3">
        <v>42163.690972222219</v>
      </c>
      <c r="E60" s="3" t="s">
        <v>501</v>
      </c>
      <c r="F60" s="56" t="s">
        <v>567</v>
      </c>
      <c r="G60" t="s">
        <v>506</v>
      </c>
      <c r="H60">
        <v>3</v>
      </c>
      <c r="I60">
        <v>-38</v>
      </c>
      <c r="J60">
        <v>70</v>
      </c>
      <c r="K60">
        <v>7.58</v>
      </c>
      <c r="L60" s="45">
        <v>69882.056746058006</v>
      </c>
      <c r="M60" s="45">
        <v>282172.65204382571</v>
      </c>
      <c r="N60" s="45">
        <v>4.17</v>
      </c>
      <c r="O60" s="70">
        <v>-0.42740501371717787</v>
      </c>
      <c r="P60" s="45">
        <v>8.9066267464175175E-2</v>
      </c>
      <c r="Q60" s="89">
        <f t="shared" si="1"/>
        <v>1.1107631832086158</v>
      </c>
      <c r="R60" s="84">
        <f>'[1]13CO2'!O60</f>
        <v>-0.4808691107955631</v>
      </c>
      <c r="S60" s="115">
        <v>-83.477485628010101</v>
      </c>
      <c r="T60" s="115">
        <v>44.52</v>
      </c>
      <c r="U60" s="45">
        <v>1.2317187664739619</v>
      </c>
      <c r="V60" s="45">
        <v>0.61433333333333329</v>
      </c>
      <c r="W60" s="45">
        <v>1.5719958177539233</v>
      </c>
      <c r="X60" s="70">
        <v>48.992676966457481</v>
      </c>
      <c r="Y60" s="45">
        <v>6989.3250962854972</v>
      </c>
      <c r="Z60" s="45">
        <f t="shared" si="0"/>
        <v>6.9893250962854969</v>
      </c>
      <c r="AA60" s="70">
        <v>49.232041568629789</v>
      </c>
      <c r="AB60" s="70">
        <v>0.23526558411726872</v>
      </c>
      <c r="AC60" s="70">
        <v>1.052610408331958E-7</v>
      </c>
      <c r="AD60" s="74"/>
      <c r="AE60" s="19"/>
      <c r="AF60" s="19"/>
      <c r="AG60" s="19"/>
      <c r="AH60" s="75"/>
      <c r="AI60" s="19"/>
      <c r="AJ60" s="19"/>
      <c r="AK60" s="76"/>
      <c r="AL60" s="19"/>
      <c r="AM60" s="75"/>
      <c r="AN60" s="19"/>
      <c r="AO60" s="19"/>
      <c r="AP60" s="19"/>
      <c r="AQ60" s="7">
        <v>-11.676862082894662</v>
      </c>
      <c r="AR60" s="7">
        <v>-86.021453246186937</v>
      </c>
      <c r="AS60" s="73"/>
      <c r="AT60" s="73"/>
      <c r="AU60" s="73"/>
      <c r="AV60" s="74"/>
      <c r="AW60" s="74"/>
      <c r="AX60" s="74"/>
      <c r="AY60" s="74"/>
      <c r="AZ60" s="74"/>
      <c r="BA60" s="74"/>
    </row>
    <row r="61" spans="1:53">
      <c r="A61" t="s">
        <v>500</v>
      </c>
      <c r="B61">
        <v>2015</v>
      </c>
      <c r="C61" s="2">
        <v>2</v>
      </c>
      <c r="D61" s="3">
        <v>42163.684027777781</v>
      </c>
      <c r="E61" s="3" t="s">
        <v>501</v>
      </c>
      <c r="F61" s="56" t="s">
        <v>568</v>
      </c>
      <c r="G61" t="s">
        <v>508</v>
      </c>
      <c r="H61">
        <v>4</v>
      </c>
      <c r="I61">
        <v>-75</v>
      </c>
      <c r="J61">
        <v>70</v>
      </c>
      <c r="K61">
        <v>5.1749999999999998</v>
      </c>
      <c r="L61" s="45">
        <v>77203.054322839816</v>
      </c>
      <c r="M61" s="45">
        <v>301428.39597059315</v>
      </c>
      <c r="N61" s="45">
        <v>4.21</v>
      </c>
      <c r="O61" s="70">
        <v>0.48647787492506911</v>
      </c>
      <c r="P61" s="45">
        <v>8.7648160277326831E-2</v>
      </c>
      <c r="Q61" s="89">
        <f t="shared" si="1"/>
        <v>1.1117674342627846</v>
      </c>
      <c r="R61" s="84">
        <f>'[1]13CO2'!O61</f>
        <v>0.42985188291229537</v>
      </c>
      <c r="S61" s="115">
        <v>-81.37699269850215</v>
      </c>
      <c r="T61" s="115">
        <v>45.740000000000009</v>
      </c>
      <c r="U61" s="45">
        <v>0.68266265832951656</v>
      </c>
      <c r="V61" s="45">
        <v>0.66943333333333344</v>
      </c>
      <c r="W61" s="45">
        <v>2.0301589079669746</v>
      </c>
      <c r="X61" s="70">
        <v>59.03144406493054</v>
      </c>
      <c r="Y61" s="45">
        <v>7969.357293087116</v>
      </c>
      <c r="Z61" s="45">
        <f t="shared" si="0"/>
        <v>7.9693572930871159</v>
      </c>
      <c r="AA61" s="70">
        <v>59.329178114655463</v>
      </c>
      <c r="AB61" s="70">
        <v>0.29279434608979815</v>
      </c>
      <c r="AC61" s="70">
        <v>1.3339827565011217E-7</v>
      </c>
      <c r="AD61" s="74"/>
      <c r="AE61" s="19"/>
      <c r="AF61" s="19"/>
      <c r="AG61" s="19"/>
      <c r="AH61" s="75"/>
      <c r="AI61" s="19"/>
      <c r="AJ61" s="19"/>
      <c r="AK61" s="76"/>
      <c r="AL61" s="19"/>
      <c r="AM61" s="75"/>
      <c r="AN61" s="19"/>
      <c r="AO61" s="19"/>
      <c r="AP61" s="19"/>
      <c r="AQ61" s="7">
        <v>-11.75671006845597</v>
      </c>
      <c r="AR61" s="7">
        <v>-86.540393401147881</v>
      </c>
      <c r="AS61" s="73"/>
      <c r="AT61" s="73"/>
      <c r="AU61" s="73"/>
      <c r="AV61" s="74"/>
      <c r="AW61" s="74"/>
      <c r="AX61" s="74"/>
      <c r="AY61" s="74"/>
      <c r="AZ61" s="74"/>
      <c r="BA61" s="74"/>
    </row>
    <row r="62" spans="1:53">
      <c r="A62" t="s">
        <v>500</v>
      </c>
      <c r="B62">
        <v>2015</v>
      </c>
      <c r="C62" s="2">
        <v>2</v>
      </c>
      <c r="D62" s="3">
        <v>42163.677083333336</v>
      </c>
      <c r="E62" s="3" t="s">
        <v>501</v>
      </c>
      <c r="F62" s="56" t="s">
        <v>569</v>
      </c>
      <c r="G62" t="s">
        <v>510</v>
      </c>
      <c r="H62">
        <v>5</v>
      </c>
      <c r="I62">
        <v>-150</v>
      </c>
      <c r="J62">
        <v>70</v>
      </c>
      <c r="K62">
        <v>3.4089999999999998</v>
      </c>
      <c r="L62" s="45">
        <v>70555.802803080165</v>
      </c>
      <c r="M62" s="45">
        <v>376418.40575271222</v>
      </c>
      <c r="N62" s="45">
        <v>4.33</v>
      </c>
      <c r="O62" s="70">
        <v>3.237471407245593</v>
      </c>
      <c r="P62" s="45">
        <v>8.7792368688855843E-2</v>
      </c>
      <c r="Q62" s="89">
        <f t="shared" si="1"/>
        <v>1.1147903332380156</v>
      </c>
      <c r="R62" s="84">
        <f>'[1]13CO2'!O62</f>
        <v>3.1650060317785775</v>
      </c>
      <c r="S62" s="115">
        <v>-83.016149732100715</v>
      </c>
      <c r="T62" s="115">
        <v>47.389999999999993</v>
      </c>
      <c r="U62" s="45">
        <v>0.75994695528040224</v>
      </c>
      <c r="V62" s="45">
        <v>0.8889999999999999</v>
      </c>
      <c r="W62" s="45">
        <v>9.7415680965632342E-2</v>
      </c>
      <c r="X62" s="70">
        <v>57.614658116076313</v>
      </c>
      <c r="Y62" s="45">
        <v>10462.00199751507</v>
      </c>
      <c r="Z62" s="45">
        <f t="shared" si="0"/>
        <v>10.46200199751507</v>
      </c>
      <c r="AA62" s="70">
        <v>57.979067527623933</v>
      </c>
      <c r="AB62" s="70">
        <v>0.35958204340332262</v>
      </c>
      <c r="AC62" s="70">
        <v>2.0408404723820832E-7</v>
      </c>
      <c r="AD62" s="74"/>
      <c r="AE62" s="19"/>
      <c r="AF62" s="19"/>
      <c r="AG62" s="19"/>
      <c r="AH62" s="75"/>
      <c r="AI62" s="19"/>
      <c r="AJ62" s="19"/>
      <c r="AK62" s="76"/>
      <c r="AL62" s="19"/>
      <c r="AM62" s="75"/>
      <c r="AN62" s="19"/>
      <c r="AO62" s="19"/>
      <c r="AP62" s="19"/>
      <c r="AQ62" s="7">
        <v>-12.35405622999358</v>
      </c>
      <c r="AR62" s="7">
        <v>-90.466855514043289</v>
      </c>
      <c r="AS62" s="73"/>
      <c r="AT62" s="73"/>
      <c r="AU62" s="73"/>
      <c r="AV62" s="74"/>
      <c r="AW62" s="74"/>
      <c r="AX62" s="74"/>
      <c r="AY62" s="74"/>
      <c r="AZ62" s="74"/>
      <c r="BA62" s="74"/>
    </row>
    <row r="63" spans="1:53">
      <c r="A63" t="s">
        <v>500</v>
      </c>
      <c r="B63">
        <v>2015</v>
      </c>
      <c r="C63" s="2">
        <v>2</v>
      </c>
      <c r="D63" s="3">
        <v>42163.670138888891</v>
      </c>
      <c r="E63" s="3" t="s">
        <v>501</v>
      </c>
      <c r="F63" s="56" t="s">
        <v>570</v>
      </c>
      <c r="G63" t="s">
        <v>512</v>
      </c>
      <c r="H63">
        <v>6</v>
      </c>
      <c r="I63">
        <v>-250</v>
      </c>
      <c r="J63">
        <v>70</v>
      </c>
      <c r="K63">
        <v>3.4089999999999998</v>
      </c>
      <c r="L63" s="45">
        <v>23899.265837263287</v>
      </c>
      <c r="M63" s="45">
        <v>204297.7853084417</v>
      </c>
      <c r="N63" s="45">
        <v>4.59</v>
      </c>
      <c r="O63" s="70">
        <v>-3.5449946962794456</v>
      </c>
      <c r="P63" s="45">
        <v>0.15202368236561031</v>
      </c>
      <c r="Q63" s="89">
        <f t="shared" si="1"/>
        <v>1.1073371610909146</v>
      </c>
      <c r="R63" s="84">
        <f>'[1]13CO2'!O63</f>
        <v>-3.6761929695231514</v>
      </c>
      <c r="S63" s="115">
        <v>-84.304011660486211</v>
      </c>
      <c r="T63" s="115">
        <v>27.836666666666662</v>
      </c>
      <c r="U63" s="45">
        <v>0.30127519160362232</v>
      </c>
      <c r="V63" s="45">
        <v>0.83426666666666671</v>
      </c>
      <c r="W63" s="45">
        <v>1.6241846032770437</v>
      </c>
      <c r="X63" s="70">
        <v>19.515730467728943</v>
      </c>
      <c r="Y63" s="45">
        <v>5678.1597427756005</v>
      </c>
      <c r="Z63" s="45">
        <f t="shared" si="0"/>
        <v>5.6781597427756001</v>
      </c>
      <c r="AA63" s="70">
        <v>19.739014963871465</v>
      </c>
      <c r="AB63" s="70">
        <v>0.22164085578141476</v>
      </c>
      <c r="AC63" s="70">
        <v>2.289079523930318E-7</v>
      </c>
      <c r="AD63" s="74"/>
      <c r="AE63" s="19"/>
      <c r="AF63" s="19"/>
      <c r="AG63" s="19"/>
      <c r="AH63" s="75"/>
      <c r="AI63" s="19"/>
      <c r="AJ63" s="19"/>
      <c r="AK63" s="76"/>
      <c r="AL63" s="19"/>
      <c r="AM63" s="75"/>
      <c r="AN63" s="19"/>
      <c r="AO63" s="19"/>
      <c r="AP63" s="19"/>
      <c r="AQ63" s="7">
        <v>-12.862024571483492</v>
      </c>
      <c r="AR63" s="7">
        <v>-93.633939465484616</v>
      </c>
      <c r="AS63" s="73"/>
      <c r="AT63" s="73"/>
      <c r="AU63" s="73"/>
      <c r="AV63" s="74"/>
      <c r="AW63" s="74"/>
      <c r="AX63" s="74"/>
      <c r="AY63" s="74"/>
      <c r="AZ63" s="74"/>
      <c r="BA63" s="74"/>
    </row>
    <row r="64" spans="1:53" s="22" customFormat="1">
      <c r="A64" s="22" t="s">
        <v>500</v>
      </c>
      <c r="B64" s="22">
        <v>2015</v>
      </c>
      <c r="C64" s="23">
        <v>2</v>
      </c>
      <c r="D64" s="34">
        <v>42163.659722222219</v>
      </c>
      <c r="E64" s="34" t="s">
        <v>501</v>
      </c>
      <c r="F64" s="57" t="s">
        <v>571</v>
      </c>
      <c r="G64" s="22" t="s">
        <v>514</v>
      </c>
      <c r="H64" s="22">
        <v>7</v>
      </c>
      <c r="I64" s="22">
        <v>-350</v>
      </c>
      <c r="J64" s="22">
        <v>70</v>
      </c>
      <c r="K64" s="22">
        <v>3.4089999999999998</v>
      </c>
      <c r="L64" s="78">
        <v>17290.16695607717</v>
      </c>
      <c r="M64" s="78">
        <v>115010.05524612141</v>
      </c>
      <c r="N64" s="78">
        <v>4.7300000000000004</v>
      </c>
      <c r="O64" s="80">
        <v>-9.6541040956609656</v>
      </c>
      <c r="P64" s="78">
        <v>9.6125959032927075E-2</v>
      </c>
      <c r="Q64" s="107">
        <f t="shared" si="1"/>
        <v>1.1006229708886108</v>
      </c>
      <c r="R64" s="87">
        <f>'[1]13CO2'!O64</f>
        <v>-9.8344378254969236</v>
      </c>
      <c r="S64" s="116">
        <v>-89.234866136951595</v>
      </c>
      <c r="T64" s="115">
        <v>28.189999999999998</v>
      </c>
      <c r="U64" s="45">
        <v>9.3854250126444383E-2</v>
      </c>
      <c r="V64" s="45">
        <v>0.94980000000000009</v>
      </c>
      <c r="W64" s="45">
        <v>1.886018404241703</v>
      </c>
      <c r="X64" s="80">
        <v>14.118853706824773</v>
      </c>
      <c r="Y64" s="78">
        <v>3196.5371760001167</v>
      </c>
      <c r="Z64" s="78">
        <f t="shared" si="0"/>
        <v>3.1965371760001169</v>
      </c>
      <c r="AA64" s="80">
        <v>14.341390357362418</v>
      </c>
      <c r="AB64" s="80">
        <v>0.2213423136387728</v>
      </c>
      <c r="AC64" s="80">
        <v>3.1555532073925025E-7</v>
      </c>
      <c r="AD64" s="81"/>
      <c r="AE64" s="25"/>
      <c r="AF64" s="25"/>
      <c r="AG64" s="25"/>
      <c r="AH64" s="82"/>
      <c r="AI64" s="25"/>
      <c r="AJ64" s="25"/>
      <c r="AK64" s="83"/>
      <c r="AL64" s="25"/>
      <c r="AM64" s="82"/>
      <c r="AN64" s="25"/>
      <c r="AO64" s="25"/>
      <c r="AP64" s="25"/>
      <c r="AQ64" s="37">
        <v>-12.963124270048594</v>
      </c>
      <c r="AR64" s="37">
        <v>-94.190973571387957</v>
      </c>
      <c r="AS64" s="79"/>
      <c r="AT64" s="79"/>
      <c r="AU64" s="79"/>
      <c r="AV64" s="81"/>
      <c r="AW64" s="81"/>
      <c r="AX64" s="81"/>
      <c r="AY64" s="81"/>
      <c r="AZ64" s="81"/>
      <c r="BA64" s="81"/>
    </row>
    <row r="65" spans="1:53">
      <c r="A65" t="s">
        <v>500</v>
      </c>
      <c r="B65">
        <v>2015</v>
      </c>
      <c r="C65" s="2">
        <v>3</v>
      </c>
      <c r="D65" s="3">
        <v>42192.694444444445</v>
      </c>
      <c r="E65" s="3" t="s">
        <v>501</v>
      </c>
      <c r="F65" s="44" t="s">
        <v>572</v>
      </c>
      <c r="G65" t="s">
        <v>426</v>
      </c>
      <c r="H65">
        <v>1</v>
      </c>
      <c r="I65">
        <v>0</v>
      </c>
      <c r="J65" s="88">
        <v>0</v>
      </c>
      <c r="K65">
        <v>6.71</v>
      </c>
      <c r="L65" s="68">
        <v>18540.028099026564</v>
      </c>
      <c r="M65" s="68">
        <v>85236.626918034453</v>
      </c>
      <c r="N65" s="45">
        <v>4.7300000000000004</v>
      </c>
      <c r="O65" s="70">
        <v>-9.8031445802844299</v>
      </c>
      <c r="P65" s="45">
        <v>2.6717035763721683E-2</v>
      </c>
      <c r="Q65" s="89">
        <f t="shared" si="1"/>
        <v>1.1004591571975966</v>
      </c>
      <c r="R65" s="84">
        <f>'[1]13CO2'!O65</f>
        <v>-9.9926463818151614</v>
      </c>
      <c r="S65" s="115">
        <v>-81.370326503294891</v>
      </c>
      <c r="T65" s="117">
        <v>28.27</v>
      </c>
      <c r="U65" s="117">
        <v>0.61978830802741858</v>
      </c>
      <c r="V65" s="117">
        <v>0.4801333333333333</v>
      </c>
      <c r="W65" s="117">
        <v>1.3336679787029524</v>
      </c>
      <c r="X65" s="70">
        <v>13.407578400417773</v>
      </c>
      <c r="Y65" s="45">
        <v>2160.8675717082861</v>
      </c>
      <c r="Z65" s="45">
        <f>Y65/1000</f>
        <v>2.1608675717082861</v>
      </c>
      <c r="AA65" s="45">
        <v>13.637589490930988</v>
      </c>
      <c r="AB65" s="70">
        <v>0.22887530339768536</v>
      </c>
      <c r="AC65" s="70">
        <v>3.6213085463144337E-7</v>
      </c>
      <c r="AD65" s="74"/>
      <c r="AE65" s="19"/>
      <c r="AF65" s="19"/>
      <c r="AG65" s="19"/>
      <c r="AH65" s="75"/>
      <c r="AI65" s="19"/>
      <c r="AJ65" s="19"/>
      <c r="AK65" s="76"/>
      <c r="AL65" s="19"/>
      <c r="AM65" s="75"/>
      <c r="AN65" s="19"/>
      <c r="AO65" s="19"/>
      <c r="AP65" s="19"/>
      <c r="AQ65" s="7">
        <v>-12.114286459358956</v>
      </c>
      <c r="AR65" s="7">
        <v>-89.368536151080107</v>
      </c>
      <c r="AS65" s="73"/>
      <c r="AT65" s="73"/>
      <c r="AU65" s="73"/>
      <c r="AV65" s="74"/>
      <c r="AW65" s="74"/>
      <c r="AX65" s="74"/>
      <c r="AY65" s="74"/>
      <c r="AZ65" s="74"/>
      <c r="BA65" s="74"/>
    </row>
    <row r="66" spans="1:53">
      <c r="A66" t="s">
        <v>500</v>
      </c>
      <c r="B66">
        <v>2015</v>
      </c>
      <c r="C66" s="2">
        <v>3</v>
      </c>
      <c r="D66" s="3">
        <v>42192.708333333336</v>
      </c>
      <c r="E66" s="3" t="s">
        <v>501</v>
      </c>
      <c r="F66" s="44" t="s">
        <v>573</v>
      </c>
      <c r="G66" t="s">
        <v>504</v>
      </c>
      <c r="H66">
        <v>2</v>
      </c>
      <c r="I66">
        <v>-13</v>
      </c>
      <c r="J66" s="88">
        <v>70</v>
      </c>
      <c r="K66">
        <v>12.81</v>
      </c>
      <c r="L66" s="68">
        <v>47942.182334194971</v>
      </c>
      <c r="M66" s="68">
        <v>195906.89712394468</v>
      </c>
      <c r="N66" s="45">
        <v>4.13</v>
      </c>
      <c r="O66" s="70">
        <v>-7.5978271679499088</v>
      </c>
      <c r="P66" s="45">
        <v>8.6526296580866094E-2</v>
      </c>
      <c r="Q66" s="89">
        <f t="shared" si="1"/>
        <v>1.1028830149202886</v>
      </c>
      <c r="R66" s="84">
        <f>'[1]13CO2'!O66</f>
        <v>-7.6495280190823634</v>
      </c>
      <c r="S66" s="115">
        <v>-76.906483304292735</v>
      </c>
      <c r="T66" s="7">
        <v>37.116666666666667</v>
      </c>
      <c r="U66" s="7">
        <v>0.48220543362941698</v>
      </c>
      <c r="V66" s="7">
        <v>0.55933333333333335</v>
      </c>
      <c r="W66" s="7">
        <v>1.7751336124679908</v>
      </c>
      <c r="X66" s="70">
        <v>28.127008233166187</v>
      </c>
      <c r="Y66" s="45">
        <v>4257.2016592886202</v>
      </c>
      <c r="Z66" s="45">
        <f t="shared" ref="Z66:Z94" si="5">Y66/1000</f>
        <v>4.2572016592886204</v>
      </c>
      <c r="AA66" s="45">
        <v>28.267684447907197</v>
      </c>
      <c r="AB66" s="70">
        <v>0.13832266622565634</v>
      </c>
      <c r="AC66" s="70">
        <v>6.55041233470747E-8</v>
      </c>
      <c r="AD66" s="74"/>
      <c r="AE66" s="19"/>
      <c r="AF66" s="19"/>
      <c r="AG66" s="19"/>
      <c r="AH66" s="75"/>
      <c r="AI66" s="19"/>
      <c r="AJ66" s="19"/>
      <c r="AK66" s="76"/>
      <c r="AL66" s="19"/>
      <c r="AM66" s="75"/>
      <c r="AN66" s="19"/>
      <c r="AO66" s="19"/>
      <c r="AP66" s="19"/>
      <c r="AQ66" s="7">
        <v>-10.58710474729927</v>
      </c>
      <c r="AR66" s="7">
        <v>-81.162657836761511</v>
      </c>
      <c r="AS66" s="73"/>
      <c r="AT66" s="73"/>
      <c r="AU66" s="73"/>
      <c r="AV66" s="74"/>
      <c r="AW66" s="74"/>
      <c r="AX66" s="74"/>
      <c r="AY66" s="74"/>
      <c r="AZ66" s="74"/>
      <c r="BA66" s="74"/>
    </row>
    <row r="67" spans="1:53">
      <c r="A67" t="s">
        <v>500</v>
      </c>
      <c r="B67">
        <v>2015</v>
      </c>
      <c r="C67" s="2">
        <v>3</v>
      </c>
      <c r="D67" s="3">
        <v>42192.71875</v>
      </c>
      <c r="E67" s="3" t="s">
        <v>501</v>
      </c>
      <c r="F67" s="44" t="s">
        <v>574</v>
      </c>
      <c r="G67" t="s">
        <v>506</v>
      </c>
      <c r="H67">
        <v>3</v>
      </c>
      <c r="I67">
        <v>-38</v>
      </c>
      <c r="J67">
        <v>70</v>
      </c>
      <c r="K67">
        <v>11.49</v>
      </c>
      <c r="L67" s="68">
        <v>82109.193513295846</v>
      </c>
      <c r="M67" s="68">
        <v>240402.16936091392</v>
      </c>
      <c r="N67" s="45">
        <v>4.13</v>
      </c>
      <c r="O67" s="70">
        <v>-3.3708931872203198</v>
      </c>
      <c r="P67" s="45">
        <v>5.7933582661527233E-2</v>
      </c>
      <c r="Q67" s="89">
        <f t="shared" si="1"/>
        <v>1.1075284932392582</v>
      </c>
      <c r="R67" s="84">
        <f>'[1]13CO2'!O67</f>
        <v>-3.4219469258433399</v>
      </c>
      <c r="S67" s="115">
        <v>-81.827807199067337</v>
      </c>
      <c r="T67" s="7">
        <v>45.603333333333332</v>
      </c>
      <c r="U67" s="7">
        <v>0.34970758610937058</v>
      </c>
      <c r="V67" s="7">
        <v>0.59673333333333334</v>
      </c>
      <c r="W67" s="7">
        <v>0.75174346687207216</v>
      </c>
      <c r="X67" s="70">
        <v>50.320485198297227</v>
      </c>
      <c r="Y67" s="45">
        <v>5392.1810043887626</v>
      </c>
      <c r="Z67" s="45">
        <f t="shared" si="5"/>
        <v>5.392181004388763</v>
      </c>
      <c r="AA67" s="45">
        <v>50.565451553260033</v>
      </c>
      <c r="AB67" s="70">
        <v>0.24075631646118037</v>
      </c>
      <c r="AC67" s="70">
        <v>1.0997335658993306E-7</v>
      </c>
      <c r="AD67" s="74"/>
      <c r="AE67" s="19"/>
      <c r="AF67" s="19"/>
      <c r="AG67" s="19"/>
      <c r="AH67" s="75"/>
      <c r="AI67" s="19"/>
      <c r="AJ67" s="19"/>
      <c r="AK67" s="76"/>
      <c r="AL67" s="19"/>
      <c r="AM67" s="75"/>
      <c r="AN67" s="19"/>
      <c r="AO67" s="19"/>
      <c r="AP67" s="19"/>
      <c r="AQ67" s="7">
        <v>-11.455255704465783</v>
      </c>
      <c r="AR67" s="7">
        <v>-85.165968754434147</v>
      </c>
      <c r="AS67" s="73"/>
      <c r="AT67" s="73"/>
      <c r="AU67" s="73"/>
      <c r="AV67" s="74"/>
      <c r="AW67" s="74"/>
      <c r="AX67" s="74"/>
      <c r="AY67" s="74"/>
      <c r="AZ67" s="74"/>
      <c r="BA67" s="74"/>
    </row>
    <row r="68" spans="1:53">
      <c r="A68" t="s">
        <v>500</v>
      </c>
      <c r="B68">
        <v>2015</v>
      </c>
      <c r="C68" s="2">
        <v>3</v>
      </c>
      <c r="D68" s="3">
        <v>42192.729166666664</v>
      </c>
      <c r="E68" s="3" t="s">
        <v>501</v>
      </c>
      <c r="F68" s="44" t="s">
        <v>575</v>
      </c>
      <c r="G68" t="s">
        <v>508</v>
      </c>
      <c r="H68">
        <v>4</v>
      </c>
      <c r="I68">
        <v>-75</v>
      </c>
      <c r="J68">
        <v>70</v>
      </c>
      <c r="K68">
        <v>8.3000000000000007</v>
      </c>
      <c r="L68" s="68">
        <v>89322.205802346871</v>
      </c>
      <c r="M68" s="85"/>
      <c r="N68" s="45">
        <v>4.13</v>
      </c>
      <c r="O68" s="70">
        <v>-0.21755628036758168</v>
      </c>
      <c r="P68" s="45">
        <v>5.9735249225227147E-2</v>
      </c>
      <c r="Q68" s="89">
        <f t="shared" si="1"/>
        <v>1.1109937843753819</v>
      </c>
      <c r="R68" s="84">
        <f>'[1]13CO2'!O68</f>
        <v>-0.26679348573859157</v>
      </c>
      <c r="S68" s="115">
        <v>-81.660176231314878</v>
      </c>
      <c r="T68" s="7">
        <v>55.22</v>
      </c>
      <c r="U68" s="7">
        <v>0.50479391035010046</v>
      </c>
      <c r="V68" s="7">
        <v>1.0017666666666665</v>
      </c>
      <c r="W68" s="7">
        <v>0.82921749944265111</v>
      </c>
      <c r="X68" s="70">
        <v>61.052970797209923</v>
      </c>
      <c r="Y68" s="86"/>
      <c r="Z68" s="86"/>
      <c r="AA68" s="45">
        <v>61.330067659777448</v>
      </c>
      <c r="AB68" s="70">
        <v>0.27199059084895882</v>
      </c>
      <c r="AC68" s="70">
        <v>1.1339206527168157E-7</v>
      </c>
      <c r="AD68" s="74"/>
      <c r="AE68" s="19"/>
      <c r="AF68" s="19"/>
      <c r="AG68" s="19"/>
      <c r="AH68" s="75"/>
      <c r="AI68" s="19"/>
      <c r="AJ68" s="19"/>
      <c r="AK68" s="76"/>
      <c r="AL68" s="19"/>
      <c r="AM68" s="75"/>
      <c r="AN68" s="19"/>
      <c r="AO68" s="19"/>
      <c r="AP68" s="19"/>
      <c r="AQ68" s="7">
        <v>-11.743660146720181</v>
      </c>
      <c r="AR68" s="7">
        <v>-86.673139041573066</v>
      </c>
      <c r="AS68" s="73"/>
      <c r="AT68" s="73"/>
      <c r="AU68" s="73"/>
      <c r="AV68" s="74"/>
      <c r="AW68" s="74"/>
      <c r="AX68" s="74"/>
      <c r="AY68" s="74"/>
      <c r="AZ68" s="74"/>
      <c r="BA68" s="74"/>
    </row>
    <row r="69" spans="1:53">
      <c r="A69" t="s">
        <v>500</v>
      </c>
      <c r="B69">
        <v>2015</v>
      </c>
      <c r="C69" s="2">
        <v>3</v>
      </c>
      <c r="D69" s="3">
        <v>42192.739583333336</v>
      </c>
      <c r="E69" s="3" t="s">
        <v>501</v>
      </c>
      <c r="F69" s="44" t="s">
        <v>576</v>
      </c>
      <c r="G69" t="s">
        <v>510</v>
      </c>
      <c r="H69">
        <v>5</v>
      </c>
      <c r="I69">
        <v>-150</v>
      </c>
      <c r="J69">
        <v>70</v>
      </c>
      <c r="K69">
        <v>5.1260000000000003</v>
      </c>
      <c r="L69" s="68">
        <v>86669.327453563892</v>
      </c>
      <c r="M69" s="85"/>
      <c r="N69" s="45">
        <v>4.38</v>
      </c>
      <c r="O69" s="70">
        <v>3.0435741062515049</v>
      </c>
      <c r="P69" s="45">
        <v>7.3287106642301078E-2</v>
      </c>
      <c r="Q69" s="89">
        <f t="shared" si="1"/>
        <v>1.1145772773761822</v>
      </c>
      <c r="R69" s="84">
        <f>'[1]13CO2'!O69</f>
        <v>2.9600778086926511</v>
      </c>
      <c r="S69" s="115">
        <v>-84.489472723747156</v>
      </c>
      <c r="T69" s="7">
        <v>53.919999999999995</v>
      </c>
      <c r="U69" s="7">
        <v>0.49867691616279125</v>
      </c>
      <c r="V69" s="7">
        <v>1.1140000000000001</v>
      </c>
      <c r="W69" s="7">
        <v>1.4250007061389114</v>
      </c>
      <c r="X69" s="70">
        <v>66.38903983021396</v>
      </c>
      <c r="Y69" s="86"/>
      <c r="Z69" s="86"/>
      <c r="AA69" s="45">
        <v>66.881047228337266</v>
      </c>
      <c r="AB69" s="70">
        <v>0.48643875451153967</v>
      </c>
      <c r="AC69" s="70">
        <v>3.2729938628846302E-7</v>
      </c>
      <c r="AD69" s="74"/>
      <c r="AE69" s="19"/>
      <c r="AF69" s="19"/>
      <c r="AG69" s="19"/>
      <c r="AH69" s="75"/>
      <c r="AI69" s="19"/>
      <c r="AJ69" s="19"/>
      <c r="AK69" s="76"/>
      <c r="AL69" s="19"/>
      <c r="AM69" s="75"/>
      <c r="AN69" s="19"/>
      <c r="AO69" s="19"/>
      <c r="AP69" s="19"/>
      <c r="AQ69" s="7">
        <v>-12.303603393801271</v>
      </c>
      <c r="AR69" s="7">
        <v>-90.504815987836352</v>
      </c>
      <c r="AS69" s="73"/>
      <c r="AT69" s="73"/>
      <c r="AU69" s="73"/>
      <c r="AV69" s="74"/>
      <c r="AW69" s="74"/>
      <c r="AX69" s="74"/>
      <c r="AY69" s="74"/>
      <c r="AZ69" s="74"/>
      <c r="BA69" s="74"/>
    </row>
    <row r="70" spans="1:53">
      <c r="A70" t="s">
        <v>500</v>
      </c>
      <c r="B70">
        <v>2015</v>
      </c>
      <c r="C70" s="2">
        <v>3</v>
      </c>
      <c r="D70" s="3">
        <v>42192.75</v>
      </c>
      <c r="E70" s="3" t="s">
        <v>501</v>
      </c>
      <c r="F70" s="44" t="s">
        <v>577</v>
      </c>
      <c r="G70" t="s">
        <v>512</v>
      </c>
      <c r="H70">
        <v>6</v>
      </c>
      <c r="I70">
        <v>-250</v>
      </c>
      <c r="J70">
        <v>70</v>
      </c>
      <c r="K70">
        <v>5.1260000000000003</v>
      </c>
      <c r="L70" s="68">
        <v>29992.579722395578</v>
      </c>
      <c r="M70" s="85"/>
      <c r="N70" s="45">
        <v>4.5599999999999996</v>
      </c>
      <c r="O70" s="70">
        <v>-1.3374841357918803</v>
      </c>
      <c r="P70" s="45">
        <v>0.10964807339848705</v>
      </c>
      <c r="Q70" s="89">
        <f t="shared" si="1"/>
        <v>1.1097630917815016</v>
      </c>
      <c r="R70" s="84">
        <f>'[1]13CO2'!O70</f>
        <v>-1.4633905667331861</v>
      </c>
      <c r="S70" s="115">
        <v>-85.743933623248779</v>
      </c>
      <c r="T70" s="7">
        <v>28.900000000000002</v>
      </c>
      <c r="U70" s="7">
        <v>0.7023454370306017</v>
      </c>
      <c r="V70" s="7">
        <v>0.89110000000000011</v>
      </c>
      <c r="W70" s="7">
        <v>1.9732689217722637</v>
      </c>
      <c r="X70" s="70">
        <v>22.974431996923371</v>
      </c>
      <c r="Y70" s="86"/>
      <c r="Z70" s="86"/>
      <c r="AA70" s="45">
        <v>23.231153001015784</v>
      </c>
      <c r="AB70" s="70">
        <v>0.25478658817855182</v>
      </c>
      <c r="AC70" s="70">
        <v>2.594738443725757E-7</v>
      </c>
      <c r="AD70" s="74"/>
      <c r="AE70" s="19"/>
      <c r="AF70" s="19"/>
      <c r="AG70" s="19"/>
      <c r="AH70" s="75"/>
      <c r="AI70" s="19"/>
      <c r="AJ70" s="19"/>
      <c r="AK70" s="76"/>
      <c r="AL70" s="19"/>
      <c r="AM70" s="75"/>
      <c r="AN70" s="19"/>
      <c r="AO70" s="19"/>
      <c r="AP70" s="19"/>
      <c r="AQ70" s="7">
        <v>-12.732917876882393</v>
      </c>
      <c r="AR70" s="7">
        <v>-93.330661780251873</v>
      </c>
      <c r="AS70" s="73"/>
      <c r="AT70" s="73"/>
      <c r="AU70" s="73"/>
      <c r="AV70" s="74"/>
      <c r="AW70" s="74"/>
      <c r="AX70" s="74"/>
      <c r="AY70" s="74"/>
      <c r="AZ70" s="74"/>
      <c r="BA70" s="74"/>
    </row>
    <row r="71" spans="1:53" s="22" customFormat="1">
      <c r="A71" s="22" t="s">
        <v>500</v>
      </c>
      <c r="B71" s="22">
        <v>2015</v>
      </c>
      <c r="C71" s="23">
        <v>3</v>
      </c>
      <c r="D71" s="34">
        <v>42192.760416666664</v>
      </c>
      <c r="E71" s="34" t="s">
        <v>501</v>
      </c>
      <c r="F71" s="52" t="s">
        <v>578</v>
      </c>
      <c r="G71" s="22" t="s">
        <v>514</v>
      </c>
      <c r="H71" s="22">
        <v>7</v>
      </c>
      <c r="I71" s="22">
        <v>-350</v>
      </c>
      <c r="J71" s="22">
        <v>70</v>
      </c>
      <c r="K71" s="22">
        <v>5.1260000000000003</v>
      </c>
      <c r="L71" s="77">
        <v>19695.410246474294</v>
      </c>
      <c r="M71" s="77">
        <v>158815.27458285264</v>
      </c>
      <c r="N71" s="78">
        <v>4.7699999999999996</v>
      </c>
      <c r="O71" s="80">
        <v>-8.6378570214052122</v>
      </c>
      <c r="P71" s="78">
        <v>3.8147083767963115E-2</v>
      </c>
      <c r="Q71" s="107">
        <f t="shared" si="1"/>
        <v>1.1017399360456483</v>
      </c>
      <c r="R71" s="87">
        <f>'[1]13CO2'!O71</f>
        <v>-8.8406701046082574</v>
      </c>
      <c r="S71" s="116">
        <v>-92.92355408249874</v>
      </c>
      <c r="T71" s="37">
        <v>42.71</v>
      </c>
      <c r="U71" s="37">
        <v>0.32779208616249256</v>
      </c>
      <c r="V71" s="37">
        <v>2.3930000000000002</v>
      </c>
      <c r="W71" s="37">
        <v>0.61558378030322969</v>
      </c>
      <c r="X71" s="80">
        <v>15.086760376975999</v>
      </c>
      <c r="Y71" s="78">
        <v>4204.5849002425821</v>
      </c>
      <c r="Z71" s="78">
        <f t="shared" si="5"/>
        <v>4.2045849002425824</v>
      </c>
      <c r="AA71" s="78">
        <v>15.359388319124806</v>
      </c>
      <c r="AB71" s="80">
        <v>0.27134871716221515</v>
      </c>
      <c r="AC71" s="80">
        <v>4.4817207824457699E-7</v>
      </c>
      <c r="AD71" s="81"/>
      <c r="AE71" s="25"/>
      <c r="AF71" s="25"/>
      <c r="AG71" s="25"/>
      <c r="AH71" s="82"/>
      <c r="AI71" s="25"/>
      <c r="AJ71" s="25"/>
      <c r="AK71" s="83"/>
      <c r="AL71" s="25"/>
      <c r="AM71" s="82"/>
      <c r="AN71" s="25"/>
      <c r="AO71" s="25"/>
      <c r="AP71" s="25"/>
      <c r="AQ71" s="37">
        <v>-12.845905520881749</v>
      </c>
      <c r="AR71" s="37">
        <v>-93.903230025557036</v>
      </c>
      <c r="AS71" s="79"/>
      <c r="AT71" s="79"/>
      <c r="AU71" s="79"/>
      <c r="AV71" s="81"/>
      <c r="AW71" s="81"/>
      <c r="AX71" s="81"/>
      <c r="AY71" s="81"/>
      <c r="AZ71" s="81"/>
      <c r="BA71" s="81"/>
    </row>
    <row r="72" spans="1:53">
      <c r="A72" t="s">
        <v>500</v>
      </c>
      <c r="B72">
        <v>2015</v>
      </c>
      <c r="C72" s="2">
        <v>4</v>
      </c>
      <c r="D72" s="3">
        <v>42224.625</v>
      </c>
      <c r="E72" s="3" t="s">
        <v>501</v>
      </c>
      <c r="F72" s="56" t="s">
        <v>579</v>
      </c>
      <c r="G72" t="s">
        <v>426</v>
      </c>
      <c r="H72">
        <v>1</v>
      </c>
      <c r="I72">
        <v>0</v>
      </c>
      <c r="J72" s="88">
        <v>0</v>
      </c>
      <c r="K72">
        <v>8.9499999999999993</v>
      </c>
      <c r="L72" s="45">
        <v>14272.832428009595</v>
      </c>
      <c r="M72" s="45">
        <v>49060.134793195662</v>
      </c>
      <c r="N72" s="45">
        <v>4.53</v>
      </c>
      <c r="O72" s="70">
        <v>-10.658598201059235</v>
      </c>
      <c r="P72" s="45">
        <v>1.7329166165744703E-2</v>
      </c>
      <c r="Q72" s="89">
        <f t="shared" si="1"/>
        <v>1.0995188987176636</v>
      </c>
      <c r="R72" s="84">
        <f>'[1]13CO2'!O72</f>
        <v>-10.782433332080148</v>
      </c>
      <c r="S72" s="115">
        <v>-79.365594974395634</v>
      </c>
      <c r="T72" s="115">
        <v>31.463333333333335</v>
      </c>
      <c r="U72" s="45">
        <v>0.54712369249604453</v>
      </c>
      <c r="V72" s="45">
        <v>0.3612333333333333</v>
      </c>
      <c r="W72" s="45">
        <v>1.9195943584677255</v>
      </c>
      <c r="X72" s="70">
        <v>9.5370314301401784</v>
      </c>
      <c r="Y72" s="45">
        <v>1172.5764083986908</v>
      </c>
      <c r="Z72" s="45">
        <f t="shared" si="5"/>
        <v>1.1725764083986907</v>
      </c>
      <c r="AA72" s="70">
        <v>9.6461831178508106</v>
      </c>
      <c r="AB72" s="70">
        <v>0.10834845965294766</v>
      </c>
      <c r="AC72" s="70">
        <v>1.1565090362029129E-7</v>
      </c>
      <c r="AD72" s="93">
        <v>64034</v>
      </c>
      <c r="AE72" s="70">
        <v>101.85</v>
      </c>
      <c r="AF72" t="s">
        <v>459</v>
      </c>
      <c r="AG72" s="70"/>
      <c r="AH72" s="118">
        <v>63901</v>
      </c>
      <c r="AI72" s="70">
        <v>111.82</v>
      </c>
      <c r="AJ72" t="s">
        <v>459</v>
      </c>
      <c r="AK72" s="72">
        <v>27.5</v>
      </c>
      <c r="AL72">
        <v>-27.1</v>
      </c>
      <c r="AM72" s="71">
        <v>63497</v>
      </c>
      <c r="AN72">
        <v>103.05</v>
      </c>
      <c r="AO72" t="s">
        <v>459</v>
      </c>
      <c r="AP72">
        <v>-62.5</v>
      </c>
      <c r="AQ72" s="7">
        <v>-11.355849681755121</v>
      </c>
      <c r="AR72" s="7">
        <v>-84.155507074901465</v>
      </c>
      <c r="AS72" s="45">
        <f>((AE72/100)-1)*1000</f>
        <v>18.499999999999961</v>
      </c>
      <c r="AT72" s="45">
        <f>((AI72/100)-1)*1000</f>
        <v>118.19999999999986</v>
      </c>
      <c r="AU72" s="45">
        <f>((AN72/100)-1)*1000</f>
        <v>30.499999999999972</v>
      </c>
      <c r="AV72" s="100">
        <f>(LOG(AS72)*- 36.0952)+2069.21</f>
        <v>2023.4711830289475</v>
      </c>
      <c r="AW72" s="2">
        <f>(LOG(AT72)*- 36.0952)+2069.21</f>
        <v>1994.3984576606044</v>
      </c>
      <c r="AX72" s="100">
        <f>(LOG(AU72)*- 36.0952)+2069.21</f>
        <v>2015.6339004388099</v>
      </c>
      <c r="AY72" s="93">
        <v>1955</v>
      </c>
      <c r="AZ72" s="93">
        <v>1957</v>
      </c>
      <c r="BA72" s="93">
        <v>1956</v>
      </c>
    </row>
    <row r="73" spans="1:53">
      <c r="A73" t="s">
        <v>500</v>
      </c>
      <c r="B73">
        <v>2015</v>
      </c>
      <c r="C73" s="2">
        <v>4</v>
      </c>
      <c r="D73" s="3">
        <v>42224.631944444445</v>
      </c>
      <c r="E73" s="3" t="s">
        <v>501</v>
      </c>
      <c r="F73" s="56" t="s">
        <v>580</v>
      </c>
      <c r="G73" t="s">
        <v>504</v>
      </c>
      <c r="H73">
        <v>2</v>
      </c>
      <c r="I73">
        <v>-13</v>
      </c>
      <c r="J73" s="88">
        <v>70</v>
      </c>
      <c r="K73">
        <v>14.96</v>
      </c>
      <c r="L73" s="45">
        <v>26342.58145329788</v>
      </c>
      <c r="M73" s="45">
        <v>113526.64365979894</v>
      </c>
      <c r="N73" s="45">
        <v>4.1100000000000003</v>
      </c>
      <c r="O73" s="70">
        <v>-9.1827206568070707</v>
      </c>
      <c r="P73" s="45">
        <v>4.3842901363846873E-2</v>
      </c>
      <c r="Q73" s="89">
        <f t="shared" si="1"/>
        <v>1.1011410752732469</v>
      </c>
      <c r="R73" s="84">
        <f>'[1]13CO2'!O73</f>
        <v>-9.2329802860273258</v>
      </c>
      <c r="S73" s="115">
        <v>-79.31352767165157</v>
      </c>
      <c r="T73" s="115">
        <v>30.320000000000004</v>
      </c>
      <c r="U73" s="45">
        <v>0.98005659354245545</v>
      </c>
      <c r="V73" s="45">
        <v>0.31643333333333334</v>
      </c>
      <c r="W73" s="45">
        <v>1.7442409774353751</v>
      </c>
      <c r="X73" s="70">
        <v>14.42157187522813</v>
      </c>
      <c r="Y73" s="45">
        <v>2347.5133157476666</v>
      </c>
      <c r="Z73" s="45">
        <f t="shared" si="5"/>
        <v>2.3475133157476664</v>
      </c>
      <c r="AA73" s="70">
        <v>14.493433443371567</v>
      </c>
      <c r="AB73" s="70">
        <v>7.0654854331459238E-2</v>
      </c>
      <c r="AC73" s="70">
        <v>3.3815025414822786E-8</v>
      </c>
      <c r="AD73" s="74"/>
      <c r="AE73" s="19"/>
      <c r="AF73" s="19"/>
      <c r="AG73" s="19"/>
      <c r="AH73" s="75"/>
      <c r="AI73" s="19"/>
      <c r="AJ73" s="19"/>
      <c r="AK73" s="76"/>
      <c r="AL73" s="19"/>
      <c r="AM73" s="75"/>
      <c r="AN73" s="19"/>
      <c r="AO73" s="19"/>
      <c r="AP73" s="19"/>
      <c r="AQ73" s="7">
        <v>-9.0800238285944275</v>
      </c>
      <c r="AR73" s="7">
        <v>-71.778527416702218</v>
      </c>
      <c r="AS73" s="73"/>
      <c r="AT73" s="73"/>
      <c r="AU73" s="73"/>
      <c r="AV73" s="74"/>
      <c r="AW73" s="74"/>
      <c r="AX73" s="74"/>
      <c r="AY73" s="119"/>
      <c r="AZ73" s="119"/>
      <c r="BA73" s="119"/>
    </row>
    <row r="74" spans="1:53">
      <c r="A74" t="s">
        <v>500</v>
      </c>
      <c r="B74">
        <v>2015</v>
      </c>
      <c r="C74" s="2">
        <v>4</v>
      </c>
      <c r="D74" s="3">
        <v>42224.638888888891</v>
      </c>
      <c r="E74" s="3" t="s">
        <v>501</v>
      </c>
      <c r="F74" s="56" t="s">
        <v>581</v>
      </c>
      <c r="G74" t="s">
        <v>560</v>
      </c>
      <c r="H74" s="73"/>
      <c r="I74">
        <v>-25</v>
      </c>
      <c r="J74">
        <v>70</v>
      </c>
      <c r="K74">
        <v>14.08</v>
      </c>
      <c r="L74" s="45">
        <v>22812.831242270506</v>
      </c>
      <c r="M74" s="45">
        <v>87769.713435212863</v>
      </c>
      <c r="N74" s="45">
        <v>4.1399999999999997</v>
      </c>
      <c r="O74" s="70">
        <v>-8.710349475559827</v>
      </c>
      <c r="P74" s="45">
        <v>4.4779459576908404E-2</v>
      </c>
      <c r="Q74" s="89">
        <f xml:space="preserve"> 100 / (1 + 1 / (0.0112372*(1 + O74/1000)))</f>
        <v>1.10166025985446</v>
      </c>
      <c r="R74" s="84">
        <f>'[1]13CO2'!O74</f>
        <v>-8.7638232897185553</v>
      </c>
      <c r="S74" s="115">
        <v>-79.279645703124999</v>
      </c>
      <c r="T74" s="115">
        <v>33.29</v>
      </c>
      <c r="U74" s="45">
        <v>1.010670101607734</v>
      </c>
      <c r="V74" s="45">
        <v>0.42660000000000003</v>
      </c>
      <c r="W74" s="45">
        <v>0.63723756301304579</v>
      </c>
      <c r="X74" s="70">
        <v>12.84439337849105</v>
      </c>
      <c r="Y74" s="45">
        <v>1851.6446984620077</v>
      </c>
      <c r="Z74" s="45">
        <f t="shared" si="5"/>
        <v>1.8516446984620076</v>
      </c>
      <c r="AA74" s="70">
        <v>12.911764688937131</v>
      </c>
      <c r="AB74" s="70">
        <v>6.6296282237563162E-2</v>
      </c>
      <c r="AC74" s="70">
        <v>3.3229837886651707E-8</v>
      </c>
      <c r="AD74" s="93">
        <v>64033</v>
      </c>
      <c r="AE74" s="70">
        <v>106.46</v>
      </c>
      <c r="AF74" t="s">
        <v>459</v>
      </c>
      <c r="AG74" s="70">
        <v>-8.4</v>
      </c>
      <c r="AH74" s="118">
        <v>63900</v>
      </c>
      <c r="AI74" s="70">
        <v>105.43</v>
      </c>
      <c r="AJ74" s="70" t="s">
        <v>459</v>
      </c>
      <c r="AK74" s="120">
        <v>29.6</v>
      </c>
      <c r="AL74" s="70">
        <v>-28.5</v>
      </c>
      <c r="AM74" s="118">
        <v>63496</v>
      </c>
      <c r="AN74">
        <v>108.85</v>
      </c>
      <c r="AO74" t="s">
        <v>459</v>
      </c>
      <c r="AP74">
        <v>-46.1</v>
      </c>
      <c r="AQ74" s="7">
        <v>-9.2301423613236775</v>
      </c>
      <c r="AR74" s="7">
        <v>-73.001372849575162</v>
      </c>
      <c r="AS74" s="45">
        <f>((AE74/100)-1)*1000</f>
        <v>64.599999999999994</v>
      </c>
      <c r="AT74" s="45">
        <f>((AI74/100)-1)*1000</f>
        <v>54.300000000000011</v>
      </c>
      <c r="AU74" s="45">
        <f>((AN74/100)-1)*1000</f>
        <v>88.500000000000028</v>
      </c>
      <c r="AV74" s="2">
        <f>(LOG(AS74)*- 36.0952)+2069.21</f>
        <v>2003.8692952164638</v>
      </c>
      <c r="AW74" s="2">
        <f>(LOG(AT74)*- 36.0952)+2069.21</f>
        <v>2006.5920531910247</v>
      </c>
      <c r="AX74" s="2">
        <f>(LOG(AU74)*- 36.0952)+2069.21</f>
        <v>1998.9346932555079</v>
      </c>
      <c r="AY74" s="93">
        <v>1957</v>
      </c>
      <c r="AZ74" s="93">
        <v>1956</v>
      </c>
      <c r="BA74" s="93">
        <v>1957</v>
      </c>
    </row>
    <row r="75" spans="1:53">
      <c r="A75" t="s">
        <v>500</v>
      </c>
      <c r="B75">
        <v>2015</v>
      </c>
      <c r="C75" s="2">
        <v>4</v>
      </c>
      <c r="D75" s="3">
        <v>42224.645833333336</v>
      </c>
      <c r="E75" s="3" t="s">
        <v>501</v>
      </c>
      <c r="F75" s="56" t="s">
        <v>582</v>
      </c>
      <c r="G75" t="s">
        <v>506</v>
      </c>
      <c r="H75">
        <v>3</v>
      </c>
      <c r="I75">
        <v>-38</v>
      </c>
      <c r="J75">
        <v>70</v>
      </c>
      <c r="K75">
        <v>13.2</v>
      </c>
      <c r="L75" s="45">
        <v>74643.517454362882</v>
      </c>
      <c r="M75" s="45">
        <v>223525.34124229196</v>
      </c>
      <c r="N75" s="45">
        <v>4.1100000000000003</v>
      </c>
      <c r="O75" s="70">
        <v>-3.6109706427144106</v>
      </c>
      <c r="P75" s="45">
        <v>5.3307597957514517E-2</v>
      </c>
      <c r="Q75" s="89">
        <f t="shared" si="1"/>
        <v>1.1072646553825107</v>
      </c>
      <c r="R75" s="84">
        <f>'[1]13CO2'!O75</f>
        <v>-3.6605264785719869</v>
      </c>
      <c r="S75" s="115">
        <v>-82.229422396224393</v>
      </c>
      <c r="T75" s="115">
        <v>56.04666666666666</v>
      </c>
      <c r="U75" s="45">
        <v>0.44866609284030634</v>
      </c>
      <c r="V75" s="45">
        <v>1.1020000000000001</v>
      </c>
      <c r="W75" s="45">
        <v>0.56669673306700408</v>
      </c>
      <c r="X75" s="70">
        <v>43.23870461354106</v>
      </c>
      <c r="Y75" s="45">
        <v>4812.973006451678</v>
      </c>
      <c r="Z75" s="45">
        <f t="shared" si="5"/>
        <v>4.8129730064516778</v>
      </c>
      <c r="AA75" s="70">
        <v>43.447000316709335</v>
      </c>
      <c r="AB75" s="70">
        <v>0.20467834209815514</v>
      </c>
      <c r="AC75" s="70">
        <v>9.3538967985075919E-8</v>
      </c>
      <c r="AD75" s="74"/>
      <c r="AE75" s="19"/>
      <c r="AF75" s="19"/>
      <c r="AG75" s="19"/>
      <c r="AH75" s="75"/>
      <c r="AI75" s="19"/>
      <c r="AJ75" s="19"/>
      <c r="AK75" s="76"/>
      <c r="AL75" s="19"/>
      <c r="AM75" s="75"/>
      <c r="AN75" s="19"/>
      <c r="AO75" s="19"/>
      <c r="AP75" s="19"/>
      <c r="AQ75" s="7">
        <v>-11.319499277889975</v>
      </c>
      <c r="AR75" s="7">
        <v>-84.651473814070229</v>
      </c>
      <c r="AS75" s="73"/>
      <c r="AT75" s="73"/>
      <c r="AU75" s="73"/>
      <c r="AV75" s="74"/>
      <c r="AW75" s="74"/>
      <c r="AX75" s="74"/>
      <c r="AY75" s="119"/>
      <c r="AZ75" s="119"/>
      <c r="BA75" s="119"/>
    </row>
    <row r="76" spans="1:53">
      <c r="A76" t="s">
        <v>500</v>
      </c>
      <c r="B76">
        <v>2015</v>
      </c>
      <c r="C76" s="2">
        <v>4</v>
      </c>
      <c r="D76" s="3">
        <v>42224.652777777781</v>
      </c>
      <c r="E76" s="3" t="s">
        <v>501</v>
      </c>
      <c r="F76" s="56" t="s">
        <v>583</v>
      </c>
      <c r="G76" t="s">
        <v>508</v>
      </c>
      <c r="H76">
        <v>4</v>
      </c>
      <c r="I76">
        <v>-75</v>
      </c>
      <c r="J76">
        <v>70</v>
      </c>
      <c r="K76">
        <v>10.47</v>
      </c>
      <c r="L76" s="45">
        <v>84412.282497282067</v>
      </c>
      <c r="M76" s="45">
        <v>253819.37535312583</v>
      </c>
      <c r="N76" s="45">
        <v>4.26</v>
      </c>
      <c r="O76" s="70">
        <v>-2.5623207997579374</v>
      </c>
      <c r="P76" s="45">
        <v>6.23842928949268E-2</v>
      </c>
      <c r="Q76" s="89">
        <f t="shared" si="1"/>
        <v>1.1084170794635575</v>
      </c>
      <c r="R76" s="84">
        <f>'[1]13CO2'!O76</f>
        <v>-2.6303475608019951</v>
      </c>
      <c r="S76" s="115">
        <v>-82.662800876144956</v>
      </c>
      <c r="T76" s="115">
        <v>52.943333333333335</v>
      </c>
      <c r="U76" s="45">
        <v>0.29342517654677186</v>
      </c>
      <c r="V76" s="45">
        <v>0.58689999999999998</v>
      </c>
      <c r="W76" s="45">
        <v>0.94499401082720202</v>
      </c>
      <c r="X76" s="70">
        <v>53.538184661273192</v>
      </c>
      <c r="Y76" s="45">
        <v>5837.7990008325387</v>
      </c>
      <c r="Z76" s="45">
        <f t="shared" si="5"/>
        <v>5.8377990008325389</v>
      </c>
      <c r="AA76" s="70">
        <v>53.880673764077791</v>
      </c>
      <c r="AB76" s="70">
        <v>0.33800295636617578</v>
      </c>
      <c r="AC76" s="70">
        <v>2.0240677975920896E-7</v>
      </c>
      <c r="AD76" s="93">
        <v>64029</v>
      </c>
      <c r="AE76" s="70">
        <v>104.17</v>
      </c>
      <c r="AF76" t="s">
        <v>459</v>
      </c>
      <c r="AG76" s="70">
        <v>-1.5</v>
      </c>
      <c r="AH76" s="118">
        <v>63896</v>
      </c>
      <c r="AI76" s="70">
        <v>101.46</v>
      </c>
      <c r="AJ76" t="s">
        <v>459</v>
      </c>
      <c r="AK76" s="72">
        <v>43.9</v>
      </c>
      <c r="AL76" s="70">
        <v>-26.7</v>
      </c>
      <c r="AM76" s="118">
        <v>63495</v>
      </c>
      <c r="AN76">
        <v>107.16</v>
      </c>
      <c r="AO76" t="s">
        <v>459</v>
      </c>
      <c r="AP76">
        <v>-70</v>
      </c>
      <c r="AQ76" s="7">
        <v>-11.570644876355381</v>
      </c>
      <c r="AR76" s="7">
        <v>-86.119959741204752</v>
      </c>
      <c r="AS76" s="45">
        <f>((AE76/100)-1)*1000</f>
        <v>41.700000000000074</v>
      </c>
      <c r="AT76" s="45">
        <f>((AI76/100)-1)*1000</f>
        <v>14.599999999999946</v>
      </c>
      <c r="AU76" s="45">
        <f>((AN76/100)-1)*1000</f>
        <v>71.599999999999881</v>
      </c>
      <c r="AV76" s="2">
        <f>(LOG(AS76)*- 36.0952)+2069.21</f>
        <v>2010.7308650685113</v>
      </c>
      <c r="AW76" s="100">
        <f>(LOG(AT76)*- 36.0952)+2069.21</f>
        <v>2027.1824507998897</v>
      </c>
      <c r="AX76" s="2">
        <f>(LOG(AU76)*- 36.0952)+2069.21</f>
        <v>2002.2565434771936</v>
      </c>
      <c r="AY76" s="93">
        <v>1956</v>
      </c>
      <c r="AZ76" s="93">
        <v>1955</v>
      </c>
      <c r="BA76" s="93">
        <v>1957</v>
      </c>
    </row>
    <row r="77" spans="1:53">
      <c r="A77" t="s">
        <v>500</v>
      </c>
      <c r="B77">
        <v>2015</v>
      </c>
      <c r="C77" s="2">
        <v>4</v>
      </c>
      <c r="D77" s="3">
        <v>42224.659722222219</v>
      </c>
      <c r="E77" s="3" t="s">
        <v>501</v>
      </c>
      <c r="F77" s="56" t="s">
        <v>584</v>
      </c>
      <c r="G77" t="s">
        <v>510</v>
      </c>
      <c r="H77">
        <v>5</v>
      </c>
      <c r="I77">
        <v>-150</v>
      </c>
      <c r="J77">
        <v>70</v>
      </c>
      <c r="K77">
        <v>6.8220000000000001</v>
      </c>
      <c r="L77" s="45">
        <v>79219.372968644384</v>
      </c>
      <c r="M77" s="45">
        <v>345075.793413796</v>
      </c>
      <c r="N77" s="45">
        <v>4.55</v>
      </c>
      <c r="O77" s="70">
        <v>1.5876058362552712</v>
      </c>
      <c r="P77" s="45">
        <v>0.11618605768335546</v>
      </c>
      <c r="Q77" s="89">
        <f t="shared" si="1"/>
        <v>1.1129774187908252</v>
      </c>
      <c r="R77" s="84">
        <f>'[1]13CO2'!O77</f>
        <v>1.4614921573452622</v>
      </c>
      <c r="S77" s="115">
        <v>-83.207497572815527</v>
      </c>
      <c r="T77" s="115">
        <v>59.830000000000005</v>
      </c>
      <c r="U77" s="45">
        <v>0.40148461138105773</v>
      </c>
      <c r="V77" s="45">
        <v>1.1523333333333332</v>
      </c>
      <c r="W77" s="45">
        <v>1.0988382940828827</v>
      </c>
      <c r="X77" s="70">
        <v>57.059344513566501</v>
      </c>
      <c r="Y77" s="45">
        <v>8721.8430726236966</v>
      </c>
      <c r="Z77" s="45">
        <f t="shared" si="5"/>
        <v>8.7218430726236971</v>
      </c>
      <c r="AA77" s="70">
        <v>57.709462478877235</v>
      </c>
      <c r="AB77" s="70">
        <v>0.64531257086739124</v>
      </c>
      <c r="AC77" s="70">
        <v>6.7689452664181802E-7</v>
      </c>
      <c r="AD77" s="93">
        <v>64028</v>
      </c>
      <c r="AE77" s="70">
        <v>101.44</v>
      </c>
      <c r="AF77" t="s">
        <v>459</v>
      </c>
      <c r="AG77" s="70">
        <v>3.4</v>
      </c>
      <c r="AH77" s="71">
        <v>63895</v>
      </c>
      <c r="AI77">
        <v>92.84</v>
      </c>
      <c r="AJ77">
        <v>597</v>
      </c>
      <c r="AK77" s="72">
        <v>43.5</v>
      </c>
      <c r="AL77">
        <v>-27</v>
      </c>
      <c r="AM77" s="71">
        <v>63494</v>
      </c>
      <c r="AN77">
        <v>102.98</v>
      </c>
      <c r="AO77" t="s">
        <v>459</v>
      </c>
      <c r="AP77">
        <v>-67</v>
      </c>
      <c r="AQ77" s="7">
        <v>-12.030170948913911</v>
      </c>
      <c r="AR77" s="7">
        <v>-89.353385762455105</v>
      </c>
      <c r="AS77" s="45">
        <f>((AE77/100)-1)*1000</f>
        <v>14.399999999999968</v>
      </c>
      <c r="AT77" s="45">
        <f>((AI77/100)-1)*1000</f>
        <v>-71.599999999999994</v>
      </c>
      <c r="AU77" s="45">
        <f>((AN77/100)-1)*1000</f>
        <v>29.800000000000047</v>
      </c>
      <c r="AV77" s="100">
        <f>(LOG(AS77)*- 36.0952)+2069.21</f>
        <v>2027.3986741753235</v>
      </c>
      <c r="AW77" s="105">
        <f>2015-65-AJ77</f>
        <v>1353</v>
      </c>
      <c r="AX77" s="2">
        <f>(LOG(AU77)*- 36.0952)+2069.21</f>
        <v>2015.9978691049148</v>
      </c>
      <c r="AY77" s="93">
        <v>1955</v>
      </c>
      <c r="AZ77" s="121">
        <f>2015-65-AJ77</f>
        <v>1353</v>
      </c>
      <c r="BA77" s="93">
        <v>1956</v>
      </c>
    </row>
    <row r="78" spans="1:53">
      <c r="A78" t="s">
        <v>500</v>
      </c>
      <c r="B78">
        <v>2015</v>
      </c>
      <c r="C78" s="2">
        <v>4</v>
      </c>
      <c r="D78" s="3">
        <v>42224.666666666664</v>
      </c>
      <c r="E78" s="3" t="s">
        <v>501</v>
      </c>
      <c r="F78" s="56" t="s">
        <v>585</v>
      </c>
      <c r="G78" t="s">
        <v>512</v>
      </c>
      <c r="H78">
        <v>6</v>
      </c>
      <c r="I78">
        <v>-250</v>
      </c>
      <c r="J78">
        <v>70</v>
      </c>
      <c r="K78">
        <v>5.3330000000000002</v>
      </c>
      <c r="L78" s="45">
        <v>30119.23592718118</v>
      </c>
      <c r="M78" s="45">
        <v>255548.46081884168</v>
      </c>
      <c r="N78" s="45">
        <v>5.03</v>
      </c>
      <c r="O78" s="70">
        <v>-1.1805132636231974</v>
      </c>
      <c r="P78" s="45">
        <v>9.9472106643018282E-2</v>
      </c>
      <c r="Q78" s="89">
        <f t="shared" si="1"/>
        <v>1.1099355894617007</v>
      </c>
      <c r="R78" s="84">
        <f>'[1]13CO2'!O78</f>
        <v>-1.545395638760739</v>
      </c>
      <c r="S78" s="115">
        <v>-87.311214745062017</v>
      </c>
      <c r="T78" s="115">
        <v>31.383333333333329</v>
      </c>
      <c r="U78" s="45">
        <v>8.0189425759648131E-2</v>
      </c>
      <c r="V78" s="45">
        <v>0.71986666666666677</v>
      </c>
      <c r="W78" s="45">
        <v>1.011536245534157</v>
      </c>
      <c r="X78" s="70">
        <v>22.896817622544756</v>
      </c>
      <c r="Y78" s="45">
        <v>6726.7991070441594</v>
      </c>
      <c r="Z78" s="45">
        <f t="shared" si="5"/>
        <v>6.7267991070441591</v>
      </c>
      <c r="AA78" s="70">
        <v>23.652170078323834</v>
      </c>
      <c r="AB78" s="70">
        <v>0.75338096763290874</v>
      </c>
      <c r="AC78" s="70">
        <v>2.2790812827702486E-6</v>
      </c>
      <c r="AD78" s="93">
        <v>64027</v>
      </c>
      <c r="AE78" s="70">
        <v>96.54</v>
      </c>
      <c r="AF78" s="93">
        <v>283</v>
      </c>
      <c r="AG78" s="70">
        <v>-4.5999999999999996</v>
      </c>
      <c r="AH78" s="118">
        <v>63894</v>
      </c>
      <c r="AI78" s="70">
        <v>105.13</v>
      </c>
      <c r="AJ78" t="s">
        <v>459</v>
      </c>
      <c r="AK78" s="72">
        <v>23.5</v>
      </c>
      <c r="AL78" s="70">
        <v>-28.3</v>
      </c>
      <c r="AM78" s="118">
        <v>63493</v>
      </c>
      <c r="AN78">
        <v>98.97</v>
      </c>
      <c r="AO78">
        <v>83</v>
      </c>
      <c r="AP78">
        <v>-75.3</v>
      </c>
      <c r="AQ78" s="7">
        <v>-12.615561811675104</v>
      </c>
      <c r="AR78" s="7">
        <v>-93.027479789037571</v>
      </c>
      <c r="AS78" s="45">
        <f>((AE78/100)-1)*1000</f>
        <v>-34.599999999999966</v>
      </c>
      <c r="AT78" s="45">
        <f>((AI78/100)-1)*1000</f>
        <v>51.299999999999898</v>
      </c>
      <c r="AU78" s="45">
        <f>((AN78/100)-1)*1000</f>
        <v>-10.299999999999976</v>
      </c>
      <c r="AV78" s="105">
        <f>2015-65-AF78</f>
        <v>1667</v>
      </c>
      <c r="AW78" s="93">
        <f>(LOG(AT78)*- 36.0952)+2069.21</f>
        <v>2007.482971682816</v>
      </c>
      <c r="AX78" s="105">
        <f>2015-65-AO78</f>
        <v>1867</v>
      </c>
      <c r="AY78" s="121">
        <f>2015-65-AF78</f>
        <v>1667</v>
      </c>
      <c r="AZ78" s="93">
        <v>1956</v>
      </c>
      <c r="BA78" s="121">
        <f>2015-65-AO78</f>
        <v>1867</v>
      </c>
    </row>
    <row r="79" spans="1:53" s="22" customFormat="1">
      <c r="A79" s="22" t="s">
        <v>500</v>
      </c>
      <c r="B79" s="22">
        <v>2015</v>
      </c>
      <c r="C79" s="23">
        <v>4</v>
      </c>
      <c r="D79" s="34">
        <v>42224.673611111109</v>
      </c>
      <c r="E79" s="34" t="s">
        <v>501</v>
      </c>
      <c r="F79" s="57" t="s">
        <v>586</v>
      </c>
      <c r="G79" s="22" t="s">
        <v>514</v>
      </c>
      <c r="H79" s="22">
        <v>7</v>
      </c>
      <c r="I79" s="22">
        <v>-350</v>
      </c>
      <c r="J79" s="22">
        <v>70</v>
      </c>
      <c r="K79" s="22">
        <v>5.3330000000000002</v>
      </c>
      <c r="L79" s="78">
        <v>17459.263480948979</v>
      </c>
      <c r="M79" s="78">
        <v>148815.27010951054</v>
      </c>
      <c r="N79" s="78">
        <v>4.1100000000000003</v>
      </c>
      <c r="O79" s="80">
        <v>-7.0234805855308551</v>
      </c>
      <c r="P79" s="78">
        <v>4.2027372032997723E-2</v>
      </c>
      <c r="Q79" s="107">
        <f t="shared" si="1"/>
        <v>1.1035142580180657</v>
      </c>
      <c r="R79" s="87">
        <f>'[1]13CO2'!O79</f>
        <v>-7.0686139782279334</v>
      </c>
      <c r="S79" s="116">
        <v>-90.032416594103751</v>
      </c>
      <c r="T79" s="116">
        <v>47.956666666666671</v>
      </c>
      <c r="U79" s="78">
        <v>0.17734553169073758</v>
      </c>
      <c r="V79" s="78">
        <v>2.5986666666666669</v>
      </c>
      <c r="W79" s="78">
        <v>0.56729975339907801</v>
      </c>
      <c r="X79" s="80">
        <v>13.272633233915432</v>
      </c>
      <c r="Y79" s="78">
        <v>3917.262592306653</v>
      </c>
      <c r="Z79" s="78">
        <f t="shared" si="5"/>
        <v>3.9172625923066531</v>
      </c>
      <c r="AA79" s="80">
        <v>13.326247266995212</v>
      </c>
      <c r="AB79" s="80">
        <v>5.250451042315836E-2</v>
      </c>
      <c r="AC79" s="80">
        <v>1.9095972611742913E-8</v>
      </c>
      <c r="AD79" s="23">
        <v>64026</v>
      </c>
      <c r="AE79" s="22">
        <v>95.56</v>
      </c>
      <c r="AF79" s="22">
        <v>365</v>
      </c>
      <c r="AG79" s="22">
        <v>-10.9</v>
      </c>
      <c r="AH79" s="122">
        <v>63893</v>
      </c>
      <c r="AI79" s="22">
        <v>103.32</v>
      </c>
      <c r="AJ79" s="22" t="s">
        <v>459</v>
      </c>
      <c r="AK79" s="112">
        <v>21.7</v>
      </c>
      <c r="AL79" s="22">
        <v>-28.3</v>
      </c>
      <c r="AM79" s="122">
        <v>63492</v>
      </c>
      <c r="AN79" s="22">
        <v>99.03</v>
      </c>
      <c r="AO79" s="22">
        <v>78</v>
      </c>
      <c r="AP79" s="22">
        <v>-74.8</v>
      </c>
      <c r="AQ79" s="37">
        <v>-12.764799655693217</v>
      </c>
      <c r="AR79" s="37">
        <v>-93.984215867774893</v>
      </c>
      <c r="AS79" s="45">
        <f>((AE79/100)-1)*1000</f>
        <v>-44.399999999999991</v>
      </c>
      <c r="AT79" s="45">
        <f>((AI79/100)-1)*1000</f>
        <v>33.199999999999896</v>
      </c>
      <c r="AU79" s="45">
        <f>((AN79/100)-1)*1000</f>
        <v>-9.7000000000000419</v>
      </c>
      <c r="AV79" s="123">
        <f>2015-65-AF79</f>
        <v>1585</v>
      </c>
      <c r="AW79" s="93">
        <f>(LOG(AT79)*- 36.0952)+2069.21</f>
        <v>2014.3042166410862</v>
      </c>
      <c r="AX79" s="105">
        <f>2015-65-AO79</f>
        <v>1872</v>
      </c>
      <c r="AY79" s="121">
        <f>2015-65-AF79</f>
        <v>1585</v>
      </c>
      <c r="AZ79" s="93">
        <v>1956</v>
      </c>
      <c r="BA79" s="121">
        <f>2015-65-AO79</f>
        <v>1872</v>
      </c>
    </row>
    <row r="80" spans="1:53">
      <c r="A80" t="s">
        <v>500</v>
      </c>
      <c r="B80" s="88">
        <v>2015</v>
      </c>
      <c r="C80" s="2">
        <v>5</v>
      </c>
      <c r="D80" s="3">
        <v>42249.645833333336</v>
      </c>
      <c r="E80" s="3" t="s">
        <v>501</v>
      </c>
      <c r="F80" s="56" t="s">
        <v>587</v>
      </c>
      <c r="G80" t="s">
        <v>426</v>
      </c>
      <c r="H80">
        <v>1</v>
      </c>
      <c r="I80">
        <v>0</v>
      </c>
      <c r="J80" s="88">
        <v>0</v>
      </c>
      <c r="K80">
        <v>7.556</v>
      </c>
      <c r="L80" s="45">
        <v>31808.548990012016</v>
      </c>
      <c r="M80" s="45">
        <v>178016.29581799841</v>
      </c>
      <c r="N80" s="45">
        <v>4.8099999999999996</v>
      </c>
      <c r="O80" s="124">
        <v>-6.2045368943995731</v>
      </c>
      <c r="P80" s="45">
        <v>5.0549975272001758E-2</v>
      </c>
      <c r="Q80" s="89">
        <v>1.1044143148199088</v>
      </c>
      <c r="R80" s="84">
        <f>'[1]13CO2'!O80</f>
        <v>-6.4341513274133284</v>
      </c>
      <c r="S80" s="115">
        <v>-82.951730094023276</v>
      </c>
      <c r="T80" s="115">
        <v>31.626666666666665</v>
      </c>
      <c r="U80" s="45">
        <v>0.32451105224157989</v>
      </c>
      <c r="V80" s="45">
        <v>0.79780000000000006</v>
      </c>
      <c r="W80" s="45">
        <v>1.7319353672013933</v>
      </c>
      <c r="X80" s="70">
        <v>22.31920341479973</v>
      </c>
      <c r="Y80" s="45">
        <v>4412.2056498773609</v>
      </c>
      <c r="Z80" s="45">
        <f t="shared" si="5"/>
        <v>4.412205649877361</v>
      </c>
      <c r="AA80" s="45">
        <v>22.788681564477756</v>
      </c>
      <c r="AB80" s="70">
        <v>0.46757991954833178</v>
      </c>
      <c r="AC80" s="70">
        <v>9.1254044795825983E-7</v>
      </c>
      <c r="AD80" s="74"/>
      <c r="AE80" s="19"/>
      <c r="AF80" s="19"/>
      <c r="AG80" s="19"/>
      <c r="AH80" s="75"/>
      <c r="AI80" s="19"/>
      <c r="AJ80" s="19"/>
      <c r="AK80" s="76"/>
      <c r="AL80" s="19"/>
      <c r="AM80" s="75"/>
      <c r="AN80" s="19"/>
      <c r="AO80" s="19"/>
      <c r="AP80" s="19"/>
      <c r="AQ80" s="7">
        <v>-12.018402791561032</v>
      </c>
      <c r="AR80" s="7">
        <v>-87.719684090846528</v>
      </c>
      <c r="AS80" s="73"/>
      <c r="AT80" s="73"/>
      <c r="AU80" s="73"/>
      <c r="AV80" s="74"/>
      <c r="AW80" s="74"/>
      <c r="AX80" s="74"/>
      <c r="AY80" s="74"/>
      <c r="AZ80" s="74"/>
      <c r="BA80" s="74"/>
    </row>
    <row r="81" spans="1:53">
      <c r="A81" t="s">
        <v>500</v>
      </c>
      <c r="B81" s="88">
        <v>2015</v>
      </c>
      <c r="C81" s="2">
        <v>5</v>
      </c>
      <c r="D81" s="3">
        <v>42249.729166666664</v>
      </c>
      <c r="E81" s="3" t="s">
        <v>501</v>
      </c>
      <c r="F81" s="56" t="s">
        <v>588</v>
      </c>
      <c r="G81" t="s">
        <v>504</v>
      </c>
      <c r="H81">
        <v>2</v>
      </c>
      <c r="I81">
        <v>-13</v>
      </c>
      <c r="J81" s="88">
        <v>70</v>
      </c>
      <c r="K81">
        <v>12.52</v>
      </c>
      <c r="L81" s="45">
        <v>64755.583531266246</v>
      </c>
      <c r="M81" s="45">
        <v>225367.79507038763</v>
      </c>
      <c r="N81" s="45">
        <v>4.12</v>
      </c>
      <c r="O81" s="124">
        <v>-5.3392228349516193</v>
      </c>
      <c r="P81" s="45">
        <v>0.14824135725228657</v>
      </c>
      <c r="Q81" s="89">
        <v>1.1062212240814551</v>
      </c>
      <c r="R81" s="84">
        <f>'[1]13CO2'!O81</f>
        <v>-5.3896188044406843</v>
      </c>
      <c r="S81" s="115">
        <v>-77.914385272145154</v>
      </c>
      <c r="T81" s="115">
        <v>39.526666666666664</v>
      </c>
      <c r="U81" s="45">
        <v>0.24572107074267566</v>
      </c>
      <c r="V81" s="45">
        <v>0.49780000000000002</v>
      </c>
      <c r="W81" s="45">
        <v>0.90820848175631286</v>
      </c>
      <c r="X81" s="70">
        <v>38.354195854341732</v>
      </c>
      <c r="Y81" s="45">
        <v>4931.213260036825</v>
      </c>
      <c r="Z81" s="45">
        <f t="shared" si="5"/>
        <v>4.9312132600368246</v>
      </c>
      <c r="AA81" s="45">
        <v>38.540637813078554</v>
      </c>
      <c r="AB81" s="70">
        <v>0.18323309616466563</v>
      </c>
      <c r="AC81" s="70">
        <v>8.4134637803519394E-8</v>
      </c>
      <c r="AD81" s="74"/>
      <c r="AE81" s="19"/>
      <c r="AF81" s="19"/>
      <c r="AG81" s="19"/>
      <c r="AH81" s="75"/>
      <c r="AI81" s="19"/>
      <c r="AJ81" s="19"/>
      <c r="AK81" s="76"/>
      <c r="AL81" s="19"/>
      <c r="AM81" s="75"/>
      <c r="AN81" s="19"/>
      <c r="AO81" s="19"/>
      <c r="AP81" s="19"/>
      <c r="AQ81" s="7">
        <v>-10.340292967838765</v>
      </c>
      <c r="AR81" s="7">
        <v>-78.411269672058609</v>
      </c>
      <c r="AS81" s="73"/>
      <c r="AT81" s="73"/>
      <c r="AU81" s="73"/>
      <c r="AV81" s="74"/>
      <c r="AW81" s="74"/>
      <c r="AX81" s="74"/>
      <c r="AY81" s="74"/>
      <c r="AZ81" s="74"/>
      <c r="BA81" s="74"/>
    </row>
    <row r="82" spans="1:53">
      <c r="A82" t="s">
        <v>500</v>
      </c>
      <c r="B82" s="88">
        <v>2015</v>
      </c>
      <c r="C82" s="2">
        <v>5</v>
      </c>
      <c r="D82" s="3">
        <v>42249.722222222219</v>
      </c>
      <c r="E82" s="3" t="s">
        <v>501</v>
      </c>
      <c r="F82" s="56" t="s">
        <v>589</v>
      </c>
      <c r="G82" t="s">
        <v>506</v>
      </c>
      <c r="H82">
        <v>3</v>
      </c>
      <c r="I82">
        <v>-38</v>
      </c>
      <c r="J82">
        <v>70</v>
      </c>
      <c r="K82">
        <v>12.39</v>
      </c>
      <c r="L82" s="45">
        <v>84834.238378077906</v>
      </c>
      <c r="M82" s="45">
        <v>240378.83307641876</v>
      </c>
      <c r="N82" s="45">
        <v>4.12</v>
      </c>
      <c r="O82" s="124">
        <v>-3.5434770748101134</v>
      </c>
      <c r="P82" s="45">
        <v>0.11604654238709577</v>
      </c>
      <c r="Q82" s="89">
        <v>1.1083349080602261</v>
      </c>
      <c r="R82" s="84">
        <f>'[1]13CO2'!O82</f>
        <v>-3.5938121492234267</v>
      </c>
      <c r="S82" s="115">
        <v>-82.607797265216988</v>
      </c>
      <c r="T82" s="115">
        <v>50.51</v>
      </c>
      <c r="U82" s="45">
        <v>0.1583844783211282</v>
      </c>
      <c r="V82" s="45">
        <v>0.97406666666666675</v>
      </c>
      <c r="W82" s="45">
        <v>1.485320377481518</v>
      </c>
      <c r="X82" s="70">
        <v>50.461961935371519</v>
      </c>
      <c r="Y82" s="45">
        <v>5275.9842538565326</v>
      </c>
      <c r="Z82" s="45">
        <f t="shared" si="5"/>
        <v>5.2759842538565325</v>
      </c>
      <c r="AA82" s="45">
        <v>50.706615134351381</v>
      </c>
      <c r="AB82" s="70">
        <v>0.2404314075840164</v>
      </c>
      <c r="AC82" s="70">
        <v>1.1000925259691295E-7</v>
      </c>
      <c r="AD82" s="74"/>
      <c r="AE82" s="19"/>
      <c r="AF82" s="19"/>
      <c r="AG82" s="19"/>
      <c r="AH82" s="75"/>
      <c r="AI82" s="19"/>
      <c r="AJ82" s="19"/>
      <c r="AK82" s="76"/>
      <c r="AL82" s="19"/>
      <c r="AM82" s="75"/>
      <c r="AN82" s="19"/>
      <c r="AO82" s="19"/>
      <c r="AP82" s="19"/>
      <c r="AQ82" s="7">
        <v>-11.594865177656482</v>
      </c>
      <c r="AR82" s="7">
        <v>-85.541812743858372</v>
      </c>
      <c r="AS82" s="73"/>
      <c r="AT82" s="73"/>
      <c r="AU82" s="73"/>
      <c r="AV82" s="74"/>
      <c r="AW82" s="74"/>
      <c r="AX82" s="74"/>
      <c r="AY82" s="74"/>
      <c r="AZ82" s="74"/>
      <c r="BA82" s="74"/>
    </row>
    <row r="83" spans="1:53">
      <c r="A83" t="s">
        <v>500</v>
      </c>
      <c r="B83" s="88">
        <v>2015</v>
      </c>
      <c r="C83" s="2">
        <v>5</v>
      </c>
      <c r="D83" s="3">
        <v>42249.715277777781</v>
      </c>
      <c r="E83" s="3" t="s">
        <v>501</v>
      </c>
      <c r="F83" s="56" t="s">
        <v>590</v>
      </c>
      <c r="G83" t="s">
        <v>508</v>
      </c>
      <c r="H83">
        <v>4</v>
      </c>
      <c r="I83">
        <v>-75</v>
      </c>
      <c r="J83">
        <v>70</v>
      </c>
      <c r="K83">
        <v>11</v>
      </c>
      <c r="L83" s="45">
        <v>94490.096801919834</v>
      </c>
      <c r="M83" s="45">
        <v>240543.10972788965</v>
      </c>
      <c r="N83" s="45">
        <v>4.04</v>
      </c>
      <c r="O83" s="124">
        <v>-2.7899172428788481</v>
      </c>
      <c r="P83" s="45">
        <v>0.13734991809244004</v>
      </c>
      <c r="Q83" s="89">
        <v>1.1092407908429045</v>
      </c>
      <c r="R83" s="84">
        <f>'[1]13CO2'!O83</f>
        <v>-2.8312434895338972</v>
      </c>
      <c r="S83" s="115">
        <v>-82.725528754654533</v>
      </c>
      <c r="T83" s="115">
        <v>59.72</v>
      </c>
      <c r="U83" s="45">
        <v>0.24149707136396423</v>
      </c>
      <c r="V83" s="45">
        <v>1.2303333333333333</v>
      </c>
      <c r="W83" s="45">
        <v>1.3849231015044234</v>
      </c>
      <c r="X83" s="70">
        <v>58.866827098824402</v>
      </c>
      <c r="Y83" s="45">
        <v>5460.4020270607662</v>
      </c>
      <c r="Z83" s="45">
        <f t="shared" si="5"/>
        <v>5.4604020270607663</v>
      </c>
      <c r="AA83" s="45">
        <v>59.09828591474227</v>
      </c>
      <c r="AB83" s="70">
        <v>0.22653838610548657</v>
      </c>
      <c r="AC83" s="70">
        <v>8.2970761141045864E-8</v>
      </c>
      <c r="AD83" s="74"/>
      <c r="AE83" s="19"/>
      <c r="AF83" s="19"/>
      <c r="AG83" s="19"/>
      <c r="AH83" s="75"/>
      <c r="AI83" s="19"/>
      <c r="AJ83" s="19"/>
      <c r="AK83" s="76"/>
      <c r="AL83" s="19"/>
      <c r="AM83" s="75"/>
      <c r="AN83" s="19"/>
      <c r="AO83" s="19"/>
      <c r="AP83" s="19"/>
      <c r="AQ83" s="7">
        <v>-11.751640478930312</v>
      </c>
      <c r="AR83" s="7">
        <v>-86.44579945036827</v>
      </c>
      <c r="AS83" s="73"/>
      <c r="AT83" s="73"/>
      <c r="AU83" s="73"/>
      <c r="AV83" s="74"/>
      <c r="AW83" s="74"/>
      <c r="AX83" s="74"/>
      <c r="AY83" s="74"/>
      <c r="AZ83" s="74"/>
      <c r="BA83" s="74"/>
    </row>
    <row r="84" spans="1:53">
      <c r="A84" t="s">
        <v>500</v>
      </c>
      <c r="B84" s="88">
        <v>2015</v>
      </c>
      <c r="C84" s="2">
        <v>5</v>
      </c>
      <c r="D84" s="3">
        <v>42249.708333333336</v>
      </c>
      <c r="E84" s="3" t="s">
        <v>501</v>
      </c>
      <c r="F84" s="56" t="s">
        <v>591</v>
      </c>
      <c r="G84" t="s">
        <v>510</v>
      </c>
      <c r="H84">
        <v>5</v>
      </c>
      <c r="I84">
        <v>-150</v>
      </c>
      <c r="J84">
        <v>70</v>
      </c>
      <c r="K84">
        <v>8.11</v>
      </c>
      <c r="L84" s="45">
        <v>110100.25154835552</v>
      </c>
      <c r="M84" s="45">
        <v>344024.80054559431</v>
      </c>
      <c r="N84" s="45">
        <v>4.24</v>
      </c>
      <c r="O84" s="124">
        <v>0.91024347994100419</v>
      </c>
      <c r="P84" s="45">
        <v>0.14376091262926793</v>
      </c>
      <c r="Q84" s="89">
        <v>1.1134303935933929</v>
      </c>
      <c r="R84" s="84">
        <f>'[1]13CO2'!O84</f>
        <v>0.84704734111968361</v>
      </c>
      <c r="S84" s="115">
        <v>-82.294182356868646</v>
      </c>
      <c r="T84" s="115">
        <v>56.46</v>
      </c>
      <c r="U84" s="45">
        <v>0.16895841328674605</v>
      </c>
      <c r="V84" s="45">
        <v>1.1639999999999999</v>
      </c>
      <c r="W84" s="45">
        <v>0.56335382511185184</v>
      </c>
      <c r="X84" s="70">
        <v>75.758539077396264</v>
      </c>
      <c r="Y84" s="45">
        <v>8403.4505306801311</v>
      </c>
      <c r="Z84" s="45">
        <f t="shared" si="5"/>
        <v>8.4034505306801304</v>
      </c>
      <c r="AA84" s="45">
        <v>76.197731969738527</v>
      </c>
      <c r="AB84" s="70">
        <v>0.43284866551094575</v>
      </c>
      <c r="AC84" s="70">
        <v>2.3116320139048698E-7</v>
      </c>
      <c r="AD84" s="74"/>
      <c r="AE84" s="19"/>
      <c r="AF84" s="19"/>
      <c r="AG84" s="19"/>
      <c r="AH84" s="75"/>
      <c r="AI84" s="19"/>
      <c r="AJ84" s="19"/>
      <c r="AK84" s="76"/>
      <c r="AL84" s="19"/>
      <c r="AM84" s="75"/>
      <c r="AN84" s="19"/>
      <c r="AO84" s="19"/>
      <c r="AP84" s="19"/>
      <c r="AQ84" s="7">
        <v>-12.265363993964471</v>
      </c>
      <c r="AR84" s="7">
        <v>-89.587403453255746</v>
      </c>
      <c r="AS84" s="73"/>
      <c r="AT84" s="73"/>
      <c r="AU84" s="73"/>
      <c r="AV84" s="74"/>
      <c r="AW84" s="74"/>
      <c r="AX84" s="74"/>
      <c r="AY84" s="74"/>
      <c r="AZ84" s="74"/>
      <c r="BA84" s="74"/>
    </row>
    <row r="85" spans="1:53">
      <c r="A85" t="s">
        <v>500</v>
      </c>
      <c r="B85" s="88">
        <v>2015</v>
      </c>
      <c r="C85" s="2">
        <v>5</v>
      </c>
      <c r="D85" s="3">
        <v>42249.701388888891</v>
      </c>
      <c r="E85" s="3" t="s">
        <v>501</v>
      </c>
      <c r="F85" s="56" t="s">
        <v>592</v>
      </c>
      <c r="G85" t="s">
        <v>512</v>
      </c>
      <c r="H85">
        <v>6</v>
      </c>
      <c r="I85">
        <v>-250</v>
      </c>
      <c r="J85">
        <v>70</v>
      </c>
      <c r="K85">
        <v>5.6879999999999997</v>
      </c>
      <c r="L85" s="45">
        <v>26341.096840197737</v>
      </c>
      <c r="M85" s="45">
        <v>196964.54833674617</v>
      </c>
      <c r="N85" s="45">
        <v>4.53</v>
      </c>
      <c r="O85" s="124">
        <v>-6.5607814307102954</v>
      </c>
      <c r="P85" s="45">
        <v>1.2833549781724378E-2</v>
      </c>
      <c r="Q85" s="89">
        <v>1.1040227876944753</v>
      </c>
      <c r="R85" s="84">
        <f>'[1]13CO2'!O85</f>
        <v>-6.6793578282827575</v>
      </c>
      <c r="S85" s="115">
        <v>-91.718515395311897</v>
      </c>
      <c r="T85" s="115">
        <v>31.400000000000002</v>
      </c>
      <c r="U85" s="45">
        <v>0.39904344223381116</v>
      </c>
      <c r="V85" s="45">
        <v>1.2306666666666666</v>
      </c>
      <c r="W85" s="45">
        <v>1.625812426701934</v>
      </c>
      <c r="X85" s="70">
        <v>19.766501835490921</v>
      </c>
      <c r="Y85" s="45">
        <v>5134.1422275401037</v>
      </c>
      <c r="Z85" s="45">
        <f t="shared" si="5"/>
        <v>5.1341422275401039</v>
      </c>
      <c r="AA85" s="45">
        <v>19.975702193820986</v>
      </c>
      <c r="AB85" s="70">
        <v>0.20753704025080838</v>
      </c>
      <c r="AC85" s="70">
        <v>2.0075399407177053E-7</v>
      </c>
      <c r="AD85" s="74"/>
      <c r="AE85" s="19"/>
      <c r="AF85" s="19"/>
      <c r="AG85" s="19"/>
      <c r="AH85" s="75"/>
      <c r="AI85" s="19"/>
      <c r="AJ85" s="19"/>
      <c r="AK85" s="76"/>
      <c r="AL85" s="19"/>
      <c r="AM85" s="75"/>
      <c r="AN85" s="19"/>
      <c r="AO85" s="19"/>
      <c r="AP85" s="19"/>
      <c r="AQ85" s="7">
        <v>-12.966857394701055</v>
      </c>
      <c r="AR85" s="7">
        <v>-93.947535959289581</v>
      </c>
      <c r="AS85" s="73"/>
      <c r="AT85" s="73"/>
      <c r="AU85" s="73"/>
      <c r="AV85" s="74"/>
      <c r="AW85" s="74"/>
      <c r="AX85" s="74"/>
      <c r="AY85" s="74"/>
      <c r="AZ85" s="74"/>
      <c r="BA85" s="74"/>
    </row>
    <row r="86" spans="1:53" s="22" customFormat="1">
      <c r="A86" s="22" t="s">
        <v>500</v>
      </c>
      <c r="B86" s="106">
        <v>2015</v>
      </c>
      <c r="C86" s="23">
        <v>5</v>
      </c>
      <c r="D86" s="34">
        <v>42249.694444444445</v>
      </c>
      <c r="E86" s="34" t="s">
        <v>501</v>
      </c>
      <c r="F86" s="57" t="s">
        <v>593</v>
      </c>
      <c r="G86" s="22" t="s">
        <v>514</v>
      </c>
      <c r="H86" s="22">
        <v>7</v>
      </c>
      <c r="I86" s="22">
        <v>-350</v>
      </c>
      <c r="J86" s="22">
        <v>70</v>
      </c>
      <c r="K86" s="22">
        <v>5.6879999999999997</v>
      </c>
      <c r="L86" s="78">
        <v>24414.037553333968</v>
      </c>
      <c r="M86" s="78">
        <v>150449.23954579828</v>
      </c>
      <c r="N86" s="78">
        <v>4.5199999999999996</v>
      </c>
      <c r="O86" s="125">
        <v>-11.019617666152957</v>
      </c>
      <c r="P86" s="78">
        <v>3.3336166546259899E-2</v>
      </c>
      <c r="Q86" s="107">
        <v>1.099122084449246</v>
      </c>
      <c r="R86" s="87">
        <f>'[1]13CO2'!O86</f>
        <v>-11.135522348403507</v>
      </c>
      <c r="S86" s="116">
        <v>-90.341929577464782</v>
      </c>
      <c r="T86" s="116">
        <v>33.43333333333333</v>
      </c>
      <c r="U86" s="78">
        <v>3.4537403939552E-2</v>
      </c>
      <c r="V86" s="78">
        <v>1.3493333333333333</v>
      </c>
      <c r="W86" s="78">
        <v>1.6140707731145909</v>
      </c>
      <c r="X86" s="80">
        <v>18.320426102123452</v>
      </c>
      <c r="Y86" s="78">
        <v>3921.6590009526776</v>
      </c>
      <c r="Z86" s="78">
        <f t="shared" si="5"/>
        <v>3.9216590009526775</v>
      </c>
      <c r="AA86" s="78">
        <v>18.509942915827388</v>
      </c>
      <c r="AB86" s="80">
        <v>0.18797555342714031</v>
      </c>
      <c r="AC86" s="80">
        <v>1.776928478482661E-7</v>
      </c>
      <c r="AD86" s="81"/>
      <c r="AE86" s="25"/>
      <c r="AF86" s="25"/>
      <c r="AG86" s="25"/>
      <c r="AH86" s="82"/>
      <c r="AI86" s="25"/>
      <c r="AJ86" s="25"/>
      <c r="AK86" s="83"/>
      <c r="AL86" s="25"/>
      <c r="AM86" s="82"/>
      <c r="AN86" s="25"/>
      <c r="AO86" s="25"/>
      <c r="AP86" s="25"/>
      <c r="AQ86" s="37">
        <v>-12.883514988070583</v>
      </c>
      <c r="AR86" s="37">
        <v>-93.742878870896206</v>
      </c>
      <c r="AS86" s="79"/>
      <c r="AT86" s="79"/>
      <c r="AU86" s="79"/>
      <c r="AV86" s="81"/>
      <c r="AW86" s="81"/>
      <c r="AX86" s="81"/>
      <c r="AY86" s="81"/>
      <c r="AZ86" s="81"/>
      <c r="BA86" s="81"/>
    </row>
    <row r="87" spans="1:53">
      <c r="A87" t="s">
        <v>500</v>
      </c>
      <c r="B87" s="88">
        <v>2015</v>
      </c>
      <c r="C87" s="2">
        <v>6</v>
      </c>
      <c r="D87" s="3">
        <v>42291.666666666664</v>
      </c>
      <c r="E87" s="3" t="s">
        <v>501</v>
      </c>
      <c r="F87" s="56" t="s">
        <v>594</v>
      </c>
      <c r="G87" t="s">
        <v>426</v>
      </c>
      <c r="H87">
        <v>1</v>
      </c>
      <c r="I87">
        <v>0</v>
      </c>
      <c r="J87" s="88">
        <v>0</v>
      </c>
      <c r="K87">
        <v>6.9450000000000003</v>
      </c>
      <c r="L87" s="45">
        <v>22269.084904553256</v>
      </c>
      <c r="M87" s="45">
        <v>96274.630802220243</v>
      </c>
      <c r="N87" s="45">
        <v>4.5999999999999996</v>
      </c>
      <c r="O87" s="124">
        <v>-8.2424520565535975</v>
      </c>
      <c r="P87" s="45">
        <v>2.3972901368003369E-2</v>
      </c>
      <c r="Q87" s="89">
        <v>1.1021745219363313</v>
      </c>
      <c r="R87" s="84">
        <f>'[1]13CO2'!O87</f>
        <v>-8.3839979242555192</v>
      </c>
      <c r="S87" s="115">
        <v>-79.705685915780876</v>
      </c>
      <c r="T87" s="115">
        <v>32.553333333333335</v>
      </c>
      <c r="U87" s="45">
        <v>0.94897458481242292</v>
      </c>
      <c r="V87" s="45">
        <v>0.57240000000000002</v>
      </c>
      <c r="W87" s="45">
        <v>0.72053076964714569</v>
      </c>
      <c r="X87" s="70">
        <v>15.969275690042922</v>
      </c>
      <c r="Y87" s="45">
        <v>2425.3394983332842</v>
      </c>
      <c r="Z87" s="45">
        <f t="shared" si="5"/>
        <v>2.4253394983332841</v>
      </c>
      <c r="AA87" s="45">
        <v>16.173875152995798</v>
      </c>
      <c r="AB87" s="70">
        <v>0.2032526342846174</v>
      </c>
      <c r="AC87" s="70">
        <v>2.4011168498921973E-7</v>
      </c>
      <c r="AD87" s="2">
        <v>64829</v>
      </c>
      <c r="AE87" s="45">
        <v>99.23</v>
      </c>
      <c r="AF87" s="45">
        <v>62</v>
      </c>
      <c r="AG87" s="45">
        <v>-7.9</v>
      </c>
      <c r="AH87" s="71">
        <v>65891</v>
      </c>
      <c r="AI87" s="45">
        <v>110.84</v>
      </c>
      <c r="AJ87" t="s">
        <v>459</v>
      </c>
      <c r="AK87" s="72">
        <v>26.1</v>
      </c>
      <c r="AL87" s="45">
        <v>-28.5</v>
      </c>
      <c r="AM87" s="71">
        <v>64839</v>
      </c>
      <c r="AN87">
        <v>98.63</v>
      </c>
      <c r="AO87">
        <v>111</v>
      </c>
      <c r="AP87">
        <v>-63.8</v>
      </c>
      <c r="AQ87" s="7">
        <v>-11.571098082270778</v>
      </c>
      <c r="AR87" s="7">
        <v>-84.662252681230541</v>
      </c>
      <c r="AS87" s="45">
        <f>((AE87/100)-1)*1000</f>
        <v>-7.6999999999999291</v>
      </c>
      <c r="AT87" s="45">
        <f>((AI87/100)-1)*1000</f>
        <v>108.40000000000005</v>
      </c>
      <c r="AU87" s="45">
        <f>((AN87/100)-1)*1000</f>
        <v>-13.700000000000045</v>
      </c>
      <c r="AV87" s="105">
        <f>2015-65-AF87</f>
        <v>1888</v>
      </c>
      <c r="AW87" s="2">
        <f>(LOG(AT87)*- 36.0952)+2069.21</f>
        <v>1995.7552110530492</v>
      </c>
      <c r="AX87" s="105">
        <f>2015-65-AO87</f>
        <v>1839</v>
      </c>
      <c r="AY87" s="121">
        <f>2015-65-AF87</f>
        <v>1888</v>
      </c>
      <c r="AZ87" s="2">
        <v>1957</v>
      </c>
      <c r="BA87" s="121">
        <f>2015-65-AO87</f>
        <v>1839</v>
      </c>
    </row>
    <row r="88" spans="1:53">
      <c r="A88" t="s">
        <v>500</v>
      </c>
      <c r="B88" s="88">
        <v>2015</v>
      </c>
      <c r="C88" s="2">
        <v>6</v>
      </c>
      <c r="D88" s="3">
        <v>42291.666666666664</v>
      </c>
      <c r="E88" s="3" t="s">
        <v>501</v>
      </c>
      <c r="F88" s="56" t="s">
        <v>595</v>
      </c>
      <c r="G88" t="s">
        <v>504</v>
      </c>
      <c r="H88">
        <v>2</v>
      </c>
      <c r="I88">
        <v>-13</v>
      </c>
      <c r="J88" s="88">
        <v>70</v>
      </c>
      <c r="K88">
        <v>5.7720000000000002</v>
      </c>
      <c r="L88" s="45">
        <v>37998.083121224336</v>
      </c>
      <c r="M88" s="45">
        <v>161721.60831277075</v>
      </c>
      <c r="N88" s="45">
        <v>4.07</v>
      </c>
      <c r="O88" s="124">
        <v>-5.4440146068313604</v>
      </c>
      <c r="P88" s="45">
        <v>6.0702553488300372E-2</v>
      </c>
      <c r="Q88" s="89">
        <v>1.1052501491395332</v>
      </c>
      <c r="R88" s="84">
        <f>'[1]13CO2'!O88</f>
        <v>-5.4854618342765349</v>
      </c>
      <c r="S88" s="115">
        <v>-81.081080929282621</v>
      </c>
      <c r="T88" s="115">
        <v>34.903333333333329</v>
      </c>
      <c r="U88" s="45">
        <v>0.18195548546707627</v>
      </c>
      <c r="V88" s="45">
        <v>0.4506666666666666</v>
      </c>
      <c r="W88" s="45">
        <v>0.95757604133267604</v>
      </c>
      <c r="X88" s="70">
        <v>28.426843788872841</v>
      </c>
      <c r="Y88" s="45">
        <v>4205.7700606619965</v>
      </c>
      <c r="Z88" s="45">
        <f t="shared" si="5"/>
        <v>4.2057700606619965</v>
      </c>
      <c r="AA88" s="45">
        <v>28.532928685588622</v>
      </c>
      <c r="AB88" s="70">
        <v>0.10370929538556008</v>
      </c>
      <c r="AC88" s="70">
        <v>3.4875675698586115E-8</v>
      </c>
      <c r="AD88" s="74"/>
      <c r="AE88" s="19"/>
      <c r="AF88" s="19"/>
      <c r="AG88" s="19"/>
      <c r="AH88" s="75"/>
      <c r="AI88" s="19"/>
      <c r="AJ88" s="19"/>
      <c r="AK88" s="76"/>
      <c r="AL88" s="19"/>
      <c r="AM88" s="75"/>
      <c r="AN88" s="19"/>
      <c r="AO88" s="19"/>
      <c r="AP88" s="19"/>
      <c r="AQ88" s="7">
        <v>-10.4365381950618</v>
      </c>
      <c r="AR88" s="7">
        <v>-78.235311633255563</v>
      </c>
      <c r="AS88" s="73"/>
      <c r="AT88" s="73"/>
      <c r="AU88" s="73"/>
      <c r="AV88" s="74"/>
      <c r="AW88" s="74"/>
      <c r="AX88" s="74"/>
      <c r="AY88" s="74"/>
      <c r="AZ88" s="74"/>
      <c r="BA88" s="74"/>
    </row>
    <row r="89" spans="1:53">
      <c r="A89" t="s">
        <v>500</v>
      </c>
      <c r="B89" s="88">
        <v>2015</v>
      </c>
      <c r="C89" s="2">
        <v>6</v>
      </c>
      <c r="D89" s="3">
        <v>42291.666666666664</v>
      </c>
      <c r="E89" s="3" t="s">
        <v>501</v>
      </c>
      <c r="F89" s="56" t="s">
        <v>596</v>
      </c>
      <c r="G89" t="s">
        <v>560</v>
      </c>
      <c r="H89" s="73"/>
      <c r="I89">
        <v>-25</v>
      </c>
      <c r="J89">
        <v>70</v>
      </c>
      <c r="K89" s="126">
        <f>(K90+K88)/2</f>
        <v>6.6114999999999995</v>
      </c>
      <c r="L89" s="45">
        <v>31179.41265054424</v>
      </c>
      <c r="M89" s="45">
        <v>126730.18471942948</v>
      </c>
      <c r="N89" s="45">
        <v>4.03</v>
      </c>
      <c r="O89" s="124">
        <v>-6.4374496670588996</v>
      </c>
      <c r="P89" s="45">
        <v>4.7955187414919102E-2</v>
      </c>
      <c r="Q89" s="89">
        <v>1.1041583346319372</v>
      </c>
      <c r="R89" s="84">
        <f>'[1]13CO2'!O89</f>
        <v>-6.4757222654276037</v>
      </c>
      <c r="S89" s="115">
        <v>-80.153269027794082</v>
      </c>
      <c r="T89" s="115">
        <v>34.133333333333333</v>
      </c>
      <c r="U89" s="45">
        <v>0.29345662502571113</v>
      </c>
      <c r="V89" s="45">
        <v>0.36610000000000004</v>
      </c>
      <c r="W89" s="45">
        <v>1.7971902922257259</v>
      </c>
      <c r="X89" s="70">
        <v>22.627919172326713</v>
      </c>
      <c r="Y89" s="45">
        <v>3221.3278777826263</v>
      </c>
      <c r="Z89" s="45">
        <f t="shared" si="5"/>
        <v>3.2213278777826262</v>
      </c>
      <c r="AA89" s="45">
        <v>22.706694266631164</v>
      </c>
      <c r="AB89" s="70">
        <v>7.6884578533823522E-2</v>
      </c>
      <c r="AC89" s="70">
        <v>2.4199016602643192E-8</v>
      </c>
      <c r="AD89" s="2">
        <v>64828</v>
      </c>
      <c r="AE89" s="45">
        <v>107.3</v>
      </c>
      <c r="AF89" t="s">
        <v>459</v>
      </c>
      <c r="AG89">
        <v>-8.3000000000000007</v>
      </c>
      <c r="AH89" s="71">
        <v>65890</v>
      </c>
      <c r="AI89">
        <v>109.57</v>
      </c>
      <c r="AJ89" t="s">
        <v>459</v>
      </c>
      <c r="AK89" s="72">
        <v>31.3</v>
      </c>
      <c r="AL89">
        <v>-28.5</v>
      </c>
      <c r="AM89" s="71">
        <v>64838</v>
      </c>
      <c r="AN89">
        <v>109.27</v>
      </c>
      <c r="AO89" t="s">
        <v>459</v>
      </c>
      <c r="AP89">
        <v>-59.3</v>
      </c>
      <c r="AQ89" s="7">
        <v>-10.37187248447554</v>
      </c>
      <c r="AR89" s="7">
        <v>-77.851655319945493</v>
      </c>
      <c r="AS89" s="45">
        <f>((AE89/100)-1)*1000</f>
        <v>72.999999999999957</v>
      </c>
      <c r="AT89" s="45">
        <f>((AI89/100)-1)*1000</f>
        <v>95.699999999999903</v>
      </c>
      <c r="AU89" s="45">
        <f>((AN89/100)-1)*1000</f>
        <v>92.7</v>
      </c>
      <c r="AV89" s="2">
        <f>(LOG(AS89)*- 36.0952)+2069.21</f>
        <v>2001.9529886993801</v>
      </c>
      <c r="AW89" s="2">
        <f>(LOG(AT89)*- 36.0952)+2069.21</f>
        <v>1997.7085874235572</v>
      </c>
      <c r="AX89" s="2">
        <f>(LOG(AU89)*- 36.0952)+2069.21</f>
        <v>1998.2078635801076</v>
      </c>
      <c r="AY89" s="2">
        <v>1957</v>
      </c>
      <c r="AZ89" s="2">
        <v>1957</v>
      </c>
      <c r="BA89" s="2">
        <v>1957</v>
      </c>
    </row>
    <row r="90" spans="1:53">
      <c r="A90" t="s">
        <v>500</v>
      </c>
      <c r="B90" s="88">
        <v>2015</v>
      </c>
      <c r="C90" s="2">
        <v>6</v>
      </c>
      <c r="D90" s="3">
        <v>42291.666666666664</v>
      </c>
      <c r="E90" s="3" t="s">
        <v>501</v>
      </c>
      <c r="F90" s="56" t="s">
        <v>597</v>
      </c>
      <c r="G90" t="s">
        <v>506</v>
      </c>
      <c r="H90">
        <v>3</v>
      </c>
      <c r="I90">
        <v>-38</v>
      </c>
      <c r="J90">
        <v>70</v>
      </c>
      <c r="K90">
        <v>7.4509999999999996</v>
      </c>
      <c r="L90" s="45">
        <v>78730.262407223432</v>
      </c>
      <c r="M90" s="45">
        <v>217308.54632033018</v>
      </c>
      <c r="N90" s="45">
        <v>4.07</v>
      </c>
      <c r="O90" s="124">
        <v>-2.8761279615286459</v>
      </c>
      <c r="P90" s="45">
        <v>0.12765461213759574</v>
      </c>
      <c r="Q90" s="89">
        <v>1.1090826121842503</v>
      </c>
      <c r="R90" s="84">
        <f>'[1]13CO2'!O90</f>
        <v>-2.9185648674577296</v>
      </c>
      <c r="S90" s="115">
        <v>-82.269634333821401</v>
      </c>
      <c r="T90" s="115">
        <v>49.363333333333337</v>
      </c>
      <c r="U90" s="45">
        <v>0.11157209563007794</v>
      </c>
      <c r="V90" s="45">
        <v>0.61816666666666664</v>
      </c>
      <c r="W90" s="45">
        <v>1.2626594854218867</v>
      </c>
      <c r="X90" s="70">
        <v>55.449032257184626</v>
      </c>
      <c r="Y90" s="45">
        <v>5401.0780721875008</v>
      </c>
      <c r="Z90" s="45">
        <f t="shared" si="5"/>
        <v>5.4010780721875005</v>
      </c>
      <c r="AA90" s="45">
        <v>55.664517467268432</v>
      </c>
      <c r="AB90" s="70">
        <v>0.21085067390638498</v>
      </c>
      <c r="AC90" s="70">
        <v>7.4644904480101517E-8</v>
      </c>
      <c r="AD90" s="74"/>
      <c r="AE90" s="19"/>
      <c r="AF90" s="19"/>
      <c r="AG90" s="19"/>
      <c r="AH90" s="75"/>
      <c r="AI90" s="19"/>
      <c r="AJ90" s="19"/>
      <c r="AK90" s="76"/>
      <c r="AL90" s="19"/>
      <c r="AM90" s="75"/>
      <c r="AN90" s="19"/>
      <c r="AO90" s="19"/>
      <c r="AP90" s="19"/>
      <c r="AQ90" s="7">
        <v>-11.473252934180712</v>
      </c>
      <c r="AR90" s="7">
        <v>-84.830541518857657</v>
      </c>
      <c r="AS90" s="73"/>
      <c r="AT90" s="73"/>
      <c r="AU90" s="73"/>
      <c r="AV90" s="74"/>
      <c r="AW90" s="74"/>
      <c r="AX90" s="74"/>
      <c r="AY90" s="74"/>
      <c r="AZ90" s="74"/>
      <c r="BA90" s="74"/>
    </row>
    <row r="91" spans="1:53">
      <c r="A91" t="s">
        <v>500</v>
      </c>
      <c r="B91" s="88">
        <v>2015</v>
      </c>
      <c r="C91" s="2">
        <v>6</v>
      </c>
      <c r="D91" s="3">
        <v>42291.666666666664</v>
      </c>
      <c r="E91" s="3" t="s">
        <v>501</v>
      </c>
      <c r="F91" s="56" t="s">
        <v>598</v>
      </c>
      <c r="G91" t="s">
        <v>508</v>
      </c>
      <c r="H91">
        <v>4</v>
      </c>
      <c r="I91">
        <v>-75</v>
      </c>
      <c r="J91">
        <v>70</v>
      </c>
      <c r="K91">
        <v>7.7460000000000004</v>
      </c>
      <c r="L91" s="45">
        <v>88333.659852434517</v>
      </c>
      <c r="M91" s="45">
        <v>282331.70187465136</v>
      </c>
      <c r="N91" s="45">
        <v>4.08</v>
      </c>
      <c r="O91" s="124">
        <v>-1.8068912611240362</v>
      </c>
      <c r="P91" s="45">
        <v>0.13374714950233524</v>
      </c>
      <c r="Q91" s="89">
        <v>1.110309326725448</v>
      </c>
      <c r="R91" s="84">
        <f>'[1]13CO2'!O91</f>
        <v>-1.8504827273112019</v>
      </c>
      <c r="S91" s="115">
        <v>-82.260316523840913</v>
      </c>
      <c r="T91" s="115">
        <v>53.763333333333328</v>
      </c>
      <c r="U91" s="45">
        <v>0.35745639048668693</v>
      </c>
      <c r="V91" s="45">
        <v>0.78189999999999993</v>
      </c>
      <c r="W91" s="45">
        <v>1.4829040072270856</v>
      </c>
      <c r="X91" s="70">
        <v>61.565976904970931</v>
      </c>
      <c r="Y91" s="45">
        <v>6962.6901517611404</v>
      </c>
      <c r="Z91" s="45">
        <f t="shared" si="5"/>
        <v>6.9626901517611408</v>
      </c>
      <c r="AA91" s="45">
        <v>61.812387462020993</v>
      </c>
      <c r="AB91" s="70">
        <v>0.24126415403831092</v>
      </c>
      <c r="AC91" s="70">
        <v>8.8178509824210509E-8</v>
      </c>
      <c r="AD91" s="2">
        <v>64824</v>
      </c>
      <c r="AE91" s="45">
        <v>104.16</v>
      </c>
      <c r="AF91" t="s">
        <v>459</v>
      </c>
      <c r="AG91">
        <v>-0.6</v>
      </c>
      <c r="AH91" s="71">
        <v>65886</v>
      </c>
      <c r="AI91">
        <v>103.9</v>
      </c>
      <c r="AJ91" t="s">
        <v>459</v>
      </c>
      <c r="AK91" s="72">
        <v>45.4</v>
      </c>
      <c r="AL91">
        <v>-27.4</v>
      </c>
      <c r="AM91" s="71">
        <v>64834</v>
      </c>
      <c r="AN91">
        <v>107.28</v>
      </c>
      <c r="AO91" t="s">
        <v>459</v>
      </c>
      <c r="AP91">
        <v>-60.9</v>
      </c>
      <c r="AQ91" s="7">
        <v>-11.737510195892813</v>
      </c>
      <c r="AR91" s="7">
        <v>-86.356227063152005</v>
      </c>
      <c r="AS91" s="45">
        <f>((AE91/100)-1)*1000</f>
        <v>41.599999999999859</v>
      </c>
      <c r="AT91" s="45">
        <f>((AI91/100)-1)*1000</f>
        <v>39.000000000000142</v>
      </c>
      <c r="AU91" s="45">
        <f>((AN91/100)-1)*1000</f>
        <v>72.799999999999983</v>
      </c>
      <c r="AV91" s="2">
        <f>(LOG(AS91)*- 36.0952)+2069.21</f>
        <v>2010.7685024123616</v>
      </c>
      <c r="AW91" s="2">
        <f>(LOG(AT91)*- 36.0952)+2069.21</f>
        <v>2011.7802047964572</v>
      </c>
      <c r="AX91" s="2">
        <f>(LOG(AU91)*- 36.0952)+2069.21</f>
        <v>2001.9959954374201</v>
      </c>
      <c r="AY91" s="2">
        <v>1956</v>
      </c>
      <c r="AZ91" s="2">
        <v>1956</v>
      </c>
      <c r="BA91" s="2">
        <v>1957</v>
      </c>
    </row>
    <row r="92" spans="1:53">
      <c r="A92" t="s">
        <v>500</v>
      </c>
      <c r="B92" s="88">
        <v>2015</v>
      </c>
      <c r="C92" s="2">
        <v>6</v>
      </c>
      <c r="D92" s="3">
        <v>42291.666666666664</v>
      </c>
      <c r="E92" s="3" t="s">
        <v>501</v>
      </c>
      <c r="F92" s="56" t="s">
        <v>599</v>
      </c>
      <c r="G92" t="s">
        <v>510</v>
      </c>
      <c r="H92">
        <v>5</v>
      </c>
      <c r="I92">
        <v>-150</v>
      </c>
      <c r="J92">
        <v>70</v>
      </c>
      <c r="K92">
        <v>8.5</v>
      </c>
      <c r="L92" s="45">
        <v>106045.41724472643</v>
      </c>
      <c r="M92" s="45">
        <v>314163.75773322582</v>
      </c>
      <c r="N92" s="45">
        <v>4.1500000000000004</v>
      </c>
      <c r="O92" s="124">
        <v>0.5279119151638032</v>
      </c>
      <c r="P92" s="45">
        <v>0.10035188089916401</v>
      </c>
      <c r="Q92" s="89">
        <v>1.1129525716849031</v>
      </c>
      <c r="R92" s="84">
        <f>'[1]13CO2'!O92</f>
        <v>0.47623529691557337</v>
      </c>
      <c r="S92" s="115">
        <v>-88.326528390427029</v>
      </c>
      <c r="T92" s="115">
        <v>59.016666666666673</v>
      </c>
      <c r="U92" s="45">
        <v>0.43077808451100424</v>
      </c>
      <c r="V92" s="45">
        <v>1.0276666666666667</v>
      </c>
      <c r="W92" s="45">
        <v>1.8776458823751256</v>
      </c>
      <c r="X92" s="70">
        <v>71.978023484000815</v>
      </c>
      <c r="Y92" s="45">
        <v>7596.4925852918022</v>
      </c>
      <c r="Z92" s="45">
        <f t="shared" si="5"/>
        <v>7.5964925852918022</v>
      </c>
      <c r="AA92" s="45">
        <v>72.321394273404195</v>
      </c>
      <c r="AB92" s="70">
        <v>0.33734937789830982</v>
      </c>
      <c r="AC92" s="70">
        <v>1.4814038118642248E-7</v>
      </c>
      <c r="AD92" s="2">
        <v>64823</v>
      </c>
      <c r="AE92" s="45">
        <v>102.42</v>
      </c>
      <c r="AF92" t="s">
        <v>459</v>
      </c>
      <c r="AG92">
        <v>1.6</v>
      </c>
      <c r="AH92" s="71">
        <v>65885</v>
      </c>
      <c r="AI92">
        <v>95.89</v>
      </c>
      <c r="AJ92">
        <v>337</v>
      </c>
      <c r="AK92" s="72">
        <v>44.6</v>
      </c>
      <c r="AL92">
        <v>-27.1</v>
      </c>
      <c r="AM92" s="71">
        <v>64833</v>
      </c>
      <c r="AN92">
        <v>103.2</v>
      </c>
      <c r="AO92" t="s">
        <v>459</v>
      </c>
      <c r="AP92">
        <v>-61.3</v>
      </c>
      <c r="AQ92" s="7">
        <v>-12.121122667336293</v>
      </c>
      <c r="AR92" s="7">
        <v>-89.007161860988418</v>
      </c>
      <c r="AS92" s="45">
        <f>((AE92/100)-1)*1000</f>
        <v>24.2</v>
      </c>
      <c r="AT92" s="45">
        <f>((AI92/100)-1)*1000</f>
        <v>-41.100000000000023</v>
      </c>
      <c r="AU92" s="45">
        <f>((AN92/100)-1)*1000</f>
        <v>32.000000000000028</v>
      </c>
      <c r="AV92" s="100">
        <f>(LOG(AS92)*- 36.0952)+2069.21</f>
        <v>2019.2609076018632</v>
      </c>
      <c r="AW92" s="105">
        <f>2015-65-AJ92</f>
        <v>1613</v>
      </c>
      <c r="AX92" s="2">
        <f>(LOG(AU92)*- 36.0952)+2069.21</f>
        <v>2014.8813105025474</v>
      </c>
      <c r="AY92" s="93">
        <v>1956</v>
      </c>
      <c r="AZ92" s="105">
        <f>2015-65-AJ92</f>
        <v>1613</v>
      </c>
      <c r="BA92" s="2">
        <v>1956</v>
      </c>
    </row>
    <row r="93" spans="1:53">
      <c r="A93" t="s">
        <v>500</v>
      </c>
      <c r="B93" s="88">
        <v>2015</v>
      </c>
      <c r="C93" s="2">
        <v>6</v>
      </c>
      <c r="D93" s="3">
        <v>42291.666666666664</v>
      </c>
      <c r="E93" s="3" t="s">
        <v>501</v>
      </c>
      <c r="F93" s="56" t="s">
        <v>600</v>
      </c>
      <c r="G93" t="s">
        <v>512</v>
      </c>
      <c r="H93">
        <v>6</v>
      </c>
      <c r="I93">
        <v>-250</v>
      </c>
      <c r="J93">
        <v>70</v>
      </c>
      <c r="K93">
        <v>6.5110000000000001</v>
      </c>
      <c r="L93" s="45">
        <v>40113.085391065397</v>
      </c>
      <c r="M93" s="45">
        <v>311233.17172870511</v>
      </c>
      <c r="N93" s="45">
        <v>4.5599999999999996</v>
      </c>
      <c r="O93" s="124">
        <v>-0.46250383262400874</v>
      </c>
      <c r="P93" s="45">
        <v>7.6780205782480182E-2</v>
      </c>
      <c r="Q93" s="89">
        <v>1.1107246132802018</v>
      </c>
      <c r="R93" s="84">
        <f>'[1]13CO2'!O93</f>
        <v>-0.59096817168594973</v>
      </c>
      <c r="S93" s="115">
        <v>-91.770280703497619</v>
      </c>
      <c r="T93" s="115">
        <v>31.12</v>
      </c>
      <c r="U93" s="45">
        <v>0.56302748932953472</v>
      </c>
      <c r="V93" s="45">
        <v>0.9240666666666667</v>
      </c>
      <c r="W93" s="45">
        <v>1.3878139214230418</v>
      </c>
      <c r="X93" s="70">
        <v>29.21682670840061</v>
      </c>
      <c r="Y93" s="45">
        <v>7932.6729635333486</v>
      </c>
      <c r="Z93" s="45">
        <f t="shared" si="5"/>
        <v>7.9326729635333484</v>
      </c>
      <c r="AA93" s="45">
        <v>29.554831486301818</v>
      </c>
      <c r="AB93" s="70">
        <v>0.33554377411524078</v>
      </c>
      <c r="AC93" s="70">
        <v>3.5675521950321359E-7</v>
      </c>
      <c r="AD93" s="2">
        <v>64822</v>
      </c>
      <c r="AE93" s="45">
        <v>96.03</v>
      </c>
      <c r="AF93" s="45">
        <v>325</v>
      </c>
      <c r="AG93" s="45">
        <v>-5.7</v>
      </c>
      <c r="AH93" s="71">
        <v>65884</v>
      </c>
      <c r="AI93" s="45">
        <v>104.87</v>
      </c>
      <c r="AJ93" t="s">
        <v>459</v>
      </c>
      <c r="AK93" s="72">
        <v>25.1</v>
      </c>
      <c r="AL93" s="45">
        <v>-28.3</v>
      </c>
      <c r="AM93" s="71">
        <v>64832</v>
      </c>
      <c r="AN93">
        <v>98.72</v>
      </c>
      <c r="AO93">
        <v>104</v>
      </c>
      <c r="AP93">
        <v>-71.3</v>
      </c>
      <c r="AQ93" s="7">
        <v>-12.704469281210935</v>
      </c>
      <c r="AR93" s="7">
        <v>-92.438745597781377</v>
      </c>
      <c r="AS93" s="45">
        <f>((AE93/100)-1)*1000</f>
        <v>-39.69999999999996</v>
      </c>
      <c r="AT93" s="45">
        <f>((AI93/100)-1)*1000</f>
        <v>48.699999999999967</v>
      </c>
      <c r="AU93" s="45">
        <f>((AN93/100)-1)*1000</f>
        <v>-12.800000000000033</v>
      </c>
      <c r="AV93" s="105">
        <f>2015-65-AF93</f>
        <v>1625</v>
      </c>
      <c r="AW93" s="2">
        <f>(LOG(AT93)*- 36.0952)+2069.21</f>
        <v>2008.2983046391655</v>
      </c>
      <c r="AX93" s="105">
        <f>2015-65-AO93</f>
        <v>1846</v>
      </c>
      <c r="AY93" s="121">
        <f>2015-65-AF93</f>
        <v>1625</v>
      </c>
      <c r="AZ93" s="2">
        <v>1956</v>
      </c>
      <c r="BA93" s="121">
        <f>2015-65-AO93</f>
        <v>1846</v>
      </c>
    </row>
    <row r="94" spans="1:53" s="22" customFormat="1">
      <c r="A94" s="22" t="s">
        <v>500</v>
      </c>
      <c r="B94" s="106">
        <v>2015</v>
      </c>
      <c r="C94" s="23">
        <v>6</v>
      </c>
      <c r="D94" s="34">
        <v>42291.666666666664</v>
      </c>
      <c r="E94" s="34" t="s">
        <v>501</v>
      </c>
      <c r="F94" s="57" t="s">
        <v>601</v>
      </c>
      <c r="G94" s="22" t="s">
        <v>514</v>
      </c>
      <c r="H94" s="22">
        <v>7</v>
      </c>
      <c r="I94" s="22">
        <v>-350</v>
      </c>
      <c r="J94" s="22">
        <v>70</v>
      </c>
      <c r="K94" s="22">
        <v>6.5110000000000001</v>
      </c>
      <c r="L94" s="78">
        <v>25116.532675887531</v>
      </c>
      <c r="M94" s="78">
        <v>200741.29143800435</v>
      </c>
      <c r="N94" s="78">
        <v>4.78</v>
      </c>
      <c r="O94" s="125">
        <v>-7.3270659472038222</v>
      </c>
      <c r="P94" s="78">
        <v>4.3649742267280509E-2</v>
      </c>
      <c r="Q94" s="107">
        <v>1.1031805995732018</v>
      </c>
      <c r="R94" s="87">
        <f>'[1]13CO2'!O94</f>
        <v>-7.5386788901336939</v>
      </c>
      <c r="S94" s="116">
        <v>-79.777310783778887</v>
      </c>
      <c r="T94" s="116">
        <v>29.773333333333337</v>
      </c>
      <c r="U94" s="78">
        <v>3.8783045400108379E-2</v>
      </c>
      <c r="V94" s="78">
        <v>1.1079999999999999</v>
      </c>
      <c r="W94" s="78">
        <v>1.1939310970508128</v>
      </c>
      <c r="X94" s="80">
        <v>18.293915203808687</v>
      </c>
      <c r="Y94" s="78">
        <v>5116.4694508948351</v>
      </c>
      <c r="Z94" s="78">
        <f t="shared" si="5"/>
        <v>5.1164694508948347</v>
      </c>
      <c r="AA94" s="78">
        <v>18.644144674583938</v>
      </c>
      <c r="AB94" s="80">
        <v>0.34867659971440135</v>
      </c>
      <c r="AC94" s="80">
        <v>6.1523913489912042E-7</v>
      </c>
      <c r="AD94" s="23">
        <v>64821</v>
      </c>
      <c r="AE94" s="22">
        <v>95.6</v>
      </c>
      <c r="AF94" s="22">
        <v>361</v>
      </c>
      <c r="AG94" s="22">
        <v>-10.5</v>
      </c>
      <c r="AH94" s="122">
        <v>65883</v>
      </c>
      <c r="AI94" s="22">
        <v>104.78</v>
      </c>
      <c r="AJ94" s="22" t="s">
        <v>459</v>
      </c>
      <c r="AK94" s="112">
        <v>25.1</v>
      </c>
      <c r="AL94" s="22">
        <v>-28.5</v>
      </c>
      <c r="AM94" s="122">
        <v>64831</v>
      </c>
      <c r="AN94" s="22">
        <v>98.34</v>
      </c>
      <c r="AO94" s="22">
        <v>134</v>
      </c>
      <c r="AP94" s="22">
        <v>-72.3</v>
      </c>
      <c r="AQ94" s="37">
        <v>-12.753177585028027</v>
      </c>
      <c r="AR94" s="37">
        <v>-93.004831513587973</v>
      </c>
      <c r="AS94" s="45">
        <f>((AE94/100)-1)*1000</f>
        <v>-44.000000000000043</v>
      </c>
      <c r="AT94" s="45">
        <f>((AI94/100)-1)*1000</f>
        <v>47.800000000000068</v>
      </c>
      <c r="AU94" s="45">
        <f>((AN94/100)-1)*1000</f>
        <v>-16.599999999999948</v>
      </c>
      <c r="AV94" s="105">
        <f>2015-65-AF94</f>
        <v>1589</v>
      </c>
      <c r="AW94" s="2">
        <f>(LOG(AT94)*- 36.0952)+2069.21</f>
        <v>2008.5907141862062</v>
      </c>
      <c r="AX94" s="105">
        <f>2015-65-AO94</f>
        <v>1816</v>
      </c>
      <c r="AY94" s="121">
        <f>2015-65-AF94</f>
        <v>1589</v>
      </c>
      <c r="AZ94" s="2">
        <v>1956</v>
      </c>
      <c r="BA94" s="121">
        <f>2015-65-AO94</f>
        <v>1816</v>
      </c>
    </row>
    <row r="95" spans="1:53" s="64" customFormat="1">
      <c r="A95" s="64" t="s">
        <v>500</v>
      </c>
      <c r="B95" s="127">
        <v>2015</v>
      </c>
      <c r="C95" s="128">
        <v>7</v>
      </c>
      <c r="D95" s="129">
        <v>42332.5</v>
      </c>
      <c r="E95" s="129" t="s">
        <v>501</v>
      </c>
      <c r="F95" s="64" t="s">
        <v>36</v>
      </c>
      <c r="G95" s="64" t="s">
        <v>426</v>
      </c>
      <c r="H95" s="130"/>
      <c r="I95" s="64">
        <v>0</v>
      </c>
      <c r="J95" s="64">
        <v>0</v>
      </c>
      <c r="K95" s="130"/>
      <c r="L95" s="131"/>
      <c r="M95" s="131"/>
      <c r="N95" s="70">
        <v>4.38</v>
      </c>
      <c r="O95" s="130"/>
      <c r="P95" s="130"/>
      <c r="Q95" s="132"/>
      <c r="R95" s="132"/>
      <c r="S95" s="130"/>
      <c r="T95" s="131"/>
      <c r="U95" s="131"/>
      <c r="V95" s="131"/>
      <c r="W95" s="131"/>
      <c r="X95" s="70">
        <v>4.4887631037455424</v>
      </c>
      <c r="Y95" s="63">
        <v>36.088958976299999</v>
      </c>
      <c r="Z95" s="63">
        <v>3.6088958976299997E-2</v>
      </c>
      <c r="AA95" s="133">
        <v>4.4973992586999998</v>
      </c>
      <c r="AB95" s="134"/>
      <c r="AC95" s="134"/>
      <c r="AD95" s="135"/>
      <c r="AE95" s="130"/>
      <c r="AF95" s="130"/>
      <c r="AG95" s="130"/>
      <c r="AH95" s="62">
        <v>66542</v>
      </c>
      <c r="AI95" s="63">
        <v>109.51</v>
      </c>
      <c r="AJ95" s="64" t="s">
        <v>459</v>
      </c>
      <c r="AK95" s="67">
        <v>20.2</v>
      </c>
      <c r="AL95" s="64">
        <v>-28.6</v>
      </c>
      <c r="AM95" s="136"/>
      <c r="AN95" s="130"/>
      <c r="AO95" s="130"/>
      <c r="AP95" s="130"/>
      <c r="AQ95" s="137"/>
      <c r="AR95" s="137"/>
      <c r="AS95" s="131"/>
      <c r="AT95" s="131"/>
      <c r="AU95" s="131"/>
      <c r="AV95" s="135"/>
      <c r="AW95" s="135"/>
      <c r="AX95" s="135"/>
      <c r="AY95" s="135"/>
      <c r="AZ95" s="135"/>
      <c r="BA95" s="135"/>
    </row>
    <row r="96" spans="1:53" s="64" customFormat="1">
      <c r="A96" s="64" t="s">
        <v>500</v>
      </c>
      <c r="B96" s="127">
        <v>2016</v>
      </c>
      <c r="C96" s="128">
        <v>8</v>
      </c>
      <c r="D96" s="129">
        <v>42389</v>
      </c>
      <c r="E96" s="129" t="s">
        <v>501</v>
      </c>
      <c r="F96" s="64" t="s">
        <v>36</v>
      </c>
      <c r="G96" s="64" t="s">
        <v>426</v>
      </c>
      <c r="H96" s="135"/>
      <c r="I96" s="64">
        <v>0</v>
      </c>
      <c r="J96" s="64">
        <v>0</v>
      </c>
      <c r="K96" s="130"/>
      <c r="L96" s="131"/>
      <c r="M96" s="131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62">
        <v>66545</v>
      </c>
      <c r="AI96" s="64">
        <v>108.02</v>
      </c>
      <c r="AJ96" s="64" t="s">
        <v>459</v>
      </c>
      <c r="AK96" s="67">
        <v>22</v>
      </c>
      <c r="AL96" s="64">
        <v>-28.6</v>
      </c>
      <c r="AM96" s="136"/>
      <c r="AN96" s="135"/>
      <c r="AO96" s="135"/>
      <c r="AP96" s="135"/>
      <c r="AQ96" s="137"/>
      <c r="AR96" s="137"/>
      <c r="AS96" s="135"/>
      <c r="AT96" s="135"/>
      <c r="AU96" s="135"/>
      <c r="AV96" s="135"/>
      <c r="AW96" s="135"/>
      <c r="AX96" s="135"/>
      <c r="AY96" s="135"/>
      <c r="AZ96" s="135"/>
      <c r="BA96" s="135"/>
    </row>
    <row r="97" spans="1:53" s="64" customFormat="1">
      <c r="A97" s="64" t="s">
        <v>500</v>
      </c>
      <c r="B97" s="127">
        <v>2016</v>
      </c>
      <c r="C97" s="128">
        <v>9</v>
      </c>
      <c r="D97" s="129">
        <v>42459</v>
      </c>
      <c r="E97" s="129" t="s">
        <v>501</v>
      </c>
      <c r="F97" s="64" t="s">
        <v>36</v>
      </c>
      <c r="G97" s="64" t="s">
        <v>426</v>
      </c>
      <c r="H97" s="130"/>
      <c r="I97" s="64">
        <v>0</v>
      </c>
      <c r="J97" s="64">
        <v>0</v>
      </c>
      <c r="K97" s="130"/>
      <c r="L97" s="131"/>
      <c r="M97" s="131"/>
      <c r="N97" s="45">
        <v>4.26</v>
      </c>
      <c r="O97" s="130"/>
      <c r="P97" s="130"/>
      <c r="Q97" s="132"/>
      <c r="R97" s="132"/>
      <c r="S97" s="130"/>
      <c r="T97" s="130"/>
      <c r="U97" s="131"/>
      <c r="V97" s="131"/>
      <c r="W97" s="131"/>
      <c r="X97" s="133">
        <v>7.7065141583841905</v>
      </c>
      <c r="Y97" s="63">
        <v>233.81370035730001</v>
      </c>
      <c r="Z97" s="63">
        <v>0.23381370035730001</v>
      </c>
      <c r="AA97" s="133">
        <v>7.7213411048999996</v>
      </c>
      <c r="AB97" s="134"/>
      <c r="AC97" s="134"/>
      <c r="AD97" s="135"/>
      <c r="AE97" s="130"/>
      <c r="AF97" s="130"/>
      <c r="AG97" s="130"/>
      <c r="AH97" s="62">
        <v>67429</v>
      </c>
      <c r="AI97" s="63">
        <v>107.88</v>
      </c>
      <c r="AJ97" s="64" t="s">
        <v>459</v>
      </c>
      <c r="AK97" s="67">
        <v>13.1</v>
      </c>
      <c r="AL97" s="64">
        <v>-28.9</v>
      </c>
      <c r="AM97" s="136"/>
      <c r="AN97" s="130"/>
      <c r="AO97" s="130"/>
      <c r="AP97" s="130"/>
      <c r="AQ97" s="137"/>
      <c r="AR97" s="137"/>
      <c r="AS97" s="131"/>
      <c r="AT97" s="131"/>
      <c r="AU97" s="131"/>
      <c r="AV97" s="135"/>
      <c r="AW97" s="135"/>
      <c r="AX97" s="135"/>
      <c r="AY97" s="135"/>
      <c r="AZ97" s="135"/>
      <c r="BA97" s="135"/>
    </row>
    <row r="98" spans="1:53" s="64" customFormat="1">
      <c r="A98" s="64" t="s">
        <v>500</v>
      </c>
      <c r="B98" s="127">
        <v>2016</v>
      </c>
      <c r="C98" s="128">
        <v>10</v>
      </c>
      <c r="D98" s="129">
        <v>42501</v>
      </c>
      <c r="E98" s="129" t="s">
        <v>501</v>
      </c>
      <c r="F98" s="64" t="s">
        <v>36</v>
      </c>
      <c r="G98" s="64" t="s">
        <v>426</v>
      </c>
      <c r="H98" s="135"/>
      <c r="I98" s="64">
        <v>0</v>
      </c>
      <c r="J98" s="64">
        <v>0</v>
      </c>
      <c r="K98" s="130"/>
      <c r="L98" s="131"/>
      <c r="M98" s="131"/>
      <c r="N98" s="70">
        <v>4.37</v>
      </c>
      <c r="O98" s="130"/>
      <c r="P98" s="130"/>
      <c r="Q98" s="130"/>
      <c r="R98" s="130"/>
      <c r="S98" s="130"/>
      <c r="T98" s="64">
        <v>22.610000000000003</v>
      </c>
      <c r="U98" s="63">
        <v>0.29002381797001064</v>
      </c>
      <c r="V98" s="63">
        <v>1.1663333333333334</v>
      </c>
      <c r="W98" s="63">
        <v>0.90059738534374545</v>
      </c>
      <c r="X98" s="63">
        <v>4.5226959314650479</v>
      </c>
      <c r="Y98" s="63">
        <v>22.670234943099999</v>
      </c>
      <c r="Z98" s="63">
        <v>2.2670234943099998E-2</v>
      </c>
      <c r="AA98" s="63">
        <v>4.5313973714999998</v>
      </c>
      <c r="AB98" s="130"/>
      <c r="AC98" s="130"/>
      <c r="AD98" s="130"/>
      <c r="AE98" s="130"/>
      <c r="AF98" s="130"/>
      <c r="AG98" s="130"/>
      <c r="AH98" s="62">
        <v>68221</v>
      </c>
      <c r="AI98" s="64">
        <v>110.43</v>
      </c>
      <c r="AJ98" s="64" t="s">
        <v>459</v>
      </c>
      <c r="AK98" s="67">
        <v>16.2</v>
      </c>
      <c r="AL98" s="64">
        <v>-28.7</v>
      </c>
      <c r="AM98" s="136"/>
      <c r="AN98" s="135"/>
      <c r="AO98" s="135"/>
      <c r="AP98" s="135"/>
      <c r="AQ98" s="137"/>
      <c r="AR98" s="137"/>
      <c r="AS98" s="135"/>
      <c r="AT98" s="135"/>
      <c r="AU98" s="135"/>
      <c r="AV98" s="135"/>
      <c r="AW98" s="135"/>
      <c r="AX98" s="135"/>
      <c r="AY98" s="135"/>
      <c r="AZ98" s="135"/>
      <c r="BA98" s="135"/>
    </row>
    <row r="99" spans="1:53" s="64" customFormat="1">
      <c r="A99" s="64" t="s">
        <v>500</v>
      </c>
      <c r="B99" s="127">
        <v>2016</v>
      </c>
      <c r="C99" s="128">
        <v>11</v>
      </c>
      <c r="D99" s="129">
        <v>42535.791666666664</v>
      </c>
      <c r="E99" s="129" t="s">
        <v>501</v>
      </c>
      <c r="F99" s="64" t="s">
        <v>36</v>
      </c>
      <c r="G99" s="64" t="s">
        <v>426</v>
      </c>
      <c r="H99" s="130"/>
      <c r="I99" s="64">
        <v>0</v>
      </c>
      <c r="J99" s="64">
        <v>0</v>
      </c>
      <c r="K99" s="130"/>
      <c r="L99" s="131"/>
      <c r="M99" s="131"/>
      <c r="N99" s="70">
        <v>4.74</v>
      </c>
      <c r="O99" s="130"/>
      <c r="P99" s="130"/>
      <c r="Q99" s="132"/>
      <c r="R99" s="132"/>
      <c r="S99" s="130"/>
      <c r="T99">
        <v>23.7</v>
      </c>
      <c r="U99" s="45">
        <v>0.62</v>
      </c>
      <c r="V99" s="45">
        <v>0.46</v>
      </c>
      <c r="W99" s="45">
        <v>0.37</v>
      </c>
      <c r="X99" s="70">
        <v>17.691661916018099</v>
      </c>
      <c r="Y99" s="70">
        <v>3528.8718225191001</v>
      </c>
      <c r="Z99" s="70">
        <v>3.5288718225191</v>
      </c>
      <c r="AA99" s="70">
        <v>17.725699785700002</v>
      </c>
      <c r="AB99" s="134"/>
      <c r="AC99" s="134"/>
      <c r="AD99" s="135"/>
      <c r="AE99" s="130"/>
      <c r="AF99" s="130"/>
      <c r="AG99" s="130"/>
      <c r="AH99" s="64">
        <v>68881</v>
      </c>
      <c r="AI99" s="64">
        <v>108.27</v>
      </c>
      <c r="AJ99" s="64" t="s">
        <v>459</v>
      </c>
      <c r="AK99" s="64">
        <v>19.8</v>
      </c>
      <c r="AL99" s="64">
        <v>-28.6</v>
      </c>
      <c r="AM99" s="136"/>
      <c r="AN99" s="130"/>
      <c r="AO99" s="130"/>
      <c r="AP99" s="130"/>
      <c r="AQ99" s="137"/>
      <c r="AR99" s="137"/>
      <c r="AS99" s="131"/>
      <c r="AT99" s="131"/>
      <c r="AU99" s="131"/>
      <c r="AV99" s="135"/>
      <c r="AW99" s="135"/>
      <c r="AX99" s="135"/>
      <c r="AY99" s="135"/>
      <c r="AZ99" s="135"/>
      <c r="BA99" s="135"/>
    </row>
    <row r="100" spans="1:53">
      <c r="B100" s="88"/>
      <c r="D100" s="138"/>
      <c r="E100" s="138"/>
    </row>
    <row r="101" spans="1:53">
      <c r="B101" s="88"/>
      <c r="D101" s="138"/>
      <c r="E101" s="138"/>
    </row>
    <row r="102" spans="1:53">
      <c r="B102" s="88"/>
      <c r="D102" s="138"/>
      <c r="E102" s="138"/>
      <c r="AE102" s="71"/>
      <c r="AN102" s="71"/>
    </row>
    <row r="103" spans="1:53">
      <c r="B103" s="88"/>
      <c r="D103" s="138"/>
      <c r="E103" s="138"/>
    </row>
    <row r="104" spans="1:53">
      <c r="B104" s="88"/>
      <c r="D104" s="138"/>
      <c r="E104" s="138"/>
    </row>
    <row r="105" spans="1:53">
      <c r="B105" s="88"/>
      <c r="D105" s="138"/>
      <c r="E105" s="138"/>
    </row>
    <row r="106" spans="1:53">
      <c r="B106" s="88"/>
      <c r="D106" s="138"/>
      <c r="E106" s="138"/>
    </row>
    <row r="107" spans="1:53">
      <c r="B107" s="88"/>
      <c r="D107" s="138"/>
      <c r="E107" s="138"/>
    </row>
    <row r="108" spans="1:53">
      <c r="B108" s="88"/>
      <c r="D108" s="138"/>
      <c r="E108" s="138"/>
    </row>
    <row r="109" spans="1:53">
      <c r="B109" s="88"/>
      <c r="D109" s="138"/>
      <c r="E109" s="138"/>
    </row>
    <row r="110" spans="1:53">
      <c r="B110" s="88"/>
      <c r="D110" s="138"/>
      <c r="E110" s="138"/>
    </row>
    <row r="111" spans="1:53">
      <c r="B111" s="88"/>
      <c r="D111" s="138"/>
      <c r="E111" s="138"/>
    </row>
    <row r="112" spans="1:53">
      <c r="B112" s="88"/>
      <c r="D112" s="138"/>
      <c r="E112" s="138"/>
    </row>
    <row r="113" spans="2:5">
      <c r="B113" s="88"/>
      <c r="D113" s="138"/>
      <c r="E113" s="138"/>
    </row>
    <row r="114" spans="2:5">
      <c r="B114" s="88"/>
      <c r="D114" s="138"/>
      <c r="E114" s="138"/>
    </row>
    <row r="115" spans="2:5">
      <c r="B115" s="88"/>
      <c r="D115" s="138"/>
      <c r="E115" s="138"/>
    </row>
    <row r="116" spans="2:5">
      <c r="B116" s="88"/>
      <c r="D116" s="138"/>
      <c r="E116" s="138"/>
    </row>
    <row r="117" spans="2:5">
      <c r="B117" s="88"/>
      <c r="D117" s="138"/>
      <c r="E117" s="138"/>
    </row>
    <row r="118" spans="2:5">
      <c r="B118" s="88"/>
      <c r="D118" s="138"/>
      <c r="E118" s="138"/>
    </row>
    <row r="119" spans="2:5">
      <c r="B119" s="88"/>
      <c r="D119" s="138"/>
      <c r="E119" s="138"/>
    </row>
    <row r="120" spans="2:5">
      <c r="B120" s="88"/>
      <c r="D120" s="138"/>
      <c r="E120" s="138"/>
    </row>
    <row r="121" spans="2:5">
      <c r="B121" s="88"/>
      <c r="D121" s="138"/>
      <c r="E121" s="138"/>
    </row>
    <row r="122" spans="2:5">
      <c r="B122" s="88"/>
      <c r="D122" s="138"/>
      <c r="E122" s="138"/>
    </row>
    <row r="123" spans="2:5">
      <c r="B123" s="88"/>
      <c r="D123" s="138"/>
      <c r="E123" s="138"/>
    </row>
    <row r="124" spans="2:5">
      <c r="B124" s="88"/>
      <c r="D124" s="138"/>
      <c r="E124" s="138"/>
    </row>
    <row r="125" spans="2:5">
      <c r="B125" s="88"/>
      <c r="D125" s="138"/>
      <c r="E125" s="138"/>
    </row>
    <row r="126" spans="2:5">
      <c r="B126" s="88"/>
      <c r="D126" s="138"/>
      <c r="E126" s="138"/>
    </row>
    <row r="127" spans="2:5">
      <c r="B127" s="88"/>
      <c r="D127" s="138"/>
      <c r="E127" s="138"/>
    </row>
    <row r="128" spans="2:5">
      <c r="B128" s="88"/>
      <c r="D128" s="138"/>
      <c r="E128" s="138"/>
    </row>
    <row r="129" spans="2:5">
      <c r="B129" s="88"/>
      <c r="D129" s="138"/>
      <c r="E129" s="138"/>
    </row>
    <row r="130" spans="2:5">
      <c r="B130" s="88"/>
      <c r="D130" s="138"/>
      <c r="E130" s="138"/>
    </row>
    <row r="131" spans="2:5">
      <c r="B131" s="88"/>
      <c r="D131" s="138"/>
      <c r="E131" s="138"/>
    </row>
    <row r="132" spans="2:5">
      <c r="B132" s="88"/>
      <c r="D132" s="138"/>
      <c r="E132" s="138"/>
    </row>
    <row r="133" spans="2:5">
      <c r="B133" s="88"/>
      <c r="D133" s="138"/>
      <c r="E133" s="138"/>
    </row>
    <row r="134" spans="2:5">
      <c r="B134" s="88"/>
      <c r="D134" s="138"/>
      <c r="E134" s="138"/>
    </row>
    <row r="135" spans="2:5">
      <c r="B135" s="88"/>
      <c r="D135" s="138"/>
      <c r="E135" s="138"/>
    </row>
    <row r="136" spans="2:5">
      <c r="B136" s="88"/>
      <c r="D136" s="138"/>
      <c r="E136" s="138"/>
    </row>
    <row r="137" spans="2:5">
      <c r="B137" s="88"/>
      <c r="D137" s="138"/>
      <c r="E137" s="138"/>
    </row>
    <row r="138" spans="2:5">
      <c r="B138" s="88"/>
      <c r="D138" s="138"/>
      <c r="E138" s="138"/>
    </row>
    <row r="139" spans="2:5">
      <c r="B139" s="88"/>
      <c r="D139" s="138"/>
      <c r="E139" s="138"/>
    </row>
    <row r="140" spans="2:5">
      <c r="B140" s="88"/>
      <c r="D140" s="138"/>
      <c r="E140" s="138"/>
    </row>
    <row r="141" spans="2:5">
      <c r="B141" s="88"/>
      <c r="D141" s="138"/>
      <c r="E141" s="138"/>
    </row>
    <row r="142" spans="2:5">
      <c r="B142" s="88"/>
      <c r="D142" s="138"/>
      <c r="E142" s="138"/>
    </row>
    <row r="143" spans="2:5">
      <c r="B143" s="88"/>
      <c r="D143" s="138"/>
      <c r="E143" s="138"/>
    </row>
    <row r="144" spans="2:5">
      <c r="B144" s="88"/>
      <c r="D144" s="138"/>
      <c r="E144" s="138"/>
    </row>
    <row r="145" spans="2:5">
      <c r="B145" s="88"/>
      <c r="D145" s="138"/>
      <c r="E145" s="138"/>
    </row>
    <row r="146" spans="2:5">
      <c r="B146" s="88"/>
      <c r="D146" s="138"/>
      <c r="E146" s="138"/>
    </row>
    <row r="147" spans="2:5">
      <c r="B147" s="88"/>
      <c r="D147" s="138"/>
      <c r="E147" s="138"/>
    </row>
    <row r="148" spans="2:5">
      <c r="B148" s="88"/>
      <c r="D148" s="138"/>
      <c r="E148" s="138"/>
    </row>
    <row r="149" spans="2:5">
      <c r="B149" s="88"/>
      <c r="D149" s="138"/>
      <c r="E149" s="138"/>
    </row>
    <row r="150" spans="2:5">
      <c r="B150" s="88"/>
      <c r="D150" s="138"/>
      <c r="E150" s="138"/>
    </row>
    <row r="151" spans="2:5">
      <c r="B151" s="88"/>
      <c r="D151" s="138"/>
      <c r="E151" s="138"/>
    </row>
    <row r="152" spans="2:5">
      <c r="B152" s="88"/>
      <c r="D152" s="138"/>
      <c r="E152" s="138"/>
    </row>
    <row r="153" spans="2:5">
      <c r="B153" s="88"/>
      <c r="D153" s="138"/>
      <c r="E153" s="138"/>
    </row>
    <row r="154" spans="2:5">
      <c r="B154" s="88"/>
      <c r="D154" s="138"/>
      <c r="E154" s="138"/>
    </row>
    <row r="155" spans="2:5">
      <c r="B155" s="88"/>
      <c r="D155" s="138"/>
      <c r="E155" s="138"/>
    </row>
    <row r="156" spans="2:5">
      <c r="B156" s="88"/>
      <c r="D156" s="138"/>
      <c r="E156" s="138"/>
    </row>
    <row r="157" spans="2:5">
      <c r="B157" s="88"/>
      <c r="D157" s="138"/>
      <c r="E157" s="138"/>
    </row>
    <row r="158" spans="2:5">
      <c r="B158" s="88"/>
      <c r="D158" s="138"/>
      <c r="E158" s="138"/>
    </row>
    <row r="159" spans="2:5">
      <c r="B159" s="88"/>
      <c r="D159" s="138"/>
      <c r="E159" s="138"/>
    </row>
    <row r="160" spans="2:5">
      <c r="B160" s="88"/>
      <c r="D160" s="138"/>
      <c r="E160" s="138"/>
    </row>
    <row r="161" spans="2:6">
      <c r="B161" s="88"/>
      <c r="D161" s="138"/>
      <c r="E161" s="138"/>
    </row>
    <row r="162" spans="2:6">
      <c r="B162" s="88"/>
      <c r="D162" s="138"/>
      <c r="E162" s="138"/>
    </row>
    <row r="163" spans="2:6">
      <c r="B163" s="88"/>
      <c r="D163" s="138"/>
      <c r="E163" s="138"/>
    </row>
    <row r="164" spans="2:6">
      <c r="B164" s="88"/>
      <c r="D164" s="138"/>
      <c r="E164" s="138"/>
    </row>
    <row r="165" spans="2:6">
      <c r="B165" s="88"/>
      <c r="D165" s="138"/>
      <c r="E165" s="138"/>
    </row>
    <row r="166" spans="2:6">
      <c r="B166" s="88"/>
      <c r="D166" s="138"/>
      <c r="E166" s="138"/>
    </row>
    <row r="167" spans="2:6">
      <c r="B167" s="88"/>
      <c r="D167" s="139"/>
      <c r="E167" s="138"/>
      <c r="F167" s="140"/>
    </row>
    <row r="168" spans="2:6">
      <c r="B168" s="88"/>
      <c r="D168" s="138"/>
      <c r="E168" s="138"/>
    </row>
    <row r="169" spans="2:6">
      <c r="B169" s="88"/>
      <c r="D169" s="138"/>
      <c r="E169" s="138"/>
    </row>
    <row r="170" spans="2:6">
      <c r="B170" s="88"/>
      <c r="D170" s="138"/>
      <c r="E170" s="138"/>
    </row>
    <row r="171" spans="2:6">
      <c r="B171" s="88"/>
      <c r="D171" s="139"/>
      <c r="E171" s="138"/>
      <c r="F171" s="140"/>
    </row>
    <row r="172" spans="2:6">
      <c r="B172" s="88"/>
      <c r="D172" s="138"/>
      <c r="E172" s="138"/>
    </row>
    <row r="173" spans="2:6">
      <c r="B173" s="88"/>
      <c r="D173" s="138"/>
      <c r="E173" s="138"/>
    </row>
    <row r="174" spans="2:6">
      <c r="B174" s="88"/>
      <c r="D174" s="138"/>
      <c r="E174" s="138"/>
    </row>
    <row r="175" spans="2:6">
      <c r="B175" s="88"/>
      <c r="D175" s="138"/>
      <c r="E175" s="138"/>
    </row>
    <row r="176" spans="2:6">
      <c r="B176" s="88"/>
      <c r="D176" s="138"/>
      <c r="E176" s="138"/>
    </row>
    <row r="177" spans="2:6">
      <c r="B177" s="88"/>
      <c r="D177" s="138"/>
      <c r="E177" s="138"/>
    </row>
    <row r="178" spans="2:6">
      <c r="B178" s="88"/>
      <c r="D178" s="138"/>
      <c r="E178" s="138"/>
    </row>
    <row r="179" spans="2:6">
      <c r="B179" s="88"/>
      <c r="D179" s="138"/>
      <c r="E179" s="138"/>
    </row>
    <row r="180" spans="2:6">
      <c r="B180" s="88"/>
      <c r="D180" s="138"/>
      <c r="E180" s="138"/>
    </row>
    <row r="181" spans="2:6">
      <c r="B181" s="88"/>
      <c r="D181" s="138"/>
      <c r="E181" s="138"/>
    </row>
    <row r="182" spans="2:6">
      <c r="B182" s="88"/>
      <c r="D182" s="138"/>
      <c r="E182" s="138"/>
    </row>
    <row r="183" spans="2:6">
      <c r="B183" s="88"/>
      <c r="D183" s="138"/>
      <c r="E183" s="138"/>
    </row>
    <row r="184" spans="2:6">
      <c r="B184" s="88"/>
      <c r="D184" s="138"/>
      <c r="E184" s="138"/>
    </row>
    <row r="185" spans="2:6">
      <c r="B185" s="88"/>
      <c r="D185" s="138"/>
      <c r="E185" s="138"/>
    </row>
    <row r="186" spans="2:6">
      <c r="B186" s="88"/>
      <c r="D186" s="138"/>
      <c r="E186" s="138"/>
    </row>
    <row r="187" spans="2:6">
      <c r="B187" s="88"/>
      <c r="D187" s="138"/>
      <c r="E187" s="138"/>
    </row>
    <row r="188" spans="2:6">
      <c r="B188" s="88"/>
      <c r="D188" s="139"/>
      <c r="E188" s="138"/>
      <c r="F188" s="140"/>
    </row>
    <row r="189" spans="2:6">
      <c r="B189" s="88"/>
      <c r="D189" s="139"/>
      <c r="E189" s="138"/>
      <c r="F189" s="140"/>
    </row>
    <row r="190" spans="2:6">
      <c r="B190" s="88"/>
      <c r="D190" s="138"/>
      <c r="E190" s="138"/>
    </row>
    <row r="191" spans="2:6">
      <c r="B191" s="88"/>
      <c r="D191" s="138"/>
      <c r="E191" s="138"/>
    </row>
    <row r="192" spans="2:6">
      <c r="B192" s="88"/>
      <c r="D192" s="138"/>
      <c r="E192" s="138"/>
    </row>
    <row r="193" spans="2:6">
      <c r="B193" s="88"/>
      <c r="D193" s="138"/>
      <c r="E193" s="138"/>
    </row>
    <row r="194" spans="2:6">
      <c r="B194" s="88"/>
      <c r="D194" s="139"/>
      <c r="E194" s="138"/>
      <c r="F194" s="140"/>
    </row>
    <row r="195" spans="2:6">
      <c r="B195" s="88"/>
      <c r="D195" s="139"/>
      <c r="E195" s="138"/>
      <c r="F195" s="140"/>
    </row>
    <row r="196" spans="2:6">
      <c r="B196" s="88"/>
      <c r="D196" s="138"/>
      <c r="E196" s="138"/>
    </row>
    <row r="197" spans="2:6">
      <c r="B197" s="88"/>
      <c r="D197" s="138"/>
      <c r="E197" s="138"/>
    </row>
    <row r="198" spans="2:6">
      <c r="B198" s="88"/>
      <c r="D198" s="138"/>
      <c r="E198" s="138"/>
    </row>
    <row r="199" spans="2:6">
      <c r="B199" s="88"/>
      <c r="D199" s="138"/>
      <c r="E199" s="138"/>
    </row>
    <row r="200" spans="2:6">
      <c r="B200" s="88"/>
      <c r="D200" s="138"/>
      <c r="E200" s="138"/>
    </row>
  </sheetData>
  <conditionalFormatting sqref="P9:P50">
    <cfRule type="cellIs" dxfId="3" priority="1" operator="greaterThan">
      <formula>0.15</formula>
    </cfRule>
    <cfRule type="cellIs" dxfId="2" priority="2" operator="greaterThan">
      <formula>0.15</formula>
    </cfRule>
  </conditionalFormatting>
  <conditionalFormatting sqref="P53:P57">
    <cfRule type="cellIs" dxfId="1" priority="17" operator="greaterThan">
      <formula>0.15</formula>
    </cfRule>
    <cfRule type="cellIs" dxfId="0" priority="18" operator="greaterThan">
      <formula>0.15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14C_DC_Data</vt:lpstr>
      <vt:lpstr>Sheet2</vt:lpstr>
      <vt:lpstr>14C data</vt:lpstr>
      <vt:lpstr>C14_wide_chemistry_data</vt:lpstr>
      <vt:lpstr>Audrey 14C Streams Only</vt:lpstr>
      <vt:lpstr>Audrey 14C</vt:lpstr>
      <vt:lpstr>Audrey C2</vt:lpstr>
      <vt:lpstr>Audrey C17-18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Audrey Campeau</cp:lastModifiedBy>
  <dcterms:created xsi:type="dcterms:W3CDTF">2024-04-11T14:44:50Z</dcterms:created>
  <dcterms:modified xsi:type="dcterms:W3CDTF">2025-08-02T21:30:09Z</dcterms:modified>
</cp:coreProperties>
</file>