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dreycampeau/Documents/DATA/TROLLBERGET DITCH/R/Input/"/>
    </mc:Choice>
  </mc:AlternateContent>
  <xr:revisionPtr revIDLastSave="0" documentId="13_ncr:1_{4D63BCF9-CD7F-5A49-A024-A1F3CCCD439C}" xr6:coauthVersionLast="47" xr6:coauthVersionMax="47" xr10:uidLastSave="{00000000-0000-0000-0000-000000000000}"/>
  <bookViews>
    <workbookView xWindow="1380" yWindow="760" windowWidth="28860" windowHeight="18880" xr2:uid="{485FF81E-12AE-0147-B2E3-2425FDCEEDC1}"/>
  </bookViews>
  <sheets>
    <sheet name="Aligned for DC_Q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V12" i="2" s="1"/>
  <c r="T13" i="2"/>
  <c r="V13" i="2" s="1"/>
  <c r="T14" i="2"/>
  <c r="T15" i="2"/>
  <c r="T16" i="2"/>
  <c r="T17" i="2"/>
  <c r="T18" i="2"/>
  <c r="T19" i="2"/>
  <c r="T20" i="2"/>
  <c r="T21" i="2"/>
  <c r="T22" i="2"/>
  <c r="T23" i="2"/>
  <c r="T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" i="2"/>
  <c r="BG3" i="2"/>
  <c r="BG4" i="2"/>
  <c r="BG5" i="2"/>
  <c r="BG6" i="2"/>
  <c r="BG7" i="2"/>
  <c r="BG8" i="2"/>
  <c r="BG9" i="2"/>
  <c r="BG10" i="2"/>
  <c r="BG11" i="2"/>
  <c r="BG13" i="2"/>
  <c r="BG14" i="2"/>
  <c r="BG15" i="2"/>
  <c r="BG16" i="2"/>
  <c r="BG17" i="2"/>
  <c r="BG18" i="2"/>
  <c r="BG19" i="2"/>
  <c r="BG21" i="2"/>
  <c r="BG22" i="2"/>
  <c r="BG2" i="2"/>
  <c r="BF22" i="2"/>
  <c r="BF21" i="2"/>
  <c r="BF16" i="2"/>
  <c r="BF14" i="2"/>
  <c r="BF13" i="2"/>
  <c r="BF11" i="2"/>
  <c r="BF10" i="2"/>
  <c r="BF6" i="2"/>
  <c r="BF5" i="2"/>
  <c r="BF4" i="2"/>
  <c r="BF3" i="2"/>
  <c r="BF2" i="2"/>
  <c r="AW19" i="2"/>
  <c r="BF19" i="2" s="1"/>
  <c r="AW18" i="2"/>
  <c r="BF18" i="2" s="1"/>
  <c r="AW17" i="2"/>
  <c r="BF17" i="2" s="1"/>
  <c r="AW15" i="2"/>
  <c r="BF15" i="2" s="1"/>
  <c r="AW9" i="2"/>
  <c r="BF9" i="2" s="1"/>
  <c r="AW8" i="2"/>
  <c r="BF8" i="2" s="1"/>
  <c r="AW7" i="2"/>
  <c r="BF7" i="2" s="1"/>
  <c r="V18" i="2"/>
  <c r="V17" i="2"/>
  <c r="V6" i="2"/>
  <c r="V5" i="2"/>
  <c r="S23" i="2"/>
  <c r="V23" i="2" s="1"/>
  <c r="S22" i="2"/>
  <c r="V22" i="2" s="1"/>
  <c r="S21" i="2"/>
  <c r="S20" i="2"/>
  <c r="S19" i="2"/>
  <c r="S18" i="2"/>
  <c r="S17" i="2"/>
  <c r="S16" i="2"/>
  <c r="V16" i="2" s="1"/>
  <c r="S15" i="2"/>
  <c r="V15" i="2" s="1"/>
  <c r="S14" i="2"/>
  <c r="S13" i="2"/>
  <c r="S12" i="2"/>
  <c r="S11" i="2"/>
  <c r="V11" i="2" s="1"/>
  <c r="S10" i="2"/>
  <c r="V10" i="2" s="1"/>
  <c r="S9" i="2"/>
  <c r="S8" i="2"/>
  <c r="S7" i="2"/>
  <c r="S6" i="2"/>
  <c r="S5" i="2"/>
  <c r="S4" i="2"/>
  <c r="V4" i="2" s="1"/>
  <c r="S3" i="2"/>
  <c r="V3" i="2" s="1"/>
  <c r="S2" i="2"/>
  <c r="AL19" i="1"/>
  <c r="AL18" i="1"/>
  <c r="AL17" i="1"/>
  <c r="AL15" i="1"/>
  <c r="AL9" i="1"/>
  <c r="AL8" i="1"/>
  <c r="AL7" i="1"/>
  <c r="V14" i="2" l="1"/>
  <c r="V7" i="2"/>
  <c r="V19" i="2"/>
  <c r="V8" i="2"/>
  <c r="V20" i="2"/>
  <c r="V9" i="2"/>
  <c r="V21" i="2"/>
  <c r="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tc={29DAC5EA-70B6-3640-865B-8B41FA28A66D}</author>
  </authors>
  <commentList>
    <comment ref="AW3" authorId="0" shapeId="0" xr:uid="{29DAC5EA-70B6-3640-865B-8B41FA28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DIC.both measurements before and after showed DIC=CO2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tc={F81190CF-BC45-2346-A3DD-EB30208D795B}</author>
  </authors>
  <commentList>
    <comment ref="AL3" authorId="0" shapeId="0" xr:uid="{F81190CF-BC45-2346-A3DD-EB30208D795B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from DIC.both measurements before and after showed DIC=CO2</t>
      </text>
    </comment>
  </commentList>
</comments>
</file>

<file path=xl/sharedStrings.xml><?xml version="1.0" encoding="utf-8"?>
<sst xmlns="http://schemas.openxmlformats.org/spreadsheetml/2006/main" count="689" uniqueCount="234">
  <si>
    <t>SUERC-95052</t>
  </si>
  <si>
    <t>C1-DOC-200311</t>
  </si>
  <si>
    <t>11-03-2020</t>
  </si>
  <si>
    <t>C1</t>
  </si>
  <si>
    <t>n/a</t>
  </si>
  <si>
    <t>SUERC-97969</t>
  </si>
  <si>
    <t>C1-DOC-200427</t>
  </si>
  <si>
    <t>27-04-2020</t>
  </si>
  <si>
    <t>SUERC-97967</t>
  </si>
  <si>
    <t>C1-DOC-200828</t>
  </si>
  <si>
    <t>28-08-2020</t>
  </si>
  <si>
    <t>SUERC-100396</t>
  </si>
  <si>
    <t>C1-DOC-201021</t>
  </si>
  <si>
    <t>21-10-2020</t>
  </si>
  <si>
    <t>SUERC-102770</t>
  </si>
  <si>
    <t>C1-DOC-210429</t>
  </si>
  <si>
    <t>29-04-2021</t>
  </si>
  <si>
    <t>SUERC-102368</t>
  </si>
  <si>
    <t>C1-DOC-210819</t>
  </si>
  <si>
    <t>19-08-2021</t>
  </si>
  <si>
    <t>SUERC-103872</t>
  </si>
  <si>
    <t>C1-DOC-210925</t>
  </si>
  <si>
    <t>25-09-2021</t>
  </si>
  <si>
    <t>SUERC-106751</t>
  </si>
  <si>
    <t>C1-DOC-211024</t>
  </si>
  <si>
    <t>24-10-2021</t>
  </si>
  <si>
    <t>SUERC-105215</t>
  </si>
  <si>
    <t>C1-DOC-220503</t>
  </si>
  <si>
    <t>03-05-2022</t>
  </si>
  <si>
    <t>SUERC-108834</t>
  </si>
  <si>
    <t>C1-DOC-230822</t>
  </si>
  <si>
    <t>23-08-2022</t>
  </si>
  <si>
    <t>SUERC-109779</t>
  </si>
  <si>
    <t>C1-DOC-241022</t>
  </si>
  <si>
    <t>24-10-2022</t>
  </si>
  <si>
    <t>SUERC-95051</t>
  </si>
  <si>
    <t>C2-DOC-200311</t>
  </si>
  <si>
    <t>C2</t>
  </si>
  <si>
    <t>SUERC-97970</t>
  </si>
  <si>
    <t>C2-DOC-200427</t>
  </si>
  <si>
    <t>SUERC-97968</t>
  </si>
  <si>
    <t>C2-DOC-200828</t>
  </si>
  <si>
    <t>SUERC-100397</t>
  </si>
  <si>
    <t>C2-DOC-201021</t>
  </si>
  <si>
    <t>SUERC-102771</t>
  </si>
  <si>
    <t>C2-DOC-210429</t>
  </si>
  <si>
    <t>SUERC-102372</t>
  </si>
  <si>
    <t>C2-DOC-210819</t>
  </si>
  <si>
    <t>SUERC-103873</t>
  </si>
  <si>
    <t>C2-DOC-210925</t>
  </si>
  <si>
    <t>SUERC-106752</t>
  </si>
  <si>
    <t>C2-DOC-211024</t>
  </si>
  <si>
    <t>SUERC-105219</t>
  </si>
  <si>
    <t>C2-DOC-220503</t>
  </si>
  <si>
    <t>SUERC-108838</t>
  </si>
  <si>
    <t>C2-DOC-230822</t>
  </si>
  <si>
    <t>SUERC-109780</t>
  </si>
  <si>
    <t>C2-DOC-241022</t>
  </si>
  <si>
    <t>Publication Code</t>
  </si>
  <si>
    <t>Sample Identifier</t>
  </si>
  <si>
    <t>date_time</t>
  </si>
  <si>
    <t>Site_id</t>
  </si>
  <si>
    <t>%Modern</t>
  </si>
  <si>
    <t>%Modern 1 σ error</t>
  </si>
  <si>
    <t xml:space="preserve">Radiocarbon Age (years BP) </t>
  </si>
  <si>
    <t>Radiocarbon Age 1 σ uncertainty</t>
  </si>
  <si>
    <t>DIC/DOC content (mg/L)</t>
  </si>
  <si>
    <t>δ¹³C-VPDB‰</t>
  </si>
  <si>
    <t>date</t>
  </si>
  <si>
    <t>perc_Modern</t>
  </si>
  <si>
    <t>perc_Modern_error</t>
  </si>
  <si>
    <t>Radio_Age</t>
  </si>
  <si>
    <t>Radio_Age_uncertainty</t>
  </si>
  <si>
    <t>CO2_vol_ml</t>
  </si>
  <si>
    <t>d13C_CO2</t>
  </si>
  <si>
    <t>SUERC-93724</t>
  </si>
  <si>
    <t>C1-X325-200311</t>
  </si>
  <si>
    <t>SUERC-95186</t>
  </si>
  <si>
    <t>C1-X233-200828</t>
  </si>
  <si>
    <t>SUERC-100387</t>
  </si>
  <si>
    <t>C1-X401-210429</t>
  </si>
  <si>
    <t>SUERC-102362</t>
  </si>
  <si>
    <t>C1-X411-210819</t>
  </si>
  <si>
    <t>SUERC-102396</t>
  </si>
  <si>
    <t>C1-X141-211024</t>
  </si>
  <si>
    <t>SUERC-105209</t>
  </si>
  <si>
    <t>C1-X313-220503</t>
  </si>
  <si>
    <t>SUERC-108534</t>
  </si>
  <si>
    <t>C1-X215-241022</t>
  </si>
  <si>
    <t>SUERC-108828</t>
  </si>
  <si>
    <t>C1-X326-230822</t>
  </si>
  <si>
    <t>SUERC-93720</t>
  </si>
  <si>
    <t>C2-X241-200311</t>
  </si>
  <si>
    <t>SUERC-95187</t>
  </si>
  <si>
    <t>C2-X238-200828</t>
  </si>
  <si>
    <t>SUERC-100382</t>
  </si>
  <si>
    <t>C2-X272-201021</t>
  </si>
  <si>
    <t>SUERC-100391</t>
  </si>
  <si>
    <t>C2-X406-210429</t>
  </si>
  <si>
    <t>SUERC-102363</t>
  </si>
  <si>
    <t>C2-X412-210819</t>
  </si>
  <si>
    <t>SUERC-102397</t>
  </si>
  <si>
    <t>C2-X98-211024</t>
  </si>
  <si>
    <t>SUERC-105210</t>
  </si>
  <si>
    <t>C2-X410-220503</t>
  </si>
  <si>
    <t>SUERC-108535</t>
  </si>
  <si>
    <t>C2-X312-241022</t>
  </si>
  <si>
    <t>SUERC-108829</t>
  </si>
  <si>
    <t>C2-X313-230822</t>
  </si>
  <si>
    <t>Q_C2_Ls</t>
  </si>
  <si>
    <t>Date</t>
  </si>
  <si>
    <t>pH (@25В°C)</t>
  </si>
  <si>
    <t>EC ВµS/cm</t>
  </si>
  <si>
    <t>DOC mg C/l</t>
  </si>
  <si>
    <t>NO2-N + NO3-N Вµg N/l</t>
  </si>
  <si>
    <t>dis-N mg N/l</t>
  </si>
  <si>
    <t>NH4-N Вµg N/l</t>
  </si>
  <si>
    <t>PO4-P Вµg P/l</t>
  </si>
  <si>
    <t>SO4-S Вµg S/l</t>
  </si>
  <si>
    <t>Fe Вµg/l</t>
  </si>
  <si>
    <t>18O %vsVSMOW</t>
  </si>
  <si>
    <t>DIC mg/l</t>
  </si>
  <si>
    <t>pCO2 Вµatm</t>
  </si>
  <si>
    <t>CH4-C Вµg/l</t>
  </si>
  <si>
    <t>CO2-C mg/l</t>
  </si>
  <si>
    <t>Average from (2021-08-02 and 2021-08-31)</t>
  </si>
  <si>
    <t>Average between (2022-08-04 and 2022-09-01)</t>
  </si>
  <si>
    <t>Average between (2022-08-11 and 2020-09-06)</t>
  </si>
  <si>
    <t>Averge between (2021-08-02 and 2021-08-31)</t>
  </si>
  <si>
    <t>TimeStamp_Meteo</t>
  </si>
  <si>
    <t>TA</t>
  </si>
  <si>
    <t>TA_MAX</t>
  </si>
  <si>
    <t>TA_MIN</t>
  </si>
  <si>
    <t>TS_-0.1m</t>
  </si>
  <si>
    <t>TS_-0.2m</t>
  </si>
  <si>
    <t>P</t>
  </si>
  <si>
    <t>SW_CUM</t>
  </si>
  <si>
    <t>VP</t>
  </si>
  <si>
    <t>PPFD_CUM</t>
  </si>
  <si>
    <t>NETRAD_CUM</t>
  </si>
  <si>
    <t>WS</t>
  </si>
  <si>
    <t>WS_MAX</t>
  </si>
  <si>
    <t>Station Name</t>
  </si>
  <si>
    <t>TimeStamp_Q</t>
  </si>
  <si>
    <t>Q</t>
  </si>
  <si>
    <t>Q_m3d</t>
  </si>
  <si>
    <t>q_md</t>
  </si>
  <si>
    <t>q_md_filled</t>
  </si>
  <si>
    <t>Treatment</t>
  </si>
  <si>
    <t>Treatment_4</t>
  </si>
  <si>
    <t>Site_id_chem</t>
  </si>
  <si>
    <t>pH</t>
  </si>
  <si>
    <t>EC_uScm</t>
  </si>
  <si>
    <t>DOC_mgL</t>
  </si>
  <si>
    <t>NO2_NO3_ugL</t>
  </si>
  <si>
    <t>DN_mgL</t>
  </si>
  <si>
    <t>NH4_ugL</t>
  </si>
  <si>
    <t>PO4_ugL</t>
  </si>
  <si>
    <t>SO4_ugL</t>
  </si>
  <si>
    <t>Mn_ugL</t>
  </si>
  <si>
    <t>Na_ugL</t>
  </si>
  <si>
    <t>Cl_ugL</t>
  </si>
  <si>
    <t>Ca_ugL</t>
  </si>
  <si>
    <t>P_ugL</t>
  </si>
  <si>
    <t>Si_ugL</t>
  </si>
  <si>
    <t>Mg_ugL</t>
  </si>
  <si>
    <t>K_ugL</t>
  </si>
  <si>
    <t>Fe_ugL</t>
  </si>
  <si>
    <t>Hg_ugL</t>
  </si>
  <si>
    <t>d18O</t>
  </si>
  <si>
    <t>d2H</t>
  </si>
  <si>
    <t>DIC_mgL</t>
  </si>
  <si>
    <t>pCO2_uatm</t>
  </si>
  <si>
    <t>CH4_ugL</t>
  </si>
  <si>
    <t>CO2_mgL</t>
  </si>
  <si>
    <t>dexcess</t>
  </si>
  <si>
    <t>pH_MW</t>
  </si>
  <si>
    <t>WT_MW</t>
  </si>
  <si>
    <t>DIC_mgL_MW</t>
  </si>
  <si>
    <t>CO2_mgL_MW</t>
  </si>
  <si>
    <t>CH4_ugL_MW</t>
  </si>
  <si>
    <t>Date_MW</t>
  </si>
  <si>
    <t>row_id</t>
  </si>
  <si>
    <t>CO2_mgL_filled</t>
  </si>
  <si>
    <t>DIC_mgL_filled</t>
  </si>
  <si>
    <t>pH_filled</t>
  </si>
  <si>
    <t>EC_uScm_filled</t>
  </si>
  <si>
    <t>DOC_mgL_filled</t>
  </si>
  <si>
    <t>NO2_NO3_ugL_filled</t>
  </si>
  <si>
    <t>DN_mgL_filled</t>
  </si>
  <si>
    <t>NH4_ugL_filled</t>
  </si>
  <si>
    <t>PO4_ugL_filled</t>
  </si>
  <si>
    <t>SO4_ugL_filled</t>
  </si>
  <si>
    <t>Mn_ugL_filled</t>
  </si>
  <si>
    <t>Na_ugL_filled</t>
  </si>
  <si>
    <t>Cl_ugL_filled</t>
  </si>
  <si>
    <t>Ca_ugL_filled</t>
  </si>
  <si>
    <t>P_ugL_filled</t>
  </si>
  <si>
    <t>Si_ugL_filled</t>
  </si>
  <si>
    <t>Mg_ugL_filled</t>
  </si>
  <si>
    <t>K_ugL_filled</t>
  </si>
  <si>
    <t>Fe_ugL_filled</t>
  </si>
  <si>
    <t>Hg_ugL_filled</t>
  </si>
  <si>
    <t>d18O_filled</t>
  </si>
  <si>
    <t>d2H_filled</t>
  </si>
  <si>
    <t>dexcess_filled</t>
  </si>
  <si>
    <t>n</t>
  </si>
  <si>
    <t>Site_ID_14C</t>
  </si>
  <si>
    <t>Publication Code_DOC</t>
  </si>
  <si>
    <t>Sample_id_DOC</t>
  </si>
  <si>
    <t>DOY</t>
  </si>
  <si>
    <t>Year</t>
  </si>
  <si>
    <t>Site_id_C14</t>
  </si>
  <si>
    <t>Treatment_C14</t>
  </si>
  <si>
    <t>Material_Type_DOC</t>
  </si>
  <si>
    <t>DOC_14C_Modern</t>
  </si>
  <si>
    <t>DOC_14C_Modern_error</t>
  </si>
  <si>
    <t>Radio_Age_DOC</t>
  </si>
  <si>
    <t>Radio_Age_uncertainty_DOC</t>
  </si>
  <si>
    <t>DOCmgL_14C_DOC</t>
  </si>
  <si>
    <t>d13C_DOC</t>
  </si>
  <si>
    <t>Date_CO2</t>
  </si>
  <si>
    <t>...18</t>
  </si>
  <si>
    <t>Publication Code_CO2</t>
  </si>
  <si>
    <t>Sample_id_CO2</t>
  </si>
  <si>
    <t>Material_Type_CO2</t>
  </si>
  <si>
    <t>CO2_14C_Modern</t>
  </si>
  <si>
    <t>CO2_14C_Modern_error</t>
  </si>
  <si>
    <t>Radio_Age_CO2</t>
  </si>
  <si>
    <t>Radio_Age_uncertainty_CO2</t>
  </si>
  <si>
    <t>CO2_vol_ml_or_DOCmgL_CO2</t>
  </si>
  <si>
    <t>CO2</t>
  </si>
  <si>
    <t>DOC</t>
  </si>
  <si>
    <t>Pristine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</si>
</sst>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]dddd\,\ mmmm\ d\,\ yyyy;@" x16r2:formatCode16="[$-en-SE,1]dddd\,\ mmmm\ d\,\ yyyy;@"/>
  </numFmts>
  <fonts count="4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DDDD"/>
        <bgColor rgb="FFDDDDDD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/>
    <xf numFmtId="2" fontId="1" fillId="3" borderId="0" xfId="0" applyNumberFormat="1" applyFont="1" applyFill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4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4" fontId="2" fillId="4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age vs concentration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Data!$AL$1</c:f>
              <c:strCache>
                <c:ptCount val="1"/>
                <c:pt idx="0">
                  <c:v>CO2-C mg/l</c:v>
                </c:pt>
              </c:strCache>
            </c:strRef>
          </c:tx>
          <c:spPr>
            <a:ln w="25400">
              <a:noFill/>
            </a:ln>
          </c:spPr>
          <c:xVal>
            <c:numRef>
              <c:f>Data!$T$13:$T$23</c:f>
              <c:numCache>
                <c:formatCode>General</c:formatCode>
                <c:ptCount val="11"/>
                <c:pt idx="0" formatCode="#,##0.00">
                  <c:v>5.24</c:v>
                </c:pt>
                <c:pt idx="2" formatCode="#,##0.00">
                  <c:v>7.28</c:v>
                </c:pt>
                <c:pt idx="3" formatCode="#,##0.00">
                  <c:v>4.28</c:v>
                </c:pt>
                <c:pt idx="4" formatCode="#,##0.00">
                  <c:v>2.73</c:v>
                </c:pt>
                <c:pt idx="5" formatCode="#,##0.00">
                  <c:v>3.26</c:v>
                </c:pt>
                <c:pt idx="6" formatCode="#,##0.00">
                  <c:v>4.28</c:v>
                </c:pt>
                <c:pt idx="7" formatCode="#,##0.00">
                  <c:v>2.5099999999999998</c:v>
                </c:pt>
                <c:pt idx="8" formatCode="#,##0.00">
                  <c:v>2.78</c:v>
                </c:pt>
                <c:pt idx="9" formatCode="#,##0.00">
                  <c:v>5.0199999999999996</c:v>
                </c:pt>
              </c:numCache>
            </c:numRef>
          </c:xVal>
          <c:yVal>
            <c:numRef>
              <c:f>Data!$P$13:$P$23</c:f>
              <c:numCache>
                <c:formatCode>General</c:formatCode>
                <c:ptCount val="11"/>
                <c:pt idx="0" formatCode="0.00">
                  <c:v>103.1794</c:v>
                </c:pt>
                <c:pt idx="2" formatCode="0.00">
                  <c:v>104.1057</c:v>
                </c:pt>
                <c:pt idx="3" formatCode="0.00">
                  <c:v>103.3997</c:v>
                </c:pt>
                <c:pt idx="4" formatCode="0.00">
                  <c:v>102.29170000000001</c:v>
                </c:pt>
                <c:pt idx="5" formatCode="0.00">
                  <c:v>104.8813</c:v>
                </c:pt>
                <c:pt idx="6" formatCode="0.00">
                  <c:v>156.6499</c:v>
                </c:pt>
                <c:pt idx="7" formatCode="0.00">
                  <c:v>102.68049999999999</c:v>
                </c:pt>
                <c:pt idx="8" formatCode="0.00">
                  <c:v>101.8574</c:v>
                </c:pt>
                <c:pt idx="9" formatCode="#,##0.00">
                  <c:v>103.3593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A9F-8B41-A1B2-D2E3DAE0BC5E}"/>
            </c:ext>
          </c:extLst>
        </c:ser>
        <c:ser>
          <c:idx val="5"/>
          <c:order val="1"/>
          <c:tx>
            <c:strRef>
              <c:f>Data!$AL$1</c:f>
              <c:strCache>
                <c:ptCount val="1"/>
                <c:pt idx="0">
                  <c:v>CO2-C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Data!$T$2:$T$12</c:f>
              <c:numCache>
                <c:formatCode>General</c:formatCode>
                <c:ptCount val="11"/>
                <c:pt idx="0" formatCode="#,##0.00">
                  <c:v>3.52</c:v>
                </c:pt>
                <c:pt idx="2" formatCode="#,##0.00">
                  <c:v>3.04</c:v>
                </c:pt>
                <c:pt idx="4" formatCode="#,##0.00">
                  <c:v>2.95</c:v>
                </c:pt>
                <c:pt idx="5" formatCode="#,##0.00">
                  <c:v>2.52</c:v>
                </c:pt>
                <c:pt idx="6" formatCode="#,##0.00">
                  <c:v>2.2999999999999998</c:v>
                </c:pt>
                <c:pt idx="7" formatCode="#,##0.00">
                  <c:v>1.55</c:v>
                </c:pt>
                <c:pt idx="8" formatCode="#,##0.00">
                  <c:v>1.33</c:v>
                </c:pt>
                <c:pt idx="9" formatCode="#,##0.00">
                  <c:v>3.82</c:v>
                </c:pt>
              </c:numCache>
            </c:numRef>
          </c:xVal>
          <c:yVal>
            <c:numRef>
              <c:f>Data!$P$2:$P$12</c:f>
              <c:numCache>
                <c:formatCode>General</c:formatCode>
                <c:ptCount val="11"/>
                <c:pt idx="0" formatCode="0.00">
                  <c:v>96.564899999999994</c:v>
                </c:pt>
                <c:pt idx="2" formatCode="0.00">
                  <c:v>97.249799999999993</c:v>
                </c:pt>
                <c:pt idx="4" formatCode="0.00">
                  <c:v>98.632499999999993</c:v>
                </c:pt>
                <c:pt idx="5" formatCode="0.00">
                  <c:v>99.498000000000005</c:v>
                </c:pt>
                <c:pt idx="6" formatCode="0.00">
                  <c:v>109.7132</c:v>
                </c:pt>
                <c:pt idx="7" formatCode="0.00">
                  <c:v>101.2383</c:v>
                </c:pt>
                <c:pt idx="8" formatCode="0.00">
                  <c:v>96.9084</c:v>
                </c:pt>
                <c:pt idx="9" formatCode="#,##0.00">
                  <c:v>99.284899999999993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A9F-8B41-A1B2-D2E3DAE0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16767"/>
        <c:axId val="1029881824"/>
      </c:scatterChart>
      <c:valAx>
        <c:axId val="132171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1824"/>
        <c:crosses val="autoZero"/>
        <c:crossBetween val="midCat"/>
      </c:valAx>
      <c:valAx>
        <c:axId val="1029881824"/>
        <c:scaling>
          <c:orientation val="minMax"/>
          <c:max val="115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167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 age vs discharge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Data!$AL$1</c:f>
              <c:strCache>
                <c:ptCount val="1"/>
                <c:pt idx="0">
                  <c:v>CO2-C mg/l</c:v>
                </c:pt>
              </c:strCache>
            </c:strRef>
          </c:tx>
          <c:spPr>
            <a:ln w="381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2153783902012252"/>
                  <c:y val="-0.13718576844561098"/>
                </c:manualLayout>
              </c:layout>
              <c:numFmt formatCode="General" sourceLinked="0"/>
            </c:trendlineLbl>
          </c:trendline>
          <c:xVal>
            <c:numRef>
              <c:f>Data!$V$13:$V$23</c:f>
              <c:numCache>
                <c:formatCode>General</c:formatCode>
                <c:ptCount val="11"/>
                <c:pt idx="0">
                  <c:v>0.29887056499999998</c:v>
                </c:pt>
                <c:pt idx="1">
                  <c:v>2.7977782000000002</c:v>
                </c:pt>
                <c:pt idx="2">
                  <c:v>1.7957520000000001E-3</c:v>
                </c:pt>
                <c:pt idx="3">
                  <c:v>0.98031077300000002</c:v>
                </c:pt>
                <c:pt idx="4">
                  <c:v>1.9812636960000001</c:v>
                </c:pt>
                <c:pt idx="5">
                  <c:v>2.0836396480000001</c:v>
                </c:pt>
                <c:pt idx="6">
                  <c:v>4.8347428949999998</c:v>
                </c:pt>
                <c:pt idx="7">
                  <c:v>2.4860604880000001</c:v>
                </c:pt>
                <c:pt idx="8">
                  <c:v>3.2466057350000002</c:v>
                </c:pt>
                <c:pt idx="9">
                  <c:v>0.28571106600000001</c:v>
                </c:pt>
                <c:pt idx="10">
                  <c:v>0.56017182700000001</c:v>
                </c:pt>
              </c:numCache>
            </c:numRef>
          </c:xVal>
          <c:yVal>
            <c:numRef>
              <c:f>Data!$E$13:$E$23</c:f>
              <c:numCache>
                <c:formatCode>#,##0.00</c:formatCode>
                <c:ptCount val="11"/>
                <c:pt idx="0">
                  <c:v>100</c:v>
                </c:pt>
                <c:pt idx="1">
                  <c:v>105.7137</c:v>
                </c:pt>
                <c:pt idx="2">
                  <c:v>104.4345</c:v>
                </c:pt>
                <c:pt idx="3">
                  <c:v>108.0196</c:v>
                </c:pt>
                <c:pt idx="4">
                  <c:v>106.7024</c:v>
                </c:pt>
                <c:pt idx="5">
                  <c:v>106.13639999999999</c:v>
                </c:pt>
                <c:pt idx="6">
                  <c:v>107.0742</c:v>
                </c:pt>
                <c:pt idx="7">
                  <c:v>105.9919</c:v>
                </c:pt>
                <c:pt idx="8">
                  <c:v>106.0802</c:v>
                </c:pt>
                <c:pt idx="9" formatCode="0.00">
                  <c:v>106.7341</c:v>
                </c:pt>
                <c:pt idx="10">
                  <c:v>105.0912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A-8E4D-B87D-AFCDE6275E20}"/>
            </c:ext>
          </c:extLst>
        </c:ser>
        <c:ser>
          <c:idx val="5"/>
          <c:order val="1"/>
          <c:tx>
            <c:strRef>
              <c:f>Data!$AL$1</c:f>
              <c:strCache>
                <c:ptCount val="1"/>
                <c:pt idx="0">
                  <c:v>CO2-C mg/l</c:v>
                </c:pt>
              </c:strCache>
            </c:strRef>
          </c:tx>
          <c:spPr>
            <a:ln w="3810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1239938757655294E-2"/>
                  <c:y val="0.31544254884806067"/>
                </c:manualLayout>
              </c:layout>
              <c:numFmt formatCode="General" sourceLinked="0"/>
            </c:trendlineLbl>
          </c:trendline>
          <c:xVal>
            <c:numRef>
              <c:f>Data!$V$2:$V$12</c:f>
              <c:numCache>
                <c:formatCode>General</c:formatCode>
                <c:ptCount val="11"/>
                <c:pt idx="0">
                  <c:v>0.29887056499999998</c:v>
                </c:pt>
                <c:pt idx="1">
                  <c:v>2.7977782000000002</c:v>
                </c:pt>
                <c:pt idx="2">
                  <c:v>1.7957520000000001E-3</c:v>
                </c:pt>
                <c:pt idx="3">
                  <c:v>0.98031077300000002</c:v>
                </c:pt>
                <c:pt idx="4">
                  <c:v>1.9812636960000001</c:v>
                </c:pt>
                <c:pt idx="5">
                  <c:v>2.0836396480000001</c:v>
                </c:pt>
                <c:pt idx="6">
                  <c:v>4.8347428949999998</c:v>
                </c:pt>
                <c:pt idx="7">
                  <c:v>2.4860604880000001</c:v>
                </c:pt>
                <c:pt idx="8">
                  <c:v>3.2466057350000002</c:v>
                </c:pt>
                <c:pt idx="9">
                  <c:v>0.28571106600000001</c:v>
                </c:pt>
                <c:pt idx="10">
                  <c:v>0.56017182700000001</c:v>
                </c:pt>
              </c:numCache>
            </c:numRef>
          </c:xVal>
          <c:yVal>
            <c:numRef>
              <c:f>Data!$E$2:$E$12</c:f>
              <c:numCache>
                <c:formatCode>#,##0.00</c:formatCode>
                <c:ptCount val="11"/>
                <c:pt idx="0">
                  <c:v>101.0497</c:v>
                </c:pt>
                <c:pt idx="1">
                  <c:v>104.86020000000001</c:v>
                </c:pt>
                <c:pt idx="2">
                  <c:v>101.8592</c:v>
                </c:pt>
                <c:pt idx="3">
                  <c:v>103.7383</c:v>
                </c:pt>
                <c:pt idx="4">
                  <c:v>104.694</c:v>
                </c:pt>
                <c:pt idx="5">
                  <c:v>104.6589</c:v>
                </c:pt>
                <c:pt idx="6">
                  <c:v>106.10429999999999</c:v>
                </c:pt>
                <c:pt idx="7">
                  <c:v>104.49039999999999</c:v>
                </c:pt>
                <c:pt idx="8">
                  <c:v>106.0802</c:v>
                </c:pt>
                <c:pt idx="9" formatCode="0.00">
                  <c:v>104.2628</c:v>
                </c:pt>
                <c:pt idx="10">
                  <c:v>103.57470000000001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A-8E4D-B87D-AFCDE627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16767"/>
        <c:axId val="1029881824"/>
      </c:scatterChart>
      <c:valAx>
        <c:axId val="13217167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1824"/>
        <c:crosses val="autoZero"/>
        <c:crossBetween val="midCat"/>
      </c:valAx>
      <c:valAx>
        <c:axId val="1029881824"/>
        <c:scaling>
          <c:orientation val="minMax"/>
          <c:max val="115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16767"/>
        <c:crossesAt val="1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512884</xdr:colOff>
      <xdr:row>24</xdr:row>
      <xdr:rowOff>30284</xdr:rowOff>
    </xdr:from>
    <xdr:to>
      <xdr:col>21</xdr:col>
      <xdr:colOff>102576</xdr:colOff>
      <xdr:row>37</xdr:row>
      <xdr:rowOff>106484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9AB00-63F2-7912-9B47-7FEE6F870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48846</xdr:colOff>
      <xdr:row>23</xdr:row>
      <xdr:rowOff>195385</xdr:rowOff>
    </xdr:from>
    <xdr:to>
      <xdr:col>14</xdr:col>
      <xdr:colOff>762000</xdr:colOff>
      <xdr:row>37</xdr:row>
      <xdr:rowOff>66431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075B1-0650-E544-966E-882FAAF5E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drey Campeau" id="{878B036A-EAFB-2140-964E-9D70B91E6A1B}" userId="S::audrey.campeau@slu.se::49290b53-f370-4d28-856b-2108db61af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W3" dT="2025-08-08T21:01:44.07" personId="{878B036A-EAFB-2140-964E-9D70B91E6A1B}" id="{29DAC5EA-70B6-3640-865B-8B41FA28A66D}">
    <text>copied from DIC.both measurements before and after showed DIC=CO2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L3" dT="2025-08-08T21:01:44.07" personId="{878B036A-EAFB-2140-964E-9D70B91E6A1B}" id="{F81190CF-BC45-2346-A3DD-EB30208D795B}">
    <text>copied from DIC.both measurements before and after showed DIC=CO2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429F-1787-6B4C-8256-E985632EFC6B}">
  <dimension ref="B1:DB23"/>
  <sheetViews>
    <sheetView tabSelected="1" topLeftCell="B1" workbookViewId="0">
      <selection activeCell="AA42" sqref="AA42"/>
    </sheetView>
  </sheetViews>
  <sheetFormatPr baseColWidth="10" defaultRowHeight="16" x14ac:dyDescent="0.2"/>
  <cols>
    <col min="2" max="2" width="16.33203125" bestFit="1" customWidth="1"/>
    <col min="3" max="3" width="3" bestFit="1" customWidth="1"/>
    <col min="4" max="4" width="7.33203125" bestFit="1" customWidth="1"/>
    <col min="5" max="5" width="7.1640625" bestFit="1" customWidth="1"/>
    <col min="6" max="7" width="8.5" bestFit="1" customWidth="1"/>
    <col min="8" max="8" width="2.1640625" bestFit="1" customWidth="1"/>
    <col min="9" max="9" width="8.6640625" bestFit="1" customWidth="1"/>
    <col min="10" max="10" width="3.1640625" bestFit="1" customWidth="1"/>
    <col min="11" max="11" width="10.33203125" bestFit="1" customWidth="1"/>
    <col min="12" max="12" width="12.6640625" bestFit="1" customWidth="1"/>
    <col min="13" max="13" width="3.83203125" bestFit="1" customWidth="1"/>
    <col min="14" max="14" width="8.1640625" bestFit="1" customWidth="1"/>
    <col min="15" max="15" width="12.1640625" bestFit="1" customWidth="1"/>
    <col min="16" max="16" width="10.5" bestFit="1" customWidth="1"/>
    <col min="17" max="17" width="12.33203125" bestFit="1" customWidth="1"/>
    <col min="18" max="18" width="8.6640625" customWidth="1"/>
    <col min="19" max="19" width="8.83203125" customWidth="1"/>
    <col min="20" max="20" width="12.1640625" bestFit="1" customWidth="1"/>
    <col min="21" max="21" width="6.6640625" bestFit="1" customWidth="1"/>
    <col min="22" max="22" width="10.33203125" bestFit="1" customWidth="1"/>
    <col min="23" max="23" width="9.5" bestFit="1" customWidth="1"/>
    <col min="24" max="24" width="11.33203125" bestFit="1" customWidth="1"/>
    <col min="25" max="25" width="12" bestFit="1" customWidth="1"/>
    <col min="26" max="26" width="5.1640625" bestFit="1" customWidth="1"/>
    <col min="27" max="27" width="8.83203125" bestFit="1" customWidth="1"/>
    <col min="28" max="28" width="9.1640625" bestFit="1" customWidth="1"/>
    <col min="29" max="29" width="12.83203125" bestFit="1" customWidth="1"/>
    <col min="30" max="30" width="7.83203125" bestFit="1" customWidth="1"/>
    <col min="31" max="31" width="8.33203125" bestFit="1" customWidth="1"/>
    <col min="32" max="33" width="8" bestFit="1" customWidth="1"/>
    <col min="34" max="34" width="7.1640625" bestFit="1" customWidth="1"/>
    <col min="35" max="35" width="7" bestFit="1" customWidth="1"/>
    <col min="36" max="36" width="6.5" bestFit="1" customWidth="1"/>
    <col min="37" max="37" width="7" bestFit="1" customWidth="1"/>
    <col min="38" max="38" width="5.6640625" bestFit="1" customWidth="1"/>
    <col min="39" max="39" width="6.1640625" bestFit="1" customWidth="1"/>
    <col min="40" max="40" width="7" bestFit="1" customWidth="1"/>
    <col min="41" max="41" width="5.6640625" bestFit="1" customWidth="1"/>
    <col min="42" max="42" width="6.6640625" bestFit="1" customWidth="1"/>
    <col min="43" max="43" width="6.83203125" bestFit="1" customWidth="1"/>
    <col min="44" max="44" width="5.5" bestFit="1" customWidth="1"/>
    <col min="45" max="45" width="4.5" bestFit="1" customWidth="1"/>
    <col min="46" max="46" width="8.33203125" bestFit="1" customWidth="1"/>
    <col min="48" max="48" width="8.33203125" bestFit="1" customWidth="1"/>
    <col min="49" max="49" width="8.83203125" bestFit="1" customWidth="1"/>
    <col min="50" max="50" width="7.6640625" bestFit="1" customWidth="1"/>
    <col min="51" max="51" width="7.5" bestFit="1" customWidth="1"/>
    <col min="52" max="52" width="7.6640625" bestFit="1" customWidth="1"/>
    <col min="53" max="53" width="12.33203125" bestFit="1" customWidth="1"/>
    <col min="54" max="54" width="12.83203125" bestFit="1" customWidth="1"/>
    <col min="55" max="55" width="12.33203125" bestFit="1" customWidth="1"/>
    <col min="56" max="56" width="37.5" bestFit="1" customWidth="1"/>
    <col min="57" max="57" width="6.5" bestFit="1" customWidth="1"/>
    <col min="58" max="58" width="13.6640625" bestFit="1" customWidth="1"/>
    <col min="59" max="59" width="13.1640625" bestFit="1" customWidth="1"/>
    <col min="60" max="60" width="8.33203125" bestFit="1" customWidth="1"/>
    <col min="61" max="61" width="13.6640625" bestFit="1" customWidth="1"/>
    <col min="62" max="62" width="14" bestFit="1" customWidth="1"/>
    <col min="63" max="63" width="17.83203125" bestFit="1" customWidth="1"/>
    <col min="64" max="64" width="12.6640625" bestFit="1" customWidth="1"/>
    <col min="65" max="65" width="13.1640625" bestFit="1" customWidth="1"/>
    <col min="66" max="67" width="12.83203125" bestFit="1" customWidth="1"/>
    <col min="68" max="68" width="12" bestFit="1" customWidth="1"/>
    <col min="69" max="69" width="11.83203125" bestFit="1" customWidth="1"/>
    <col min="70" max="70" width="11.33203125" bestFit="1" customWidth="1"/>
    <col min="71" max="71" width="11.83203125" bestFit="1" customWidth="1"/>
    <col min="72" max="72" width="10.5" bestFit="1" customWidth="1"/>
    <col min="73" max="73" width="11" bestFit="1" customWidth="1"/>
    <col min="74" max="74" width="11.83203125" bestFit="1" customWidth="1"/>
    <col min="75" max="75" width="10.5" bestFit="1" customWidth="1"/>
    <col min="76" max="76" width="11.5" bestFit="1" customWidth="1"/>
    <col min="77" max="77" width="11.6640625" bestFit="1" customWidth="1"/>
    <col min="78" max="78" width="10.33203125" bestFit="1" customWidth="1"/>
    <col min="79" max="79" width="9.33203125" bestFit="1" customWidth="1"/>
    <col min="80" max="80" width="12.5" bestFit="1" customWidth="1"/>
    <col min="81" max="81" width="2.1640625" bestFit="1" customWidth="1"/>
    <col min="82" max="82" width="11.1640625" bestFit="1" customWidth="1"/>
    <col min="83" max="83" width="20" bestFit="1" customWidth="1"/>
    <col min="84" max="84" width="14.83203125" bestFit="1" customWidth="1"/>
    <col min="85" max="85" width="10.5" bestFit="1" customWidth="1"/>
    <col min="86" max="86" width="6.5" bestFit="1" customWidth="1"/>
    <col min="88" max="88" width="13.6640625" bestFit="1" customWidth="1"/>
    <col min="89" max="89" width="17.5" bestFit="1" customWidth="1"/>
    <col min="90" max="90" width="16.5" bestFit="1" customWidth="1"/>
    <col min="91" max="91" width="21.5" bestFit="1" customWidth="1"/>
    <col min="92" max="92" width="14.33203125" bestFit="1" customWidth="1"/>
    <col min="93" max="93" width="24.83203125" bestFit="1" customWidth="1"/>
    <col min="94" max="94" width="17.5" bestFit="1" customWidth="1"/>
    <col min="95" max="95" width="10.33203125" bestFit="1" customWidth="1"/>
    <col min="96" max="96" width="14.33203125" customWidth="1"/>
    <col min="97" max="97" width="7.33203125" customWidth="1"/>
    <col min="98" max="98" width="19.6640625" bestFit="1" customWidth="1"/>
    <col min="99" max="99" width="14" bestFit="1" customWidth="1"/>
    <col min="100" max="100" width="17.1640625" bestFit="1" customWidth="1"/>
    <col min="101" max="101" width="16" bestFit="1" customWidth="1"/>
    <col min="102" max="102" width="21" bestFit="1" customWidth="1"/>
    <col min="103" max="103" width="14" bestFit="1" customWidth="1"/>
    <col min="104" max="104" width="24.5" bestFit="1" customWidth="1"/>
    <col min="105" max="105" width="26.1640625" bestFit="1" customWidth="1"/>
    <col min="106" max="106" width="10" bestFit="1" customWidth="1"/>
  </cols>
  <sheetData>
    <row r="1" spans="2:106" x14ac:dyDescent="0.2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110</v>
      </c>
      <c r="Q1" t="s">
        <v>143</v>
      </c>
      <c r="R1" t="s">
        <v>144</v>
      </c>
      <c r="S1" t="s">
        <v>145</v>
      </c>
      <c r="T1" t="s">
        <v>146</v>
      </c>
      <c r="U1" t="s">
        <v>61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  <c r="BI1" t="s">
        <v>186</v>
      </c>
      <c r="BJ1" t="s">
        <v>187</v>
      </c>
      <c r="BK1" t="s">
        <v>188</v>
      </c>
      <c r="BL1" t="s">
        <v>189</v>
      </c>
      <c r="BM1" t="s">
        <v>190</v>
      </c>
      <c r="BN1" t="s">
        <v>191</v>
      </c>
      <c r="BO1" t="s">
        <v>192</v>
      </c>
      <c r="BP1" t="s">
        <v>193</v>
      </c>
      <c r="BQ1" t="s">
        <v>194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205</v>
      </c>
      <c r="CC1" t="s">
        <v>206</v>
      </c>
      <c r="CD1" t="s">
        <v>207</v>
      </c>
      <c r="CE1" t="s">
        <v>208</v>
      </c>
      <c r="CF1" t="s">
        <v>209</v>
      </c>
      <c r="CG1" t="s">
        <v>210</v>
      </c>
      <c r="CH1" t="s">
        <v>211</v>
      </c>
      <c r="CI1" t="s">
        <v>212</v>
      </c>
      <c r="CJ1" t="s">
        <v>213</v>
      </c>
      <c r="CK1" t="s">
        <v>214</v>
      </c>
      <c r="CL1" t="s">
        <v>215</v>
      </c>
      <c r="CM1" t="s">
        <v>216</v>
      </c>
      <c r="CN1" t="s">
        <v>217</v>
      </c>
      <c r="CO1" t="s">
        <v>218</v>
      </c>
      <c r="CP1" t="s">
        <v>219</v>
      </c>
      <c r="CQ1" t="s">
        <v>220</v>
      </c>
      <c r="CR1" t="s">
        <v>221</v>
      </c>
      <c r="CS1" t="s">
        <v>222</v>
      </c>
      <c r="CT1" t="s">
        <v>223</v>
      </c>
      <c r="CU1" t="s">
        <v>224</v>
      </c>
      <c r="CV1" t="s">
        <v>225</v>
      </c>
      <c r="CW1" t="s">
        <v>226</v>
      </c>
      <c r="CX1" t="s">
        <v>227</v>
      </c>
      <c r="CY1" t="s">
        <v>228</v>
      </c>
      <c r="CZ1" t="s">
        <v>229</v>
      </c>
      <c r="DA1" t="s">
        <v>230</v>
      </c>
      <c r="DB1" t="s">
        <v>74</v>
      </c>
    </row>
    <row r="2" spans="2:106" x14ac:dyDescent="0.2">
      <c r="P2" s="13">
        <v>43901</v>
      </c>
      <c r="R2">
        <v>0.29887056499999998</v>
      </c>
      <c r="S2">
        <f>R2/1000*60*60*24</f>
        <v>25.822416816</v>
      </c>
      <c r="T2">
        <f>S2/1200000</f>
        <v>2.1518680680000001E-5</v>
      </c>
      <c r="U2" t="s">
        <v>3</v>
      </c>
      <c r="V2">
        <f>T2</f>
        <v>2.1518680680000001E-5</v>
      </c>
      <c r="W2" t="s">
        <v>233</v>
      </c>
      <c r="X2" t="s">
        <v>233</v>
      </c>
      <c r="Y2" s="33" t="s">
        <v>3</v>
      </c>
      <c r="Z2" s="34">
        <v>5.83</v>
      </c>
      <c r="AA2" s="34">
        <v>30</v>
      </c>
      <c r="AB2" s="34">
        <v>13.09</v>
      </c>
      <c r="AC2" s="34">
        <v>41.3</v>
      </c>
      <c r="AD2" s="34">
        <v>0.30570000000000003</v>
      </c>
      <c r="AE2" s="34">
        <v>14.38</v>
      </c>
      <c r="AF2" s="34">
        <v>1.72</v>
      </c>
      <c r="AG2" s="34">
        <v>1724.06</v>
      </c>
      <c r="AP2" s="34">
        <v>911.19330000000002</v>
      </c>
      <c r="AR2" s="34">
        <v>-12.980596999999999</v>
      </c>
      <c r="AT2" s="35">
        <v>1.0370098728674</v>
      </c>
      <c r="AU2" s="35">
        <v>968.93639867929005</v>
      </c>
      <c r="AV2" s="35"/>
      <c r="AW2" s="35">
        <v>0.87635720039961695</v>
      </c>
      <c r="BF2" s="47">
        <f>AW2</f>
        <v>0.87635720039961695</v>
      </c>
      <c r="BG2" s="47">
        <f>AT2</f>
        <v>1.0370098728674</v>
      </c>
      <c r="BH2" s="47">
        <f>Z2</f>
        <v>5.83</v>
      </c>
      <c r="BJ2" s="47">
        <f>AB2</f>
        <v>13.09</v>
      </c>
      <c r="BZ2" s="47">
        <f>AR2</f>
        <v>-12.980596999999999</v>
      </c>
      <c r="CD2" s="2" t="s">
        <v>3</v>
      </c>
      <c r="CE2" s="1" t="s">
        <v>0</v>
      </c>
      <c r="CF2" s="1" t="s">
        <v>1</v>
      </c>
      <c r="CH2">
        <v>2020</v>
      </c>
      <c r="CK2" t="s">
        <v>232</v>
      </c>
      <c r="CL2" s="3">
        <v>101.0497</v>
      </c>
      <c r="CM2" s="3">
        <v>0.46279999999999999</v>
      </c>
      <c r="CN2" s="4" t="s">
        <v>4</v>
      </c>
      <c r="CO2" s="4" t="s">
        <v>4</v>
      </c>
      <c r="CP2" s="3">
        <v>8.84</v>
      </c>
      <c r="CQ2" s="5">
        <v>-28.68</v>
      </c>
      <c r="CT2" s="11" t="s">
        <v>75</v>
      </c>
      <c r="CU2" s="11" t="s">
        <v>76</v>
      </c>
      <c r="CV2" s="9" t="s">
        <v>231</v>
      </c>
      <c r="CW2" s="14">
        <v>96.564899999999994</v>
      </c>
      <c r="CX2" s="15">
        <v>0.44290000000000002</v>
      </c>
      <c r="CY2" s="16">
        <v>281</v>
      </c>
      <c r="CZ2" s="16">
        <v>37</v>
      </c>
      <c r="DA2" s="15">
        <v>3.52</v>
      </c>
      <c r="DB2" s="17">
        <v>-18.423999999999999</v>
      </c>
    </row>
    <row r="3" spans="2:106" x14ac:dyDescent="0.2">
      <c r="P3" s="13">
        <v>43948</v>
      </c>
      <c r="R3" s="2">
        <v>2.7977782000000002</v>
      </c>
      <c r="S3">
        <f t="shared" ref="S3:S23" si="0">R3/1000*60*60*24</f>
        <v>241.72803648000001</v>
      </c>
      <c r="T3">
        <f t="shared" ref="T3:T23" si="1">S3/1200000</f>
        <v>2.014400304E-4</v>
      </c>
      <c r="U3" t="s">
        <v>3</v>
      </c>
      <c r="V3">
        <f t="shared" ref="V3:V23" si="2">T3</f>
        <v>2.014400304E-4</v>
      </c>
      <c r="W3" t="s">
        <v>233</v>
      </c>
      <c r="X3" t="s">
        <v>233</v>
      </c>
      <c r="Y3" s="40" t="s">
        <v>3</v>
      </c>
      <c r="Z3" s="41">
        <v>4.91</v>
      </c>
      <c r="AA3" s="41">
        <v>30</v>
      </c>
      <c r="AB3" s="41">
        <v>22.903300000000002</v>
      </c>
      <c r="AC3" s="41">
        <v>96.99</v>
      </c>
      <c r="AD3" s="41">
        <v>0.46860000000000002</v>
      </c>
      <c r="AE3" s="41">
        <v>8.58</v>
      </c>
      <c r="AF3" s="41">
        <v>2.72</v>
      </c>
      <c r="AG3" s="41">
        <v>1205.71</v>
      </c>
      <c r="AP3" s="41">
        <v>1095.5672999999999</v>
      </c>
      <c r="AR3" s="41">
        <v>-13.3948</v>
      </c>
      <c r="AT3" s="42">
        <v>0.77274029767522401</v>
      </c>
      <c r="AU3" s="42"/>
      <c r="AV3" s="42"/>
      <c r="AW3" s="42">
        <v>0.77</v>
      </c>
      <c r="BF3" s="47">
        <f t="shared" ref="BF3:BF22" si="3">AW3</f>
        <v>0.77</v>
      </c>
      <c r="BG3" s="47">
        <f t="shared" ref="BG3:BG22" si="4">AT3</f>
        <v>0.77274029767522401</v>
      </c>
      <c r="BH3" s="47">
        <f t="shared" ref="BH3:BH22" si="5">Z3</f>
        <v>4.91</v>
      </c>
      <c r="BJ3" s="47">
        <f t="shared" ref="BJ3:BJ22" si="6">AB3</f>
        <v>22.903300000000002</v>
      </c>
      <c r="BZ3" s="47">
        <f t="shared" ref="BZ3:BZ23" si="7">AR3</f>
        <v>-13.3948</v>
      </c>
      <c r="CD3" s="2" t="s">
        <v>3</v>
      </c>
      <c r="CE3" s="1" t="s">
        <v>5</v>
      </c>
      <c r="CF3" s="1" t="s">
        <v>6</v>
      </c>
      <c r="CH3">
        <v>2020</v>
      </c>
      <c r="CK3" t="s">
        <v>232</v>
      </c>
      <c r="CL3" s="3">
        <v>104.86020000000001</v>
      </c>
      <c r="CM3" s="3">
        <v>0.48080000000000001</v>
      </c>
      <c r="CN3" s="4" t="s">
        <v>4</v>
      </c>
      <c r="CO3" s="4" t="s">
        <v>4</v>
      </c>
      <c r="CP3" s="5">
        <v>14.7</v>
      </c>
      <c r="CQ3" s="5">
        <v>-28.754999999999999</v>
      </c>
      <c r="CV3" s="9" t="s">
        <v>231</v>
      </c>
    </row>
    <row r="4" spans="2:106" x14ac:dyDescent="0.2">
      <c r="P4" s="13">
        <v>44071</v>
      </c>
      <c r="R4">
        <v>1.7957520000000001E-3</v>
      </c>
      <c r="S4">
        <f t="shared" si="0"/>
        <v>0.15515297280000001</v>
      </c>
      <c r="T4">
        <f t="shared" si="1"/>
        <v>1.2929414400000001E-7</v>
      </c>
      <c r="U4" t="s">
        <v>3</v>
      </c>
      <c r="V4">
        <f t="shared" si="2"/>
        <v>1.2929414400000001E-7</v>
      </c>
      <c r="W4" t="s">
        <v>233</v>
      </c>
      <c r="X4" t="s">
        <v>233</v>
      </c>
      <c r="Y4" s="40" t="s">
        <v>3</v>
      </c>
      <c r="Z4" s="41">
        <v>5.86</v>
      </c>
      <c r="AA4" s="41">
        <v>30</v>
      </c>
      <c r="AB4" s="41">
        <v>22.486699999999999</v>
      </c>
      <c r="AC4" s="41">
        <v>14.82</v>
      </c>
      <c r="AD4" s="41">
        <v>0.39989999999999998</v>
      </c>
      <c r="AE4" s="41">
        <v>5.08</v>
      </c>
      <c r="AF4" s="41">
        <v>4.8</v>
      </c>
      <c r="AG4" s="41">
        <v>1416.32</v>
      </c>
      <c r="AP4" s="41">
        <v>1550.1451999999999</v>
      </c>
      <c r="AR4" s="41">
        <v>-12.764787</v>
      </c>
      <c r="AT4" s="42">
        <v>0.99209155055100096</v>
      </c>
      <c r="AU4" s="42">
        <v>1169.9999855250701</v>
      </c>
      <c r="AV4" s="42">
        <v>9.4814293486727692</v>
      </c>
      <c r="AW4" s="42">
        <v>0.80060533553276503</v>
      </c>
      <c r="BF4" s="47">
        <f t="shared" si="3"/>
        <v>0.80060533553276503</v>
      </c>
      <c r="BG4" s="47">
        <f t="shared" si="4"/>
        <v>0.99209155055100096</v>
      </c>
      <c r="BH4" s="47">
        <f t="shared" si="5"/>
        <v>5.86</v>
      </c>
      <c r="BJ4" s="47">
        <f t="shared" si="6"/>
        <v>22.486699999999999</v>
      </c>
      <c r="BZ4" s="47">
        <f t="shared" si="7"/>
        <v>-12.764787</v>
      </c>
      <c r="CD4" s="2" t="s">
        <v>3</v>
      </c>
      <c r="CE4" s="1" t="s">
        <v>8</v>
      </c>
      <c r="CF4" s="1" t="s">
        <v>9</v>
      </c>
      <c r="CH4">
        <v>2020</v>
      </c>
      <c r="CK4" t="s">
        <v>232</v>
      </c>
      <c r="CL4" s="3">
        <v>101.8592</v>
      </c>
      <c r="CM4" s="3">
        <v>0.46820000000000001</v>
      </c>
      <c r="CN4" s="4" t="s">
        <v>4</v>
      </c>
      <c r="CO4" s="4" t="s">
        <v>4</v>
      </c>
      <c r="CP4" s="5">
        <v>13.2</v>
      </c>
      <c r="CQ4" s="5">
        <v>-28.8</v>
      </c>
      <c r="CT4" s="11" t="s">
        <v>77</v>
      </c>
      <c r="CU4" s="11" t="s">
        <v>78</v>
      </c>
      <c r="CV4" s="9" t="s">
        <v>231</v>
      </c>
      <c r="CW4" s="14">
        <v>97.249799999999993</v>
      </c>
      <c r="CX4" s="15">
        <v>0.42370000000000002</v>
      </c>
      <c r="CY4" s="16">
        <v>224</v>
      </c>
      <c r="CZ4" s="16">
        <v>35</v>
      </c>
      <c r="DA4" s="15">
        <v>3.04</v>
      </c>
      <c r="DB4" s="17">
        <v>-18.231999999999999</v>
      </c>
    </row>
    <row r="5" spans="2:106" x14ac:dyDescent="0.2">
      <c r="P5" s="13">
        <v>44125</v>
      </c>
      <c r="R5" s="2">
        <v>0.98031077300000002</v>
      </c>
      <c r="S5">
        <f t="shared" si="0"/>
        <v>84.698850787200001</v>
      </c>
      <c r="T5">
        <f t="shared" si="1"/>
        <v>7.0582375655999996E-5</v>
      </c>
      <c r="U5" t="s">
        <v>3</v>
      </c>
      <c r="V5">
        <f t="shared" si="2"/>
        <v>7.0582375655999996E-5</v>
      </c>
      <c r="W5" t="s">
        <v>233</v>
      </c>
      <c r="X5" t="s">
        <v>233</v>
      </c>
      <c r="Y5" s="40" t="s">
        <v>3</v>
      </c>
      <c r="Z5" s="41">
        <v>5.2</v>
      </c>
      <c r="AA5" s="41">
        <v>32</v>
      </c>
      <c r="AB5" s="41">
        <v>24</v>
      </c>
      <c r="AC5" s="41">
        <v>43.99</v>
      </c>
      <c r="AD5" s="41">
        <v>0.46</v>
      </c>
      <c r="AE5" s="41">
        <v>12.92</v>
      </c>
      <c r="AF5" s="41">
        <v>3.9</v>
      </c>
      <c r="AG5" s="41">
        <v>1647.34</v>
      </c>
      <c r="AP5" s="41">
        <v>1523.7797</v>
      </c>
      <c r="AR5" s="41">
        <v>-13.025029</v>
      </c>
      <c r="AT5" s="42">
        <v>0.69974502940305305</v>
      </c>
      <c r="AU5" s="42">
        <v>782.97814842027606</v>
      </c>
      <c r="AV5" s="42">
        <v>3.4419002692160698</v>
      </c>
      <c r="AW5" s="42">
        <v>0.66972073663818499</v>
      </c>
      <c r="BF5" s="47">
        <f t="shared" si="3"/>
        <v>0.66972073663818499</v>
      </c>
      <c r="BG5" s="47">
        <f t="shared" si="4"/>
        <v>0.69974502940305305</v>
      </c>
      <c r="BH5" s="47">
        <f t="shared" si="5"/>
        <v>5.2</v>
      </c>
      <c r="BJ5" s="47">
        <f t="shared" si="6"/>
        <v>24</v>
      </c>
      <c r="BZ5" s="47">
        <f t="shared" si="7"/>
        <v>-13.025029</v>
      </c>
      <c r="CD5" s="2" t="s">
        <v>3</v>
      </c>
      <c r="CE5" s="1" t="s">
        <v>11</v>
      </c>
      <c r="CF5" s="1" t="s">
        <v>12</v>
      </c>
      <c r="CH5">
        <v>2020</v>
      </c>
      <c r="CK5" t="s">
        <v>232</v>
      </c>
      <c r="CL5" s="3">
        <v>103.7383</v>
      </c>
      <c r="CM5" s="3">
        <v>0.48770000000000002</v>
      </c>
      <c r="CN5" s="4" t="s">
        <v>4</v>
      </c>
      <c r="CO5" s="4" t="s">
        <v>4</v>
      </c>
      <c r="CP5" s="3">
        <v>11.45</v>
      </c>
      <c r="CQ5" s="5">
        <v>-28.152000000000001</v>
      </c>
      <c r="CV5" s="9" t="s">
        <v>231</v>
      </c>
    </row>
    <row r="6" spans="2:106" x14ac:dyDescent="0.2">
      <c r="P6" s="13">
        <v>44315</v>
      </c>
      <c r="R6" s="2">
        <v>1.9812636960000001</v>
      </c>
      <c r="S6">
        <f t="shared" si="0"/>
        <v>171.1811833344</v>
      </c>
      <c r="T6">
        <f t="shared" si="1"/>
        <v>1.42650986112E-4</v>
      </c>
      <c r="U6" t="s">
        <v>3</v>
      </c>
      <c r="V6">
        <f t="shared" si="2"/>
        <v>1.42650986112E-4</v>
      </c>
      <c r="W6" t="s">
        <v>233</v>
      </c>
      <c r="X6" t="s">
        <v>233</v>
      </c>
      <c r="Y6" s="33" t="s">
        <v>3</v>
      </c>
      <c r="Z6" s="34">
        <v>5.05</v>
      </c>
      <c r="AA6" s="34">
        <v>24.7</v>
      </c>
      <c r="AB6" s="34">
        <v>20.7</v>
      </c>
      <c r="AC6" s="34">
        <v>53.94</v>
      </c>
      <c r="AD6" s="34">
        <v>0.39</v>
      </c>
      <c r="AE6" s="34">
        <v>10.36</v>
      </c>
      <c r="AF6" s="34">
        <v>2.2400000000000002</v>
      </c>
      <c r="AG6" s="34">
        <v>1131.46</v>
      </c>
      <c r="AP6" s="34">
        <v>1081.1025</v>
      </c>
      <c r="AR6" s="34">
        <v>-13.740912</v>
      </c>
      <c r="AT6" s="35">
        <v>0.65993203565949998</v>
      </c>
      <c r="AU6" s="35"/>
      <c r="AV6" s="35"/>
      <c r="AW6" s="35"/>
      <c r="BF6" s="47">
        <f t="shared" si="3"/>
        <v>0</v>
      </c>
      <c r="BG6" s="47">
        <f t="shared" si="4"/>
        <v>0.65993203565949998</v>
      </c>
      <c r="BH6" s="47">
        <f t="shared" si="5"/>
        <v>5.05</v>
      </c>
      <c r="BJ6" s="47">
        <f t="shared" si="6"/>
        <v>20.7</v>
      </c>
      <c r="BZ6" s="47">
        <f t="shared" si="7"/>
        <v>-13.740912</v>
      </c>
      <c r="CD6" s="2" t="s">
        <v>3</v>
      </c>
      <c r="CE6" s="1" t="s">
        <v>14</v>
      </c>
      <c r="CF6" s="1" t="s">
        <v>15</v>
      </c>
      <c r="CH6">
        <v>2021</v>
      </c>
      <c r="CK6" t="s">
        <v>232</v>
      </c>
      <c r="CL6" s="3">
        <v>104.694</v>
      </c>
      <c r="CM6" s="3">
        <v>0.47899999999999998</v>
      </c>
      <c r="CN6" s="4" t="s">
        <v>4</v>
      </c>
      <c r="CO6" s="4" t="s">
        <v>4</v>
      </c>
      <c r="CP6" s="3">
        <v>14.8</v>
      </c>
      <c r="CQ6" s="5">
        <v>-28.32</v>
      </c>
      <c r="CT6" s="11" t="s">
        <v>79</v>
      </c>
      <c r="CU6" s="11" t="s">
        <v>80</v>
      </c>
      <c r="CV6" s="9" t="s">
        <v>231</v>
      </c>
      <c r="CW6" s="14">
        <v>98.632499999999993</v>
      </c>
      <c r="CX6" s="15">
        <v>0.46610000000000001</v>
      </c>
      <c r="CY6" s="16">
        <v>111</v>
      </c>
      <c r="CZ6" s="16">
        <v>38</v>
      </c>
      <c r="DA6" s="15">
        <v>2.95</v>
      </c>
      <c r="DB6" s="17">
        <v>-16.097000000000001</v>
      </c>
    </row>
    <row r="7" spans="2:106" x14ac:dyDescent="0.2">
      <c r="P7" s="13">
        <v>44427</v>
      </c>
      <c r="R7" s="2">
        <v>2.0836396480000001</v>
      </c>
      <c r="S7">
        <f t="shared" si="0"/>
        <v>180.02646558719999</v>
      </c>
      <c r="T7">
        <f t="shared" si="1"/>
        <v>1.50022054656E-4</v>
      </c>
      <c r="U7" t="s">
        <v>3</v>
      </c>
      <c r="V7">
        <f t="shared" si="2"/>
        <v>1.50022054656E-4</v>
      </c>
      <c r="W7" t="s">
        <v>233</v>
      </c>
      <c r="X7" t="s">
        <v>233</v>
      </c>
      <c r="Y7" t="s">
        <v>3</v>
      </c>
      <c r="Z7">
        <v>5.51</v>
      </c>
      <c r="AA7">
        <v>29.435000000000002</v>
      </c>
      <c r="AB7">
        <v>25.35</v>
      </c>
      <c r="AC7">
        <v>21.355</v>
      </c>
      <c r="AD7">
        <v>0.44999999999999996</v>
      </c>
      <c r="AE7">
        <v>15.215</v>
      </c>
      <c r="AF7">
        <v>5.5600000000000005</v>
      </c>
      <c r="AG7">
        <v>1226.2049999999999</v>
      </c>
      <c r="AP7">
        <v>1461.92615</v>
      </c>
      <c r="AR7">
        <v>-13.069607000000001</v>
      </c>
      <c r="AT7">
        <v>0.72969560963047941</v>
      </c>
      <c r="AV7">
        <v>13.89030579397286</v>
      </c>
      <c r="AW7">
        <f>AT7</f>
        <v>0.72969560963047941</v>
      </c>
      <c r="BF7" s="47">
        <f t="shared" si="3"/>
        <v>0.72969560963047941</v>
      </c>
      <c r="BG7" s="47">
        <f t="shared" si="4"/>
        <v>0.72969560963047941</v>
      </c>
      <c r="BH7" s="47">
        <f t="shared" si="5"/>
        <v>5.51</v>
      </c>
      <c r="BJ7" s="47">
        <f t="shared" si="6"/>
        <v>25.35</v>
      </c>
      <c r="BZ7" s="47">
        <f t="shared" si="7"/>
        <v>-13.069607000000001</v>
      </c>
      <c r="CD7" s="2" t="s">
        <v>3</v>
      </c>
      <c r="CE7" s="1" t="s">
        <v>17</v>
      </c>
      <c r="CF7" s="1" t="s">
        <v>18</v>
      </c>
      <c r="CH7">
        <v>2021</v>
      </c>
      <c r="CK7" t="s">
        <v>232</v>
      </c>
      <c r="CL7" s="3">
        <v>104.6589</v>
      </c>
      <c r="CM7" s="3">
        <v>0.47889999999999999</v>
      </c>
      <c r="CN7" s="4" t="s">
        <v>4</v>
      </c>
      <c r="CO7" s="4" t="s">
        <v>4</v>
      </c>
      <c r="CP7" s="3">
        <v>36.04</v>
      </c>
      <c r="CQ7" s="5">
        <v>-28.779</v>
      </c>
      <c r="CT7" s="11" t="s">
        <v>81</v>
      </c>
      <c r="CU7" s="11" t="s">
        <v>82</v>
      </c>
      <c r="CV7" s="9" t="s">
        <v>231</v>
      </c>
      <c r="CW7" s="14">
        <v>99.498000000000005</v>
      </c>
      <c r="CX7" s="15">
        <v>0.4577</v>
      </c>
      <c r="CY7" s="16">
        <v>40</v>
      </c>
      <c r="CZ7" s="16">
        <v>37</v>
      </c>
      <c r="DA7" s="15">
        <v>2.52</v>
      </c>
      <c r="DB7" s="17">
        <v>-17.045000000000002</v>
      </c>
    </row>
    <row r="8" spans="2:106" x14ac:dyDescent="0.2">
      <c r="P8" s="13">
        <v>44493</v>
      </c>
      <c r="R8" s="2">
        <v>4.8347428949999998</v>
      </c>
      <c r="S8">
        <f t="shared" si="0"/>
        <v>417.72178612800008</v>
      </c>
      <c r="T8">
        <f t="shared" si="1"/>
        <v>3.4810148844000005E-4</v>
      </c>
      <c r="U8" t="s">
        <v>3</v>
      </c>
      <c r="V8">
        <f t="shared" si="2"/>
        <v>3.4810148844000005E-4</v>
      </c>
      <c r="W8" t="s">
        <v>233</v>
      </c>
      <c r="X8" t="s">
        <v>233</v>
      </c>
      <c r="Y8" s="40" t="s">
        <v>3</v>
      </c>
      <c r="Z8" s="41">
        <v>4.9000000000000004</v>
      </c>
      <c r="AA8" s="41">
        <v>30.52</v>
      </c>
      <c r="AB8" s="41">
        <v>31.8</v>
      </c>
      <c r="AC8" s="41">
        <v>26.84</v>
      </c>
      <c r="AD8" s="41">
        <v>0.56000000000000005</v>
      </c>
      <c r="AE8" s="41">
        <v>12.56</v>
      </c>
      <c r="AF8" s="41">
        <v>4.55</v>
      </c>
      <c r="AG8" s="41">
        <v>1142.58</v>
      </c>
      <c r="AP8" s="41">
        <v>1948.68</v>
      </c>
      <c r="AR8" s="41">
        <v>-12.69239</v>
      </c>
      <c r="AT8" s="42">
        <v>0.58288602667799105</v>
      </c>
      <c r="AU8" s="42"/>
      <c r="AV8" s="42">
        <v>2.6060490454418699</v>
      </c>
      <c r="AW8" s="42">
        <f>AT8</f>
        <v>0.58288602667799105</v>
      </c>
      <c r="BF8" s="47">
        <f t="shared" si="3"/>
        <v>0.58288602667799105</v>
      </c>
      <c r="BG8" s="47">
        <f t="shared" si="4"/>
        <v>0.58288602667799105</v>
      </c>
      <c r="BH8" s="47">
        <f t="shared" si="5"/>
        <v>4.9000000000000004</v>
      </c>
      <c r="BJ8" s="47">
        <f t="shared" si="6"/>
        <v>31.8</v>
      </c>
      <c r="BZ8" s="47">
        <f t="shared" si="7"/>
        <v>-12.69239</v>
      </c>
      <c r="CD8" s="2" t="s">
        <v>3</v>
      </c>
      <c r="CE8" s="1" t="s">
        <v>20</v>
      </c>
      <c r="CF8" s="1" t="s">
        <v>21</v>
      </c>
      <c r="CH8">
        <v>2021</v>
      </c>
      <c r="CK8" t="s">
        <v>232</v>
      </c>
      <c r="CL8" s="3">
        <v>106.10429999999999</v>
      </c>
      <c r="CM8" s="3">
        <v>0.53580000000000005</v>
      </c>
      <c r="CN8" s="4" t="s">
        <v>4</v>
      </c>
      <c r="CO8" s="4" t="s">
        <v>4</v>
      </c>
      <c r="CP8" s="5">
        <v>33.21</v>
      </c>
      <c r="CQ8" s="5">
        <v>-28.42</v>
      </c>
      <c r="CT8" s="11" t="s">
        <v>83</v>
      </c>
      <c r="CU8" s="11" t="s">
        <v>84</v>
      </c>
      <c r="CV8" s="9" t="s">
        <v>231</v>
      </c>
      <c r="CW8" s="14">
        <v>109.7132</v>
      </c>
      <c r="CX8" s="15">
        <v>0.50549999999999995</v>
      </c>
      <c r="CY8" s="16" t="s">
        <v>4</v>
      </c>
      <c r="CZ8" s="16" t="s">
        <v>4</v>
      </c>
      <c r="DA8" s="15">
        <v>2.2999999999999998</v>
      </c>
      <c r="DB8" s="17">
        <v>-16.55</v>
      </c>
    </row>
    <row r="9" spans="2:106" x14ac:dyDescent="0.2">
      <c r="P9" s="13">
        <v>44684</v>
      </c>
      <c r="R9" s="2">
        <v>2.4860604880000001</v>
      </c>
      <c r="S9">
        <f t="shared" si="0"/>
        <v>214.79562616320004</v>
      </c>
      <c r="T9">
        <f t="shared" si="1"/>
        <v>1.7899635513600004E-4</v>
      </c>
      <c r="U9" t="s">
        <v>3</v>
      </c>
      <c r="V9">
        <f t="shared" si="2"/>
        <v>1.7899635513600004E-4</v>
      </c>
      <c r="W9" t="s">
        <v>233</v>
      </c>
      <c r="X9" t="s">
        <v>233</v>
      </c>
      <c r="Y9" s="33" t="s">
        <v>3</v>
      </c>
      <c r="Z9" s="34">
        <v>4.83</v>
      </c>
      <c r="AA9" s="34">
        <v>26.75</v>
      </c>
      <c r="AB9" s="34">
        <v>28.5</v>
      </c>
      <c r="AC9" s="34">
        <v>25.99</v>
      </c>
      <c r="AD9" s="34">
        <v>0.48</v>
      </c>
      <c r="AE9" s="34">
        <v>11.52</v>
      </c>
      <c r="AF9" s="34">
        <v>4.4800000000000004</v>
      </c>
      <c r="AG9" s="34">
        <v>953.19200000000001</v>
      </c>
      <c r="AP9" s="34">
        <v>1569.4863</v>
      </c>
      <c r="AR9" s="34">
        <v>-13.039296999999999</v>
      </c>
      <c r="AT9" s="35">
        <v>0.63855058284324795</v>
      </c>
      <c r="AU9" s="35"/>
      <c r="AV9" s="35">
        <v>1.6486903427736499</v>
      </c>
      <c r="AW9" s="35">
        <f>AT9</f>
        <v>0.63855058284324795</v>
      </c>
      <c r="BF9" s="47">
        <f t="shared" si="3"/>
        <v>0.63855058284324795</v>
      </c>
      <c r="BG9" s="47">
        <f t="shared" si="4"/>
        <v>0.63855058284324795</v>
      </c>
      <c r="BH9" s="47">
        <f t="shared" si="5"/>
        <v>4.83</v>
      </c>
      <c r="BJ9" s="47">
        <f t="shared" si="6"/>
        <v>28.5</v>
      </c>
      <c r="BZ9" s="47">
        <f t="shared" si="7"/>
        <v>-13.039296999999999</v>
      </c>
      <c r="CD9" s="2" t="s">
        <v>3</v>
      </c>
      <c r="CE9" s="1" t="s">
        <v>23</v>
      </c>
      <c r="CF9" s="1" t="s">
        <v>24</v>
      </c>
      <c r="CH9">
        <v>2021</v>
      </c>
      <c r="CK9" t="s">
        <v>232</v>
      </c>
      <c r="CL9" s="3">
        <v>104.49039999999999</v>
      </c>
      <c r="CM9" s="3">
        <v>0.48139999999999999</v>
      </c>
      <c r="CN9" s="4" t="s">
        <v>4</v>
      </c>
      <c r="CO9" s="4" t="s">
        <v>4</v>
      </c>
      <c r="CP9" s="3">
        <v>22.15</v>
      </c>
      <c r="CQ9" s="5">
        <v>-27.984999999999999</v>
      </c>
      <c r="CT9" s="11" t="s">
        <v>85</v>
      </c>
      <c r="CU9" s="11" t="s">
        <v>86</v>
      </c>
      <c r="CV9" s="9" t="s">
        <v>231</v>
      </c>
      <c r="CW9" s="14">
        <v>101.2383</v>
      </c>
      <c r="CX9" s="15">
        <v>0.48170000000000002</v>
      </c>
      <c r="CY9" s="16" t="s">
        <v>4</v>
      </c>
      <c r="CZ9" s="16" t="s">
        <v>4</v>
      </c>
      <c r="DA9" s="15">
        <v>1.55</v>
      </c>
      <c r="DB9" s="17">
        <v>-17.321999999999999</v>
      </c>
    </row>
    <row r="10" spans="2:106" x14ac:dyDescent="0.2">
      <c r="P10" s="13">
        <v>44858</v>
      </c>
      <c r="R10" s="2">
        <v>3.2466057350000002</v>
      </c>
      <c r="S10">
        <f t="shared" si="0"/>
        <v>280.50673550400001</v>
      </c>
      <c r="T10">
        <f t="shared" si="1"/>
        <v>2.3375561292000001E-4</v>
      </c>
      <c r="U10" t="s">
        <v>3</v>
      </c>
      <c r="V10">
        <f t="shared" si="2"/>
        <v>2.3375561292000001E-4</v>
      </c>
      <c r="W10" t="s">
        <v>233</v>
      </c>
      <c r="X10" t="s">
        <v>233</v>
      </c>
      <c r="Y10" s="33" t="s">
        <v>3</v>
      </c>
      <c r="Z10" s="34">
        <v>5.07</v>
      </c>
      <c r="AA10" s="34">
        <v>21.68</v>
      </c>
      <c r="AB10" s="34">
        <v>22.1</v>
      </c>
      <c r="AC10" s="34">
        <v>58.83</v>
      </c>
      <c r="AD10" s="34">
        <v>0.43</v>
      </c>
      <c r="AE10" s="34">
        <v>12.85</v>
      </c>
      <c r="AF10" s="34">
        <v>3.22</v>
      </c>
      <c r="AG10" s="34">
        <v>898.61300000000006</v>
      </c>
      <c r="AP10" s="34">
        <v>1700</v>
      </c>
      <c r="AR10" s="34">
        <v>-13.745710000000001</v>
      </c>
      <c r="AT10" s="35">
        <v>0.62791801140371495</v>
      </c>
      <c r="AU10" s="35">
        <v>711.16017255870395</v>
      </c>
      <c r="AV10" s="35"/>
      <c r="AW10" s="35">
        <v>0.62784841264659697</v>
      </c>
      <c r="BF10" s="47">
        <f t="shared" si="3"/>
        <v>0.62784841264659697</v>
      </c>
      <c r="BG10" s="47">
        <f t="shared" si="4"/>
        <v>0.62791801140371495</v>
      </c>
      <c r="BH10" s="47">
        <f t="shared" si="5"/>
        <v>5.07</v>
      </c>
      <c r="BJ10" s="47">
        <f t="shared" si="6"/>
        <v>22.1</v>
      </c>
      <c r="BZ10" s="47">
        <f t="shared" si="7"/>
        <v>-13.745710000000001</v>
      </c>
      <c r="CD10" s="2" t="s">
        <v>3</v>
      </c>
      <c r="CE10" s="1" t="s">
        <v>26</v>
      </c>
      <c r="CF10" s="1" t="s">
        <v>27</v>
      </c>
      <c r="CH10">
        <v>2022</v>
      </c>
      <c r="CK10" t="s">
        <v>232</v>
      </c>
      <c r="CL10" s="3">
        <v>106.0802</v>
      </c>
      <c r="CM10" s="3">
        <v>0.50419999999999998</v>
      </c>
      <c r="CN10" s="4" t="s">
        <v>4</v>
      </c>
      <c r="CO10" s="4" t="s">
        <v>4</v>
      </c>
      <c r="CP10" s="3">
        <v>17.38</v>
      </c>
      <c r="CQ10" s="5">
        <v>-28.428000000000001</v>
      </c>
      <c r="CT10" s="11" t="s">
        <v>87</v>
      </c>
      <c r="CU10" s="11" t="s">
        <v>88</v>
      </c>
      <c r="CV10" s="9" t="s">
        <v>231</v>
      </c>
      <c r="CW10" s="14">
        <v>96.9084</v>
      </c>
      <c r="CX10" s="15">
        <v>0.45369999999999999</v>
      </c>
      <c r="CY10" s="16">
        <v>252</v>
      </c>
      <c r="CZ10" s="16">
        <v>38</v>
      </c>
      <c r="DA10" s="15">
        <v>1.33</v>
      </c>
      <c r="DB10" s="17">
        <v>-15.984</v>
      </c>
    </row>
    <row r="11" spans="2:106" x14ac:dyDescent="0.2">
      <c r="P11" s="13">
        <v>44796</v>
      </c>
      <c r="R11" s="2">
        <v>0.28571106600000001</v>
      </c>
      <c r="S11">
        <f t="shared" si="0"/>
        <v>24.685436102400001</v>
      </c>
      <c r="T11">
        <f t="shared" si="1"/>
        <v>2.0571196752000001E-5</v>
      </c>
      <c r="U11" t="s">
        <v>3</v>
      </c>
      <c r="V11">
        <f t="shared" si="2"/>
        <v>2.0571196752000001E-5</v>
      </c>
      <c r="W11" t="s">
        <v>233</v>
      </c>
      <c r="X11" t="s">
        <v>233</v>
      </c>
      <c r="Y11" s="40" t="s">
        <v>3</v>
      </c>
      <c r="Z11" s="41">
        <v>5.7799999999999994</v>
      </c>
      <c r="AA11" s="41">
        <v>26.9</v>
      </c>
      <c r="AB11" s="41">
        <v>20.9</v>
      </c>
      <c r="AC11" s="41">
        <v>28.67</v>
      </c>
      <c r="AD11" s="41">
        <v>0.4</v>
      </c>
      <c r="AE11" s="41">
        <v>18.765000000000001</v>
      </c>
      <c r="AF11" s="41">
        <v>2.83</v>
      </c>
      <c r="AG11" s="41">
        <v>1128.9949999999999</v>
      </c>
      <c r="AP11" s="41">
        <v>1450</v>
      </c>
      <c r="AR11" s="41">
        <v>-13.042541</v>
      </c>
      <c r="AT11" s="41">
        <v>0.79067267991136703</v>
      </c>
      <c r="AU11" s="41">
        <v>1303.0335319723099</v>
      </c>
      <c r="AV11" s="41">
        <v>14.225639528177199</v>
      </c>
      <c r="AW11" s="41">
        <v>0.86932337618368205</v>
      </c>
      <c r="BF11" s="47">
        <f t="shared" si="3"/>
        <v>0.86932337618368205</v>
      </c>
      <c r="BG11" s="47">
        <f t="shared" si="4"/>
        <v>0.79067267991136703</v>
      </c>
      <c r="BH11" s="47">
        <f t="shared" si="5"/>
        <v>5.7799999999999994</v>
      </c>
      <c r="BJ11" s="47">
        <f t="shared" si="6"/>
        <v>20.9</v>
      </c>
      <c r="BZ11" s="47">
        <f t="shared" si="7"/>
        <v>-13.042541</v>
      </c>
      <c r="CD11" s="2" t="s">
        <v>3</v>
      </c>
      <c r="CE11" s="1" t="s">
        <v>29</v>
      </c>
      <c r="CF11" s="1" t="s">
        <v>30</v>
      </c>
      <c r="CH11">
        <v>2022</v>
      </c>
      <c r="CK11" t="s">
        <v>232</v>
      </c>
      <c r="CL11" s="7">
        <v>104.2628</v>
      </c>
      <c r="CM11" s="7">
        <v>0.45450000000000002</v>
      </c>
      <c r="CN11" s="7" t="s">
        <v>4</v>
      </c>
      <c r="CO11" s="7" t="s">
        <v>4</v>
      </c>
      <c r="CP11" s="7">
        <v>24.1</v>
      </c>
      <c r="CQ11" s="7">
        <v>-28.119</v>
      </c>
      <c r="CT11" s="11" t="s">
        <v>89</v>
      </c>
      <c r="CU11" s="11" t="s">
        <v>90</v>
      </c>
      <c r="CV11" s="9" t="s">
        <v>231</v>
      </c>
      <c r="CW11" s="15">
        <v>99.284899999999993</v>
      </c>
      <c r="CX11" s="15">
        <v>0.45579999999999998</v>
      </c>
      <c r="CY11" s="16">
        <v>58</v>
      </c>
      <c r="CZ11" s="16">
        <v>37</v>
      </c>
      <c r="DA11" s="15">
        <v>3.82</v>
      </c>
      <c r="DB11" s="17">
        <v>-18.472999999999999</v>
      </c>
    </row>
    <row r="12" spans="2:106" x14ac:dyDescent="0.2">
      <c r="P12" s="13">
        <v>44858</v>
      </c>
      <c r="R12" s="2">
        <v>0.56017182700000001</v>
      </c>
      <c r="S12">
        <f t="shared" si="0"/>
        <v>48.398845852800001</v>
      </c>
      <c r="T12">
        <f t="shared" si="1"/>
        <v>4.0332371544E-5</v>
      </c>
      <c r="U12" t="s">
        <v>3</v>
      </c>
      <c r="V12">
        <f t="shared" si="2"/>
        <v>4.0332371544E-5</v>
      </c>
      <c r="W12" t="s">
        <v>233</v>
      </c>
      <c r="X12" t="s">
        <v>233</v>
      </c>
      <c r="Y12" s="40" t="s">
        <v>3</v>
      </c>
      <c r="Z12" s="41">
        <v>5.61</v>
      </c>
      <c r="AA12" s="41">
        <v>26.74</v>
      </c>
      <c r="AB12" s="41">
        <v>21.6</v>
      </c>
      <c r="AC12" s="41">
        <v>24.39</v>
      </c>
      <c r="AD12" s="41">
        <v>0.39</v>
      </c>
      <c r="AE12" s="41">
        <v>23.73</v>
      </c>
      <c r="AF12" s="41">
        <v>3.27</v>
      </c>
      <c r="AG12" s="41">
        <v>1068.24</v>
      </c>
      <c r="AP12" s="41">
        <v>1800</v>
      </c>
      <c r="AR12" s="41">
        <v>-12.903705</v>
      </c>
      <c r="AT12" s="42"/>
      <c r="AU12" s="42"/>
      <c r="AV12" s="42"/>
      <c r="AW12" s="42"/>
      <c r="BF12" s="47"/>
      <c r="BG12" s="47"/>
      <c r="BH12" s="47">
        <f t="shared" si="5"/>
        <v>5.61</v>
      </c>
      <c r="BJ12" s="47">
        <f t="shared" si="6"/>
        <v>21.6</v>
      </c>
      <c r="BZ12" s="47">
        <f t="shared" si="7"/>
        <v>-12.903705</v>
      </c>
      <c r="CD12" s="2" t="s">
        <v>3</v>
      </c>
      <c r="CE12" s="1" t="s">
        <v>32</v>
      </c>
      <c r="CF12" s="1" t="s">
        <v>33</v>
      </c>
      <c r="CH12">
        <v>2022</v>
      </c>
      <c r="CK12" t="s">
        <v>232</v>
      </c>
      <c r="CL12" s="3">
        <v>103.57470000000001</v>
      </c>
      <c r="CM12" s="3">
        <v>0.47439999999999999</v>
      </c>
      <c r="CN12" s="4" t="s">
        <v>4</v>
      </c>
      <c r="CO12" s="4" t="s">
        <v>4</v>
      </c>
      <c r="CP12" s="3">
        <v>17.489999999999998</v>
      </c>
      <c r="CQ12" s="5">
        <v>-27.276</v>
      </c>
      <c r="CV12" s="9" t="s">
        <v>231</v>
      </c>
    </row>
    <row r="13" spans="2:106" x14ac:dyDescent="0.2">
      <c r="P13" s="26">
        <v>43901</v>
      </c>
      <c r="R13">
        <v>0.29887056499999998</v>
      </c>
      <c r="S13">
        <f t="shared" si="0"/>
        <v>25.822416816</v>
      </c>
      <c r="T13">
        <f t="shared" si="1"/>
        <v>2.1518680680000001E-5</v>
      </c>
      <c r="U13" t="s">
        <v>37</v>
      </c>
      <c r="V13">
        <f t="shared" si="2"/>
        <v>2.1518680680000001E-5</v>
      </c>
      <c r="W13" t="s">
        <v>233</v>
      </c>
      <c r="X13" t="s">
        <v>233</v>
      </c>
      <c r="Y13" s="44" t="s">
        <v>37</v>
      </c>
      <c r="Z13" s="45">
        <v>5.3</v>
      </c>
      <c r="AA13" s="45">
        <v>30</v>
      </c>
      <c r="AB13" s="45">
        <v>10.8833</v>
      </c>
      <c r="AC13" s="45">
        <v>4.76</v>
      </c>
      <c r="AD13" s="45">
        <v>0.1991</v>
      </c>
      <c r="AE13" s="45">
        <v>3.44</v>
      </c>
      <c r="AF13" s="45">
        <v>2.19</v>
      </c>
      <c r="AG13" s="45">
        <v>1630.79</v>
      </c>
      <c r="AP13" s="45">
        <v>530.6164</v>
      </c>
      <c r="AR13" s="45">
        <v>-13.01881</v>
      </c>
      <c r="AT13" s="46">
        <v>2.4126384278196702</v>
      </c>
      <c r="AU13" s="46">
        <v>2542.34614259822</v>
      </c>
      <c r="AV13" s="46"/>
      <c r="AW13" s="46">
        <v>2.2882620626181902</v>
      </c>
      <c r="BF13" s="47">
        <f t="shared" si="3"/>
        <v>2.2882620626181902</v>
      </c>
      <c r="BG13" s="47">
        <f t="shared" si="4"/>
        <v>2.4126384278196702</v>
      </c>
      <c r="BH13" s="47">
        <f t="shared" si="5"/>
        <v>5.3</v>
      </c>
      <c r="BJ13" s="47">
        <f t="shared" si="6"/>
        <v>10.8833</v>
      </c>
      <c r="BZ13" s="47">
        <f t="shared" si="7"/>
        <v>-13.01881</v>
      </c>
      <c r="CD13" s="20" t="s">
        <v>37</v>
      </c>
      <c r="CE13" s="19" t="s">
        <v>35</v>
      </c>
      <c r="CF13" s="19" t="s">
        <v>36</v>
      </c>
      <c r="CH13">
        <v>2020</v>
      </c>
      <c r="CK13" t="s">
        <v>232</v>
      </c>
      <c r="CL13" s="21">
        <v>100</v>
      </c>
      <c r="CM13" s="21">
        <v>0.45739999999999997</v>
      </c>
      <c r="CN13" s="22" t="s">
        <v>4</v>
      </c>
      <c r="CO13" s="22" t="s">
        <v>4</v>
      </c>
      <c r="CP13" s="21">
        <v>7.63</v>
      </c>
      <c r="CQ13" s="23">
        <v>-28.693999999999999</v>
      </c>
      <c r="CT13" s="24" t="s">
        <v>91</v>
      </c>
      <c r="CU13" s="24" t="s">
        <v>92</v>
      </c>
      <c r="CV13" s="9" t="s">
        <v>231</v>
      </c>
      <c r="CW13" s="28">
        <v>103.1794</v>
      </c>
      <c r="CX13" s="29">
        <v>0.47489999999999999</v>
      </c>
      <c r="CY13" s="30" t="s">
        <v>4</v>
      </c>
      <c r="CZ13" s="30" t="s">
        <v>4</v>
      </c>
      <c r="DA13" s="29">
        <v>5.24</v>
      </c>
      <c r="DB13" s="31">
        <v>-22.867000000000001</v>
      </c>
    </row>
    <row r="14" spans="2:106" x14ac:dyDescent="0.2">
      <c r="P14" s="13">
        <v>43948</v>
      </c>
      <c r="R14" s="2">
        <v>2.7977782000000002</v>
      </c>
      <c r="S14">
        <f t="shared" si="0"/>
        <v>241.72803648000001</v>
      </c>
      <c r="T14">
        <f t="shared" si="1"/>
        <v>2.014400304E-4</v>
      </c>
      <c r="U14" t="s">
        <v>37</v>
      </c>
      <c r="V14">
        <f t="shared" si="2"/>
        <v>2.014400304E-4</v>
      </c>
      <c r="W14" t="s">
        <v>233</v>
      </c>
      <c r="X14" t="s">
        <v>233</v>
      </c>
      <c r="Y14" s="44" t="s">
        <v>37</v>
      </c>
      <c r="Z14" s="45">
        <v>4.72</v>
      </c>
      <c r="AA14" s="45">
        <v>30</v>
      </c>
      <c r="AB14" s="45">
        <v>23.146699999999999</v>
      </c>
      <c r="AC14" s="45">
        <v>7.32</v>
      </c>
      <c r="AD14" s="45">
        <v>0.37609999999999999</v>
      </c>
      <c r="AE14" s="45">
        <v>5.68</v>
      </c>
      <c r="AF14" s="45">
        <v>1.72</v>
      </c>
      <c r="AG14" s="45">
        <v>1147.3699999999999</v>
      </c>
      <c r="AP14" s="45">
        <v>864.38670000000002</v>
      </c>
      <c r="AR14" s="45">
        <v>-13.47376</v>
      </c>
      <c r="AT14" s="46">
        <v>1.53228854349357</v>
      </c>
      <c r="AU14" s="46">
        <v>1695.3964687151099</v>
      </c>
      <c r="AV14" s="46"/>
      <c r="AW14" s="46">
        <v>1.5104388139343099</v>
      </c>
      <c r="BF14" s="47">
        <f t="shared" si="3"/>
        <v>1.5104388139343099</v>
      </c>
      <c r="BG14" s="47">
        <f t="shared" si="4"/>
        <v>1.53228854349357</v>
      </c>
      <c r="BH14" s="47">
        <f t="shared" si="5"/>
        <v>4.72</v>
      </c>
      <c r="BJ14" s="47">
        <f t="shared" si="6"/>
        <v>23.146699999999999</v>
      </c>
      <c r="BZ14" s="47">
        <f t="shared" si="7"/>
        <v>-13.47376</v>
      </c>
      <c r="CD14" s="2" t="s">
        <v>37</v>
      </c>
      <c r="CE14" s="1" t="s">
        <v>38</v>
      </c>
      <c r="CF14" s="1" t="s">
        <v>39</v>
      </c>
      <c r="CH14">
        <v>2020</v>
      </c>
      <c r="CK14" t="s">
        <v>232</v>
      </c>
      <c r="CL14" s="3">
        <v>105.7137</v>
      </c>
      <c r="CM14" s="3">
        <v>0.48570000000000002</v>
      </c>
      <c r="CN14" s="4" t="s">
        <v>4</v>
      </c>
      <c r="CO14" s="4" t="s">
        <v>4</v>
      </c>
      <c r="CP14" s="5">
        <v>18.3</v>
      </c>
      <c r="CQ14" s="5">
        <v>-28.968</v>
      </c>
      <c r="CV14" s="9" t="s">
        <v>231</v>
      </c>
    </row>
    <row r="15" spans="2:106" x14ac:dyDescent="0.2">
      <c r="P15" s="13">
        <v>44071</v>
      </c>
      <c r="R15">
        <v>1.7957520000000001E-3</v>
      </c>
      <c r="S15">
        <f t="shared" si="0"/>
        <v>0.15515297280000001</v>
      </c>
      <c r="T15">
        <f t="shared" si="1"/>
        <v>1.2929414400000001E-7</v>
      </c>
      <c r="U15" t="s">
        <v>37</v>
      </c>
      <c r="V15">
        <f t="shared" si="2"/>
        <v>1.2929414400000001E-7</v>
      </c>
      <c r="W15" t="s">
        <v>233</v>
      </c>
      <c r="X15" t="s">
        <v>233</v>
      </c>
      <c r="Y15" t="s">
        <v>37</v>
      </c>
      <c r="Z15">
        <v>5.26</v>
      </c>
      <c r="AA15">
        <v>35</v>
      </c>
      <c r="AB15">
        <v>15.90335</v>
      </c>
      <c r="AC15">
        <v>7.43</v>
      </c>
      <c r="AD15">
        <v>0.30004999999999998</v>
      </c>
      <c r="AE15">
        <v>11.120000000000001</v>
      </c>
      <c r="AF15">
        <v>11.21</v>
      </c>
      <c r="AG15">
        <v>1910.0650000000001</v>
      </c>
      <c r="AP15">
        <v>673.25350000000003</v>
      </c>
      <c r="AR15">
        <v>-13.2013905</v>
      </c>
      <c r="AT15">
        <v>9.2250958521134052</v>
      </c>
      <c r="AV15">
        <v>15.864106259692075</v>
      </c>
      <c r="AW15">
        <f>AT15</f>
        <v>9.2250958521134052</v>
      </c>
      <c r="BF15" s="47">
        <f t="shared" si="3"/>
        <v>9.2250958521134052</v>
      </c>
      <c r="BG15" s="47">
        <f t="shared" si="4"/>
        <v>9.2250958521134052</v>
      </c>
      <c r="BH15" s="47">
        <f t="shared" si="5"/>
        <v>5.26</v>
      </c>
      <c r="BJ15" s="47">
        <f t="shared" si="6"/>
        <v>15.90335</v>
      </c>
      <c r="BZ15" s="47">
        <f t="shared" si="7"/>
        <v>-13.2013905</v>
      </c>
      <c r="CD15" s="2" t="s">
        <v>37</v>
      </c>
      <c r="CE15" s="1" t="s">
        <v>40</v>
      </c>
      <c r="CF15" s="1" t="s">
        <v>41</v>
      </c>
      <c r="CH15">
        <v>2020</v>
      </c>
      <c r="CK15" t="s">
        <v>232</v>
      </c>
      <c r="CL15" s="3">
        <v>104.4345</v>
      </c>
      <c r="CM15" s="3">
        <v>0.47960000000000003</v>
      </c>
      <c r="CN15" s="4" t="s">
        <v>4</v>
      </c>
      <c r="CO15" s="4" t="s">
        <v>4</v>
      </c>
      <c r="CP15" s="5">
        <v>43</v>
      </c>
      <c r="CQ15" s="5">
        <v>-28.7</v>
      </c>
      <c r="CT15" s="11" t="s">
        <v>93</v>
      </c>
      <c r="CU15" s="11" t="s">
        <v>94</v>
      </c>
      <c r="CV15" s="9" t="s">
        <v>231</v>
      </c>
      <c r="CW15" s="14">
        <v>104.1057</v>
      </c>
      <c r="CX15" s="15">
        <v>0.4536</v>
      </c>
      <c r="CY15" s="16" t="s">
        <v>4</v>
      </c>
      <c r="CZ15" s="16" t="s">
        <v>4</v>
      </c>
      <c r="DA15" s="15">
        <v>7.28</v>
      </c>
      <c r="DB15" s="17">
        <v>-24.890999999999998</v>
      </c>
    </row>
    <row r="16" spans="2:106" x14ac:dyDescent="0.2">
      <c r="P16" s="13">
        <v>44125</v>
      </c>
      <c r="R16" s="2">
        <v>0.98031077300000002</v>
      </c>
      <c r="S16">
        <f t="shared" si="0"/>
        <v>84.698850787200001</v>
      </c>
      <c r="T16">
        <f t="shared" si="1"/>
        <v>7.0582375655999996E-5</v>
      </c>
      <c r="U16" t="s">
        <v>37</v>
      </c>
      <c r="V16">
        <f t="shared" si="2"/>
        <v>7.0582375655999996E-5</v>
      </c>
      <c r="W16" t="s">
        <v>233</v>
      </c>
      <c r="X16" t="s">
        <v>233</v>
      </c>
      <c r="Y16" s="44" t="s">
        <v>37</v>
      </c>
      <c r="Z16" s="45">
        <v>4.6900000000000004</v>
      </c>
      <c r="AA16" s="45">
        <v>33</v>
      </c>
      <c r="AB16" s="45">
        <v>23.5</v>
      </c>
      <c r="AC16" s="45">
        <v>6.7</v>
      </c>
      <c r="AD16" s="45">
        <v>0.38</v>
      </c>
      <c r="AE16" s="45">
        <v>5.27</v>
      </c>
      <c r="AF16" s="45">
        <v>5.84</v>
      </c>
      <c r="AG16" s="45">
        <v>1489.79</v>
      </c>
      <c r="AP16" s="45">
        <v>1021.1128</v>
      </c>
      <c r="AR16" s="45">
        <v>-13.019297</v>
      </c>
      <c r="AT16" s="46">
        <v>2.3439550277055399</v>
      </c>
      <c r="AU16" s="46">
        <v>2808.3906590654401</v>
      </c>
      <c r="AV16" s="46"/>
      <c r="AW16" s="46">
        <v>2.3109001218860699</v>
      </c>
      <c r="BF16" s="47">
        <f t="shared" si="3"/>
        <v>2.3109001218860699</v>
      </c>
      <c r="BG16" s="47">
        <f t="shared" si="4"/>
        <v>2.3439550277055399</v>
      </c>
      <c r="BH16" s="47">
        <f t="shared" si="5"/>
        <v>4.6900000000000004</v>
      </c>
      <c r="BJ16" s="47">
        <f t="shared" si="6"/>
        <v>23.5</v>
      </c>
      <c r="BZ16" s="47">
        <f t="shared" si="7"/>
        <v>-13.019297</v>
      </c>
      <c r="CD16" s="2" t="s">
        <v>37</v>
      </c>
      <c r="CE16" s="1" t="s">
        <v>42</v>
      </c>
      <c r="CF16" s="1" t="s">
        <v>43</v>
      </c>
      <c r="CH16">
        <v>2020</v>
      </c>
      <c r="CK16" t="s">
        <v>232</v>
      </c>
      <c r="CL16" s="3">
        <v>108.0196</v>
      </c>
      <c r="CM16" s="3">
        <v>0.48430000000000001</v>
      </c>
      <c r="CN16" s="4" t="s">
        <v>4</v>
      </c>
      <c r="CO16" s="4" t="s">
        <v>4</v>
      </c>
      <c r="CP16" s="3">
        <v>23.91</v>
      </c>
      <c r="CQ16" s="5">
        <v>-29.324999999999999</v>
      </c>
      <c r="CT16" s="11" t="s">
        <v>95</v>
      </c>
      <c r="CU16" s="11" t="s">
        <v>96</v>
      </c>
      <c r="CV16" s="9" t="s">
        <v>231</v>
      </c>
      <c r="CW16" s="14">
        <v>103.3997</v>
      </c>
      <c r="CX16" s="15">
        <v>0.49020000000000002</v>
      </c>
      <c r="CY16" s="16" t="s">
        <v>4</v>
      </c>
      <c r="CZ16" s="16" t="s">
        <v>4</v>
      </c>
      <c r="DA16" s="15">
        <v>4.28</v>
      </c>
      <c r="DB16" s="17">
        <v>-22.738</v>
      </c>
    </row>
    <row r="17" spans="16:106" x14ac:dyDescent="0.2">
      <c r="P17" s="13">
        <v>44315</v>
      </c>
      <c r="R17" s="2">
        <v>1.9812636960000001</v>
      </c>
      <c r="S17">
        <f t="shared" si="0"/>
        <v>171.1811833344</v>
      </c>
      <c r="T17">
        <f t="shared" si="1"/>
        <v>1.42650986112E-4</v>
      </c>
      <c r="U17" t="s">
        <v>37</v>
      </c>
      <c r="V17">
        <f t="shared" si="2"/>
        <v>1.42650986112E-4</v>
      </c>
      <c r="W17" t="s">
        <v>233</v>
      </c>
      <c r="X17" t="s">
        <v>233</v>
      </c>
      <c r="Y17" s="40" t="s">
        <v>37</v>
      </c>
      <c r="Z17" s="41">
        <v>4.7300000000000004</v>
      </c>
      <c r="AA17" s="41">
        <v>23.46</v>
      </c>
      <c r="AB17" s="41">
        <v>18.2</v>
      </c>
      <c r="AC17" s="41">
        <v>6.54</v>
      </c>
      <c r="AD17" s="41">
        <v>0.28000000000000003</v>
      </c>
      <c r="AE17" s="41">
        <v>4.21</v>
      </c>
      <c r="AF17" s="41">
        <v>2.95</v>
      </c>
      <c r="AG17" s="41">
        <v>1111.73</v>
      </c>
      <c r="AP17" s="41">
        <v>641.4384</v>
      </c>
      <c r="AR17" s="41">
        <v>-13.654695</v>
      </c>
      <c r="AT17" s="42">
        <v>1.2142766025215199</v>
      </c>
      <c r="AU17" s="42"/>
      <c r="AV17" s="42"/>
      <c r="AW17" s="42">
        <f>AT17</f>
        <v>1.2142766025215199</v>
      </c>
      <c r="BF17" s="47">
        <f t="shared" si="3"/>
        <v>1.2142766025215199</v>
      </c>
      <c r="BG17" s="47">
        <f t="shared" si="4"/>
        <v>1.2142766025215199</v>
      </c>
      <c r="BH17" s="47">
        <f t="shared" si="5"/>
        <v>4.7300000000000004</v>
      </c>
      <c r="BJ17" s="47">
        <f t="shared" si="6"/>
        <v>18.2</v>
      </c>
      <c r="BZ17" s="47">
        <f t="shared" si="7"/>
        <v>-13.654695</v>
      </c>
      <c r="CD17" s="2" t="s">
        <v>37</v>
      </c>
      <c r="CE17" s="1" t="s">
        <v>44</v>
      </c>
      <c r="CF17" s="1" t="s">
        <v>45</v>
      </c>
      <c r="CH17">
        <v>2021</v>
      </c>
      <c r="CK17" t="s">
        <v>232</v>
      </c>
      <c r="CL17" s="3">
        <v>106.7024</v>
      </c>
      <c r="CM17" s="3">
        <v>0.48770000000000002</v>
      </c>
      <c r="CN17" s="4" t="s">
        <v>4</v>
      </c>
      <c r="CO17" s="4" t="s">
        <v>4</v>
      </c>
      <c r="CP17" s="3">
        <v>14.5</v>
      </c>
      <c r="CQ17" s="5">
        <v>-28.53</v>
      </c>
      <c r="CT17" s="11" t="s">
        <v>97</v>
      </c>
      <c r="CU17" s="11" t="s">
        <v>98</v>
      </c>
      <c r="CV17" s="9" t="s">
        <v>231</v>
      </c>
      <c r="CW17" s="14">
        <v>102.29170000000001</v>
      </c>
      <c r="CX17" s="15">
        <v>0.48380000000000001</v>
      </c>
      <c r="CY17" s="16" t="s">
        <v>4</v>
      </c>
      <c r="CZ17" s="16" t="s">
        <v>4</v>
      </c>
      <c r="DA17" s="15">
        <v>2.73</v>
      </c>
      <c r="DB17" s="17">
        <v>-19.221</v>
      </c>
    </row>
    <row r="18" spans="16:106" x14ac:dyDescent="0.2">
      <c r="P18" s="13">
        <v>44427</v>
      </c>
      <c r="R18" s="2">
        <v>2.0836396480000001</v>
      </c>
      <c r="S18">
        <f t="shared" si="0"/>
        <v>180.02646558719999</v>
      </c>
      <c r="T18">
        <f t="shared" si="1"/>
        <v>1.50022054656E-4</v>
      </c>
      <c r="U18" t="s">
        <v>37</v>
      </c>
      <c r="V18">
        <f t="shared" si="2"/>
        <v>1.50022054656E-4</v>
      </c>
      <c r="W18" t="s">
        <v>233</v>
      </c>
      <c r="X18" t="s">
        <v>233</v>
      </c>
      <c r="Y18" s="40" t="s">
        <v>37</v>
      </c>
      <c r="Z18" s="41">
        <v>4.83</v>
      </c>
      <c r="AA18" s="41">
        <v>28.61</v>
      </c>
      <c r="AB18" s="41">
        <v>30.15</v>
      </c>
      <c r="AC18" s="41">
        <v>9.61</v>
      </c>
      <c r="AD18" s="41">
        <v>0.49</v>
      </c>
      <c r="AE18" s="41">
        <v>8.5549999999999997</v>
      </c>
      <c r="AF18" s="41">
        <v>5.2850000000000001</v>
      </c>
      <c r="AG18" s="41">
        <v>931.59550000000002</v>
      </c>
      <c r="AP18" s="41">
        <v>1613.0462</v>
      </c>
      <c r="AR18" s="41">
        <v>-12.885248000000001</v>
      </c>
      <c r="AT18" s="41">
        <v>2.6900092390010251</v>
      </c>
      <c r="AU18" s="41"/>
      <c r="AV18" s="41">
        <v>2.9837654456601199</v>
      </c>
      <c r="AW18" s="41">
        <f>AT18</f>
        <v>2.6900092390010251</v>
      </c>
      <c r="BF18" s="47">
        <f t="shared" si="3"/>
        <v>2.6900092390010251</v>
      </c>
      <c r="BG18" s="47">
        <f t="shared" si="4"/>
        <v>2.6900092390010251</v>
      </c>
      <c r="BH18" s="47">
        <f t="shared" si="5"/>
        <v>4.83</v>
      </c>
      <c r="BJ18" s="47">
        <f t="shared" si="6"/>
        <v>30.15</v>
      </c>
      <c r="BZ18" s="47">
        <f t="shared" si="7"/>
        <v>-12.885248000000001</v>
      </c>
      <c r="CD18" s="2" t="s">
        <v>37</v>
      </c>
      <c r="CE18" s="1" t="s">
        <v>46</v>
      </c>
      <c r="CF18" s="1" t="s">
        <v>47</v>
      </c>
      <c r="CH18">
        <v>2021</v>
      </c>
      <c r="CK18" t="s">
        <v>232</v>
      </c>
      <c r="CL18" s="3">
        <v>106.13639999999999</v>
      </c>
      <c r="CM18" s="3">
        <v>0.46239999999999998</v>
      </c>
      <c r="CN18" s="4" t="s">
        <v>4</v>
      </c>
      <c r="CO18" s="4" t="s">
        <v>4</v>
      </c>
      <c r="CP18" s="3">
        <v>39.36</v>
      </c>
      <c r="CQ18" s="5">
        <v>-29.097999999999999</v>
      </c>
      <c r="CT18" s="11" t="s">
        <v>99</v>
      </c>
      <c r="CU18" s="11" t="s">
        <v>100</v>
      </c>
      <c r="CV18" s="9" t="s">
        <v>231</v>
      </c>
      <c r="CW18" s="14">
        <v>104.8813</v>
      </c>
      <c r="CX18" s="15">
        <v>0.48110000000000003</v>
      </c>
      <c r="CY18" s="16" t="s">
        <v>4</v>
      </c>
      <c r="CZ18" s="16" t="s">
        <v>4</v>
      </c>
      <c r="DA18" s="15">
        <v>3.26</v>
      </c>
      <c r="DB18" s="17">
        <v>-22.181999999999999</v>
      </c>
    </row>
    <row r="19" spans="16:106" x14ac:dyDescent="0.2">
      <c r="P19" s="13">
        <v>44493</v>
      </c>
      <c r="R19" s="2">
        <v>4.8347428949999998</v>
      </c>
      <c r="S19">
        <f t="shared" si="0"/>
        <v>417.72178612800008</v>
      </c>
      <c r="T19">
        <f t="shared" si="1"/>
        <v>3.4810148844000005E-4</v>
      </c>
      <c r="U19" t="s">
        <v>37</v>
      </c>
      <c r="V19">
        <f t="shared" si="2"/>
        <v>3.4810148844000005E-4</v>
      </c>
      <c r="W19" t="s">
        <v>233</v>
      </c>
      <c r="X19" t="s">
        <v>233</v>
      </c>
      <c r="Y19" s="44" t="s">
        <v>37</v>
      </c>
      <c r="Z19" s="45">
        <v>4.5</v>
      </c>
      <c r="AA19" s="45">
        <v>32.99</v>
      </c>
      <c r="AB19" s="45">
        <v>35.6</v>
      </c>
      <c r="AC19" s="45">
        <v>9.39</v>
      </c>
      <c r="AD19" s="45">
        <v>0.56999999999999995</v>
      </c>
      <c r="AE19" s="45">
        <v>9.7899999999999991</v>
      </c>
      <c r="AF19" s="45">
        <v>5.0599999999999996</v>
      </c>
      <c r="AG19" s="45">
        <v>953.71500000000003</v>
      </c>
      <c r="AP19" s="45">
        <v>1588.9444000000001</v>
      </c>
      <c r="AR19" s="45">
        <v>-12.691136999999999</v>
      </c>
      <c r="AT19" s="46">
        <v>1.8093386698979299</v>
      </c>
      <c r="AU19" s="46"/>
      <c r="AV19" s="46"/>
      <c r="AW19" s="46">
        <f>AT19</f>
        <v>1.8093386698979299</v>
      </c>
      <c r="BF19" s="47">
        <f t="shared" si="3"/>
        <v>1.8093386698979299</v>
      </c>
      <c r="BG19" s="47">
        <f t="shared" si="4"/>
        <v>1.8093386698979299</v>
      </c>
      <c r="BH19" s="47">
        <f t="shared" si="5"/>
        <v>4.5</v>
      </c>
      <c r="BJ19" s="47">
        <f t="shared" si="6"/>
        <v>35.6</v>
      </c>
      <c r="BZ19" s="47">
        <f t="shared" si="7"/>
        <v>-12.691136999999999</v>
      </c>
      <c r="CD19" s="2" t="s">
        <v>37</v>
      </c>
      <c r="CE19" s="1" t="s">
        <v>48</v>
      </c>
      <c r="CF19" s="1" t="s">
        <v>49</v>
      </c>
      <c r="CH19">
        <v>2021</v>
      </c>
      <c r="CK19" t="s">
        <v>232</v>
      </c>
      <c r="CL19" s="3">
        <v>107.0742</v>
      </c>
      <c r="CM19" s="3">
        <v>0.51770000000000005</v>
      </c>
      <c r="CN19" s="4" t="s">
        <v>4</v>
      </c>
      <c r="CO19" s="4" t="s">
        <v>4</v>
      </c>
      <c r="CP19" s="5">
        <v>38.04</v>
      </c>
      <c r="CQ19" s="5">
        <v>-28.648</v>
      </c>
      <c r="CT19" s="11" t="s">
        <v>101</v>
      </c>
      <c r="CU19" s="11" t="s">
        <v>102</v>
      </c>
      <c r="CV19" s="9" t="s">
        <v>231</v>
      </c>
      <c r="CW19" s="14">
        <v>156.6499</v>
      </c>
      <c r="CX19" s="15">
        <v>0.70120000000000005</v>
      </c>
      <c r="CY19" s="16" t="s">
        <v>4</v>
      </c>
      <c r="CZ19" s="16" t="s">
        <v>4</v>
      </c>
      <c r="DA19" s="15">
        <v>4.28</v>
      </c>
      <c r="DB19" s="17">
        <v>-22.381</v>
      </c>
    </row>
    <row r="20" spans="16:106" x14ac:dyDescent="0.2">
      <c r="P20" s="13">
        <v>44684</v>
      </c>
      <c r="R20" s="2">
        <v>2.4860604880000001</v>
      </c>
      <c r="S20">
        <f t="shared" si="0"/>
        <v>214.79562616320004</v>
      </c>
      <c r="T20">
        <f t="shared" si="1"/>
        <v>1.7899635513600004E-4</v>
      </c>
      <c r="U20" t="s">
        <v>37</v>
      </c>
      <c r="V20">
        <f t="shared" si="2"/>
        <v>1.7899635513600004E-4</v>
      </c>
      <c r="W20" t="s">
        <v>233</v>
      </c>
      <c r="X20" t="s">
        <v>233</v>
      </c>
      <c r="Y20" s="44" t="s">
        <v>37</v>
      </c>
      <c r="Z20" s="45">
        <v>4.46</v>
      </c>
      <c r="AA20" s="45">
        <v>27.92</v>
      </c>
      <c r="AB20" s="45">
        <v>26.7</v>
      </c>
      <c r="AC20" s="45">
        <v>5.39</v>
      </c>
      <c r="AD20" s="45">
        <v>0.42</v>
      </c>
      <c r="AE20" s="45">
        <v>8.0500000000000007</v>
      </c>
      <c r="AF20" s="45">
        <v>4.75</v>
      </c>
      <c r="AG20" s="45">
        <v>948.79300000000001</v>
      </c>
      <c r="AP20" s="45">
        <v>1100.3516</v>
      </c>
      <c r="AR20" s="45">
        <v>-13.098112</v>
      </c>
      <c r="AT20" s="46"/>
      <c r="AU20" s="46"/>
      <c r="AV20" s="46"/>
      <c r="AW20" s="46"/>
      <c r="BF20" s="47"/>
      <c r="BG20" s="47"/>
      <c r="BH20" s="47">
        <f t="shared" si="5"/>
        <v>4.46</v>
      </c>
      <c r="BJ20" s="47">
        <f t="shared" si="6"/>
        <v>26.7</v>
      </c>
      <c r="BZ20" s="47">
        <f t="shared" si="7"/>
        <v>-13.098112</v>
      </c>
      <c r="CD20" s="2" t="s">
        <v>37</v>
      </c>
      <c r="CE20" s="1" t="s">
        <v>50</v>
      </c>
      <c r="CF20" s="1" t="s">
        <v>51</v>
      </c>
      <c r="CH20">
        <v>2021</v>
      </c>
      <c r="CK20" t="s">
        <v>232</v>
      </c>
      <c r="CL20" s="3">
        <v>105.9919</v>
      </c>
      <c r="CM20" s="3">
        <v>0.46899999999999997</v>
      </c>
      <c r="CN20" s="4" t="s">
        <v>4</v>
      </c>
      <c r="CO20" s="4" t="s">
        <v>4</v>
      </c>
      <c r="CP20" s="3">
        <v>17.95</v>
      </c>
      <c r="CQ20" s="5">
        <v>-28.568000000000001</v>
      </c>
      <c r="CT20" s="11" t="s">
        <v>103</v>
      </c>
      <c r="CU20" s="11" t="s">
        <v>104</v>
      </c>
      <c r="CV20" s="9" t="s">
        <v>231</v>
      </c>
      <c r="CW20" s="14">
        <v>102.68049999999999</v>
      </c>
      <c r="CX20" s="15">
        <v>0.46639999999999998</v>
      </c>
      <c r="CY20" s="16" t="s">
        <v>4</v>
      </c>
      <c r="CZ20" s="16" t="s">
        <v>4</v>
      </c>
      <c r="DA20" s="15">
        <v>2.5099999999999998</v>
      </c>
      <c r="DB20" s="17">
        <v>-19.686</v>
      </c>
    </row>
    <row r="21" spans="16:106" x14ac:dyDescent="0.2">
      <c r="P21" s="13">
        <v>44858</v>
      </c>
      <c r="R21" s="2">
        <v>3.2466057350000002</v>
      </c>
      <c r="S21">
        <f t="shared" si="0"/>
        <v>280.50673550400001</v>
      </c>
      <c r="T21">
        <f t="shared" si="1"/>
        <v>2.3375561292000001E-4</v>
      </c>
      <c r="U21" t="s">
        <v>37</v>
      </c>
      <c r="V21">
        <f t="shared" si="2"/>
        <v>2.3375561292000001E-4</v>
      </c>
      <c r="W21" t="s">
        <v>233</v>
      </c>
      <c r="X21" t="s">
        <v>233</v>
      </c>
      <c r="Y21" s="44" t="s">
        <v>37</v>
      </c>
      <c r="Z21" s="45">
        <v>4.76</v>
      </c>
      <c r="AA21" s="45">
        <v>21.62</v>
      </c>
      <c r="AB21" s="45">
        <v>18.100000000000001</v>
      </c>
      <c r="AC21" s="45">
        <v>4.59</v>
      </c>
      <c r="AD21" s="45">
        <v>0.28999999999999998</v>
      </c>
      <c r="AE21" s="45">
        <v>7.01</v>
      </c>
      <c r="AF21" s="45">
        <v>3.31</v>
      </c>
      <c r="AG21" s="45">
        <v>804.30600000000004</v>
      </c>
      <c r="AP21" s="45">
        <v>760</v>
      </c>
      <c r="AR21" s="45">
        <v>-13.816157</v>
      </c>
      <c r="AT21" s="46">
        <v>1.1802338542103299</v>
      </c>
      <c r="AU21" s="46">
        <v>1339.4732612269499</v>
      </c>
      <c r="AV21" s="46"/>
      <c r="AW21" s="46">
        <v>1.1801029868711099</v>
      </c>
      <c r="BF21" s="47">
        <f t="shared" si="3"/>
        <v>1.1801029868711099</v>
      </c>
      <c r="BG21" s="47">
        <f t="shared" si="4"/>
        <v>1.1802338542103299</v>
      </c>
      <c r="BH21" s="47">
        <f t="shared" si="5"/>
        <v>4.76</v>
      </c>
      <c r="BJ21" s="47">
        <f t="shared" si="6"/>
        <v>18.100000000000001</v>
      </c>
      <c r="BZ21" s="47">
        <f t="shared" si="7"/>
        <v>-13.816157</v>
      </c>
      <c r="CD21" s="2" t="s">
        <v>37</v>
      </c>
      <c r="CE21" s="1" t="s">
        <v>52</v>
      </c>
      <c r="CF21" s="1" t="s">
        <v>53</v>
      </c>
      <c r="CH21">
        <v>2022</v>
      </c>
      <c r="CK21" t="s">
        <v>232</v>
      </c>
      <c r="CL21" s="3">
        <v>106.0802</v>
      </c>
      <c r="CM21" s="3">
        <v>0.46560000000000001</v>
      </c>
      <c r="CN21" s="4" t="s">
        <v>4</v>
      </c>
      <c r="CO21" s="4" t="s">
        <v>4</v>
      </c>
      <c r="CP21" s="3">
        <v>14.29</v>
      </c>
      <c r="CQ21" s="5">
        <v>-28.599</v>
      </c>
      <c r="CT21" s="11" t="s">
        <v>105</v>
      </c>
      <c r="CU21" s="11" t="s">
        <v>106</v>
      </c>
      <c r="CV21" s="9" t="s">
        <v>231</v>
      </c>
      <c r="CW21" s="14">
        <v>101.8574</v>
      </c>
      <c r="CX21" s="15">
        <v>0.45329999999999998</v>
      </c>
      <c r="CY21" s="16" t="s">
        <v>4</v>
      </c>
      <c r="CZ21" s="16" t="s">
        <v>4</v>
      </c>
      <c r="DA21" s="15">
        <v>2.78</v>
      </c>
      <c r="DB21" s="17">
        <v>-22.506</v>
      </c>
    </row>
    <row r="22" spans="16:106" x14ac:dyDescent="0.2">
      <c r="P22" s="13">
        <v>44796</v>
      </c>
      <c r="R22" s="2">
        <v>0.28571106600000001</v>
      </c>
      <c r="S22">
        <f t="shared" si="0"/>
        <v>24.685436102400001</v>
      </c>
      <c r="T22">
        <f t="shared" si="1"/>
        <v>2.0571196752000001E-5</v>
      </c>
      <c r="U22" t="s">
        <v>37</v>
      </c>
      <c r="V22">
        <f t="shared" si="2"/>
        <v>2.0571196752000001E-5</v>
      </c>
      <c r="W22" t="s">
        <v>233</v>
      </c>
      <c r="X22" t="s">
        <v>233</v>
      </c>
      <c r="Y22" s="40" t="s">
        <v>37</v>
      </c>
      <c r="Z22" s="41">
        <v>5.2249999999999996</v>
      </c>
      <c r="AA22" s="41">
        <v>29.895</v>
      </c>
      <c r="AB22" s="41">
        <v>32.049999999999997</v>
      </c>
      <c r="AC22" s="41">
        <v>4.6050000000000004</v>
      </c>
      <c r="AD22" s="41">
        <v>0.55499999999999994</v>
      </c>
      <c r="AE22" s="41">
        <v>6.86</v>
      </c>
      <c r="AF22" s="41">
        <v>7.3149999999999995</v>
      </c>
      <c r="AG22" s="41">
        <v>887.99499999999989</v>
      </c>
      <c r="AP22" s="41">
        <v>3050</v>
      </c>
      <c r="AR22" s="41">
        <v>-13.121255999999999</v>
      </c>
      <c r="AT22" s="41">
        <v>4.1224182487809102</v>
      </c>
      <c r="AU22" s="41">
        <v>8613.0523983216499</v>
      </c>
      <c r="AV22" s="41">
        <v>31.387569778638358</v>
      </c>
      <c r="AW22" s="41">
        <v>5.8290880669362704</v>
      </c>
      <c r="BF22" s="47">
        <f t="shared" si="3"/>
        <v>5.8290880669362704</v>
      </c>
      <c r="BG22" s="47">
        <f t="shared" si="4"/>
        <v>4.1224182487809102</v>
      </c>
      <c r="BH22" s="47">
        <f t="shared" si="5"/>
        <v>5.2249999999999996</v>
      </c>
      <c r="BJ22" s="47">
        <f t="shared" si="6"/>
        <v>32.049999999999997</v>
      </c>
      <c r="BZ22" s="47">
        <f t="shared" si="7"/>
        <v>-13.121255999999999</v>
      </c>
      <c r="CD22" s="2" t="s">
        <v>37</v>
      </c>
      <c r="CE22" s="1" t="s">
        <v>54</v>
      </c>
      <c r="CF22" s="1" t="s">
        <v>55</v>
      </c>
      <c r="CH22">
        <v>2022</v>
      </c>
      <c r="CK22" t="s">
        <v>232</v>
      </c>
      <c r="CL22" s="7">
        <v>106.7341</v>
      </c>
      <c r="CM22" s="7">
        <v>0.48870000000000002</v>
      </c>
      <c r="CN22" s="7" t="s">
        <v>4</v>
      </c>
      <c r="CO22" s="7" t="s">
        <v>4</v>
      </c>
      <c r="CP22" s="7">
        <v>29.1</v>
      </c>
      <c r="CQ22" s="7">
        <v>-28.565999999999999</v>
      </c>
      <c r="CT22" s="11" t="s">
        <v>107</v>
      </c>
      <c r="CU22" s="11" t="s">
        <v>108</v>
      </c>
      <c r="CV22" s="9" t="s">
        <v>231</v>
      </c>
      <c r="CW22" s="15">
        <v>103.3593</v>
      </c>
      <c r="CX22" s="15">
        <v>0.47410000000000002</v>
      </c>
      <c r="CY22" s="16" t="s">
        <v>4</v>
      </c>
      <c r="CZ22" s="16" t="s">
        <v>4</v>
      </c>
      <c r="DA22" s="15">
        <v>5.0199999999999996</v>
      </c>
      <c r="DB22" s="17">
        <v>-23.456</v>
      </c>
    </row>
    <row r="23" spans="16:106" x14ac:dyDescent="0.2">
      <c r="P23" s="13">
        <v>44858</v>
      </c>
      <c r="R23" s="2">
        <v>0.56017182700000001</v>
      </c>
      <c r="S23">
        <f t="shared" si="0"/>
        <v>48.398845852800001</v>
      </c>
      <c r="T23">
        <f t="shared" si="1"/>
        <v>4.0332371544E-5</v>
      </c>
      <c r="U23" t="s">
        <v>37</v>
      </c>
      <c r="V23">
        <f t="shared" si="2"/>
        <v>4.0332371544E-5</v>
      </c>
      <c r="W23" t="s">
        <v>233</v>
      </c>
      <c r="X23" t="s">
        <v>233</v>
      </c>
      <c r="Y23" s="44" t="s">
        <v>37</v>
      </c>
      <c r="Z23" s="45">
        <v>5.05</v>
      </c>
      <c r="AA23" s="45">
        <v>24.8</v>
      </c>
      <c r="AB23" s="45">
        <v>19.7</v>
      </c>
      <c r="AC23" s="45">
        <v>4.12</v>
      </c>
      <c r="AD23" s="45">
        <v>0.32</v>
      </c>
      <c r="AE23" s="45">
        <v>5.89</v>
      </c>
      <c r="AF23" s="45">
        <v>3.64</v>
      </c>
      <c r="AG23" s="45">
        <v>661.05200000000002</v>
      </c>
      <c r="AP23" s="45">
        <v>1600</v>
      </c>
      <c r="AR23" s="45">
        <v>-12.954162</v>
      </c>
      <c r="AT23" s="46"/>
      <c r="AU23" s="46"/>
      <c r="AV23" s="46"/>
      <c r="AW23" s="46"/>
      <c r="BF23" s="47"/>
      <c r="BG23" s="47"/>
      <c r="BZ23" s="47">
        <f t="shared" si="7"/>
        <v>-12.954162</v>
      </c>
      <c r="CD23" s="2" t="s">
        <v>37</v>
      </c>
      <c r="CE23" s="1" t="s">
        <v>56</v>
      </c>
      <c r="CF23" s="1" t="s">
        <v>57</v>
      </c>
      <c r="CH23">
        <v>2022</v>
      </c>
      <c r="CK23" t="s">
        <v>232</v>
      </c>
      <c r="CL23" s="3">
        <v>105.0912</v>
      </c>
      <c r="CM23" s="3">
        <v>0.48170000000000002</v>
      </c>
      <c r="CN23" s="4" t="s">
        <v>4</v>
      </c>
      <c r="CO23" s="4" t="s">
        <v>4</v>
      </c>
      <c r="CP23" s="3">
        <v>18.899999999999999</v>
      </c>
      <c r="CQ23" s="5">
        <v>-28.283999999999999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AD92-1362-7B4A-9A44-0DAD0E0509EB}">
  <dimension ref="A1:AL23"/>
  <sheetViews>
    <sheetView zoomScale="130" zoomScaleNormal="13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W1" sqref="W1:AL23"/>
    </sheetView>
  </sheetViews>
  <sheetFormatPr baseColWidth="10" defaultRowHeight="16" x14ac:dyDescent="0.2"/>
  <cols>
    <col min="2" max="2" width="14.83203125" bestFit="1" customWidth="1"/>
    <col min="11" max="11" width="14.33203125" bestFit="1" customWidth="1"/>
    <col min="12" max="12" width="14.83203125" bestFit="1" customWidth="1"/>
    <col min="13" max="13" width="10.5" bestFit="1" customWidth="1"/>
  </cols>
  <sheetData>
    <row r="1" spans="1:38" ht="48" x14ac:dyDescent="0.2">
      <c r="A1" s="8" t="s">
        <v>58</v>
      </c>
      <c r="B1" s="8" t="s">
        <v>59</v>
      </c>
      <c r="C1" s="8" t="s">
        <v>60</v>
      </c>
      <c r="D1" s="8" t="s">
        <v>61</v>
      </c>
      <c r="E1" s="8" t="s">
        <v>62</v>
      </c>
      <c r="F1" s="8" t="s">
        <v>63</v>
      </c>
      <c r="G1" s="8" t="s">
        <v>64</v>
      </c>
      <c r="H1" s="8" t="s">
        <v>65</v>
      </c>
      <c r="I1" s="8" t="s">
        <v>66</v>
      </c>
      <c r="J1" s="8" t="s">
        <v>67</v>
      </c>
      <c r="K1" s="8" t="s">
        <v>58</v>
      </c>
      <c r="L1" s="8" t="s">
        <v>59</v>
      </c>
      <c r="M1" s="9" t="s">
        <v>60</v>
      </c>
      <c r="N1" s="9" t="s">
        <v>68</v>
      </c>
      <c r="O1" s="8" t="s">
        <v>61</v>
      </c>
      <c r="P1" s="10" t="s">
        <v>69</v>
      </c>
      <c r="Q1" s="8" t="s">
        <v>70</v>
      </c>
      <c r="R1" s="8" t="s">
        <v>71</v>
      </c>
      <c r="S1" s="8" t="s">
        <v>72</v>
      </c>
      <c r="T1" s="8" t="s">
        <v>73</v>
      </c>
      <c r="U1" s="8" t="s">
        <v>74</v>
      </c>
      <c r="V1" s="8" t="s">
        <v>109</v>
      </c>
      <c r="W1" s="36" t="s">
        <v>110</v>
      </c>
      <c r="X1" s="37" t="s">
        <v>61</v>
      </c>
      <c r="Y1" s="38" t="s">
        <v>111</v>
      </c>
      <c r="Z1" s="38" t="s">
        <v>112</v>
      </c>
      <c r="AA1" s="38" t="s">
        <v>113</v>
      </c>
      <c r="AB1" s="38" t="s">
        <v>114</v>
      </c>
      <c r="AC1" s="38" t="s">
        <v>115</v>
      </c>
      <c r="AD1" s="38" t="s">
        <v>116</v>
      </c>
      <c r="AE1" s="38" t="s">
        <v>117</v>
      </c>
      <c r="AF1" s="38" t="s">
        <v>118</v>
      </c>
      <c r="AG1" s="38" t="s">
        <v>119</v>
      </c>
      <c r="AH1" s="38" t="s">
        <v>120</v>
      </c>
      <c r="AI1" s="38" t="s">
        <v>121</v>
      </c>
      <c r="AJ1" s="38" t="s">
        <v>122</v>
      </c>
      <c r="AK1" s="38" t="s">
        <v>123</v>
      </c>
      <c r="AL1" s="38" t="s">
        <v>124</v>
      </c>
    </row>
    <row r="2" spans="1:38" x14ac:dyDescent="0.2">
      <c r="A2" s="1" t="s">
        <v>0</v>
      </c>
      <c r="B2" s="1" t="s">
        <v>1</v>
      </c>
      <c r="C2" s="1" t="s">
        <v>2</v>
      </c>
      <c r="D2" s="2" t="s">
        <v>3</v>
      </c>
      <c r="E2" s="3">
        <v>101.0497</v>
      </c>
      <c r="F2" s="3">
        <v>0.46279999999999999</v>
      </c>
      <c r="G2" s="4" t="s">
        <v>4</v>
      </c>
      <c r="H2" s="4" t="s">
        <v>4</v>
      </c>
      <c r="I2" s="3">
        <v>8.84</v>
      </c>
      <c r="J2" s="5">
        <v>-28.68</v>
      </c>
      <c r="K2" s="11" t="s">
        <v>75</v>
      </c>
      <c r="L2" s="11" t="s">
        <v>76</v>
      </c>
      <c r="M2" s="12" t="s">
        <v>2</v>
      </c>
      <c r="N2" s="13">
        <v>43901</v>
      </c>
      <c r="O2" t="s">
        <v>3</v>
      </c>
      <c r="P2" s="14">
        <v>96.564899999999994</v>
      </c>
      <c r="Q2" s="15">
        <v>0.44290000000000002</v>
      </c>
      <c r="R2" s="16">
        <v>281</v>
      </c>
      <c r="S2" s="16">
        <v>37</v>
      </c>
      <c r="T2" s="15">
        <v>3.52</v>
      </c>
      <c r="U2" s="17">
        <v>-18.423999999999999</v>
      </c>
      <c r="V2">
        <v>0.29887056499999998</v>
      </c>
      <c r="W2" s="32">
        <v>43901.580555555556</v>
      </c>
      <c r="X2" s="33" t="s">
        <v>3</v>
      </c>
      <c r="Y2" s="34">
        <v>5.83</v>
      </c>
      <c r="Z2" s="34">
        <v>30</v>
      </c>
      <c r="AA2" s="34">
        <v>13.09</v>
      </c>
      <c r="AB2" s="34">
        <v>41.3</v>
      </c>
      <c r="AC2" s="34">
        <v>0.30570000000000003</v>
      </c>
      <c r="AD2" s="34">
        <v>14.38</v>
      </c>
      <c r="AE2" s="34">
        <v>1.72</v>
      </c>
      <c r="AF2" s="34">
        <v>1724.06</v>
      </c>
      <c r="AG2" s="34">
        <v>911.19330000000002</v>
      </c>
      <c r="AH2" s="34">
        <v>-12.980596999999999</v>
      </c>
      <c r="AI2" s="35">
        <v>1.0370098728674</v>
      </c>
      <c r="AJ2" s="35">
        <v>968.93639867929005</v>
      </c>
      <c r="AK2" s="35"/>
      <c r="AL2" s="35">
        <v>0.87635720039961695</v>
      </c>
    </row>
    <row r="3" spans="1:38" x14ac:dyDescent="0.2">
      <c r="A3" s="1" t="s">
        <v>5</v>
      </c>
      <c r="B3" s="1" t="s">
        <v>6</v>
      </c>
      <c r="C3" s="1" t="s">
        <v>7</v>
      </c>
      <c r="D3" s="2" t="s">
        <v>3</v>
      </c>
      <c r="E3" s="3">
        <v>104.86020000000001</v>
      </c>
      <c r="F3" s="3">
        <v>0.48080000000000001</v>
      </c>
      <c r="G3" s="4" t="s">
        <v>4</v>
      </c>
      <c r="H3" s="4" t="s">
        <v>4</v>
      </c>
      <c r="I3" s="5">
        <v>14.7</v>
      </c>
      <c r="J3" s="5">
        <v>-28.754999999999999</v>
      </c>
      <c r="V3" s="2">
        <v>2.7977782000000002</v>
      </c>
      <c r="W3" s="39">
        <v>43948.5</v>
      </c>
      <c r="X3" s="40" t="s">
        <v>3</v>
      </c>
      <c r="Y3" s="41">
        <v>4.91</v>
      </c>
      <c r="Z3" s="41">
        <v>30</v>
      </c>
      <c r="AA3" s="41">
        <v>22.903300000000002</v>
      </c>
      <c r="AB3" s="41">
        <v>96.99</v>
      </c>
      <c r="AC3" s="41">
        <v>0.46860000000000002</v>
      </c>
      <c r="AD3" s="41">
        <v>8.58</v>
      </c>
      <c r="AE3" s="41">
        <v>2.72</v>
      </c>
      <c r="AF3" s="41">
        <v>1205.71</v>
      </c>
      <c r="AG3" s="41">
        <v>1095.5672999999999</v>
      </c>
      <c r="AH3" s="41">
        <v>-13.3948</v>
      </c>
      <c r="AI3" s="42">
        <v>0.77274029767522401</v>
      </c>
      <c r="AJ3" s="42"/>
      <c r="AK3" s="42"/>
      <c r="AL3" s="42">
        <v>0.77</v>
      </c>
    </row>
    <row r="4" spans="1:38" x14ac:dyDescent="0.2">
      <c r="A4" s="1" t="s">
        <v>8</v>
      </c>
      <c r="B4" s="1" t="s">
        <v>9</v>
      </c>
      <c r="C4" s="1" t="s">
        <v>10</v>
      </c>
      <c r="D4" s="2" t="s">
        <v>3</v>
      </c>
      <c r="E4" s="3">
        <v>101.8592</v>
      </c>
      <c r="F4" s="3">
        <v>0.46820000000000001</v>
      </c>
      <c r="G4" s="4" t="s">
        <v>4</v>
      </c>
      <c r="H4" s="4" t="s">
        <v>4</v>
      </c>
      <c r="I4" s="5">
        <v>13.2</v>
      </c>
      <c r="J4" s="5">
        <v>-28.8</v>
      </c>
      <c r="K4" s="11" t="s">
        <v>77</v>
      </c>
      <c r="L4" s="11" t="s">
        <v>78</v>
      </c>
      <c r="M4" s="12" t="s">
        <v>10</v>
      </c>
      <c r="N4" s="13">
        <v>44071</v>
      </c>
      <c r="O4" t="s">
        <v>3</v>
      </c>
      <c r="P4" s="14">
        <v>97.249799999999993</v>
      </c>
      <c r="Q4" s="15">
        <v>0.42370000000000002</v>
      </c>
      <c r="R4" s="16">
        <v>224</v>
      </c>
      <c r="S4" s="16">
        <v>35</v>
      </c>
      <c r="T4" s="15">
        <v>3.04</v>
      </c>
      <c r="U4" s="17">
        <v>-18.231999999999999</v>
      </c>
      <c r="V4">
        <v>1.7957520000000001E-3</v>
      </c>
      <c r="W4" s="39">
        <v>44068.457638888889</v>
      </c>
      <c r="X4" s="40" t="s">
        <v>3</v>
      </c>
      <c r="Y4" s="41">
        <v>5.86</v>
      </c>
      <c r="Z4" s="41">
        <v>30</v>
      </c>
      <c r="AA4" s="41">
        <v>22.486699999999999</v>
      </c>
      <c r="AB4" s="41">
        <v>14.82</v>
      </c>
      <c r="AC4" s="41">
        <v>0.39989999999999998</v>
      </c>
      <c r="AD4" s="41">
        <v>5.08</v>
      </c>
      <c r="AE4" s="41">
        <v>4.8</v>
      </c>
      <c r="AF4" s="41">
        <v>1416.32</v>
      </c>
      <c r="AG4" s="41">
        <v>1550.1451999999999</v>
      </c>
      <c r="AH4" s="41">
        <v>-12.764787</v>
      </c>
      <c r="AI4" s="42">
        <v>0.99209155055100096</v>
      </c>
      <c r="AJ4" s="42">
        <v>1169.9999855250701</v>
      </c>
      <c r="AK4" s="42">
        <v>9.4814293486727692</v>
      </c>
      <c r="AL4" s="42">
        <v>0.80060533553276503</v>
      </c>
    </row>
    <row r="5" spans="1:38" x14ac:dyDescent="0.2">
      <c r="A5" s="1" t="s">
        <v>11</v>
      </c>
      <c r="B5" s="1" t="s">
        <v>12</v>
      </c>
      <c r="C5" s="1" t="s">
        <v>13</v>
      </c>
      <c r="D5" s="2" t="s">
        <v>3</v>
      </c>
      <c r="E5" s="3">
        <v>103.7383</v>
      </c>
      <c r="F5" s="3">
        <v>0.48770000000000002</v>
      </c>
      <c r="G5" s="4" t="s">
        <v>4</v>
      </c>
      <c r="H5" s="4" t="s">
        <v>4</v>
      </c>
      <c r="I5" s="3">
        <v>11.45</v>
      </c>
      <c r="J5" s="5">
        <v>-28.152000000000001</v>
      </c>
      <c r="V5" s="2">
        <v>0.98031077300000002</v>
      </c>
      <c r="W5" s="39">
        <v>44124.439583333333</v>
      </c>
      <c r="X5" s="40" t="s">
        <v>3</v>
      </c>
      <c r="Y5" s="41">
        <v>5.2</v>
      </c>
      <c r="Z5" s="41">
        <v>32</v>
      </c>
      <c r="AA5" s="41">
        <v>24</v>
      </c>
      <c r="AB5" s="41">
        <v>43.99</v>
      </c>
      <c r="AC5" s="41">
        <v>0.46</v>
      </c>
      <c r="AD5" s="41">
        <v>12.92</v>
      </c>
      <c r="AE5" s="41">
        <v>3.9</v>
      </c>
      <c r="AF5" s="41">
        <v>1647.34</v>
      </c>
      <c r="AG5" s="41">
        <v>1523.7797</v>
      </c>
      <c r="AH5" s="41">
        <v>-13.025029</v>
      </c>
      <c r="AI5" s="42">
        <v>0.69974502940305305</v>
      </c>
      <c r="AJ5" s="42">
        <v>782.97814842027606</v>
      </c>
      <c r="AK5" s="42">
        <v>3.4419002692160698</v>
      </c>
      <c r="AL5" s="42">
        <v>0.66972073663818499</v>
      </c>
    </row>
    <row r="6" spans="1:38" x14ac:dyDescent="0.2">
      <c r="A6" s="1" t="s">
        <v>14</v>
      </c>
      <c r="B6" s="1" t="s">
        <v>15</v>
      </c>
      <c r="C6" s="1" t="s">
        <v>16</v>
      </c>
      <c r="D6" s="2" t="s">
        <v>3</v>
      </c>
      <c r="E6" s="3">
        <v>104.694</v>
      </c>
      <c r="F6" s="3">
        <v>0.47899999999999998</v>
      </c>
      <c r="G6" s="4" t="s">
        <v>4</v>
      </c>
      <c r="H6" s="4" t="s">
        <v>4</v>
      </c>
      <c r="I6" s="3">
        <v>14.8</v>
      </c>
      <c r="J6" s="5">
        <v>-28.32</v>
      </c>
      <c r="K6" s="11" t="s">
        <v>79</v>
      </c>
      <c r="L6" s="11" t="s">
        <v>80</v>
      </c>
      <c r="M6" s="12" t="s">
        <v>16</v>
      </c>
      <c r="N6" s="13">
        <v>44315</v>
      </c>
      <c r="O6" t="s">
        <v>3</v>
      </c>
      <c r="P6" s="14">
        <v>98.632499999999993</v>
      </c>
      <c r="Q6" s="15">
        <v>0.46610000000000001</v>
      </c>
      <c r="R6" s="16">
        <v>111</v>
      </c>
      <c r="S6" s="16">
        <v>38</v>
      </c>
      <c r="T6" s="15">
        <v>2.95</v>
      </c>
      <c r="U6" s="17">
        <v>-16.097000000000001</v>
      </c>
      <c r="V6" s="2">
        <v>1.9812636960000001</v>
      </c>
      <c r="W6" s="32">
        <v>44312.584027777775</v>
      </c>
      <c r="X6" s="33" t="s">
        <v>3</v>
      </c>
      <c r="Y6" s="34">
        <v>5.05</v>
      </c>
      <c r="Z6" s="34">
        <v>24.7</v>
      </c>
      <c r="AA6" s="34">
        <v>20.7</v>
      </c>
      <c r="AB6" s="34">
        <v>53.94</v>
      </c>
      <c r="AC6" s="34">
        <v>0.39</v>
      </c>
      <c r="AD6" s="34">
        <v>10.36</v>
      </c>
      <c r="AE6" s="34">
        <v>2.2400000000000002</v>
      </c>
      <c r="AF6" s="34">
        <v>1131.46</v>
      </c>
      <c r="AG6" s="34">
        <v>1081.1025</v>
      </c>
      <c r="AH6" s="34">
        <v>-13.740912</v>
      </c>
      <c r="AI6" s="35">
        <v>0.65993203565949998</v>
      </c>
      <c r="AJ6" s="35"/>
      <c r="AK6" s="35"/>
      <c r="AL6" s="35"/>
    </row>
    <row r="7" spans="1:38" x14ac:dyDescent="0.2">
      <c r="A7" s="1" t="s">
        <v>17</v>
      </c>
      <c r="B7" s="1" t="s">
        <v>18</v>
      </c>
      <c r="C7" s="1" t="s">
        <v>19</v>
      </c>
      <c r="D7" s="2" t="s">
        <v>3</v>
      </c>
      <c r="E7" s="3">
        <v>104.6589</v>
      </c>
      <c r="F7" s="3">
        <v>0.47889999999999999</v>
      </c>
      <c r="G7" s="4" t="s">
        <v>4</v>
      </c>
      <c r="H7" s="4" t="s">
        <v>4</v>
      </c>
      <c r="I7" s="3">
        <v>36.04</v>
      </c>
      <c r="J7" s="5">
        <v>-28.779</v>
      </c>
      <c r="K7" s="11" t="s">
        <v>81</v>
      </c>
      <c r="L7" s="11" t="s">
        <v>82</v>
      </c>
      <c r="M7" s="12" t="s">
        <v>19</v>
      </c>
      <c r="N7" s="13">
        <v>44427</v>
      </c>
      <c r="O7" t="s">
        <v>3</v>
      </c>
      <c r="P7" s="14">
        <v>99.498000000000005</v>
      </c>
      <c r="Q7" s="15">
        <v>0.4577</v>
      </c>
      <c r="R7" s="16">
        <v>40</v>
      </c>
      <c r="S7" s="16">
        <v>37</v>
      </c>
      <c r="T7" s="15">
        <v>2.52</v>
      </c>
      <c r="U7" s="17">
        <v>-17.045000000000002</v>
      </c>
      <c r="V7" s="2">
        <v>2.0836396480000001</v>
      </c>
      <c r="W7" t="s">
        <v>125</v>
      </c>
      <c r="X7" t="s">
        <v>3</v>
      </c>
      <c r="Y7">
        <v>5.51</v>
      </c>
      <c r="Z7">
        <v>29.435000000000002</v>
      </c>
      <c r="AA7">
        <v>25.35</v>
      </c>
      <c r="AB7">
        <v>21.355</v>
      </c>
      <c r="AC7">
        <v>0.44999999999999996</v>
      </c>
      <c r="AD7">
        <v>15.215</v>
      </c>
      <c r="AE7">
        <v>5.5600000000000005</v>
      </c>
      <c r="AF7">
        <v>1226.2049999999999</v>
      </c>
      <c r="AG7">
        <v>1461.92615</v>
      </c>
      <c r="AH7">
        <v>-13.069607000000001</v>
      </c>
      <c r="AI7">
        <v>0.72969560963047941</v>
      </c>
      <c r="AK7">
        <v>13.89030579397286</v>
      </c>
      <c r="AL7">
        <f>AI7</f>
        <v>0.72969560963047941</v>
      </c>
    </row>
    <row r="8" spans="1:38" x14ac:dyDescent="0.2">
      <c r="A8" s="1" t="s">
        <v>20</v>
      </c>
      <c r="B8" s="1" t="s">
        <v>21</v>
      </c>
      <c r="C8" s="1" t="s">
        <v>22</v>
      </c>
      <c r="D8" s="2" t="s">
        <v>3</v>
      </c>
      <c r="E8" s="3">
        <v>106.10429999999999</v>
      </c>
      <c r="F8" s="3">
        <v>0.53580000000000005</v>
      </c>
      <c r="G8" s="4" t="s">
        <v>4</v>
      </c>
      <c r="H8" s="4" t="s">
        <v>4</v>
      </c>
      <c r="I8" s="5">
        <v>33.21</v>
      </c>
      <c r="J8" s="5">
        <v>-28.42</v>
      </c>
      <c r="K8" s="11" t="s">
        <v>83</v>
      </c>
      <c r="L8" s="11" t="s">
        <v>84</v>
      </c>
      <c r="M8" s="12" t="s">
        <v>25</v>
      </c>
      <c r="N8" s="13">
        <v>44493</v>
      </c>
      <c r="O8" t="s">
        <v>3</v>
      </c>
      <c r="P8" s="14">
        <v>109.7132</v>
      </c>
      <c r="Q8" s="15">
        <v>0.50549999999999995</v>
      </c>
      <c r="R8" s="16" t="s">
        <v>4</v>
      </c>
      <c r="S8" s="16" t="s">
        <v>4</v>
      </c>
      <c r="T8" s="15">
        <v>2.2999999999999998</v>
      </c>
      <c r="U8" s="17">
        <v>-16.55</v>
      </c>
      <c r="V8" s="2">
        <v>4.8347428949999998</v>
      </c>
      <c r="W8" s="39">
        <v>44466.477083333331</v>
      </c>
      <c r="X8" s="40" t="s">
        <v>3</v>
      </c>
      <c r="Y8" s="41">
        <v>4.9000000000000004</v>
      </c>
      <c r="Z8" s="41">
        <v>30.52</v>
      </c>
      <c r="AA8" s="41">
        <v>31.8</v>
      </c>
      <c r="AB8" s="41">
        <v>26.84</v>
      </c>
      <c r="AC8" s="41">
        <v>0.56000000000000005</v>
      </c>
      <c r="AD8" s="41">
        <v>12.56</v>
      </c>
      <c r="AE8" s="41">
        <v>4.55</v>
      </c>
      <c r="AF8" s="41">
        <v>1142.58</v>
      </c>
      <c r="AG8" s="41">
        <v>1948.68</v>
      </c>
      <c r="AH8" s="41">
        <v>-12.69239</v>
      </c>
      <c r="AI8" s="42">
        <v>0.58288602667799105</v>
      </c>
      <c r="AJ8" s="42"/>
      <c r="AK8" s="42">
        <v>2.6060490454418699</v>
      </c>
      <c r="AL8" s="42">
        <f>AI8</f>
        <v>0.58288602667799105</v>
      </c>
    </row>
    <row r="9" spans="1:38" x14ac:dyDescent="0.2">
      <c r="A9" s="1" t="s">
        <v>23</v>
      </c>
      <c r="B9" s="1" t="s">
        <v>24</v>
      </c>
      <c r="C9" s="1" t="s">
        <v>25</v>
      </c>
      <c r="D9" s="2" t="s">
        <v>3</v>
      </c>
      <c r="E9" s="3">
        <v>104.49039999999999</v>
      </c>
      <c r="F9" s="3">
        <v>0.48139999999999999</v>
      </c>
      <c r="G9" s="4" t="s">
        <v>4</v>
      </c>
      <c r="H9" s="4" t="s">
        <v>4</v>
      </c>
      <c r="I9" s="3">
        <v>22.15</v>
      </c>
      <c r="J9" s="5">
        <v>-27.984999999999999</v>
      </c>
      <c r="K9" s="11" t="s">
        <v>85</v>
      </c>
      <c r="L9" s="11" t="s">
        <v>86</v>
      </c>
      <c r="M9" s="12" t="s">
        <v>28</v>
      </c>
      <c r="N9" s="13">
        <v>44684</v>
      </c>
      <c r="O9" t="s">
        <v>3</v>
      </c>
      <c r="P9" s="14">
        <v>101.2383</v>
      </c>
      <c r="Q9" s="15">
        <v>0.48170000000000002</v>
      </c>
      <c r="R9" s="16" t="s">
        <v>4</v>
      </c>
      <c r="S9" s="16" t="s">
        <v>4</v>
      </c>
      <c r="T9" s="15">
        <v>1.55</v>
      </c>
      <c r="U9" s="17">
        <v>-17.321999999999999</v>
      </c>
      <c r="V9" s="2">
        <v>2.4860604880000001</v>
      </c>
      <c r="W9" s="32">
        <v>44495.664583333331</v>
      </c>
      <c r="X9" s="33" t="s">
        <v>3</v>
      </c>
      <c r="Y9" s="34">
        <v>4.83</v>
      </c>
      <c r="Z9" s="34">
        <v>26.75</v>
      </c>
      <c r="AA9" s="34">
        <v>28.5</v>
      </c>
      <c r="AB9" s="34">
        <v>25.99</v>
      </c>
      <c r="AC9" s="34">
        <v>0.48</v>
      </c>
      <c r="AD9" s="34">
        <v>11.52</v>
      </c>
      <c r="AE9" s="34">
        <v>4.4800000000000004</v>
      </c>
      <c r="AF9" s="34">
        <v>953.19200000000001</v>
      </c>
      <c r="AG9" s="34">
        <v>1569.4863</v>
      </c>
      <c r="AH9" s="34">
        <v>-13.039296999999999</v>
      </c>
      <c r="AI9" s="35">
        <v>0.63855058284324795</v>
      </c>
      <c r="AJ9" s="35"/>
      <c r="AK9" s="35">
        <v>1.6486903427736499</v>
      </c>
      <c r="AL9" s="35">
        <f>AI9</f>
        <v>0.63855058284324795</v>
      </c>
    </row>
    <row r="10" spans="1:38" x14ac:dyDescent="0.2">
      <c r="A10" s="1" t="s">
        <v>26</v>
      </c>
      <c r="B10" s="1" t="s">
        <v>27</v>
      </c>
      <c r="C10" s="1" t="s">
        <v>28</v>
      </c>
      <c r="D10" s="2" t="s">
        <v>3</v>
      </c>
      <c r="E10" s="3">
        <v>106.0802</v>
      </c>
      <c r="F10" s="3">
        <v>0.50419999999999998</v>
      </c>
      <c r="G10" s="4" t="s">
        <v>4</v>
      </c>
      <c r="H10" s="4" t="s">
        <v>4</v>
      </c>
      <c r="I10" s="3">
        <v>17.38</v>
      </c>
      <c r="J10" s="5">
        <v>-28.428000000000001</v>
      </c>
      <c r="K10" s="11" t="s">
        <v>87</v>
      </c>
      <c r="L10" s="11" t="s">
        <v>88</v>
      </c>
      <c r="M10" s="18" t="s">
        <v>34</v>
      </c>
      <c r="N10" s="13">
        <v>44858</v>
      </c>
      <c r="O10" t="s">
        <v>3</v>
      </c>
      <c r="P10" s="14">
        <v>96.9084</v>
      </c>
      <c r="Q10" s="15">
        <v>0.45369999999999999</v>
      </c>
      <c r="R10" s="16">
        <v>252</v>
      </c>
      <c r="S10" s="16">
        <v>38</v>
      </c>
      <c r="T10" s="15">
        <v>1.33</v>
      </c>
      <c r="U10" s="17">
        <v>-15.984</v>
      </c>
      <c r="V10" s="2">
        <v>3.2466057350000002</v>
      </c>
      <c r="W10" s="32">
        <v>44683.59375</v>
      </c>
      <c r="X10" s="33" t="s">
        <v>3</v>
      </c>
      <c r="Y10" s="34">
        <v>5.07</v>
      </c>
      <c r="Z10" s="34">
        <v>21.68</v>
      </c>
      <c r="AA10" s="34">
        <v>22.1</v>
      </c>
      <c r="AB10" s="34">
        <v>58.83</v>
      </c>
      <c r="AC10" s="34">
        <v>0.43</v>
      </c>
      <c r="AD10" s="34">
        <v>12.85</v>
      </c>
      <c r="AE10" s="34">
        <v>3.22</v>
      </c>
      <c r="AF10" s="34">
        <v>898.61300000000006</v>
      </c>
      <c r="AG10" s="34">
        <v>1700</v>
      </c>
      <c r="AH10" s="34">
        <v>-13.745710000000001</v>
      </c>
      <c r="AI10" s="35">
        <v>0.62791801140371495</v>
      </c>
      <c r="AJ10" s="35">
        <v>711.16017255870395</v>
      </c>
      <c r="AK10" s="35"/>
      <c r="AL10" s="35">
        <v>0.62784841264659697</v>
      </c>
    </row>
    <row r="11" spans="1:38" x14ac:dyDescent="0.2">
      <c r="A11" s="1" t="s">
        <v>29</v>
      </c>
      <c r="B11" s="1" t="s">
        <v>30</v>
      </c>
      <c r="C11" s="6" t="s">
        <v>31</v>
      </c>
      <c r="D11" s="2" t="s">
        <v>3</v>
      </c>
      <c r="E11" s="7">
        <v>104.2628</v>
      </c>
      <c r="F11" s="7">
        <v>0.45450000000000002</v>
      </c>
      <c r="G11" s="7" t="s">
        <v>4</v>
      </c>
      <c r="H11" s="7" t="s">
        <v>4</v>
      </c>
      <c r="I11" s="7">
        <v>24.1</v>
      </c>
      <c r="J11" s="7">
        <v>-28.119</v>
      </c>
      <c r="K11" s="11" t="s">
        <v>89</v>
      </c>
      <c r="L11" s="11" t="s">
        <v>90</v>
      </c>
      <c r="M11" s="11" t="s">
        <v>31</v>
      </c>
      <c r="N11" s="13">
        <v>44796</v>
      </c>
      <c r="O11" t="s">
        <v>3</v>
      </c>
      <c r="P11" s="15">
        <v>99.284899999999993</v>
      </c>
      <c r="Q11" s="15">
        <v>0.45579999999999998</v>
      </c>
      <c r="R11" s="16">
        <v>58</v>
      </c>
      <c r="S11" s="16">
        <v>37</v>
      </c>
      <c r="T11" s="15">
        <v>3.82</v>
      </c>
      <c r="U11" s="17">
        <v>-18.472999999999999</v>
      </c>
      <c r="V11" s="2">
        <v>0.28571106600000001</v>
      </c>
      <c r="W11" s="39" t="s">
        <v>126</v>
      </c>
      <c r="X11" s="40" t="s">
        <v>3</v>
      </c>
      <c r="Y11" s="41">
        <v>5.7799999999999994</v>
      </c>
      <c r="Z11" s="41">
        <v>26.9</v>
      </c>
      <c r="AA11" s="41">
        <v>20.9</v>
      </c>
      <c r="AB11" s="41">
        <v>28.67</v>
      </c>
      <c r="AC11" s="41">
        <v>0.4</v>
      </c>
      <c r="AD11" s="41">
        <v>18.765000000000001</v>
      </c>
      <c r="AE11" s="41">
        <v>2.83</v>
      </c>
      <c r="AF11" s="41">
        <v>1128.9949999999999</v>
      </c>
      <c r="AG11" s="41">
        <v>1450</v>
      </c>
      <c r="AH11" s="41">
        <v>-13.042541</v>
      </c>
      <c r="AI11" s="41">
        <v>0.79067267991136703</v>
      </c>
      <c r="AJ11" s="41">
        <v>1303.0335319723099</v>
      </c>
      <c r="AK11" s="41">
        <v>14.225639528177199</v>
      </c>
      <c r="AL11" s="41">
        <v>0.86932337618368205</v>
      </c>
    </row>
    <row r="12" spans="1:38" x14ac:dyDescent="0.2">
      <c r="A12" s="1" t="s">
        <v>32</v>
      </c>
      <c r="B12" s="1" t="s">
        <v>33</v>
      </c>
      <c r="C12" s="1" t="s">
        <v>34</v>
      </c>
      <c r="D12" s="2" t="s">
        <v>3</v>
      </c>
      <c r="E12" s="3">
        <v>103.57470000000001</v>
      </c>
      <c r="F12" s="3">
        <v>0.47439999999999999</v>
      </c>
      <c r="G12" s="4" t="s">
        <v>4</v>
      </c>
      <c r="H12" s="4" t="s">
        <v>4</v>
      </c>
      <c r="I12" s="3">
        <v>17.489999999999998</v>
      </c>
      <c r="J12" s="5">
        <v>-27.276</v>
      </c>
      <c r="V12" s="2">
        <v>0.56017182700000001</v>
      </c>
      <c r="W12" s="39">
        <v>44859.68472222222</v>
      </c>
      <c r="X12" s="40" t="s">
        <v>3</v>
      </c>
      <c r="Y12" s="41">
        <v>5.61</v>
      </c>
      <c r="Z12" s="41">
        <v>26.74</v>
      </c>
      <c r="AA12" s="41">
        <v>21.6</v>
      </c>
      <c r="AB12" s="41">
        <v>24.39</v>
      </c>
      <c r="AC12" s="41">
        <v>0.39</v>
      </c>
      <c r="AD12" s="41">
        <v>23.73</v>
      </c>
      <c r="AE12" s="41">
        <v>3.27</v>
      </c>
      <c r="AF12" s="41">
        <v>1068.24</v>
      </c>
      <c r="AG12" s="41">
        <v>1800</v>
      </c>
      <c r="AH12" s="41">
        <v>-12.903705</v>
      </c>
      <c r="AI12" s="42"/>
      <c r="AJ12" s="42"/>
      <c r="AK12" s="42"/>
      <c r="AL12" s="42"/>
    </row>
    <row r="13" spans="1:38" s="27" customFormat="1" x14ac:dyDescent="0.2">
      <c r="A13" s="19" t="s">
        <v>35</v>
      </c>
      <c r="B13" s="19" t="s">
        <v>36</v>
      </c>
      <c r="C13" s="19" t="s">
        <v>2</v>
      </c>
      <c r="D13" s="20" t="s">
        <v>37</v>
      </c>
      <c r="E13" s="21">
        <v>100</v>
      </c>
      <c r="F13" s="21">
        <v>0.45739999999999997</v>
      </c>
      <c r="G13" s="22" t="s">
        <v>4</v>
      </c>
      <c r="H13" s="22" t="s">
        <v>4</v>
      </c>
      <c r="I13" s="21">
        <v>7.63</v>
      </c>
      <c r="J13" s="23">
        <v>-28.693999999999999</v>
      </c>
      <c r="K13" s="24" t="s">
        <v>91</v>
      </c>
      <c r="L13" s="24" t="s">
        <v>92</v>
      </c>
      <c r="M13" s="25" t="s">
        <v>2</v>
      </c>
      <c r="N13" s="26">
        <v>43901</v>
      </c>
      <c r="O13" s="27" t="s">
        <v>37</v>
      </c>
      <c r="P13" s="28">
        <v>103.1794</v>
      </c>
      <c r="Q13" s="29">
        <v>0.47489999999999999</v>
      </c>
      <c r="R13" s="30" t="s">
        <v>4</v>
      </c>
      <c r="S13" s="30" t="s">
        <v>4</v>
      </c>
      <c r="T13" s="29">
        <v>5.24</v>
      </c>
      <c r="U13" s="31">
        <v>-22.867000000000001</v>
      </c>
      <c r="V13">
        <v>0.29887056499999998</v>
      </c>
      <c r="W13" s="43">
        <v>43901.694444444445</v>
      </c>
      <c r="X13" s="44" t="s">
        <v>37</v>
      </c>
      <c r="Y13" s="45">
        <v>5.3</v>
      </c>
      <c r="Z13" s="45">
        <v>30</v>
      </c>
      <c r="AA13" s="45">
        <v>10.8833</v>
      </c>
      <c r="AB13" s="45">
        <v>4.76</v>
      </c>
      <c r="AC13" s="45">
        <v>0.1991</v>
      </c>
      <c r="AD13" s="45">
        <v>3.44</v>
      </c>
      <c r="AE13" s="45">
        <v>2.19</v>
      </c>
      <c r="AF13" s="45">
        <v>1630.79</v>
      </c>
      <c r="AG13" s="45">
        <v>530.6164</v>
      </c>
      <c r="AH13" s="45">
        <v>-13.01881</v>
      </c>
      <c r="AI13" s="46">
        <v>2.4126384278196702</v>
      </c>
      <c r="AJ13" s="46">
        <v>2542.34614259822</v>
      </c>
      <c r="AK13" s="46"/>
      <c r="AL13" s="46">
        <v>2.2882620626181902</v>
      </c>
    </row>
    <row r="14" spans="1:38" x14ac:dyDescent="0.2">
      <c r="A14" s="1" t="s">
        <v>38</v>
      </c>
      <c r="B14" s="1" t="s">
        <v>39</v>
      </c>
      <c r="C14" s="1" t="s">
        <v>7</v>
      </c>
      <c r="D14" s="2" t="s">
        <v>37</v>
      </c>
      <c r="E14" s="3">
        <v>105.7137</v>
      </c>
      <c r="F14" s="3">
        <v>0.48570000000000002</v>
      </c>
      <c r="G14" s="4" t="s">
        <v>4</v>
      </c>
      <c r="H14" s="4" t="s">
        <v>4</v>
      </c>
      <c r="I14" s="5">
        <v>18.3</v>
      </c>
      <c r="J14" s="5">
        <v>-28.968</v>
      </c>
      <c r="V14" s="2">
        <v>2.7977782000000002</v>
      </c>
      <c r="W14" s="43">
        <v>43948.635416666664</v>
      </c>
      <c r="X14" s="44" t="s">
        <v>37</v>
      </c>
      <c r="Y14" s="45">
        <v>4.72</v>
      </c>
      <c r="Z14" s="45">
        <v>30</v>
      </c>
      <c r="AA14" s="45">
        <v>23.146699999999999</v>
      </c>
      <c r="AB14" s="45">
        <v>7.32</v>
      </c>
      <c r="AC14" s="45">
        <v>0.37609999999999999</v>
      </c>
      <c r="AD14" s="45">
        <v>5.68</v>
      </c>
      <c r="AE14" s="45">
        <v>1.72</v>
      </c>
      <c r="AF14" s="45">
        <v>1147.3699999999999</v>
      </c>
      <c r="AG14" s="45">
        <v>864.38670000000002</v>
      </c>
      <c r="AH14" s="45">
        <v>-13.47376</v>
      </c>
      <c r="AI14" s="46">
        <v>1.53228854349357</v>
      </c>
      <c r="AJ14" s="46">
        <v>1695.3964687151099</v>
      </c>
      <c r="AK14" s="46"/>
      <c r="AL14" s="46">
        <v>1.5104388139343099</v>
      </c>
    </row>
    <row r="15" spans="1:38" x14ac:dyDescent="0.2">
      <c r="A15" s="1" t="s">
        <v>40</v>
      </c>
      <c r="B15" s="1" t="s">
        <v>41</v>
      </c>
      <c r="C15" s="1" t="s">
        <v>10</v>
      </c>
      <c r="D15" s="2" t="s">
        <v>37</v>
      </c>
      <c r="E15" s="3">
        <v>104.4345</v>
      </c>
      <c r="F15" s="3">
        <v>0.47960000000000003</v>
      </c>
      <c r="G15" s="4" t="s">
        <v>4</v>
      </c>
      <c r="H15" s="4" t="s">
        <v>4</v>
      </c>
      <c r="I15" s="5">
        <v>43</v>
      </c>
      <c r="J15" s="5">
        <v>-28.7</v>
      </c>
      <c r="K15" s="11" t="s">
        <v>93</v>
      </c>
      <c r="L15" s="11" t="s">
        <v>94</v>
      </c>
      <c r="M15" s="12" t="s">
        <v>10</v>
      </c>
      <c r="N15" s="13">
        <v>44071</v>
      </c>
      <c r="O15" t="s">
        <v>37</v>
      </c>
      <c r="P15" s="14">
        <v>104.1057</v>
      </c>
      <c r="Q15" s="15">
        <v>0.4536</v>
      </c>
      <c r="R15" s="16" t="s">
        <v>4</v>
      </c>
      <c r="S15" s="16" t="s">
        <v>4</v>
      </c>
      <c r="T15" s="15">
        <v>7.28</v>
      </c>
      <c r="U15" s="17">
        <v>-24.890999999999998</v>
      </c>
      <c r="V15">
        <v>1.7957520000000001E-3</v>
      </c>
      <c r="W15" s="43" t="s">
        <v>127</v>
      </c>
      <c r="X15" t="s">
        <v>37</v>
      </c>
      <c r="Y15">
        <v>5.26</v>
      </c>
      <c r="Z15">
        <v>35</v>
      </c>
      <c r="AA15">
        <v>15.90335</v>
      </c>
      <c r="AB15">
        <v>7.43</v>
      </c>
      <c r="AC15">
        <v>0.30004999999999998</v>
      </c>
      <c r="AD15">
        <v>11.120000000000001</v>
      </c>
      <c r="AE15">
        <v>11.21</v>
      </c>
      <c r="AF15">
        <v>1910.0650000000001</v>
      </c>
      <c r="AG15">
        <v>673.25350000000003</v>
      </c>
      <c r="AH15">
        <v>-13.2013905</v>
      </c>
      <c r="AI15">
        <v>9.2250958521134052</v>
      </c>
      <c r="AK15">
        <v>15.864106259692075</v>
      </c>
      <c r="AL15">
        <f>AI15</f>
        <v>9.2250958521134052</v>
      </c>
    </row>
    <row r="16" spans="1:38" x14ac:dyDescent="0.2">
      <c r="A16" s="1" t="s">
        <v>42</v>
      </c>
      <c r="B16" s="1" t="s">
        <v>43</v>
      </c>
      <c r="C16" s="1" t="s">
        <v>13</v>
      </c>
      <c r="D16" s="2" t="s">
        <v>37</v>
      </c>
      <c r="E16" s="3">
        <v>108.0196</v>
      </c>
      <c r="F16" s="3">
        <v>0.48430000000000001</v>
      </c>
      <c r="G16" s="4" t="s">
        <v>4</v>
      </c>
      <c r="H16" s="4" t="s">
        <v>4</v>
      </c>
      <c r="I16" s="3">
        <v>23.91</v>
      </c>
      <c r="J16" s="5">
        <v>-29.324999999999999</v>
      </c>
      <c r="K16" s="11" t="s">
        <v>95</v>
      </c>
      <c r="L16" s="11" t="s">
        <v>96</v>
      </c>
      <c r="M16" s="12" t="s">
        <v>13</v>
      </c>
      <c r="N16" s="13">
        <v>44125</v>
      </c>
      <c r="O16" t="s">
        <v>37</v>
      </c>
      <c r="P16" s="14">
        <v>103.3997</v>
      </c>
      <c r="Q16" s="15">
        <v>0.49020000000000002</v>
      </c>
      <c r="R16" s="16" t="s">
        <v>4</v>
      </c>
      <c r="S16" s="16" t="s">
        <v>4</v>
      </c>
      <c r="T16" s="15">
        <v>4.28</v>
      </c>
      <c r="U16" s="17">
        <v>-22.738</v>
      </c>
      <c r="V16" s="2">
        <v>0.98031077300000002</v>
      </c>
      <c r="W16" s="43">
        <v>44124.568055555559</v>
      </c>
      <c r="X16" s="44" t="s">
        <v>37</v>
      </c>
      <c r="Y16" s="45">
        <v>4.6900000000000004</v>
      </c>
      <c r="Z16" s="45">
        <v>33</v>
      </c>
      <c r="AA16" s="45">
        <v>23.5</v>
      </c>
      <c r="AB16" s="45">
        <v>6.7</v>
      </c>
      <c r="AC16" s="45">
        <v>0.38</v>
      </c>
      <c r="AD16" s="45">
        <v>5.27</v>
      </c>
      <c r="AE16" s="45">
        <v>5.84</v>
      </c>
      <c r="AF16" s="45">
        <v>1489.79</v>
      </c>
      <c r="AG16" s="45">
        <v>1021.1128</v>
      </c>
      <c r="AH16" s="45">
        <v>-13.019297</v>
      </c>
      <c r="AI16" s="46">
        <v>2.3439550277055399</v>
      </c>
      <c r="AJ16" s="46">
        <v>2808.3906590654401</v>
      </c>
      <c r="AK16" s="46"/>
      <c r="AL16" s="46">
        <v>2.3109001218860699</v>
      </c>
    </row>
    <row r="17" spans="1:38" x14ac:dyDescent="0.2">
      <c r="A17" s="1" t="s">
        <v>44</v>
      </c>
      <c r="B17" s="1" t="s">
        <v>45</v>
      </c>
      <c r="C17" s="1" t="s">
        <v>16</v>
      </c>
      <c r="D17" s="2" t="s">
        <v>37</v>
      </c>
      <c r="E17" s="3">
        <v>106.7024</v>
      </c>
      <c r="F17" s="3">
        <v>0.48770000000000002</v>
      </c>
      <c r="G17" s="4" t="s">
        <v>4</v>
      </c>
      <c r="H17" s="4" t="s">
        <v>4</v>
      </c>
      <c r="I17" s="3">
        <v>14.5</v>
      </c>
      <c r="J17" s="5">
        <v>-28.53</v>
      </c>
      <c r="K17" s="11" t="s">
        <v>97</v>
      </c>
      <c r="L17" s="11" t="s">
        <v>98</v>
      </c>
      <c r="M17" s="12" t="s">
        <v>16</v>
      </c>
      <c r="N17" s="13">
        <v>44315</v>
      </c>
      <c r="O17" t="s">
        <v>37</v>
      </c>
      <c r="P17" s="14">
        <v>102.29170000000001</v>
      </c>
      <c r="Q17" s="15">
        <v>0.48380000000000001</v>
      </c>
      <c r="R17" s="16" t="s">
        <v>4</v>
      </c>
      <c r="S17" s="16" t="s">
        <v>4</v>
      </c>
      <c r="T17" s="15">
        <v>2.73</v>
      </c>
      <c r="U17" s="17">
        <v>-19.221</v>
      </c>
      <c r="V17" s="2">
        <v>1.9812636960000001</v>
      </c>
      <c r="W17" s="39">
        <v>44314.682638888888</v>
      </c>
      <c r="X17" s="40" t="s">
        <v>37</v>
      </c>
      <c r="Y17" s="41">
        <v>4.7300000000000004</v>
      </c>
      <c r="Z17" s="41">
        <v>23.46</v>
      </c>
      <c r="AA17" s="41">
        <v>18.2</v>
      </c>
      <c r="AB17" s="41">
        <v>6.54</v>
      </c>
      <c r="AC17" s="41">
        <v>0.28000000000000003</v>
      </c>
      <c r="AD17" s="41">
        <v>4.21</v>
      </c>
      <c r="AE17" s="41">
        <v>2.95</v>
      </c>
      <c r="AF17" s="41">
        <v>1111.73</v>
      </c>
      <c r="AG17" s="41">
        <v>641.4384</v>
      </c>
      <c r="AH17" s="41">
        <v>-13.654695</v>
      </c>
      <c r="AI17" s="42">
        <v>1.2142766025215199</v>
      </c>
      <c r="AJ17" s="42"/>
      <c r="AK17" s="42"/>
      <c r="AL17" s="42">
        <f>AI17</f>
        <v>1.2142766025215199</v>
      </c>
    </row>
    <row r="18" spans="1:38" x14ac:dyDescent="0.2">
      <c r="A18" s="1" t="s">
        <v>46</v>
      </c>
      <c r="B18" s="1" t="s">
        <v>47</v>
      </c>
      <c r="C18" s="1" t="s">
        <v>19</v>
      </c>
      <c r="D18" s="2" t="s">
        <v>37</v>
      </c>
      <c r="E18" s="3">
        <v>106.13639999999999</v>
      </c>
      <c r="F18" s="3">
        <v>0.46239999999999998</v>
      </c>
      <c r="G18" s="4" t="s">
        <v>4</v>
      </c>
      <c r="H18" s="4" t="s">
        <v>4</v>
      </c>
      <c r="I18" s="3">
        <v>39.36</v>
      </c>
      <c r="J18" s="5">
        <v>-29.097999999999999</v>
      </c>
      <c r="K18" s="11" t="s">
        <v>99</v>
      </c>
      <c r="L18" s="11" t="s">
        <v>100</v>
      </c>
      <c r="M18" s="12" t="s">
        <v>19</v>
      </c>
      <c r="N18" s="13">
        <v>44427</v>
      </c>
      <c r="O18" t="s">
        <v>37</v>
      </c>
      <c r="P18" s="14">
        <v>104.8813</v>
      </c>
      <c r="Q18" s="15">
        <v>0.48110000000000003</v>
      </c>
      <c r="R18" s="16" t="s">
        <v>4</v>
      </c>
      <c r="S18" s="16" t="s">
        <v>4</v>
      </c>
      <c r="T18" s="15">
        <v>3.26</v>
      </c>
      <c r="U18" s="17">
        <v>-22.181999999999999</v>
      </c>
      <c r="V18" s="2">
        <v>2.0836396480000001</v>
      </c>
      <c r="W18" s="39" t="s">
        <v>128</v>
      </c>
      <c r="X18" s="40" t="s">
        <v>37</v>
      </c>
      <c r="Y18" s="41">
        <v>4.83</v>
      </c>
      <c r="Z18" s="41">
        <v>28.61</v>
      </c>
      <c r="AA18" s="41">
        <v>30.15</v>
      </c>
      <c r="AB18" s="41">
        <v>9.61</v>
      </c>
      <c r="AC18" s="41">
        <v>0.49</v>
      </c>
      <c r="AD18" s="41">
        <v>8.5549999999999997</v>
      </c>
      <c r="AE18" s="41">
        <v>5.2850000000000001</v>
      </c>
      <c r="AF18" s="41">
        <v>931.59550000000002</v>
      </c>
      <c r="AG18" s="41">
        <v>1613.0462</v>
      </c>
      <c r="AH18" s="41">
        <v>-12.885248000000001</v>
      </c>
      <c r="AI18" s="41">
        <v>2.6900092390010251</v>
      </c>
      <c r="AJ18" s="41"/>
      <c r="AK18" s="41">
        <v>2.9837654456601199</v>
      </c>
      <c r="AL18" s="41">
        <f>AI18</f>
        <v>2.6900092390010251</v>
      </c>
    </row>
    <row r="19" spans="1:38" x14ac:dyDescent="0.2">
      <c r="A19" s="1" t="s">
        <v>48</v>
      </c>
      <c r="B19" s="1" t="s">
        <v>49</v>
      </c>
      <c r="C19" s="1" t="s">
        <v>22</v>
      </c>
      <c r="D19" s="2" t="s">
        <v>37</v>
      </c>
      <c r="E19" s="3">
        <v>107.0742</v>
      </c>
      <c r="F19" s="3">
        <v>0.51770000000000005</v>
      </c>
      <c r="G19" s="4" t="s">
        <v>4</v>
      </c>
      <c r="H19" s="4" t="s">
        <v>4</v>
      </c>
      <c r="I19" s="5">
        <v>38.04</v>
      </c>
      <c r="J19" s="5">
        <v>-28.648</v>
      </c>
      <c r="K19" s="11" t="s">
        <v>101</v>
      </c>
      <c r="L19" s="11" t="s">
        <v>102</v>
      </c>
      <c r="M19" s="12" t="s">
        <v>25</v>
      </c>
      <c r="N19" s="13">
        <v>44493</v>
      </c>
      <c r="O19" t="s">
        <v>37</v>
      </c>
      <c r="P19" s="14">
        <v>156.6499</v>
      </c>
      <c r="Q19" s="15">
        <v>0.70120000000000005</v>
      </c>
      <c r="R19" s="16" t="s">
        <v>4</v>
      </c>
      <c r="S19" s="16" t="s">
        <v>4</v>
      </c>
      <c r="T19" s="15">
        <v>4.28</v>
      </c>
      <c r="U19" s="17">
        <v>-22.381</v>
      </c>
      <c r="V19" s="2">
        <v>4.8347428949999998</v>
      </c>
      <c r="W19" s="43">
        <v>44466.507638888892</v>
      </c>
      <c r="X19" s="44" t="s">
        <v>37</v>
      </c>
      <c r="Y19" s="45">
        <v>4.5</v>
      </c>
      <c r="Z19" s="45">
        <v>32.99</v>
      </c>
      <c r="AA19" s="45">
        <v>35.6</v>
      </c>
      <c r="AB19" s="45">
        <v>9.39</v>
      </c>
      <c r="AC19" s="45">
        <v>0.56999999999999995</v>
      </c>
      <c r="AD19" s="45">
        <v>9.7899999999999991</v>
      </c>
      <c r="AE19" s="45">
        <v>5.0599999999999996</v>
      </c>
      <c r="AF19" s="45">
        <v>953.71500000000003</v>
      </c>
      <c r="AG19" s="45">
        <v>1588.9444000000001</v>
      </c>
      <c r="AH19" s="45">
        <v>-12.691136999999999</v>
      </c>
      <c r="AI19" s="46">
        <v>1.8093386698979299</v>
      </c>
      <c r="AJ19" s="46"/>
      <c r="AK19" s="46"/>
      <c r="AL19" s="46">
        <f>AI19</f>
        <v>1.8093386698979299</v>
      </c>
    </row>
    <row r="20" spans="1:38" x14ac:dyDescent="0.2">
      <c r="A20" s="1" t="s">
        <v>50</v>
      </c>
      <c r="B20" s="1" t="s">
        <v>51</v>
      </c>
      <c r="C20" s="1" t="s">
        <v>25</v>
      </c>
      <c r="D20" s="2" t="s">
        <v>37</v>
      </c>
      <c r="E20" s="3">
        <v>105.9919</v>
      </c>
      <c r="F20" s="3">
        <v>0.46899999999999997</v>
      </c>
      <c r="G20" s="4" t="s">
        <v>4</v>
      </c>
      <c r="H20" s="4" t="s">
        <v>4</v>
      </c>
      <c r="I20" s="3">
        <v>17.95</v>
      </c>
      <c r="J20" s="5">
        <v>-28.568000000000001</v>
      </c>
      <c r="K20" s="11" t="s">
        <v>103</v>
      </c>
      <c r="L20" s="11" t="s">
        <v>104</v>
      </c>
      <c r="M20" s="12" t="s">
        <v>28</v>
      </c>
      <c r="N20" s="13">
        <v>44684</v>
      </c>
      <c r="O20" t="s">
        <v>37</v>
      </c>
      <c r="P20" s="14">
        <v>102.68049999999999</v>
      </c>
      <c r="Q20" s="15">
        <v>0.46639999999999998</v>
      </c>
      <c r="R20" s="16" t="s">
        <v>4</v>
      </c>
      <c r="S20" s="16" t="s">
        <v>4</v>
      </c>
      <c r="T20" s="15">
        <v>2.5099999999999998</v>
      </c>
      <c r="U20" s="17">
        <v>-19.686</v>
      </c>
      <c r="V20" s="2">
        <v>2.4860604880000001</v>
      </c>
      <c r="W20" s="43">
        <v>44495.739583333336</v>
      </c>
      <c r="X20" s="44" t="s">
        <v>37</v>
      </c>
      <c r="Y20" s="45">
        <v>4.46</v>
      </c>
      <c r="Z20" s="45">
        <v>27.92</v>
      </c>
      <c r="AA20" s="45">
        <v>26.7</v>
      </c>
      <c r="AB20" s="45">
        <v>5.39</v>
      </c>
      <c r="AC20" s="45">
        <v>0.42</v>
      </c>
      <c r="AD20" s="45">
        <v>8.0500000000000007</v>
      </c>
      <c r="AE20" s="45">
        <v>4.75</v>
      </c>
      <c r="AF20" s="45">
        <v>948.79300000000001</v>
      </c>
      <c r="AG20" s="45">
        <v>1100.3516</v>
      </c>
      <c r="AH20" s="45">
        <v>-13.098112</v>
      </c>
      <c r="AI20" s="46"/>
      <c r="AJ20" s="46"/>
      <c r="AK20" s="46"/>
      <c r="AL20" s="46"/>
    </row>
    <row r="21" spans="1:38" x14ac:dyDescent="0.2">
      <c r="A21" s="1" t="s">
        <v>52</v>
      </c>
      <c r="B21" s="1" t="s">
        <v>53</v>
      </c>
      <c r="C21" s="1" t="s">
        <v>28</v>
      </c>
      <c r="D21" s="2" t="s">
        <v>37</v>
      </c>
      <c r="E21" s="3">
        <v>106.0802</v>
      </c>
      <c r="F21" s="3">
        <v>0.46560000000000001</v>
      </c>
      <c r="G21" s="4" t="s">
        <v>4</v>
      </c>
      <c r="H21" s="4" t="s">
        <v>4</v>
      </c>
      <c r="I21" s="3">
        <v>14.29</v>
      </c>
      <c r="J21" s="5">
        <v>-28.599</v>
      </c>
      <c r="K21" s="11" t="s">
        <v>105</v>
      </c>
      <c r="L21" s="11" t="s">
        <v>106</v>
      </c>
      <c r="M21" s="18" t="s">
        <v>34</v>
      </c>
      <c r="N21" s="13">
        <v>44858</v>
      </c>
      <c r="O21" t="s">
        <v>37</v>
      </c>
      <c r="P21" s="14">
        <v>101.8574</v>
      </c>
      <c r="Q21" s="15">
        <v>0.45329999999999998</v>
      </c>
      <c r="R21" s="16" t="s">
        <v>4</v>
      </c>
      <c r="S21" s="16" t="s">
        <v>4</v>
      </c>
      <c r="T21" s="15">
        <v>2.78</v>
      </c>
      <c r="U21" s="17">
        <v>-22.506</v>
      </c>
      <c r="V21" s="2">
        <v>3.2466057350000002</v>
      </c>
      <c r="W21" s="43">
        <v>44683.5</v>
      </c>
      <c r="X21" s="44" t="s">
        <v>37</v>
      </c>
      <c r="Y21" s="45">
        <v>4.76</v>
      </c>
      <c r="Z21" s="45">
        <v>21.62</v>
      </c>
      <c r="AA21" s="45">
        <v>18.100000000000001</v>
      </c>
      <c r="AB21" s="45">
        <v>4.59</v>
      </c>
      <c r="AC21" s="45">
        <v>0.28999999999999998</v>
      </c>
      <c r="AD21" s="45">
        <v>7.01</v>
      </c>
      <c r="AE21" s="45">
        <v>3.31</v>
      </c>
      <c r="AF21" s="45">
        <v>804.30600000000004</v>
      </c>
      <c r="AG21" s="45">
        <v>760</v>
      </c>
      <c r="AH21" s="45">
        <v>-13.816157</v>
      </c>
      <c r="AI21" s="46">
        <v>1.1802338542103299</v>
      </c>
      <c r="AJ21" s="46">
        <v>1339.4732612269499</v>
      </c>
      <c r="AK21" s="46"/>
      <c r="AL21" s="46">
        <v>1.1801029868711099</v>
      </c>
    </row>
    <row r="22" spans="1:38" x14ac:dyDescent="0.2">
      <c r="A22" s="1" t="s">
        <v>54</v>
      </c>
      <c r="B22" s="1" t="s">
        <v>55</v>
      </c>
      <c r="C22" s="6" t="s">
        <v>31</v>
      </c>
      <c r="D22" s="2" t="s">
        <v>37</v>
      </c>
      <c r="E22" s="7">
        <v>106.7341</v>
      </c>
      <c r="F22" s="7">
        <v>0.48870000000000002</v>
      </c>
      <c r="G22" s="7" t="s">
        <v>4</v>
      </c>
      <c r="H22" s="7" t="s">
        <v>4</v>
      </c>
      <c r="I22" s="7">
        <v>29.1</v>
      </c>
      <c r="J22" s="7">
        <v>-28.565999999999999</v>
      </c>
      <c r="K22" s="11" t="s">
        <v>107</v>
      </c>
      <c r="L22" s="11" t="s">
        <v>108</v>
      </c>
      <c r="M22" s="11" t="s">
        <v>31</v>
      </c>
      <c r="N22" s="13">
        <v>44796</v>
      </c>
      <c r="O22" t="s">
        <v>37</v>
      </c>
      <c r="P22" s="15">
        <v>103.3593</v>
      </c>
      <c r="Q22" s="15">
        <v>0.47410000000000002</v>
      </c>
      <c r="R22" s="16" t="s">
        <v>4</v>
      </c>
      <c r="S22" s="16" t="s">
        <v>4</v>
      </c>
      <c r="T22" s="15">
        <v>5.0199999999999996</v>
      </c>
      <c r="U22" s="17">
        <v>-23.456</v>
      </c>
      <c r="V22" s="2">
        <v>0.28571106600000001</v>
      </c>
      <c r="W22" s="39" t="s">
        <v>126</v>
      </c>
      <c r="X22" s="40" t="s">
        <v>37</v>
      </c>
      <c r="Y22" s="41">
        <v>5.2249999999999996</v>
      </c>
      <c r="Z22" s="41">
        <v>29.895</v>
      </c>
      <c r="AA22" s="41">
        <v>32.049999999999997</v>
      </c>
      <c r="AB22" s="41">
        <v>4.6050000000000004</v>
      </c>
      <c r="AC22" s="41">
        <v>0.55499999999999994</v>
      </c>
      <c r="AD22" s="41">
        <v>6.86</v>
      </c>
      <c r="AE22" s="41">
        <v>7.3149999999999995</v>
      </c>
      <c r="AF22" s="41">
        <v>887.99499999999989</v>
      </c>
      <c r="AG22" s="41">
        <v>3050</v>
      </c>
      <c r="AH22" s="41">
        <v>-13.121255999999999</v>
      </c>
      <c r="AI22" s="41">
        <v>4.1224182487809102</v>
      </c>
      <c r="AJ22" s="41">
        <v>8613.0523983216499</v>
      </c>
      <c r="AK22" s="41">
        <v>31.387569778638358</v>
      </c>
      <c r="AL22" s="41">
        <v>5.8290880669362704</v>
      </c>
    </row>
    <row r="23" spans="1:38" x14ac:dyDescent="0.2">
      <c r="A23" s="1" t="s">
        <v>56</v>
      </c>
      <c r="B23" s="1" t="s">
        <v>57</v>
      </c>
      <c r="C23" s="1" t="s">
        <v>34</v>
      </c>
      <c r="D23" s="2" t="s">
        <v>37</v>
      </c>
      <c r="E23" s="3">
        <v>105.0912</v>
      </c>
      <c r="F23" s="3">
        <v>0.48170000000000002</v>
      </c>
      <c r="G23" s="4" t="s">
        <v>4</v>
      </c>
      <c r="H23" s="4" t="s">
        <v>4</v>
      </c>
      <c r="I23" s="3">
        <v>18.899999999999999</v>
      </c>
      <c r="J23" s="5">
        <v>-28.283999999999999</v>
      </c>
      <c r="V23" s="2">
        <v>0.56017182700000001</v>
      </c>
      <c r="W23" s="43">
        <v>44859.627083333333</v>
      </c>
      <c r="X23" s="44" t="s">
        <v>37</v>
      </c>
      <c r="Y23" s="45">
        <v>5.05</v>
      </c>
      <c r="Z23" s="45">
        <v>24.8</v>
      </c>
      <c r="AA23" s="45">
        <v>19.7</v>
      </c>
      <c r="AB23" s="45">
        <v>4.12</v>
      </c>
      <c r="AC23" s="45">
        <v>0.32</v>
      </c>
      <c r="AD23" s="45">
        <v>5.89</v>
      </c>
      <c r="AE23" s="45">
        <v>3.64</v>
      </c>
      <c r="AF23" s="45">
        <v>661.05200000000002</v>
      </c>
      <c r="AG23" s="45">
        <v>1600</v>
      </c>
      <c r="AH23" s="45">
        <v>-12.954162</v>
      </c>
      <c r="AI23" s="46"/>
      <c r="AJ23" s="46"/>
      <c r="AK23" s="46"/>
      <c r="AL23" s="4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Aligned for DC_Q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Campeau</dc:creator>
  <cp:lastModifiedBy>Audrey Campeau</cp:lastModifiedBy>
  <dcterms:created xsi:type="dcterms:W3CDTF">2025-08-08T20:44:47Z</dcterms:created>
  <dcterms:modified xsi:type="dcterms:W3CDTF">2025-08-14T19:46:19Z</dcterms:modified>
</cp:coreProperties>
</file>