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305" activeTab="2"/>
  </bookViews>
  <sheets>
    <sheet name="Table 1" sheetId="4" r:id="rId1"/>
    <sheet name="table1_calc" sheetId="5" r:id="rId2"/>
    <sheet name="Table 2" sheetId="3" r:id="rId3"/>
    <sheet name="table2_calc" sheetId="6" r:id="rId4"/>
    <sheet name="Table 3" sheetId="1" r:id="rId5"/>
    <sheet name="table3_calc" sheetId="2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6" l="1"/>
  <c r="C66" i="3"/>
  <c r="C67" i="3"/>
  <c r="C65" i="3"/>
  <c r="C63" i="3"/>
  <c r="C62" i="3"/>
  <c r="C60" i="3"/>
  <c r="C59" i="3"/>
  <c r="C57" i="3"/>
  <c r="C56" i="3"/>
  <c r="C52" i="3"/>
  <c r="C53" i="3"/>
  <c r="C54" i="3"/>
  <c r="C51" i="3"/>
  <c r="C49" i="3"/>
  <c r="C48" i="3"/>
  <c r="C44" i="3"/>
  <c r="C45" i="3"/>
  <c r="C46" i="3"/>
  <c r="C43" i="3"/>
  <c r="C30" i="3"/>
  <c r="C31" i="3"/>
  <c r="C32" i="3"/>
  <c r="C33" i="3"/>
  <c r="C34" i="3"/>
  <c r="C35" i="3"/>
  <c r="C36" i="3"/>
  <c r="C37" i="3"/>
  <c r="C38" i="3"/>
  <c r="C39" i="3"/>
  <c r="C40" i="3"/>
  <c r="C41" i="3"/>
  <c r="C29" i="3"/>
  <c r="C24" i="3"/>
  <c r="C25" i="3"/>
  <c r="C26" i="3"/>
  <c r="C27" i="3"/>
  <c r="C23" i="3"/>
  <c r="C21" i="3"/>
  <c r="C20" i="3"/>
  <c r="C17" i="3"/>
  <c r="C18" i="3"/>
  <c r="C16" i="3"/>
  <c r="C13" i="3"/>
  <c r="C14" i="3"/>
  <c r="C12" i="3"/>
  <c r="C7" i="3"/>
  <c r="C8" i="3"/>
  <c r="C9" i="3"/>
  <c r="C10" i="3"/>
  <c r="C6" i="3"/>
  <c r="C13" i="1" l="1"/>
  <c r="C12" i="1"/>
  <c r="C11" i="1"/>
  <c r="C10" i="1"/>
  <c r="C7" i="1"/>
  <c r="C6" i="1"/>
  <c r="E11" i="1"/>
  <c r="E10" i="1"/>
  <c r="E7" i="1"/>
  <c r="D6" i="1"/>
  <c r="D13" i="1"/>
  <c r="D12" i="1"/>
  <c r="D11" i="1"/>
  <c r="D10" i="1"/>
  <c r="D7" i="1"/>
  <c r="H7" i="1"/>
  <c r="G7" i="1"/>
  <c r="F7" i="1"/>
  <c r="D11" i="3" l="1"/>
  <c r="D15" i="3"/>
  <c r="D19" i="3"/>
  <c r="D22" i="3"/>
  <c r="D28" i="3"/>
  <c r="D42" i="3"/>
  <c r="D47" i="3"/>
  <c r="D50" i="3"/>
  <c r="D55" i="3"/>
  <c r="D58" i="3"/>
  <c r="D61" i="3"/>
  <c r="D64" i="3"/>
  <c r="D5" i="3"/>
  <c r="B10" i="3"/>
  <c r="B16" i="3"/>
  <c r="B21" i="3"/>
  <c r="B25" i="3"/>
  <c r="B26" i="3"/>
  <c r="B31" i="3"/>
  <c r="B34" i="3"/>
  <c r="B35" i="3"/>
  <c r="B39" i="3"/>
  <c r="B43" i="3"/>
  <c r="F3" i="6"/>
  <c r="B7" i="3" s="1"/>
  <c r="F4" i="6"/>
  <c r="B8" i="3" s="1"/>
  <c r="F5" i="6"/>
  <c r="B9" i="3" s="1"/>
  <c r="F6" i="6"/>
  <c r="F7" i="6"/>
  <c r="B12" i="3" s="1"/>
  <c r="F8" i="6"/>
  <c r="B13" i="3" s="1"/>
  <c r="F9" i="6"/>
  <c r="B14" i="3" s="1"/>
  <c r="F10" i="6"/>
  <c r="F11" i="6"/>
  <c r="B17" i="3" s="1"/>
  <c r="F12" i="6"/>
  <c r="B18" i="3" s="1"/>
  <c r="F13" i="6"/>
  <c r="B20" i="3" s="1"/>
  <c r="F14" i="6"/>
  <c r="F15" i="6"/>
  <c r="B23" i="3" s="1"/>
  <c r="F16" i="6"/>
  <c r="B24" i="3" s="1"/>
  <c r="F17" i="6"/>
  <c r="F18" i="6"/>
  <c r="F19" i="6"/>
  <c r="B27" i="3" s="1"/>
  <c r="F20" i="6"/>
  <c r="B29" i="3" s="1"/>
  <c r="F21" i="6"/>
  <c r="B30" i="3" s="1"/>
  <c r="F22" i="6"/>
  <c r="F23" i="6"/>
  <c r="B32" i="3" s="1"/>
  <c r="F24" i="6"/>
  <c r="B33" i="3" s="1"/>
  <c r="F25" i="6"/>
  <c r="F26" i="6"/>
  <c r="F27" i="6"/>
  <c r="B36" i="3" s="1"/>
  <c r="F28" i="6"/>
  <c r="B37" i="3" s="1"/>
  <c r="F29" i="6"/>
  <c r="B38" i="3" s="1"/>
  <c r="F30" i="6"/>
  <c r="F31" i="6"/>
  <c r="B40" i="3" s="1"/>
  <c r="F32" i="6"/>
  <c r="B41" i="3" s="1"/>
  <c r="F34" i="6"/>
  <c r="B44" i="3" s="1"/>
  <c r="F35" i="6"/>
  <c r="B45" i="3" s="1"/>
  <c r="F36" i="6"/>
  <c r="B46" i="3" s="1"/>
  <c r="F37" i="6"/>
  <c r="B48" i="3" s="1"/>
  <c r="F38" i="6"/>
  <c r="B49" i="3" s="1"/>
  <c r="F39" i="6"/>
  <c r="B51" i="3" s="1"/>
  <c r="F40" i="6"/>
  <c r="B52" i="3" s="1"/>
  <c r="F41" i="6"/>
  <c r="B53" i="3" s="1"/>
  <c r="F42" i="6"/>
  <c r="B54" i="3" s="1"/>
  <c r="F43" i="6"/>
  <c r="B56" i="3" s="1"/>
  <c r="F44" i="6"/>
  <c r="B57" i="3" s="1"/>
  <c r="F45" i="6"/>
  <c r="B59" i="3" s="1"/>
  <c r="F46" i="6"/>
  <c r="B60" i="3" s="1"/>
  <c r="F47" i="6"/>
  <c r="B62" i="3" s="1"/>
  <c r="F48" i="6"/>
  <c r="B63" i="3" s="1"/>
  <c r="F49" i="6"/>
  <c r="B65" i="3" s="1"/>
  <c r="F50" i="6"/>
  <c r="B66" i="3" s="1"/>
  <c r="F51" i="6"/>
  <c r="B67" i="3" s="1"/>
  <c r="F2" i="6"/>
  <c r="B6" i="3" s="1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8" i="4"/>
  <c r="F28" i="4"/>
  <c r="G28" i="4"/>
  <c r="H28" i="4"/>
  <c r="E29" i="4"/>
  <c r="F29" i="4"/>
  <c r="G29" i="4"/>
  <c r="H29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6" i="4"/>
  <c r="F36" i="4"/>
  <c r="G36" i="4"/>
  <c r="H36" i="4"/>
  <c r="E37" i="4"/>
  <c r="F37" i="4"/>
  <c r="G37" i="4"/>
  <c r="H37" i="4"/>
  <c r="E39" i="4"/>
  <c r="F39" i="4"/>
  <c r="G39" i="4"/>
  <c r="H39" i="4"/>
  <c r="E40" i="4"/>
  <c r="F40" i="4"/>
  <c r="G40" i="4"/>
  <c r="H40" i="4"/>
  <c r="E41" i="4"/>
  <c r="F41" i="4"/>
  <c r="G41" i="4"/>
  <c r="H41" i="4"/>
  <c r="E43" i="4"/>
  <c r="F43" i="4"/>
  <c r="G43" i="4"/>
  <c r="H43" i="4"/>
  <c r="E44" i="4"/>
  <c r="F44" i="4"/>
  <c r="G44" i="4"/>
  <c r="H44" i="4"/>
  <c r="E45" i="4"/>
  <c r="F45" i="4"/>
  <c r="G45" i="4"/>
  <c r="H45" i="4"/>
  <c r="E47" i="4"/>
  <c r="F47" i="4"/>
  <c r="G47" i="4"/>
  <c r="H47" i="4"/>
  <c r="E48" i="4"/>
  <c r="F48" i="4"/>
  <c r="G48" i="4"/>
  <c r="H48" i="4"/>
  <c r="E49" i="4"/>
  <c r="F49" i="4"/>
  <c r="G49" i="4"/>
  <c r="H49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8" i="4"/>
  <c r="D28" i="4"/>
  <c r="C29" i="4"/>
  <c r="D29" i="4"/>
  <c r="C31" i="4"/>
  <c r="D31" i="4"/>
  <c r="C32" i="4"/>
  <c r="D32" i="4"/>
  <c r="C33" i="4"/>
  <c r="D33" i="4"/>
  <c r="C34" i="4"/>
  <c r="D34" i="4"/>
  <c r="C36" i="4"/>
  <c r="D36" i="4"/>
  <c r="C37" i="4"/>
  <c r="D37" i="4"/>
  <c r="C39" i="4"/>
  <c r="D39" i="4"/>
  <c r="C40" i="4"/>
  <c r="D40" i="4"/>
  <c r="C41" i="4"/>
  <c r="D41" i="4"/>
  <c r="C43" i="4"/>
  <c r="D43" i="4"/>
  <c r="C44" i="4"/>
  <c r="D44" i="4"/>
  <c r="C45" i="4"/>
  <c r="D45" i="4"/>
  <c r="E4" i="4"/>
  <c r="F4" i="4"/>
  <c r="G4" i="4"/>
  <c r="H4" i="4"/>
  <c r="C47" i="4"/>
  <c r="D47" i="4"/>
  <c r="C48" i="4"/>
  <c r="D48" i="4"/>
  <c r="C49" i="4"/>
  <c r="D49" i="4"/>
  <c r="B48" i="4"/>
  <c r="B49" i="4"/>
  <c r="B47" i="4"/>
  <c r="B44" i="4"/>
  <c r="B45" i="4"/>
  <c r="B43" i="4"/>
  <c r="B41" i="4"/>
  <c r="B40" i="4"/>
  <c r="B39" i="4"/>
  <c r="B37" i="4"/>
  <c r="B33" i="4"/>
  <c r="B34" i="4"/>
  <c r="B36" i="4"/>
  <c r="B26" i="4"/>
  <c r="B28" i="4"/>
  <c r="B29" i="4"/>
  <c r="B31" i="4"/>
  <c r="B32" i="4"/>
  <c r="B17" i="4"/>
  <c r="B18" i="4"/>
  <c r="B19" i="4"/>
  <c r="B20" i="4"/>
  <c r="B21" i="4"/>
  <c r="B23" i="4"/>
  <c r="B24" i="4"/>
  <c r="B25" i="4"/>
  <c r="E15" i="4"/>
  <c r="F15" i="4"/>
  <c r="G15" i="4"/>
  <c r="H15" i="4"/>
  <c r="F14" i="4"/>
  <c r="G14" i="4"/>
  <c r="H14" i="4"/>
  <c r="E14" i="4"/>
  <c r="D14" i="4"/>
  <c r="D15" i="4"/>
  <c r="C15" i="4"/>
  <c r="C14" i="4"/>
  <c r="B15" i="4"/>
  <c r="B14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F8" i="4"/>
  <c r="G8" i="4"/>
  <c r="H8" i="4"/>
  <c r="E8" i="4"/>
  <c r="B8" i="4"/>
  <c r="D8" i="4"/>
  <c r="D9" i="4"/>
  <c r="D10" i="4"/>
  <c r="D11" i="4"/>
  <c r="D12" i="4"/>
  <c r="C9" i="4"/>
  <c r="C10" i="4"/>
  <c r="C11" i="4"/>
  <c r="C12" i="4"/>
  <c r="C8" i="4"/>
  <c r="B12" i="4"/>
  <c r="B11" i="4"/>
  <c r="B10" i="4"/>
  <c r="B9" i="4"/>
  <c r="J7" i="1"/>
  <c r="J6" i="1"/>
  <c r="H13" i="1"/>
  <c r="H12" i="1"/>
  <c r="H11" i="1"/>
  <c r="H10" i="1"/>
  <c r="H6" i="1"/>
  <c r="F13" i="1"/>
  <c r="F12" i="1"/>
  <c r="F11" i="1"/>
  <c r="F10" i="1"/>
  <c r="F6" i="1"/>
  <c r="G13" i="1"/>
  <c r="G12" i="1"/>
  <c r="G11" i="1"/>
  <c r="G10" i="1"/>
  <c r="E13" i="1"/>
  <c r="E12" i="1"/>
  <c r="I7" i="1"/>
  <c r="I6" i="1"/>
  <c r="G6" i="1"/>
  <c r="E6" i="1"/>
</calcChain>
</file>

<file path=xl/sharedStrings.xml><?xml version="1.0" encoding="utf-8"?>
<sst xmlns="http://schemas.openxmlformats.org/spreadsheetml/2006/main" count="341" uniqueCount="149">
  <si>
    <t>95% CI</t>
  </si>
  <si>
    <t>Education</t>
  </si>
  <si>
    <t>0-100%</t>
  </si>
  <si>
    <t>100-199%</t>
  </si>
  <si>
    <t>200%+</t>
  </si>
  <si>
    <t>9-11th Grade</t>
  </si>
  <si>
    <t>High School Grad / GED</t>
  </si>
  <si>
    <t>Less than 9th Grade</t>
  </si>
  <si>
    <t>Some College or AA Degree</t>
  </si>
  <si>
    <t>College Graduate or Above</t>
  </si>
  <si>
    <t>param</t>
  </si>
  <si>
    <t>est_TE</t>
  </si>
  <si>
    <t>lwr_TE</t>
  </si>
  <si>
    <t>upr_TE</t>
  </si>
  <si>
    <t>est_ss</t>
  </si>
  <si>
    <t>lwr_ss</t>
  </si>
  <si>
    <t>upr_ss</t>
  </si>
  <si>
    <t>est_ps</t>
  </si>
  <si>
    <t>lwr_ps</t>
  </si>
  <si>
    <t>upr_ps</t>
  </si>
  <si>
    <t>DMDEDUC2 9-11th Grade (Includes 12th grade w</t>
  </si>
  <si>
    <t>DMDEDUC2 College Graduate or above</t>
  </si>
  <si>
    <t>DMDEDUC2 High School Grad/GED or Equivalent</t>
  </si>
  <si>
    <t>DMDEDUC2 Less Than 9th Grade</t>
  </si>
  <si>
    <t>DMDEDUC2 Some College or AA degree</t>
  </si>
  <si>
    <t>pir_cat 0-100%</t>
  </si>
  <si>
    <t>pir_cat 100-199%</t>
  </si>
  <si>
    <t>pir_cat 200%+</t>
  </si>
  <si>
    <t>Table</t>
  </si>
  <si>
    <t>Frequency</t>
  </si>
  <si>
    <t>Percent</t>
  </si>
  <si>
    <t>value</t>
  </si>
  <si>
    <t>ss_freq</t>
  </si>
  <si>
    <t>ss_perc</t>
  </si>
  <si>
    <t>ps_freq</t>
  </si>
  <si>
    <t>ps_perc</t>
  </si>
  <si>
    <t>DMDEDUC2</t>
  </si>
  <si>
    <t>9-11th Grade (Includes 12th grade with no diploma)</t>
  </si>
  <si>
    <t>College Graduate or above</t>
  </si>
  <si>
    <t>High School Grad/GED or Equivalent</t>
  </si>
  <si>
    <t>Less Than 9th Grade</t>
  </si>
  <si>
    <t>Some College or AA degree</t>
  </si>
  <si>
    <t>RIAGENDR</t>
  </si>
  <si>
    <t>Female</t>
  </si>
  <si>
    <t>Male</t>
  </si>
  <si>
    <t>RIDRETH1</t>
  </si>
  <si>
    <t>Mexican American</t>
  </si>
  <si>
    <t>Non-Hispanic Black</t>
  </si>
  <si>
    <t>Non-Hispanic White</t>
  </si>
  <si>
    <t>Other Hispanic</t>
  </si>
  <si>
    <t>Other Race - Including Multi-Racial</t>
  </si>
  <si>
    <t>birth_control</t>
  </si>
  <si>
    <t>Missing</t>
  </si>
  <si>
    <t>N/A (Male)</t>
  </si>
  <si>
    <t>No</t>
  </si>
  <si>
    <t>Yes</t>
  </si>
  <si>
    <t>cotinine_cat</t>
  </si>
  <si>
    <t>3+ ng/mL</t>
  </si>
  <si>
    <t>&lt;3 ng/mL</t>
  </si>
  <si>
    <t>hrt</t>
  </si>
  <si>
    <t>obese</t>
  </si>
  <si>
    <t>phys_act</t>
  </si>
  <si>
    <t>pir_cat</t>
  </si>
  <si>
    <t>poor_sleep</t>
  </si>
  <si>
    <t>short_sleep</t>
  </si>
  <si>
    <t>sleep_med</t>
  </si>
  <si>
    <t>Weighted %</t>
  </si>
  <si>
    <t>Overall</t>
  </si>
  <si>
    <t>Poor Sleep</t>
  </si>
  <si>
    <t>Short Sleep</t>
  </si>
  <si>
    <t>Raw n</t>
  </si>
  <si>
    <t>Table 1. Descriptive statistics.</t>
  </si>
  <si>
    <t>Gender</t>
  </si>
  <si>
    <t>Race/ethnicity</t>
  </si>
  <si>
    <t>Birth Control</t>
  </si>
  <si>
    <t>Plasma Cotinine</t>
  </si>
  <si>
    <t>Hormone Replacement Therapy</t>
  </si>
  <si>
    <t>BMI &gt; 30</t>
  </si>
  <si>
    <t>Vigorous physical activity at least 10 minutes per week</t>
  </si>
  <si>
    <t>Income (% FPL)</t>
  </si>
  <si>
    <t>Poor sleep</t>
  </si>
  <si>
    <t>Used sleep medication 5 or more times in last month</t>
  </si>
  <si>
    <t>Variable</t>
  </si>
  <si>
    <t>Value</t>
  </si>
  <si>
    <t>Effect</t>
  </si>
  <si>
    <t>Parameter</t>
  </si>
  <si>
    <t>Estimate</t>
  </si>
  <si>
    <t>pval</t>
  </si>
  <si>
    <t>&lt;0.0001</t>
  </si>
  <si>
    <t>agecat</t>
  </si>
  <si>
    <t>agecat 20-24</t>
  </si>
  <si>
    <t>agecat 25-29</t>
  </si>
  <si>
    <t>agecat 30-34</t>
  </si>
  <si>
    <t>agecat 35-39</t>
  </si>
  <si>
    <t>agecat 40-44</t>
  </si>
  <si>
    <t>agecat 45-49</t>
  </si>
  <si>
    <t>agecat 50-54</t>
  </si>
  <si>
    <t>agecat 55-59</t>
  </si>
  <si>
    <t>agecat 60-64</t>
  </si>
  <si>
    <t>agecat 65-69</t>
  </si>
  <si>
    <t>agecat 70-74</t>
  </si>
  <si>
    <t>agecat 75-79</t>
  </si>
  <si>
    <t>agecat 80+</t>
  </si>
  <si>
    <t>hrt Missing</t>
  </si>
  <si>
    <t>hrt N/A (Male)</t>
  </si>
  <si>
    <t>hrt No</t>
  </si>
  <si>
    <t>hrt Yes</t>
  </si>
  <si>
    <t>obese No</t>
  </si>
  <si>
    <t>obese Yes</t>
  </si>
  <si>
    <t>Vigorous physical activity at least once per week</t>
  </si>
  <si>
    <t>Age (yrs)</t>
  </si>
  <si>
    <t>Birth control</t>
  </si>
  <si>
    <t>Serum Cotinine</t>
  </si>
  <si>
    <t>Obesity (BMI &gt; 30)</t>
  </si>
  <si>
    <t>Short sleep (&lt;6 hours)</t>
  </si>
  <si>
    <t>Used sleep medication 5 or more times in past month</t>
  </si>
  <si>
    <t>Education (n=15,103)</t>
  </si>
  <si>
    <t>Income (% of FPL) (n=15,125)</t>
  </si>
  <si>
    <t>Age - Median (range)</t>
  </si>
  <si>
    <t>(20--85)</t>
  </si>
  <si>
    <t>(0.07--0.49)</t>
  </si>
  <si>
    <t>Plasma C-Reactive Protein (mg/L) -- median (IQR)</t>
  </si>
  <si>
    <t>(0.07--0.43)</t>
  </si>
  <si>
    <t>(0.06--0.41)</t>
  </si>
  <si>
    <t>Total Effect 
(crude)</t>
  </si>
  <si>
    <t>Total Effect 
(adjusted)</t>
  </si>
  <si>
    <r>
      <rPr>
        <b/>
        <sz val="11"/>
        <color theme="1"/>
        <rFont val="Calibri"/>
        <family val="2"/>
        <scheme val="minor"/>
      </rPr>
      <t xml:space="preserve">Table 3. </t>
    </r>
    <r>
      <rPr>
        <sz val="11"/>
        <color theme="1"/>
        <rFont val="Calibri"/>
        <family val="2"/>
        <scheme val="minor"/>
      </rPr>
      <t xml:space="preserve">Total and indirect effects estimates of income and education on natural logarithm-transformed c-reactive protein, mediated by poor sleep and short sleep. Estimates are presented as </t>
    </r>
    <r>
      <rPr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raised to the </t>
    </r>
    <r>
      <rPr>
        <sz val="11"/>
        <color theme="1"/>
        <rFont val="Calibri"/>
        <family val="2"/>
      </rPr>
      <t xml:space="preserve">β power, and represent arithmetic mean ratios (AMRs). 95% confidence intervals (CIs) are computed for indirect effect estimates using bootstrap resampling with 1000 replications. </t>
    </r>
  </si>
  <si>
    <t>C-Reactive Protein (natural logarithm)*</t>
  </si>
  <si>
    <t>*Models fit using least squares linear regression adjusted for the survey design. Adjusted model include terms for age (continuous), gender, race/ethnicity, physical activity, birth control use, HRT use, sleep medication use, plasma cotinine, and obesity (BMI &gt; 30).</t>
  </si>
  <si>
    <t>ǂ TIE = Total indirect effect</t>
  </si>
  <si>
    <t>est_TE_crude</t>
  </si>
  <si>
    <t>lwr_TE_crude</t>
  </si>
  <si>
    <t>upr_TE_crude</t>
  </si>
  <si>
    <t>Via Poor Sleep</t>
  </si>
  <si>
    <t>Via Short Sleep</t>
  </si>
  <si>
    <r>
      <t>Adjusted TIE</t>
    </r>
    <r>
      <rPr>
        <sz val="11"/>
        <color theme="1"/>
        <rFont val="Calibri"/>
        <family val="2"/>
      </rPr>
      <t>ǂ</t>
    </r>
    <r>
      <rPr>
        <sz val="11"/>
        <color theme="1"/>
        <rFont val="Calibri"/>
        <family val="2"/>
        <scheme val="minor"/>
      </rPr>
      <t xml:space="preserve"> </t>
    </r>
  </si>
  <si>
    <t xml:space="preserve">Adjusted TIE </t>
  </si>
  <si>
    <t>-</t>
  </si>
  <si>
    <t>Total</t>
  </si>
  <si>
    <t>exp_estimate</t>
  </si>
  <si>
    <t>birth_co</t>
  </si>
  <si>
    <t>cotinine</t>
  </si>
  <si>
    <t>poor_sle</t>
  </si>
  <si>
    <t>short_sl</t>
  </si>
  <si>
    <t>sleep_me</t>
  </si>
  <si>
    <t>Geometric mean CRP (mg/L)</t>
  </si>
  <si>
    <t>P-value (ANOVA*)</t>
  </si>
  <si>
    <t>*ANOVA models fit using CRP transformed by the natural logarithm.</t>
  </si>
  <si>
    <t>Table 2. Geometric mean plasma c-reactive protein (CRP).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</si>
</sst>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1" xfId="0" applyBorder="1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2" fontId="0" fillId="0" borderId="2" xfId="0" applyNumberFormat="1" applyBorder="1"/>
    <xf numFmtId="0" fontId="0" fillId="0" borderId="2" xfId="0" applyBorder="1" applyAlignment="1">
      <alignment horizontal="right"/>
    </xf>
    <xf numFmtId="164" fontId="0" fillId="0" borderId="2" xfId="1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70" zoomScaleNormal="70" workbookViewId="0">
      <selection activeCell="D26" sqref="D26"/>
    </sheetView>
  </sheetViews>
  <sheetFormatPr defaultRowHeight="15" x14ac:dyDescent="0.25"/>
  <cols>
    <col min="2" max="2" width="32.42578125" customWidth="1"/>
    <col min="3" max="3" width="11.85546875" customWidth="1"/>
    <col min="4" max="4" width="12.85546875" style="8" customWidth="1"/>
    <col min="6" max="6" width="13.5703125" style="8" customWidth="1"/>
    <col min="8" max="8" width="10.5703125" style="8" customWidth="1"/>
  </cols>
  <sheetData>
    <row r="1" spans="1:9" thickBot="1" x14ac:dyDescent="0.4">
      <c r="A1" s="27" t="s">
        <v>71</v>
      </c>
      <c r="B1" s="27"/>
      <c r="C1" s="27"/>
      <c r="D1" s="27"/>
      <c r="E1" s="27"/>
      <c r="F1" s="27"/>
      <c r="G1" s="27"/>
      <c r="H1" s="27"/>
    </row>
    <row r="2" spans="1:9" thickTop="1" x14ac:dyDescent="0.35">
      <c r="C2" s="26" t="s">
        <v>67</v>
      </c>
      <c r="D2" s="26"/>
      <c r="E2" s="26" t="s">
        <v>69</v>
      </c>
      <c r="F2" s="26"/>
      <c r="G2" s="26" t="s">
        <v>68</v>
      </c>
      <c r="H2" s="26"/>
    </row>
    <row r="3" spans="1:9" x14ac:dyDescent="0.25">
      <c r="A3" s="10" t="s">
        <v>82</v>
      </c>
      <c r="B3" s="10" t="s">
        <v>83</v>
      </c>
      <c r="C3" s="10" t="s">
        <v>70</v>
      </c>
      <c r="D3" s="11" t="s">
        <v>66</v>
      </c>
      <c r="E3" s="10" t="s">
        <v>70</v>
      </c>
      <c r="F3" s="11" t="s">
        <v>66</v>
      </c>
      <c r="G3" s="10" t="s">
        <v>70</v>
      </c>
      <c r="H3" s="11" t="s">
        <v>66</v>
      </c>
      <c r="I3" s="12"/>
    </row>
    <row r="4" spans="1:9" x14ac:dyDescent="0.25">
      <c r="A4" s="24" t="s">
        <v>138</v>
      </c>
      <c r="B4" s="21"/>
      <c r="C4" s="25">
        <v>16654</v>
      </c>
      <c r="D4" s="16">
        <v>1</v>
      </c>
      <c r="E4">
        <f>table1_calc!B33</f>
        <v>7322</v>
      </c>
      <c r="F4" s="8">
        <f>table1_calc!C33</f>
        <v>0.50246901349449935</v>
      </c>
      <c r="G4">
        <f>table1_calc!B35</f>
        <v>2593</v>
      </c>
      <c r="H4" s="8">
        <f>table1_calc!C35</f>
        <v>0.13802529458084356</v>
      </c>
      <c r="I4" s="12"/>
    </row>
    <row r="5" spans="1:9" x14ac:dyDescent="0.25">
      <c r="A5" t="s">
        <v>118</v>
      </c>
      <c r="C5">
        <v>45.4</v>
      </c>
      <c r="D5" s="18" t="s">
        <v>119</v>
      </c>
      <c r="E5">
        <v>45.2</v>
      </c>
      <c r="F5" s="18" t="s">
        <v>119</v>
      </c>
      <c r="G5" s="3">
        <v>45.1</v>
      </c>
      <c r="H5" s="18" t="s">
        <v>119</v>
      </c>
    </row>
    <row r="6" spans="1:9" ht="14.45" x14ac:dyDescent="0.35">
      <c r="A6" t="s">
        <v>121</v>
      </c>
      <c r="C6" s="2">
        <v>0.16944000000000001</v>
      </c>
      <c r="D6" s="18" t="s">
        <v>123</v>
      </c>
      <c r="E6" s="2">
        <v>0.202927</v>
      </c>
      <c r="F6" s="18" t="s">
        <v>120</v>
      </c>
      <c r="G6" s="19">
        <v>0.17585000000000001</v>
      </c>
      <c r="H6" s="18" t="s">
        <v>122</v>
      </c>
    </row>
    <row r="7" spans="1:9" ht="14.45" x14ac:dyDescent="0.35">
      <c r="A7" t="s">
        <v>1</v>
      </c>
      <c r="C7" s="5"/>
      <c r="D7" s="9"/>
      <c r="E7" s="5"/>
      <c r="F7" s="9"/>
      <c r="G7" s="5"/>
      <c r="H7" s="9"/>
    </row>
    <row r="8" spans="1:9" ht="14.45" x14ac:dyDescent="0.35">
      <c r="B8" t="str">
        <f>table1_calc!D2</f>
        <v>9-11th Grade (Includes 12th grade with no diploma)</v>
      </c>
      <c r="C8">
        <f>table1_calc!B2</f>
        <v>2629</v>
      </c>
      <c r="D8" s="8">
        <f>table1_calc!C2</f>
        <v>0.12486114311188579</v>
      </c>
      <c r="E8">
        <f>table1_calc!E2</f>
        <v>502</v>
      </c>
      <c r="F8" s="8">
        <f>table1_calc!F2</f>
        <v>0.43274066904212471</v>
      </c>
      <c r="G8">
        <f>table1_calc!G2</f>
        <v>1185</v>
      </c>
      <c r="H8" s="8">
        <f>table1_calc!H2</f>
        <v>0.16353579652259004</v>
      </c>
    </row>
    <row r="9" spans="1:9" ht="14.45" x14ac:dyDescent="0.35">
      <c r="B9" t="str">
        <f>table1_calc!D3</f>
        <v>College Graduate or above</v>
      </c>
      <c r="C9">
        <f>table1_calc!B3</f>
        <v>3135</v>
      </c>
      <c r="D9" s="8">
        <f>table1_calc!C3</f>
        <v>0.26255386707176359</v>
      </c>
      <c r="E9">
        <f>table1_calc!E3</f>
        <v>319</v>
      </c>
      <c r="F9" s="8">
        <f>table1_calc!F3</f>
        <v>0.47693075157477455</v>
      </c>
      <c r="G9">
        <f>table1_calc!G3</f>
        <v>1419</v>
      </c>
      <c r="H9" s="8">
        <f>table1_calc!H3</f>
        <v>7.692342920565258E-2</v>
      </c>
    </row>
    <row r="10" spans="1:9" ht="14.45" x14ac:dyDescent="0.35">
      <c r="B10" t="str">
        <f>table1_calc!D4</f>
        <v>High School Grad/GED or Equivalent</v>
      </c>
      <c r="C10">
        <f>table1_calc!B4</f>
        <v>3840</v>
      </c>
      <c r="D10" s="8">
        <f>table1_calc!C4</f>
        <v>0.24490627733231407</v>
      </c>
      <c r="E10">
        <f>table1_calc!E4</f>
        <v>672</v>
      </c>
      <c r="F10" s="8">
        <f>table1_calc!F4</f>
        <v>0.26189816929697757</v>
      </c>
      <c r="G10">
        <f>table1_calc!G4</f>
        <v>1830</v>
      </c>
      <c r="H10" s="8">
        <f>table1_calc!H4</f>
        <v>7.7853288514700261E-2</v>
      </c>
    </row>
    <row r="11" spans="1:9" ht="14.45" x14ac:dyDescent="0.35">
      <c r="B11" t="str">
        <f>table1_calc!D5</f>
        <v>Less Than 9th Grade</v>
      </c>
      <c r="C11">
        <f>table1_calc!B5</f>
        <v>2059</v>
      </c>
      <c r="D11" s="8">
        <f>table1_calc!C5</f>
        <v>6.5981532577349761E-2</v>
      </c>
      <c r="E11">
        <f>table1_calc!E5</f>
        <v>356</v>
      </c>
      <c r="F11" s="8">
        <f>table1_calc!F5</f>
        <v>0.93827655253373843</v>
      </c>
      <c r="G11">
        <f>table1_calc!G5</f>
        <v>841</v>
      </c>
      <c r="H11" s="8">
        <f>table1_calc!H5</f>
        <v>0.35136132907319062</v>
      </c>
    </row>
    <row r="12" spans="1:9" ht="14.45" x14ac:dyDescent="0.35">
      <c r="B12" t="str">
        <f>table1_calc!D6</f>
        <v>Some College or AA degree</v>
      </c>
      <c r="C12">
        <f>table1_calc!B6</f>
        <v>4382</v>
      </c>
      <c r="D12" s="8">
        <f>table1_calc!C6</f>
        <v>0.30169717990668754</v>
      </c>
      <c r="E12">
        <f>table1_calc!E6</f>
        <v>739</v>
      </c>
      <c r="F12" s="8">
        <f>table1_calc!F6</f>
        <v>0.22278046231375273</v>
      </c>
      <c r="G12">
        <f>table1_calc!G6</f>
        <v>2040</v>
      </c>
      <c r="H12" s="8">
        <f>table1_calc!H6</f>
        <v>6.4637022887462092E-2</v>
      </c>
    </row>
    <row r="13" spans="1:9" ht="14.45" x14ac:dyDescent="0.35">
      <c r="A13" t="s">
        <v>72</v>
      </c>
    </row>
    <row r="14" spans="1:9" ht="14.45" x14ac:dyDescent="0.35">
      <c r="B14" t="str">
        <f>table1_calc!D7</f>
        <v>Female</v>
      </c>
      <c r="C14">
        <f>table1_calc!B7</f>
        <v>8073</v>
      </c>
      <c r="D14" s="8">
        <f>table1_calc!C7</f>
        <v>0.51176271206351009</v>
      </c>
      <c r="E14">
        <f>table1_calc!E7</f>
        <v>1297</v>
      </c>
      <c r="F14" s="8">
        <f>table1_calc!F7</f>
        <v>0.1442547675554102</v>
      </c>
      <c r="G14">
        <f>table1_calc!G7</f>
        <v>3840</v>
      </c>
      <c r="H14" s="8">
        <f>table1_calc!H7</f>
        <v>3.7312066034715763E-2</v>
      </c>
    </row>
    <row r="15" spans="1:9" ht="14.45" x14ac:dyDescent="0.35">
      <c r="B15" t="str">
        <f>table1_calc!D8</f>
        <v>Male</v>
      </c>
      <c r="C15">
        <f>table1_calc!B8</f>
        <v>7999</v>
      </c>
      <c r="D15" s="8">
        <f>table1_calc!C8</f>
        <v>0.48823728793649079</v>
      </c>
      <c r="E15">
        <f>table1_calc!E8</f>
        <v>1296</v>
      </c>
      <c r="F15" s="8">
        <f>table1_calc!F8</f>
        <v>0.14555300154929787</v>
      </c>
      <c r="G15">
        <f>table1_calc!G8</f>
        <v>3482</v>
      </c>
      <c r="H15" s="8">
        <f>table1_calc!H8</f>
        <v>4.2651344716308E-2</v>
      </c>
    </row>
    <row r="16" spans="1:9" ht="14.45" x14ac:dyDescent="0.35">
      <c r="A16" t="s">
        <v>73</v>
      </c>
    </row>
    <row r="17" spans="1:8" ht="14.45" x14ac:dyDescent="0.35">
      <c r="B17" t="str">
        <f>table1_calc!D9</f>
        <v>Mexican American</v>
      </c>
      <c r="C17">
        <f>table1_calc!B9</f>
        <v>2895</v>
      </c>
      <c r="D17" s="8">
        <f>table1_calc!C9</f>
        <v>8.1401054607111875E-2</v>
      </c>
      <c r="E17">
        <f>table1_calc!E9</f>
        <v>377</v>
      </c>
      <c r="F17" s="8">
        <f>table1_calc!F9</f>
        <v>1.0132250682125767</v>
      </c>
      <c r="G17">
        <f>table1_calc!G9</f>
        <v>1166</v>
      </c>
      <c r="H17" s="8">
        <f>table1_calc!H9</f>
        <v>0.29760454605550918</v>
      </c>
    </row>
    <row r="18" spans="1:8" ht="14.45" x14ac:dyDescent="0.35">
      <c r="B18" t="str">
        <f>table1_calc!D10</f>
        <v>Non-Hispanic Black</v>
      </c>
      <c r="C18">
        <f>table1_calc!B10</f>
        <v>3295</v>
      </c>
      <c r="D18" s="8">
        <f>table1_calc!C10</f>
        <v>0.1133998269045961</v>
      </c>
      <c r="E18">
        <f>table1_calc!E10</f>
        <v>851</v>
      </c>
      <c r="F18" s="8">
        <f>table1_calc!F10</f>
        <v>0.33446088309818073</v>
      </c>
      <c r="G18">
        <f>table1_calc!G10</f>
        <v>1527</v>
      </c>
      <c r="H18" s="8">
        <f>table1_calc!H10</f>
        <v>0.18993898200570411</v>
      </c>
    </row>
    <row r="19" spans="1:8" ht="14.45" x14ac:dyDescent="0.35">
      <c r="B19" t="str">
        <f>table1_calc!D11</f>
        <v>Non-Hispanic White</v>
      </c>
      <c r="C19">
        <f>table1_calc!B11</f>
        <v>7779</v>
      </c>
      <c r="D19" s="8">
        <f>table1_calc!C11</f>
        <v>0.69979050263761855</v>
      </c>
      <c r="E19">
        <f>table1_calc!E11</f>
        <v>987</v>
      </c>
      <c r="F19" s="8">
        <f>table1_calc!F11</f>
        <v>0.12363546706212772</v>
      </c>
      <c r="G19">
        <f>table1_calc!G11</f>
        <v>3817</v>
      </c>
      <c r="H19" s="8">
        <f>table1_calc!H11</f>
        <v>2.699818511913054E-2</v>
      </c>
    </row>
    <row r="20" spans="1:8" ht="14.45" x14ac:dyDescent="0.35">
      <c r="B20" t="str">
        <f>table1_calc!D12</f>
        <v>Other Hispanic</v>
      </c>
      <c r="C20">
        <f>table1_calc!B12</f>
        <v>1371</v>
      </c>
      <c r="D20" s="8">
        <f>table1_calc!C12</f>
        <v>4.4311190171690093E-2</v>
      </c>
      <c r="E20">
        <f>table1_calc!E12</f>
        <v>246</v>
      </c>
      <c r="F20" s="8">
        <f>table1_calc!F12</f>
        <v>1.3878321047044873</v>
      </c>
      <c r="G20">
        <f>table1_calc!G12</f>
        <v>519</v>
      </c>
      <c r="H20" s="8">
        <f>table1_calc!H12</f>
        <v>0.54130305462876205</v>
      </c>
    </row>
    <row r="21" spans="1:8" ht="14.45" x14ac:dyDescent="0.35">
      <c r="B21" t="str">
        <f>table1_calc!D13</f>
        <v>Other Race - Including Multi-Racial</v>
      </c>
      <c r="C21">
        <f>table1_calc!B13</f>
        <v>732</v>
      </c>
      <c r="D21" s="8">
        <f>table1_calc!C13</f>
        <v>6.1097425678983346E-2</v>
      </c>
      <c r="E21">
        <f>table1_calc!E13</f>
        <v>132</v>
      </c>
      <c r="F21" s="8">
        <f>table1_calc!F13</f>
        <v>0.98342588947265941</v>
      </c>
      <c r="G21">
        <f>table1_calc!G13</f>
        <v>293</v>
      </c>
      <c r="H21" s="8">
        <f>table1_calc!H13</f>
        <v>0.36563496248657407</v>
      </c>
    </row>
    <row r="22" spans="1:8" ht="14.45" x14ac:dyDescent="0.35">
      <c r="A22" t="s">
        <v>74</v>
      </c>
    </row>
    <row r="23" spans="1:8" ht="14.45" x14ac:dyDescent="0.35">
      <c r="B23" t="str">
        <f>table1_calc!D14</f>
        <v>Missing</v>
      </c>
      <c r="C23">
        <f>table1_calc!B14</f>
        <v>1004</v>
      </c>
      <c r="D23" s="8">
        <f>table1_calc!C14</f>
        <v>5.7478270001196485E-2</v>
      </c>
      <c r="E23">
        <f>table1_calc!E14</f>
        <v>192</v>
      </c>
      <c r="F23" s="8">
        <f>table1_calc!F14</f>
        <v>1.0407092205182975</v>
      </c>
      <c r="G23">
        <f>table1_calc!G14</f>
        <v>389</v>
      </c>
      <c r="H23" s="8">
        <f>table1_calc!H14</f>
        <v>0.40853161778256469</v>
      </c>
    </row>
    <row r="24" spans="1:8" ht="14.45" x14ac:dyDescent="0.35">
      <c r="B24" t="str">
        <f>table1_calc!D15</f>
        <v>N/A (Male)</v>
      </c>
      <c r="C24">
        <f>table1_calc!B15</f>
        <v>7999</v>
      </c>
      <c r="D24" s="8">
        <f>table1_calc!C15</f>
        <v>0.48823728793649102</v>
      </c>
      <c r="E24">
        <f>table1_calc!E15</f>
        <v>1296</v>
      </c>
      <c r="F24" s="8">
        <f>table1_calc!F15</f>
        <v>0.14555300154929787</v>
      </c>
      <c r="G24">
        <f>table1_calc!G15</f>
        <v>3482</v>
      </c>
      <c r="H24" s="8">
        <f>table1_calc!H15</f>
        <v>4.2651344716308E-2</v>
      </c>
    </row>
    <row r="25" spans="1:8" ht="14.45" x14ac:dyDescent="0.35">
      <c r="B25" t="str">
        <f>table1_calc!D16</f>
        <v>No</v>
      </c>
      <c r="C25">
        <f>table1_calc!B16</f>
        <v>6545</v>
      </c>
      <c r="D25" s="8">
        <f>table1_calc!C16</f>
        <v>0.41109090558527345</v>
      </c>
      <c r="E25">
        <f>table1_calc!E16</f>
        <v>1037</v>
      </c>
      <c r="F25" s="8">
        <f>table1_calc!F16</f>
        <v>0.18136941785547411</v>
      </c>
      <c r="G25">
        <f>table1_calc!G16</f>
        <v>3188</v>
      </c>
      <c r="H25" s="8">
        <f>table1_calc!H16</f>
        <v>4.5845925676703911E-2</v>
      </c>
    </row>
    <row r="26" spans="1:8" ht="14.45" x14ac:dyDescent="0.35">
      <c r="B26" t="str">
        <f>table1_calc!D17</f>
        <v>Yes</v>
      </c>
      <c r="C26">
        <f>table1_calc!B17</f>
        <v>524</v>
      </c>
      <c r="D26" s="8">
        <f>table1_calc!C17</f>
        <v>4.3193536477039947E-2</v>
      </c>
      <c r="E26">
        <f>table1_calc!E17</f>
        <v>68</v>
      </c>
      <c r="F26" s="8">
        <f>table1_calc!F17</f>
        <v>2.1848944842807558</v>
      </c>
      <c r="G26">
        <f>table1_calc!G17</f>
        <v>263</v>
      </c>
      <c r="H26" s="8">
        <f>table1_calc!H17</f>
        <v>0.39354558844858495</v>
      </c>
    </row>
    <row r="27" spans="1:8" ht="14.45" x14ac:dyDescent="0.35">
      <c r="A27" t="s">
        <v>75</v>
      </c>
    </row>
    <row r="28" spans="1:8" ht="14.45" x14ac:dyDescent="0.35">
      <c r="B28" t="str">
        <f>table1_calc!D18</f>
        <v>3+ ng/mL</v>
      </c>
      <c r="C28">
        <f>table1_calc!B18</f>
        <v>4191</v>
      </c>
      <c r="D28" s="8">
        <f>table1_calc!C18</f>
        <v>0.2668761193923872</v>
      </c>
      <c r="E28">
        <f>table1_calc!E18</f>
        <v>840</v>
      </c>
      <c r="F28" s="8">
        <f>table1_calc!F18</f>
        <v>0.20083704085559473</v>
      </c>
      <c r="G28">
        <f>table1_calc!G18</f>
        <v>2022</v>
      </c>
      <c r="H28" s="8">
        <f>table1_calc!H18</f>
        <v>7.0698430377132526E-2</v>
      </c>
    </row>
    <row r="29" spans="1:8" ht="14.45" x14ac:dyDescent="0.35">
      <c r="B29" t="str">
        <f>table1_calc!D19</f>
        <v>&lt;3 ng/mL</v>
      </c>
      <c r="C29">
        <f>table1_calc!B19</f>
        <v>11881</v>
      </c>
      <c r="D29" s="8">
        <f>table1_calc!C19</f>
        <v>0.73312388060761347</v>
      </c>
      <c r="E29">
        <f>table1_calc!E19</f>
        <v>1753</v>
      </c>
      <c r="F29" s="8">
        <f>table1_calc!F19</f>
        <v>0.11333540321422844</v>
      </c>
      <c r="G29">
        <f>table1_calc!G19</f>
        <v>5300</v>
      </c>
      <c r="H29" s="8">
        <f>table1_calc!H19</f>
        <v>2.7699054178133495E-2</v>
      </c>
    </row>
    <row r="30" spans="1:8" ht="14.45" x14ac:dyDescent="0.35">
      <c r="A30" t="s">
        <v>76</v>
      </c>
    </row>
    <row r="31" spans="1:8" ht="14.45" x14ac:dyDescent="0.35">
      <c r="B31" t="str">
        <f>table1_calc!D20</f>
        <v>Missing</v>
      </c>
      <c r="C31">
        <f>table1_calc!B20</f>
        <v>1191</v>
      </c>
      <c r="D31" s="8">
        <f>table1_calc!C20</f>
        <v>7.1414271567199955E-2</v>
      </c>
      <c r="E31">
        <f>table1_calc!E20</f>
        <v>212</v>
      </c>
      <c r="F31" s="8">
        <f>table1_calc!F20</f>
        <v>0.88522980032501219</v>
      </c>
      <c r="G31">
        <f>table1_calc!G20</f>
        <v>486</v>
      </c>
      <c r="H31" s="8">
        <f>table1_calc!H20</f>
        <v>0.3088644192904253</v>
      </c>
    </row>
    <row r="32" spans="1:8" ht="14.45" x14ac:dyDescent="0.35">
      <c r="B32" t="str">
        <f>table1_calc!D21</f>
        <v>N/A (Male)</v>
      </c>
      <c r="C32">
        <f>table1_calc!B21</f>
        <v>7999</v>
      </c>
      <c r="D32" s="8">
        <f>table1_calc!C21</f>
        <v>0.48823728793649113</v>
      </c>
      <c r="E32">
        <f>table1_calc!E21</f>
        <v>1296</v>
      </c>
      <c r="F32" s="8">
        <f>table1_calc!F21</f>
        <v>0.14555300154929787</v>
      </c>
      <c r="G32">
        <f>table1_calc!G21</f>
        <v>3482</v>
      </c>
      <c r="H32" s="8">
        <f>table1_calc!H21</f>
        <v>4.2651344716308E-2</v>
      </c>
    </row>
    <row r="33" spans="1:8" ht="14.45" x14ac:dyDescent="0.35">
      <c r="B33" t="str">
        <f>table1_calc!D22</f>
        <v>No</v>
      </c>
      <c r="C33">
        <f>table1_calc!B22</f>
        <v>6616</v>
      </c>
      <c r="D33" s="8">
        <f>table1_calc!C22</f>
        <v>0.41965335651746505</v>
      </c>
      <c r="E33">
        <f>table1_calc!E22</f>
        <v>1053</v>
      </c>
      <c r="F33" s="8">
        <f>table1_calc!F22</f>
        <v>0.17820433721689671</v>
      </c>
      <c r="G33">
        <f>table1_calc!G22</f>
        <v>3190</v>
      </c>
      <c r="H33" s="8">
        <f>table1_calc!H22</f>
        <v>4.5028947847968126E-2</v>
      </c>
    </row>
    <row r="34" spans="1:8" ht="14.45" x14ac:dyDescent="0.35">
      <c r="B34" t="str">
        <f>table1_calc!D23</f>
        <v>Yes</v>
      </c>
      <c r="C34">
        <f>table1_calc!B23</f>
        <v>266</v>
      </c>
      <c r="D34" s="8">
        <f>table1_calc!C23</f>
        <v>2.0695083978845289E-2</v>
      </c>
      <c r="E34">
        <f>table1_calc!E23</f>
        <v>32</v>
      </c>
      <c r="F34" s="8">
        <f>table1_calc!F23</f>
        <v>5.2357659140491188</v>
      </c>
      <c r="G34">
        <f>table1_calc!G23</f>
        <v>164</v>
      </c>
      <c r="H34" s="8">
        <f>table1_calc!H23</f>
        <v>0.73780101647091811</v>
      </c>
    </row>
    <row r="35" spans="1:8" ht="14.45" x14ac:dyDescent="0.35">
      <c r="A35" t="s">
        <v>77</v>
      </c>
    </row>
    <row r="36" spans="1:8" ht="14.45" x14ac:dyDescent="0.35">
      <c r="B36" t="str">
        <f>table1_calc!D24</f>
        <v>No</v>
      </c>
      <c r="C36">
        <f>table1_calc!B24</f>
        <v>10262</v>
      </c>
      <c r="D36" s="8">
        <f>table1_calc!C24</f>
        <v>0.65871127222261139</v>
      </c>
      <c r="E36">
        <f>table1_calc!E24</f>
        <v>1499</v>
      </c>
      <c r="F36" s="8">
        <f>table1_calc!F24</f>
        <v>0.12031148178383044</v>
      </c>
      <c r="G36">
        <f>table1_calc!G24</f>
        <v>4702</v>
      </c>
      <c r="H36" s="8">
        <f>table1_calc!H24</f>
        <v>2.9928217895383562E-2</v>
      </c>
    </row>
    <row r="37" spans="1:8" ht="14.45" x14ac:dyDescent="0.35">
      <c r="B37" t="str">
        <f>table1_calc!D25</f>
        <v>Yes</v>
      </c>
      <c r="C37">
        <f>table1_calc!B25</f>
        <v>5810</v>
      </c>
      <c r="D37" s="8">
        <f>table1_calc!C25</f>
        <v>0.34128872777738872</v>
      </c>
      <c r="E37">
        <f>table1_calc!E25</f>
        <v>1094</v>
      </c>
      <c r="F37" s="8">
        <f>table1_calc!F25</f>
        <v>0.18212379205832899</v>
      </c>
      <c r="G37">
        <f>table1_calc!G25</f>
        <v>2620</v>
      </c>
      <c r="H37" s="8">
        <f>table1_calc!H25</f>
        <v>5.9404933093248555E-2</v>
      </c>
    </row>
    <row r="38" spans="1:8" ht="14.45" x14ac:dyDescent="0.35">
      <c r="A38" t="s">
        <v>78</v>
      </c>
    </row>
    <row r="39" spans="1:8" ht="14.45" x14ac:dyDescent="0.35">
      <c r="B39" t="str">
        <f>table1_calc!D26</f>
        <v>Missing</v>
      </c>
      <c r="C39">
        <f>table1_calc!B26</f>
        <v>4442</v>
      </c>
      <c r="D39" s="8">
        <f>table1_calc!C26</f>
        <v>0.32367441707480754</v>
      </c>
      <c r="E39">
        <f>table1_calc!E26</f>
        <v>695</v>
      </c>
      <c r="F39" s="8">
        <f>table1_calc!F26</f>
        <v>0.22935218210166777</v>
      </c>
      <c r="G39">
        <f>table1_calc!G26</f>
        <v>3270</v>
      </c>
      <c r="H39" s="8">
        <f>table1_calc!H26</f>
        <v>4.015740887290007E-2</v>
      </c>
    </row>
    <row r="40" spans="1:8" ht="14.45" x14ac:dyDescent="0.35">
      <c r="B40" t="str">
        <f>table1_calc!D27</f>
        <v>No</v>
      </c>
      <c r="C40">
        <f>table1_calc!B27</f>
        <v>3409</v>
      </c>
      <c r="D40" s="8">
        <f>table1_calc!C27</f>
        <v>0.15919464430513561</v>
      </c>
      <c r="E40">
        <f>table1_calc!E27</f>
        <v>594</v>
      </c>
      <c r="F40" s="8">
        <f>table1_calc!F27</f>
        <v>0.40682157851254425</v>
      </c>
      <c r="G40">
        <f>table1_calc!G27</f>
        <v>1188</v>
      </c>
      <c r="H40" s="8">
        <f>table1_calc!H27</f>
        <v>0.17506449514044789</v>
      </c>
    </row>
    <row r="41" spans="1:8" ht="14.45" x14ac:dyDescent="0.35">
      <c r="B41" t="str">
        <f>table1_calc!D28</f>
        <v>Yes</v>
      </c>
      <c r="C41">
        <f>table1_calc!B28</f>
        <v>8221</v>
      </c>
      <c r="D41" s="8">
        <f>table1_calc!C28</f>
        <v>0.51713093862005621</v>
      </c>
      <c r="E41">
        <f>table1_calc!E28</f>
        <v>1304</v>
      </c>
      <c r="F41" s="8">
        <f>table1_calc!F28</f>
        <v>0.14317739671505431</v>
      </c>
      <c r="G41">
        <f>table1_calc!G28</f>
        <v>2864</v>
      </c>
      <c r="H41" s="8">
        <f>table1_calc!H28</f>
        <v>5.0935388328345002E-2</v>
      </c>
    </row>
    <row r="42" spans="1:8" ht="14.45" x14ac:dyDescent="0.35">
      <c r="A42" t="s">
        <v>79</v>
      </c>
    </row>
    <row r="43" spans="1:8" ht="14.45" x14ac:dyDescent="0.35">
      <c r="B43" t="str">
        <f>table1_calc!D29</f>
        <v>0-100%</v>
      </c>
      <c r="C43">
        <f>table1_calc!B29</f>
        <v>4316</v>
      </c>
      <c r="D43" s="8">
        <f>table1_calc!C29</f>
        <v>0.18972914844892752</v>
      </c>
      <c r="E43">
        <f>table1_calc!E29</f>
        <v>839</v>
      </c>
      <c r="F43" s="8">
        <f>table1_calc!F29</f>
        <v>0.28186311462383357</v>
      </c>
      <c r="G43">
        <f>table1_calc!G29</f>
        <v>1778</v>
      </c>
      <c r="H43" s="8">
        <f>table1_calc!H29</f>
        <v>0.1158921091444377</v>
      </c>
    </row>
    <row r="44" spans="1:8" x14ac:dyDescent="0.25">
      <c r="B44" t="str">
        <f>table1_calc!D30</f>
        <v>100-199%</v>
      </c>
      <c r="C44">
        <f>table1_calc!B30</f>
        <v>3962</v>
      </c>
      <c r="D44" s="8">
        <f>table1_calc!C30</f>
        <v>0.18997926591229689</v>
      </c>
      <c r="E44">
        <f>table1_calc!E30</f>
        <v>683</v>
      </c>
      <c r="F44" s="8">
        <f>table1_calc!F30</f>
        <v>0.31149436051360679</v>
      </c>
      <c r="G44">
        <f>table1_calc!G30</f>
        <v>1794</v>
      </c>
      <c r="H44" s="8">
        <f>table1_calc!H30</f>
        <v>0.1037529368190445</v>
      </c>
    </row>
    <row r="45" spans="1:8" x14ac:dyDescent="0.25">
      <c r="B45" t="str">
        <f>table1_calc!D31</f>
        <v>200%+</v>
      </c>
      <c r="C45">
        <f>table1_calc!B31</f>
        <v>7794</v>
      </c>
      <c r="D45" s="8">
        <f>table1_calc!C31</f>
        <v>0.62029158563877485</v>
      </c>
      <c r="E45">
        <f>table1_calc!E31</f>
        <v>1071</v>
      </c>
      <c r="F45" s="8">
        <f>table1_calc!F31</f>
        <v>0.14195719450661229</v>
      </c>
      <c r="G45">
        <f>table1_calc!G31</f>
        <v>3750</v>
      </c>
      <c r="H45" s="8">
        <f>table1_calc!H31</f>
        <v>3.1269636557201927E-2</v>
      </c>
    </row>
    <row r="46" spans="1:8" x14ac:dyDescent="0.25">
      <c r="A46" t="s">
        <v>81</v>
      </c>
    </row>
    <row r="47" spans="1:8" x14ac:dyDescent="0.25">
      <c r="B47" t="str">
        <f>table1_calc!D36</f>
        <v>Missing</v>
      </c>
      <c r="C47">
        <f>table1_calc!B36</f>
        <v>612</v>
      </c>
      <c r="D47" s="8">
        <f>table1_calc!C36</f>
        <v>4.0553480625368683E-2</v>
      </c>
      <c r="E47">
        <f>table1_calc!E36</f>
        <v>153</v>
      </c>
      <c r="F47" s="8">
        <f>table1_calc!F36</f>
        <v>1.1499444556588043</v>
      </c>
      <c r="G47">
        <f>table1_calc!G36</f>
        <v>548</v>
      </c>
      <c r="H47" s="8">
        <f>table1_calc!H36</f>
        <v>0.27267546982870033</v>
      </c>
    </row>
    <row r="48" spans="1:8" x14ac:dyDescent="0.25">
      <c r="B48" t="str">
        <f>table1_calc!D37</f>
        <v>No</v>
      </c>
      <c r="C48">
        <f>table1_calc!B37</f>
        <v>14659</v>
      </c>
      <c r="D48" s="8">
        <f>table1_calc!C37</f>
        <v>0.90202366472776174</v>
      </c>
      <c r="E48">
        <f>table1_calc!E37</f>
        <v>2246</v>
      </c>
      <c r="F48" s="8">
        <f>table1_calc!F37</f>
        <v>8.5412835496502942E-2</v>
      </c>
      <c r="G48">
        <f>table1_calc!G37</f>
        <v>6013</v>
      </c>
      <c r="H48" s="8">
        <f>table1_calc!H37</f>
        <v>2.4353134544644169E-2</v>
      </c>
    </row>
    <row r="49" spans="2:8" x14ac:dyDescent="0.25">
      <c r="B49" t="str">
        <f>table1_calc!D38</f>
        <v>Yes</v>
      </c>
      <c r="C49">
        <f>table1_calc!B38</f>
        <v>801</v>
      </c>
      <c r="D49" s="8">
        <f>table1_calc!C38</f>
        <v>5.7422854646869054E-2</v>
      </c>
      <c r="E49">
        <f>table1_calc!E38</f>
        <v>194</v>
      </c>
      <c r="F49" s="8">
        <f>table1_calc!F38</f>
        <v>0.81627319806786525</v>
      </c>
      <c r="G49">
        <f>table1_calc!G38</f>
        <v>761</v>
      </c>
      <c r="H49" s="8">
        <f>table1_calc!H38</f>
        <v>0.18125588642003937</v>
      </c>
    </row>
  </sheetData>
  <mergeCells count="4">
    <mergeCell ref="C2:D2"/>
    <mergeCell ref="G2:H2"/>
    <mergeCell ref="A1:H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B41" sqref="B41"/>
    </sheetView>
  </sheetViews>
  <sheetFormatPr defaultRowHeight="15" x14ac:dyDescent="0.25"/>
  <cols>
    <col min="2" max="2" width="13.42578125" customWidth="1"/>
  </cols>
  <sheetData>
    <row r="1" spans="1:8" ht="14.45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ht="14.45" x14ac:dyDescent="0.35">
      <c r="A2" t="s">
        <v>36</v>
      </c>
      <c r="B2">
        <v>2629</v>
      </c>
      <c r="C2">
        <v>0.12486114311188579</v>
      </c>
      <c r="D2" t="s">
        <v>37</v>
      </c>
      <c r="E2">
        <v>502</v>
      </c>
      <c r="F2">
        <v>0.43274066904212471</v>
      </c>
      <c r="G2">
        <v>1185</v>
      </c>
      <c r="H2">
        <v>0.16353579652259004</v>
      </c>
    </row>
    <row r="3" spans="1:8" ht="14.45" x14ac:dyDescent="0.35">
      <c r="A3" t="s">
        <v>36</v>
      </c>
      <c r="B3">
        <v>3135</v>
      </c>
      <c r="C3">
        <v>0.26255386707176359</v>
      </c>
      <c r="D3" t="s">
        <v>38</v>
      </c>
      <c r="E3">
        <v>319</v>
      </c>
      <c r="F3">
        <v>0.47693075157477455</v>
      </c>
      <c r="G3">
        <v>1419</v>
      </c>
      <c r="H3">
        <v>7.692342920565258E-2</v>
      </c>
    </row>
    <row r="4" spans="1:8" ht="14.45" x14ac:dyDescent="0.35">
      <c r="A4" t="s">
        <v>36</v>
      </c>
      <c r="B4">
        <v>3840</v>
      </c>
      <c r="C4">
        <v>0.24490627733231407</v>
      </c>
      <c r="D4" t="s">
        <v>39</v>
      </c>
      <c r="E4">
        <v>672</v>
      </c>
      <c r="F4">
        <v>0.26189816929697757</v>
      </c>
      <c r="G4">
        <v>1830</v>
      </c>
      <c r="H4">
        <v>7.7853288514700261E-2</v>
      </c>
    </row>
    <row r="5" spans="1:8" ht="14.45" x14ac:dyDescent="0.35">
      <c r="A5" t="s">
        <v>36</v>
      </c>
      <c r="B5">
        <v>2059</v>
      </c>
      <c r="C5">
        <v>6.5981532577349761E-2</v>
      </c>
      <c r="D5" t="s">
        <v>40</v>
      </c>
      <c r="E5">
        <v>356</v>
      </c>
      <c r="F5">
        <v>0.93827655253373843</v>
      </c>
      <c r="G5">
        <v>841</v>
      </c>
      <c r="H5">
        <v>0.35136132907319062</v>
      </c>
    </row>
    <row r="6" spans="1:8" ht="14.45" x14ac:dyDescent="0.35">
      <c r="A6" t="s">
        <v>36</v>
      </c>
      <c r="B6">
        <v>4382</v>
      </c>
      <c r="C6">
        <v>0.30169717990668754</v>
      </c>
      <c r="D6" t="s">
        <v>41</v>
      </c>
      <c r="E6">
        <v>739</v>
      </c>
      <c r="F6">
        <v>0.22278046231375273</v>
      </c>
      <c r="G6">
        <v>2040</v>
      </c>
      <c r="H6">
        <v>6.4637022887462092E-2</v>
      </c>
    </row>
    <row r="7" spans="1:8" ht="14.45" x14ac:dyDescent="0.35">
      <c r="A7" t="s">
        <v>42</v>
      </c>
      <c r="B7">
        <v>8073</v>
      </c>
      <c r="C7">
        <v>0.51176271206351009</v>
      </c>
      <c r="D7" t="s">
        <v>43</v>
      </c>
      <c r="E7">
        <v>1297</v>
      </c>
      <c r="F7">
        <v>0.1442547675554102</v>
      </c>
      <c r="G7">
        <v>3840</v>
      </c>
      <c r="H7">
        <v>3.7312066034715763E-2</v>
      </c>
    </row>
    <row r="8" spans="1:8" ht="14.45" x14ac:dyDescent="0.35">
      <c r="A8" t="s">
        <v>42</v>
      </c>
      <c r="B8">
        <v>7999</v>
      </c>
      <c r="C8">
        <v>0.48823728793649079</v>
      </c>
      <c r="D8" t="s">
        <v>44</v>
      </c>
      <c r="E8">
        <v>1296</v>
      </c>
      <c r="F8">
        <v>0.14555300154929787</v>
      </c>
      <c r="G8">
        <v>3482</v>
      </c>
      <c r="H8">
        <v>4.2651344716308E-2</v>
      </c>
    </row>
    <row r="9" spans="1:8" ht="14.45" x14ac:dyDescent="0.35">
      <c r="A9" t="s">
        <v>45</v>
      </c>
      <c r="B9">
        <v>2895</v>
      </c>
      <c r="C9">
        <v>8.1401054607111875E-2</v>
      </c>
      <c r="D9" t="s">
        <v>46</v>
      </c>
      <c r="E9">
        <v>377</v>
      </c>
      <c r="F9">
        <v>1.0132250682125767</v>
      </c>
      <c r="G9">
        <v>1166</v>
      </c>
      <c r="H9">
        <v>0.29760454605550918</v>
      </c>
    </row>
    <row r="10" spans="1:8" ht="14.45" x14ac:dyDescent="0.35">
      <c r="A10" t="s">
        <v>45</v>
      </c>
      <c r="B10">
        <v>3295</v>
      </c>
      <c r="C10">
        <v>0.1133998269045961</v>
      </c>
      <c r="D10" t="s">
        <v>47</v>
      </c>
      <c r="E10">
        <v>851</v>
      </c>
      <c r="F10">
        <v>0.33446088309818073</v>
      </c>
      <c r="G10">
        <v>1527</v>
      </c>
      <c r="H10">
        <v>0.18993898200570411</v>
      </c>
    </row>
    <row r="11" spans="1:8" ht="14.45" x14ac:dyDescent="0.35">
      <c r="A11" t="s">
        <v>45</v>
      </c>
      <c r="B11">
        <v>7779</v>
      </c>
      <c r="C11">
        <v>0.69979050263761855</v>
      </c>
      <c r="D11" t="s">
        <v>48</v>
      </c>
      <c r="E11">
        <v>987</v>
      </c>
      <c r="F11">
        <v>0.12363546706212772</v>
      </c>
      <c r="G11">
        <v>3817</v>
      </c>
      <c r="H11">
        <v>2.699818511913054E-2</v>
      </c>
    </row>
    <row r="12" spans="1:8" ht="14.45" x14ac:dyDescent="0.35">
      <c r="A12" t="s">
        <v>45</v>
      </c>
      <c r="B12">
        <v>1371</v>
      </c>
      <c r="C12">
        <v>4.4311190171690093E-2</v>
      </c>
      <c r="D12" t="s">
        <v>49</v>
      </c>
      <c r="E12">
        <v>246</v>
      </c>
      <c r="F12">
        <v>1.3878321047044873</v>
      </c>
      <c r="G12">
        <v>519</v>
      </c>
      <c r="H12">
        <v>0.54130305462876205</v>
      </c>
    </row>
    <row r="13" spans="1:8" ht="14.45" x14ac:dyDescent="0.35">
      <c r="A13" t="s">
        <v>45</v>
      </c>
      <c r="B13">
        <v>732</v>
      </c>
      <c r="C13">
        <v>6.1097425678983346E-2</v>
      </c>
      <c r="D13" t="s">
        <v>50</v>
      </c>
      <c r="E13">
        <v>132</v>
      </c>
      <c r="F13">
        <v>0.98342588947265941</v>
      </c>
      <c r="G13">
        <v>293</v>
      </c>
      <c r="H13">
        <v>0.36563496248657407</v>
      </c>
    </row>
    <row r="14" spans="1:8" ht="14.45" x14ac:dyDescent="0.35">
      <c r="A14" t="s">
        <v>51</v>
      </c>
      <c r="B14">
        <v>1004</v>
      </c>
      <c r="C14">
        <v>5.7478270001196485E-2</v>
      </c>
      <c r="D14" t="s">
        <v>52</v>
      </c>
      <c r="E14">
        <v>192</v>
      </c>
      <c r="F14">
        <v>1.0407092205182975</v>
      </c>
      <c r="G14">
        <v>389</v>
      </c>
      <c r="H14">
        <v>0.40853161778256469</v>
      </c>
    </row>
    <row r="15" spans="1:8" ht="14.45" x14ac:dyDescent="0.35">
      <c r="A15" t="s">
        <v>51</v>
      </c>
      <c r="B15">
        <v>7999</v>
      </c>
      <c r="C15">
        <v>0.48823728793649102</v>
      </c>
      <c r="D15" t="s">
        <v>53</v>
      </c>
      <c r="E15">
        <v>1296</v>
      </c>
      <c r="F15">
        <v>0.14555300154929787</v>
      </c>
      <c r="G15">
        <v>3482</v>
      </c>
      <c r="H15">
        <v>4.2651344716308E-2</v>
      </c>
    </row>
    <row r="16" spans="1:8" ht="14.45" x14ac:dyDescent="0.35">
      <c r="A16" t="s">
        <v>51</v>
      </c>
      <c r="B16">
        <v>6545</v>
      </c>
      <c r="C16">
        <v>0.41109090558527345</v>
      </c>
      <c r="D16" t="s">
        <v>54</v>
      </c>
      <c r="E16">
        <v>1037</v>
      </c>
      <c r="F16">
        <v>0.18136941785547411</v>
      </c>
      <c r="G16">
        <v>3188</v>
      </c>
      <c r="H16">
        <v>4.5845925676703911E-2</v>
      </c>
    </row>
    <row r="17" spans="1:8" ht="14.45" x14ac:dyDescent="0.35">
      <c r="A17" t="s">
        <v>51</v>
      </c>
      <c r="B17">
        <v>524</v>
      </c>
      <c r="C17">
        <v>4.3193536477039947E-2</v>
      </c>
      <c r="D17" t="s">
        <v>55</v>
      </c>
      <c r="E17">
        <v>68</v>
      </c>
      <c r="F17">
        <v>2.1848944842807558</v>
      </c>
      <c r="G17">
        <v>263</v>
      </c>
      <c r="H17">
        <v>0.39354558844858495</v>
      </c>
    </row>
    <row r="18" spans="1:8" ht="14.45" x14ac:dyDescent="0.35">
      <c r="A18" t="s">
        <v>56</v>
      </c>
      <c r="B18">
        <v>4191</v>
      </c>
      <c r="C18">
        <v>0.2668761193923872</v>
      </c>
      <c r="D18" t="s">
        <v>57</v>
      </c>
      <c r="E18">
        <v>840</v>
      </c>
      <c r="F18">
        <v>0.20083704085559473</v>
      </c>
      <c r="G18">
        <v>2022</v>
      </c>
      <c r="H18">
        <v>7.0698430377132526E-2</v>
      </c>
    </row>
    <row r="19" spans="1:8" ht="14.45" x14ac:dyDescent="0.35">
      <c r="A19" t="s">
        <v>56</v>
      </c>
      <c r="B19">
        <v>11881</v>
      </c>
      <c r="C19">
        <v>0.73312388060761347</v>
      </c>
      <c r="D19" t="s">
        <v>58</v>
      </c>
      <c r="E19">
        <v>1753</v>
      </c>
      <c r="F19">
        <v>0.11333540321422844</v>
      </c>
      <c r="G19">
        <v>5300</v>
      </c>
      <c r="H19">
        <v>2.7699054178133495E-2</v>
      </c>
    </row>
    <row r="20" spans="1:8" ht="14.45" x14ac:dyDescent="0.35">
      <c r="A20" t="s">
        <v>59</v>
      </c>
      <c r="B20">
        <v>1191</v>
      </c>
      <c r="C20">
        <v>7.1414271567199955E-2</v>
      </c>
      <c r="D20" t="s">
        <v>52</v>
      </c>
      <c r="E20">
        <v>212</v>
      </c>
      <c r="F20">
        <v>0.88522980032501219</v>
      </c>
      <c r="G20">
        <v>486</v>
      </c>
      <c r="H20">
        <v>0.3088644192904253</v>
      </c>
    </row>
    <row r="21" spans="1:8" ht="14.45" x14ac:dyDescent="0.35">
      <c r="A21" t="s">
        <v>59</v>
      </c>
      <c r="B21">
        <v>7999</v>
      </c>
      <c r="C21">
        <v>0.48823728793649113</v>
      </c>
      <c r="D21" t="s">
        <v>53</v>
      </c>
      <c r="E21">
        <v>1296</v>
      </c>
      <c r="F21">
        <v>0.14555300154929787</v>
      </c>
      <c r="G21">
        <v>3482</v>
      </c>
      <c r="H21">
        <v>4.2651344716308E-2</v>
      </c>
    </row>
    <row r="22" spans="1:8" ht="14.45" x14ac:dyDescent="0.35">
      <c r="A22" t="s">
        <v>59</v>
      </c>
      <c r="B22">
        <v>6616</v>
      </c>
      <c r="C22">
        <v>0.41965335651746505</v>
      </c>
      <c r="D22" t="s">
        <v>54</v>
      </c>
      <c r="E22">
        <v>1053</v>
      </c>
      <c r="F22">
        <v>0.17820433721689671</v>
      </c>
      <c r="G22">
        <v>3190</v>
      </c>
      <c r="H22">
        <v>4.5028947847968126E-2</v>
      </c>
    </row>
    <row r="23" spans="1:8" x14ac:dyDescent="0.25">
      <c r="A23" t="s">
        <v>59</v>
      </c>
      <c r="B23">
        <v>266</v>
      </c>
      <c r="C23">
        <v>2.0695083978845289E-2</v>
      </c>
      <c r="D23" t="s">
        <v>55</v>
      </c>
      <c r="E23">
        <v>32</v>
      </c>
      <c r="F23">
        <v>5.2357659140491188</v>
      </c>
      <c r="G23">
        <v>164</v>
      </c>
      <c r="H23">
        <v>0.73780101647091811</v>
      </c>
    </row>
    <row r="24" spans="1:8" x14ac:dyDescent="0.25">
      <c r="A24" t="s">
        <v>60</v>
      </c>
      <c r="B24">
        <v>10262</v>
      </c>
      <c r="C24">
        <v>0.65871127222261139</v>
      </c>
      <c r="D24" t="s">
        <v>54</v>
      </c>
      <c r="E24">
        <v>1499</v>
      </c>
      <c r="F24">
        <v>0.12031148178383044</v>
      </c>
      <c r="G24">
        <v>4702</v>
      </c>
      <c r="H24">
        <v>2.9928217895383562E-2</v>
      </c>
    </row>
    <row r="25" spans="1:8" x14ac:dyDescent="0.25">
      <c r="A25" t="s">
        <v>60</v>
      </c>
      <c r="B25">
        <v>5810</v>
      </c>
      <c r="C25">
        <v>0.34128872777738872</v>
      </c>
      <c r="D25" t="s">
        <v>55</v>
      </c>
      <c r="E25">
        <v>1094</v>
      </c>
      <c r="F25">
        <v>0.18212379205832899</v>
      </c>
      <c r="G25">
        <v>2620</v>
      </c>
      <c r="H25">
        <v>5.9404933093248555E-2</v>
      </c>
    </row>
    <row r="26" spans="1:8" x14ac:dyDescent="0.25">
      <c r="A26" t="s">
        <v>61</v>
      </c>
      <c r="B26">
        <v>4442</v>
      </c>
      <c r="C26">
        <v>0.32367441707480754</v>
      </c>
      <c r="D26" t="s">
        <v>52</v>
      </c>
      <c r="E26">
        <v>695</v>
      </c>
      <c r="F26">
        <v>0.22935218210166777</v>
      </c>
      <c r="G26">
        <v>3270</v>
      </c>
      <c r="H26">
        <v>4.015740887290007E-2</v>
      </c>
    </row>
    <row r="27" spans="1:8" x14ac:dyDescent="0.25">
      <c r="A27" t="s">
        <v>61</v>
      </c>
      <c r="B27">
        <v>3409</v>
      </c>
      <c r="C27">
        <v>0.15919464430513561</v>
      </c>
      <c r="D27" t="s">
        <v>54</v>
      </c>
      <c r="E27">
        <v>594</v>
      </c>
      <c r="F27">
        <v>0.40682157851254425</v>
      </c>
      <c r="G27">
        <v>1188</v>
      </c>
      <c r="H27">
        <v>0.17506449514044789</v>
      </c>
    </row>
    <row r="28" spans="1:8" x14ac:dyDescent="0.25">
      <c r="A28" t="s">
        <v>61</v>
      </c>
      <c r="B28">
        <v>8221</v>
      </c>
      <c r="C28">
        <v>0.51713093862005621</v>
      </c>
      <c r="D28" t="s">
        <v>55</v>
      </c>
      <c r="E28">
        <v>1304</v>
      </c>
      <c r="F28">
        <v>0.14317739671505431</v>
      </c>
      <c r="G28">
        <v>2864</v>
      </c>
      <c r="H28">
        <v>5.0935388328345002E-2</v>
      </c>
    </row>
    <row r="29" spans="1:8" x14ac:dyDescent="0.25">
      <c r="A29" t="s">
        <v>62</v>
      </c>
      <c r="B29">
        <v>4316</v>
      </c>
      <c r="C29">
        <v>0.18972914844892752</v>
      </c>
      <c r="D29" t="s">
        <v>2</v>
      </c>
      <c r="E29">
        <v>839</v>
      </c>
      <c r="F29">
        <v>0.28186311462383357</v>
      </c>
      <c r="G29">
        <v>1778</v>
      </c>
      <c r="H29">
        <v>0.1158921091444377</v>
      </c>
    </row>
    <row r="30" spans="1:8" x14ac:dyDescent="0.25">
      <c r="A30" t="s">
        <v>62</v>
      </c>
      <c r="B30">
        <v>3962</v>
      </c>
      <c r="C30">
        <v>0.18997926591229689</v>
      </c>
      <c r="D30" t="s">
        <v>3</v>
      </c>
      <c r="E30">
        <v>683</v>
      </c>
      <c r="F30">
        <v>0.31149436051360679</v>
      </c>
      <c r="G30">
        <v>1794</v>
      </c>
      <c r="H30">
        <v>0.1037529368190445</v>
      </c>
    </row>
    <row r="31" spans="1:8" x14ac:dyDescent="0.25">
      <c r="A31" t="s">
        <v>62</v>
      </c>
      <c r="B31">
        <v>7794</v>
      </c>
      <c r="C31">
        <v>0.62029158563877485</v>
      </c>
      <c r="D31" t="s">
        <v>4</v>
      </c>
      <c r="E31">
        <v>1071</v>
      </c>
      <c r="F31">
        <v>0.14195719450661229</v>
      </c>
      <c r="G31">
        <v>3750</v>
      </c>
      <c r="H31">
        <v>3.1269636557201927E-2</v>
      </c>
    </row>
    <row r="32" spans="1:8" x14ac:dyDescent="0.25">
      <c r="A32" t="s">
        <v>63</v>
      </c>
      <c r="B32">
        <v>8741</v>
      </c>
      <c r="C32">
        <v>0.49753098650550065</v>
      </c>
      <c r="D32" t="s">
        <v>54</v>
      </c>
      <c r="E32">
        <v>1143</v>
      </c>
      <c r="F32">
        <v>0.18571772250622728</v>
      </c>
    </row>
    <row r="33" spans="1:8" x14ac:dyDescent="0.25">
      <c r="A33" t="s">
        <v>63</v>
      </c>
      <c r="B33">
        <v>7322</v>
      </c>
      <c r="C33">
        <v>0.50246901349449935</v>
      </c>
      <c r="D33" t="s">
        <v>55</v>
      </c>
      <c r="E33">
        <v>1448</v>
      </c>
      <c r="F33">
        <v>0.1189148184844568</v>
      </c>
    </row>
    <row r="34" spans="1:8" x14ac:dyDescent="0.25">
      <c r="A34" t="s">
        <v>64</v>
      </c>
      <c r="B34">
        <v>13460</v>
      </c>
      <c r="C34">
        <v>0.86197470541915644</v>
      </c>
      <c r="D34" t="s">
        <v>54</v>
      </c>
      <c r="G34">
        <v>5862</v>
      </c>
      <c r="H34">
        <v>2.3909812280776207E-2</v>
      </c>
    </row>
    <row r="35" spans="1:8" x14ac:dyDescent="0.25">
      <c r="A35" t="s">
        <v>64</v>
      </c>
      <c r="B35">
        <v>2593</v>
      </c>
      <c r="C35">
        <v>0.13802529458084356</v>
      </c>
      <c r="D35" t="s">
        <v>55</v>
      </c>
      <c r="G35">
        <v>1448</v>
      </c>
      <c r="H35">
        <v>0.1189148184844568</v>
      </c>
    </row>
    <row r="36" spans="1:8" x14ac:dyDescent="0.25">
      <c r="A36" t="s">
        <v>65</v>
      </c>
      <c r="B36">
        <v>612</v>
      </c>
      <c r="C36">
        <v>4.0553480625368683E-2</v>
      </c>
      <c r="D36" t="s">
        <v>52</v>
      </c>
      <c r="E36">
        <v>153</v>
      </c>
      <c r="F36">
        <v>1.1499444556588043</v>
      </c>
      <c r="G36">
        <v>548</v>
      </c>
      <c r="H36">
        <v>0.27267546982870033</v>
      </c>
    </row>
    <row r="37" spans="1:8" x14ac:dyDescent="0.25">
      <c r="A37" t="s">
        <v>65</v>
      </c>
      <c r="B37">
        <v>14659</v>
      </c>
      <c r="C37">
        <v>0.90202366472776174</v>
      </c>
      <c r="D37" t="s">
        <v>54</v>
      </c>
      <c r="E37">
        <v>2246</v>
      </c>
      <c r="F37">
        <v>8.5412835496502942E-2</v>
      </c>
      <c r="G37">
        <v>6013</v>
      </c>
      <c r="H37">
        <v>2.4353134544644169E-2</v>
      </c>
    </row>
    <row r="38" spans="1:8" x14ac:dyDescent="0.25">
      <c r="A38" t="s">
        <v>65</v>
      </c>
      <c r="B38">
        <v>801</v>
      </c>
      <c r="C38">
        <v>5.7422854646869054E-2</v>
      </c>
      <c r="D38" t="s">
        <v>55</v>
      </c>
      <c r="E38">
        <v>194</v>
      </c>
      <c r="F38">
        <v>0.81627319806786525</v>
      </c>
      <c r="G38">
        <v>761</v>
      </c>
      <c r="H38">
        <v>0.18125588642003937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F11" sqref="F11"/>
    </sheetView>
  </sheetViews>
  <sheetFormatPr defaultRowHeight="15" x14ac:dyDescent="0.25"/>
  <cols>
    <col min="2" max="2" width="48.85546875" customWidth="1"/>
    <col min="3" max="3" width="20.85546875" customWidth="1"/>
    <col min="4" max="4" width="16.140625" style="3" customWidth="1"/>
  </cols>
  <sheetData>
    <row r="1" spans="1:8" thickBot="1" x14ac:dyDescent="0.4">
      <c r="A1" s="13" t="s">
        <v>148</v>
      </c>
      <c r="B1" s="13"/>
      <c r="C1" s="13"/>
      <c r="D1" s="17"/>
      <c r="E1" s="14"/>
      <c r="F1" s="14"/>
      <c r="G1" s="14"/>
      <c r="H1" s="14"/>
    </row>
    <row r="2" spans="1:8" ht="15.75" thickTop="1" x14ac:dyDescent="0.25">
      <c r="C2" s="26"/>
      <c r="D2" s="26"/>
      <c r="E2" s="28"/>
      <c r="F2" s="28"/>
      <c r="G2" s="28"/>
      <c r="H2" s="28"/>
    </row>
    <row r="3" spans="1:8" ht="30" x14ac:dyDescent="0.25">
      <c r="A3" s="15"/>
      <c r="B3" s="15"/>
      <c r="C3" s="33" t="s">
        <v>145</v>
      </c>
      <c r="D3" s="36" t="s">
        <v>146</v>
      </c>
      <c r="E3" s="15"/>
      <c r="F3" s="16"/>
      <c r="G3" s="15"/>
      <c r="H3" s="16"/>
    </row>
    <row r="4" spans="1:8" x14ac:dyDescent="0.25">
      <c r="A4" t="s">
        <v>138</v>
      </c>
      <c r="C4" s="2">
        <v>0.17172999999999999</v>
      </c>
      <c r="E4" s="15"/>
      <c r="F4" s="16"/>
      <c r="G4" s="15"/>
      <c r="H4" s="16"/>
    </row>
    <row r="5" spans="1:8" x14ac:dyDescent="0.25">
      <c r="A5" s="15" t="s">
        <v>1</v>
      </c>
      <c r="B5" s="15"/>
      <c r="C5" s="15"/>
      <c r="D5" s="3" t="str">
        <f>table2_calc!D2</f>
        <v>&lt;0.0001</v>
      </c>
    </row>
    <row r="6" spans="1:8" x14ac:dyDescent="0.25">
      <c r="B6" t="str">
        <f>table2_calc!F2</f>
        <v>9-11th Grade (Includes 12th grade with no diploma)</v>
      </c>
      <c r="C6" s="2">
        <f>table2_calc!E2</f>
        <v>0.20597082564191388</v>
      </c>
    </row>
    <row r="7" spans="1:8" x14ac:dyDescent="0.25">
      <c r="B7" t="str">
        <f>table2_calc!F3</f>
        <v>College Graduate or above</v>
      </c>
      <c r="C7" s="2">
        <f>table2_calc!E3</f>
        <v>0.1324012443088248</v>
      </c>
    </row>
    <row r="8" spans="1:8" x14ac:dyDescent="0.25">
      <c r="B8" t="str">
        <f>table2_calc!F4</f>
        <v>High School Grad/GED or Equivalent</v>
      </c>
      <c r="C8" s="2">
        <f>table2_calc!E4</f>
        <v>0.19382391348629144</v>
      </c>
    </row>
    <row r="9" spans="1:8" x14ac:dyDescent="0.25">
      <c r="B9" t="str">
        <f>table2_calc!F5</f>
        <v>Less Than 9th Grade</v>
      </c>
      <c r="C9" s="2">
        <f>table2_calc!E5</f>
        <v>0.2038299658849701</v>
      </c>
    </row>
    <row r="10" spans="1:8" x14ac:dyDescent="0.25">
      <c r="B10" t="str">
        <f>table2_calc!F6</f>
        <v>Some College or AA degree</v>
      </c>
      <c r="C10" s="2">
        <f>table2_calc!E6</f>
        <v>0.17491922473584842</v>
      </c>
    </row>
    <row r="11" spans="1:8" x14ac:dyDescent="0.25">
      <c r="A11" t="s">
        <v>79</v>
      </c>
      <c r="D11" s="3" t="str">
        <f>table2_calc!D7</f>
        <v>&lt;0.0001</v>
      </c>
    </row>
    <row r="12" spans="1:8" x14ac:dyDescent="0.25">
      <c r="B12" t="str">
        <f>table2_calc!F7</f>
        <v>0-100%</v>
      </c>
      <c r="C12" s="2">
        <f>table2_calc!E7</f>
        <v>0.19378954272376392</v>
      </c>
    </row>
    <row r="13" spans="1:8" x14ac:dyDescent="0.25">
      <c r="B13" t="str">
        <f>table2_calc!F8</f>
        <v>100-199%</v>
      </c>
      <c r="C13" s="2">
        <f>table2_calc!E8</f>
        <v>0.19351952704729519</v>
      </c>
    </row>
    <row r="14" spans="1:8" x14ac:dyDescent="0.25">
      <c r="B14" t="str">
        <f>table2_calc!F9</f>
        <v>200%+</v>
      </c>
      <c r="C14" s="2">
        <f>table2_calc!E9</f>
        <v>0.15984129219753143</v>
      </c>
    </row>
    <row r="15" spans="1:8" x14ac:dyDescent="0.25">
      <c r="A15" t="s">
        <v>109</v>
      </c>
      <c r="D15" s="3" t="str">
        <f>table2_calc!D10</f>
        <v>&lt;0.0001</v>
      </c>
    </row>
    <row r="16" spans="1:8" x14ac:dyDescent="0.25">
      <c r="B16" t="str">
        <f>table2_calc!F10</f>
        <v>Missing</v>
      </c>
      <c r="C16" s="2">
        <f>table2_calc!E10</f>
        <v>0.18428802217283879</v>
      </c>
    </row>
    <row r="17" spans="1:4" x14ac:dyDescent="0.25">
      <c r="B17" t="str">
        <f>table2_calc!F11</f>
        <v>No</v>
      </c>
      <c r="C17" s="2">
        <f>table2_calc!E11</f>
        <v>0.23397085117818919</v>
      </c>
    </row>
    <row r="18" spans="1:4" x14ac:dyDescent="0.25">
      <c r="B18" t="str">
        <f>table2_calc!F12</f>
        <v>Yes</v>
      </c>
      <c r="C18" s="2">
        <f>table2_calc!E12</f>
        <v>0.1497332017604846</v>
      </c>
    </row>
    <row r="19" spans="1:4" x14ac:dyDescent="0.25">
      <c r="A19" t="s">
        <v>72</v>
      </c>
      <c r="D19" s="3" t="str">
        <f>table2_calc!D13</f>
        <v>&lt;0.0001</v>
      </c>
    </row>
    <row r="20" spans="1:4" x14ac:dyDescent="0.25">
      <c r="B20" t="str">
        <f>table2_calc!F13</f>
        <v>Female</v>
      </c>
      <c r="C20" s="2">
        <f>table2_calc!E13</f>
        <v>0.19724557055808828</v>
      </c>
    </row>
    <row r="21" spans="1:4" x14ac:dyDescent="0.25">
      <c r="B21" t="str">
        <f>table2_calc!F14</f>
        <v>Male</v>
      </c>
      <c r="C21" s="2">
        <f>table2_calc!E14</f>
        <v>0.14851840777308084</v>
      </c>
    </row>
    <row r="22" spans="1:4" x14ac:dyDescent="0.25">
      <c r="A22" t="s">
        <v>73</v>
      </c>
      <c r="D22" s="3" t="str">
        <f>table2_calc!D15</f>
        <v>&lt;0.0001</v>
      </c>
    </row>
    <row r="23" spans="1:4" x14ac:dyDescent="0.25">
      <c r="B23" t="str">
        <f>table2_calc!F15</f>
        <v>Mexican American</v>
      </c>
      <c r="C23" s="2">
        <f>table2_calc!E15</f>
        <v>0.19827848213178606</v>
      </c>
    </row>
    <row r="24" spans="1:4" x14ac:dyDescent="0.25">
      <c r="B24" t="str">
        <f>table2_calc!F16</f>
        <v>Non-Hispanic Black</v>
      </c>
      <c r="C24" s="2">
        <f>table2_calc!E16</f>
        <v>0.21814224857765444</v>
      </c>
    </row>
    <row r="25" spans="1:4" x14ac:dyDescent="0.25">
      <c r="B25" t="str">
        <f>table2_calc!F17</f>
        <v>Non-Hispanic White</v>
      </c>
      <c r="C25" s="2">
        <f>table2_calc!E17</f>
        <v>0.16864340763245622</v>
      </c>
    </row>
    <row r="26" spans="1:4" x14ac:dyDescent="0.25">
      <c r="B26" t="str">
        <f>table2_calc!F18</f>
        <v>Other Hispanic</v>
      </c>
      <c r="C26" s="2">
        <f>table2_calc!E18</f>
        <v>0.17783260080896857</v>
      </c>
    </row>
    <row r="27" spans="1:4" x14ac:dyDescent="0.25">
      <c r="B27" t="str">
        <f>table2_calc!F19</f>
        <v>Other Race - Including Multi-Racial</v>
      </c>
      <c r="C27" s="2">
        <f>table2_calc!E19</f>
        <v>0.11155327777253495</v>
      </c>
    </row>
    <row r="28" spans="1:4" x14ac:dyDescent="0.25">
      <c r="A28" t="s">
        <v>110</v>
      </c>
      <c r="D28" s="3" t="str">
        <f>table2_calc!D20</f>
        <v>&lt;0.0001</v>
      </c>
    </row>
    <row r="29" spans="1:4" x14ac:dyDescent="0.25">
      <c r="B29" t="str">
        <f>table2_calc!F20</f>
        <v>20-24</v>
      </c>
      <c r="C29" s="2">
        <f>table2_calc!E20</f>
        <v>0.11617941932736178</v>
      </c>
    </row>
    <row r="30" spans="1:4" x14ac:dyDescent="0.25">
      <c r="B30" t="str">
        <f>table2_calc!F21</f>
        <v>25-29</v>
      </c>
      <c r="C30" s="2">
        <f>table2_calc!E21</f>
        <v>0.13802863792458381</v>
      </c>
    </row>
    <row r="31" spans="1:4" x14ac:dyDescent="0.25">
      <c r="B31" t="str">
        <f>table2_calc!F22</f>
        <v>30-34</v>
      </c>
      <c r="C31" s="2">
        <f>table2_calc!E22</f>
        <v>0.14866502836122775</v>
      </c>
    </row>
    <row r="32" spans="1:4" x14ac:dyDescent="0.25">
      <c r="B32" t="str">
        <f>table2_calc!F23</f>
        <v>35-39</v>
      </c>
      <c r="C32" s="2">
        <f>table2_calc!E23</f>
        <v>0.15005803473066776</v>
      </c>
    </row>
    <row r="33" spans="1:4" x14ac:dyDescent="0.25">
      <c r="B33" t="str">
        <f>table2_calc!F24</f>
        <v>40-44</v>
      </c>
      <c r="C33" s="2">
        <f>table2_calc!E24</f>
        <v>0.17220187687542327</v>
      </c>
    </row>
    <row r="34" spans="1:4" x14ac:dyDescent="0.25">
      <c r="B34" t="str">
        <f>table2_calc!F25</f>
        <v>45-49</v>
      </c>
      <c r="C34" s="2">
        <f>table2_calc!E25</f>
        <v>0.18520774825067401</v>
      </c>
    </row>
    <row r="35" spans="1:4" x14ac:dyDescent="0.25">
      <c r="B35" t="str">
        <f>table2_calc!F26</f>
        <v>50-54</v>
      </c>
      <c r="C35" s="2">
        <f>table2_calc!E26</f>
        <v>0.18126970937797615</v>
      </c>
    </row>
    <row r="36" spans="1:4" x14ac:dyDescent="0.25">
      <c r="B36" t="str">
        <f>table2_calc!F27</f>
        <v>55-59</v>
      </c>
      <c r="C36" s="2">
        <f>table2_calc!E27</f>
        <v>0.19051478290084661</v>
      </c>
    </row>
    <row r="37" spans="1:4" x14ac:dyDescent="0.25">
      <c r="B37" t="str">
        <f>table2_calc!F28</f>
        <v>60-64</v>
      </c>
      <c r="C37" s="2">
        <f>table2_calc!E28</f>
        <v>0.22206908142089243</v>
      </c>
    </row>
    <row r="38" spans="1:4" x14ac:dyDescent="0.25">
      <c r="B38" t="str">
        <f>table2_calc!F29</f>
        <v>65-69</v>
      </c>
      <c r="C38" s="2">
        <f>table2_calc!E29</f>
        <v>0.21111759522832091</v>
      </c>
    </row>
    <row r="39" spans="1:4" x14ac:dyDescent="0.25">
      <c r="B39" t="str">
        <f>table2_calc!F30</f>
        <v>70-74</v>
      </c>
      <c r="C39" s="2">
        <f>table2_calc!E30</f>
        <v>0.2257345194460558</v>
      </c>
    </row>
    <row r="40" spans="1:4" x14ac:dyDescent="0.25">
      <c r="B40" t="str">
        <f>table2_calc!F31</f>
        <v>75-79</v>
      </c>
      <c r="C40" s="2">
        <f>table2_calc!E31</f>
        <v>0.2132110812163136</v>
      </c>
    </row>
    <row r="41" spans="1:4" x14ac:dyDescent="0.25">
      <c r="B41" t="str">
        <f>table2_calc!F32</f>
        <v>80+</v>
      </c>
      <c r="C41" s="2">
        <f>table2_calc!E32</f>
        <v>0.21366831476845946</v>
      </c>
    </row>
    <row r="42" spans="1:4" x14ac:dyDescent="0.25">
      <c r="A42" t="s">
        <v>111</v>
      </c>
      <c r="D42" s="3" t="str">
        <f>table2_calc!D33</f>
        <v>&lt;0.0001</v>
      </c>
    </row>
    <row r="43" spans="1:4" x14ac:dyDescent="0.25">
      <c r="B43" t="str">
        <f>table2_calc!F33</f>
        <v>Missing</v>
      </c>
      <c r="C43" s="2">
        <f>table2_calc!E33</f>
        <v>0.18155186948093988</v>
      </c>
    </row>
    <row r="44" spans="1:4" x14ac:dyDescent="0.25">
      <c r="B44" t="str">
        <f>table2_calc!F34</f>
        <v>N/A (Male)</v>
      </c>
      <c r="C44" s="2">
        <f>table2_calc!E34</f>
        <v>0.14851840777308084</v>
      </c>
    </row>
    <row r="45" spans="1:4" x14ac:dyDescent="0.25">
      <c r="B45" t="str">
        <f>table2_calc!F35</f>
        <v>No</v>
      </c>
      <c r="C45" s="2">
        <f>table2_calc!E35</f>
        <v>0.1905848975528118</v>
      </c>
    </row>
    <row r="46" spans="1:4" x14ac:dyDescent="0.25">
      <c r="B46" t="str">
        <f>table2_calc!F36</f>
        <v>Yes</v>
      </c>
      <c r="C46" s="2">
        <f>table2_calc!E36</f>
        <v>0.29924453419234082</v>
      </c>
    </row>
    <row r="47" spans="1:4" x14ac:dyDescent="0.25">
      <c r="A47" t="s">
        <v>112</v>
      </c>
      <c r="D47" s="3" t="str">
        <f>table2_calc!D37</f>
        <v>&lt;0.0001</v>
      </c>
    </row>
    <row r="48" spans="1:4" x14ac:dyDescent="0.25">
      <c r="B48" t="str">
        <f>table2_calc!F37</f>
        <v>3+ ng/mL</v>
      </c>
      <c r="C48" s="2">
        <f>table2_calc!E37</f>
        <v>0.17793435598692231</v>
      </c>
    </row>
    <row r="49" spans="1:4" x14ac:dyDescent="0.25">
      <c r="B49" t="str">
        <f>table2_calc!F38</f>
        <v>&lt;3 ng/mL</v>
      </c>
      <c r="C49" s="2">
        <f>table2_calc!E38</f>
        <v>0.16935347540341122</v>
      </c>
    </row>
    <row r="50" spans="1:4" x14ac:dyDescent="0.25">
      <c r="A50" t="s">
        <v>76</v>
      </c>
      <c r="D50" s="3" t="str">
        <f>table2_calc!D39</f>
        <v>&lt;0.0001</v>
      </c>
    </row>
    <row r="51" spans="1:4" x14ac:dyDescent="0.25">
      <c r="B51" t="str">
        <f>table2_calc!F39</f>
        <v>Missing</v>
      </c>
      <c r="C51" s="2">
        <f>table2_calc!E39</f>
        <v>0.18578159144309772</v>
      </c>
    </row>
    <row r="52" spans="1:4" x14ac:dyDescent="0.25">
      <c r="B52" t="str">
        <f>table2_calc!F40</f>
        <v>N/A (Male)</v>
      </c>
      <c r="C52" s="2">
        <f>table2_calc!E40</f>
        <v>0.14851840777308084</v>
      </c>
    </row>
    <row r="53" spans="1:4" x14ac:dyDescent="0.25">
      <c r="B53" t="str">
        <f>table2_calc!F41</f>
        <v>No</v>
      </c>
      <c r="C53" s="2">
        <f>table2_calc!E41</f>
        <v>0.19490757069347936</v>
      </c>
    </row>
    <row r="54" spans="1:4" x14ac:dyDescent="0.25">
      <c r="B54" t="str">
        <f>table2_calc!F42</f>
        <v>Yes</v>
      </c>
      <c r="C54" s="2">
        <f>table2_calc!E42</f>
        <v>0.29825981522626099</v>
      </c>
    </row>
    <row r="55" spans="1:4" x14ac:dyDescent="0.25">
      <c r="A55" t="s">
        <v>113</v>
      </c>
      <c r="D55" s="3" t="str">
        <f>table2_calc!D43</f>
        <v>&lt;0.0001</v>
      </c>
    </row>
    <row r="56" spans="1:4" x14ac:dyDescent="0.25">
      <c r="B56" t="str">
        <f>table2_calc!F43</f>
        <v>No</v>
      </c>
      <c r="C56" s="2">
        <f>table2_calc!E43</f>
        <v>0.12033979052935298</v>
      </c>
    </row>
    <row r="57" spans="1:4" x14ac:dyDescent="0.25">
      <c r="B57" t="str">
        <f>table2_calc!F44</f>
        <v>Yes</v>
      </c>
      <c r="C57" s="2">
        <f>table2_calc!E44</f>
        <v>0.34050663658668029</v>
      </c>
    </row>
    <row r="58" spans="1:4" x14ac:dyDescent="0.25">
      <c r="A58" t="s">
        <v>80</v>
      </c>
      <c r="D58" s="3" t="str">
        <f>table2_calc!D45</f>
        <v>&lt;0.0001</v>
      </c>
    </row>
    <row r="59" spans="1:4" x14ac:dyDescent="0.25">
      <c r="B59" t="str">
        <f>table2_calc!F45</f>
        <v>No</v>
      </c>
      <c r="C59" s="2">
        <f>table2_calc!E45</f>
        <v>0.16408092878777195</v>
      </c>
    </row>
    <row r="60" spans="1:4" x14ac:dyDescent="0.25">
      <c r="B60" t="str">
        <f>table2_calc!F46</f>
        <v>Yes</v>
      </c>
      <c r="C60" s="2">
        <f>table2_calc!E46</f>
        <v>0.17956541613026039</v>
      </c>
    </row>
    <row r="61" spans="1:4" x14ac:dyDescent="0.25">
      <c r="A61" t="s">
        <v>114</v>
      </c>
      <c r="D61" s="3" t="str">
        <f>table2_calc!D47</f>
        <v>&lt;0.0001</v>
      </c>
    </row>
    <row r="62" spans="1:4" x14ac:dyDescent="0.25">
      <c r="B62" t="str">
        <f>table2_calc!F47</f>
        <v>No</v>
      </c>
      <c r="C62" s="2">
        <f>table2_calc!E47</f>
        <v>0.16700952555250428</v>
      </c>
    </row>
    <row r="63" spans="1:4" x14ac:dyDescent="0.25">
      <c r="B63" t="str">
        <f>table2_calc!F48</f>
        <v>Yes</v>
      </c>
      <c r="C63" s="2">
        <f>table2_calc!E48</f>
        <v>0.20431568367807684</v>
      </c>
    </row>
    <row r="64" spans="1:4" x14ac:dyDescent="0.25">
      <c r="A64" t="s">
        <v>115</v>
      </c>
      <c r="D64" s="3" t="str">
        <f>table2_calc!D49</f>
        <v>&lt;0.0001</v>
      </c>
    </row>
    <row r="65" spans="1:4" x14ac:dyDescent="0.25">
      <c r="B65" t="str">
        <f>table2_calc!F49</f>
        <v>Missing</v>
      </c>
      <c r="C65" s="2">
        <f>table2_calc!E49</f>
        <v>0.25192380084514909</v>
      </c>
    </row>
    <row r="66" spans="1:4" x14ac:dyDescent="0.25">
      <c r="A66" s="5"/>
      <c r="B66" s="5" t="str">
        <f>table2_calc!F50</f>
        <v>No</v>
      </c>
      <c r="C66" s="6">
        <f>table2_calc!E50</f>
        <v>0.16769054523312726</v>
      </c>
      <c r="D66" s="25"/>
    </row>
    <row r="67" spans="1:4" x14ac:dyDescent="0.25">
      <c r="A67" s="4"/>
      <c r="B67" s="4" t="str">
        <f>table2_calc!F51</f>
        <v>Yes</v>
      </c>
      <c r="C67" s="34">
        <f>table2_calc!E51</f>
        <v>0.19018583401562669</v>
      </c>
      <c r="D67" s="35"/>
    </row>
    <row r="68" spans="1:4" x14ac:dyDescent="0.25">
      <c r="A68" t="s">
        <v>147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31" workbookViewId="0">
      <selection activeCell="B53" sqref="B53"/>
    </sheetView>
  </sheetViews>
  <sheetFormatPr defaultRowHeight="15" x14ac:dyDescent="0.25"/>
  <cols>
    <col min="1" max="1" width="15.5703125" customWidth="1"/>
    <col min="2" max="2" width="20.7109375" customWidth="1"/>
  </cols>
  <sheetData>
    <row r="1" spans="1:6" x14ac:dyDescent="0.25">
      <c r="A1" t="s">
        <v>84</v>
      </c>
      <c r="B1" t="s">
        <v>85</v>
      </c>
      <c r="C1" t="s">
        <v>86</v>
      </c>
      <c r="D1" t="s">
        <v>87</v>
      </c>
      <c r="E1" t="s">
        <v>139</v>
      </c>
    </row>
    <row r="2" spans="1:6" x14ac:dyDescent="0.25">
      <c r="A2" t="s">
        <v>36</v>
      </c>
      <c r="B2" t="s">
        <v>37</v>
      </c>
      <c r="C2">
        <v>-1.5800207433195592</v>
      </c>
      <c r="D2" t="s">
        <v>88</v>
      </c>
      <c r="E2">
        <v>0.20597082564191388</v>
      </c>
      <c r="F2" t="str">
        <f>SUBSTITUTE(B2,A2&amp;" ","")</f>
        <v>9-11th Grade (Includes 12th grade with no diploma)</v>
      </c>
    </row>
    <row r="3" spans="1:6" x14ac:dyDescent="0.25">
      <c r="A3" t="s">
        <v>36</v>
      </c>
      <c r="B3" t="s">
        <v>38</v>
      </c>
      <c r="C3">
        <v>-2.0219182374204845</v>
      </c>
      <c r="D3" t="s">
        <v>88</v>
      </c>
      <c r="E3">
        <v>0.1324012443088248</v>
      </c>
      <c r="F3" t="str">
        <f>SUBSTITUTE(B3,A3&amp;" ","")</f>
        <v>College Graduate or above</v>
      </c>
    </row>
    <row r="4" spans="1:6" x14ac:dyDescent="0.25">
      <c r="A4" t="s">
        <v>36</v>
      </c>
      <c r="B4" t="s">
        <v>39</v>
      </c>
      <c r="C4">
        <v>-1.640805194535589</v>
      </c>
      <c r="D4" t="s">
        <v>88</v>
      </c>
      <c r="E4">
        <v>0.19382391348629144</v>
      </c>
      <c r="F4" t="str">
        <f>SUBSTITUTE(B4,A4&amp;" ","")</f>
        <v>High School Grad/GED or Equivalent</v>
      </c>
    </row>
    <row r="5" spans="1:6" x14ac:dyDescent="0.25">
      <c r="A5" t="s">
        <v>36</v>
      </c>
      <c r="B5" t="s">
        <v>40</v>
      </c>
      <c r="C5">
        <v>-1.5904691332565257</v>
      </c>
      <c r="D5" t="s">
        <v>88</v>
      </c>
      <c r="E5">
        <v>0.2038299658849701</v>
      </c>
      <c r="F5" t="str">
        <f>SUBSTITUTE(B5,A5&amp;" ","")</f>
        <v>Less Than 9th Grade</v>
      </c>
    </row>
    <row r="6" spans="1:6" x14ac:dyDescent="0.25">
      <c r="A6" t="s">
        <v>36</v>
      </c>
      <c r="B6" t="s">
        <v>41</v>
      </c>
      <c r="C6">
        <v>-1.7434309845542111</v>
      </c>
      <c r="D6" t="s">
        <v>88</v>
      </c>
      <c r="E6">
        <v>0.17491922473584842</v>
      </c>
      <c r="F6" t="str">
        <f>SUBSTITUTE(B6,A6&amp;" ","")</f>
        <v>Some College or AA degree</v>
      </c>
    </row>
    <row r="7" spans="1:6" x14ac:dyDescent="0.25">
      <c r="A7" t="s">
        <v>62</v>
      </c>
      <c r="B7" t="s">
        <v>2</v>
      </c>
      <c r="C7">
        <v>-1.6409825400950218</v>
      </c>
      <c r="D7" t="s">
        <v>88</v>
      </c>
      <c r="E7">
        <v>0.19378954272376392</v>
      </c>
      <c r="F7" t="str">
        <f>SUBSTITUTE(B7,A7&amp;" ","")</f>
        <v>0-100%</v>
      </c>
    </row>
    <row r="8" spans="1:6" x14ac:dyDescent="0.25">
      <c r="A8" t="s">
        <v>62</v>
      </c>
      <c r="B8" t="s">
        <v>3</v>
      </c>
      <c r="C8">
        <v>-1.6423768566307722</v>
      </c>
      <c r="D8" t="s">
        <v>88</v>
      </c>
      <c r="E8">
        <v>0.19351952704729519</v>
      </c>
      <c r="F8" t="str">
        <f>SUBSTITUTE(B8,A8&amp;" ","")</f>
        <v>100-199%</v>
      </c>
    </row>
    <row r="9" spans="1:6" x14ac:dyDescent="0.25">
      <c r="A9" t="s">
        <v>62</v>
      </c>
      <c r="B9" t="s">
        <v>4</v>
      </c>
      <c r="C9">
        <v>-1.8335738797956811</v>
      </c>
      <c r="D9" t="s">
        <v>88</v>
      </c>
      <c r="E9">
        <v>0.15984129219753143</v>
      </c>
      <c r="F9" t="str">
        <f>SUBSTITUTE(B9,A9&amp;" ","")</f>
        <v>200%+</v>
      </c>
    </row>
    <row r="10" spans="1:6" x14ac:dyDescent="0.25">
      <c r="A10" t="s">
        <v>61</v>
      </c>
      <c r="B10" t="s">
        <v>52</v>
      </c>
      <c r="C10">
        <v>-1.6912554073416448</v>
      </c>
      <c r="D10" t="s">
        <v>88</v>
      </c>
      <c r="E10">
        <v>0.18428802217283879</v>
      </c>
      <c r="F10" t="str">
        <f>SUBSTITUTE(B10,A10&amp;" ","")</f>
        <v>Missing</v>
      </c>
    </row>
    <row r="11" spans="1:6" x14ac:dyDescent="0.25">
      <c r="A11" t="s">
        <v>61</v>
      </c>
      <c r="B11" t="s">
        <v>54</v>
      </c>
      <c r="C11">
        <v>-1.4525587389982013</v>
      </c>
      <c r="D11" t="s">
        <v>88</v>
      </c>
      <c r="E11">
        <v>0.23397085117818919</v>
      </c>
      <c r="F11" t="str">
        <f>SUBSTITUTE(B11,A11&amp;" ","")</f>
        <v>No</v>
      </c>
    </row>
    <row r="12" spans="1:6" x14ac:dyDescent="0.25">
      <c r="A12" t="s">
        <v>61</v>
      </c>
      <c r="B12" t="s">
        <v>55</v>
      </c>
      <c r="C12">
        <v>-1.8989002235008285</v>
      </c>
      <c r="D12" t="s">
        <v>88</v>
      </c>
      <c r="E12">
        <v>0.1497332017604846</v>
      </c>
      <c r="F12" t="str">
        <f>SUBSTITUTE(B12,A12&amp;" ","")</f>
        <v>Yes</v>
      </c>
    </row>
    <row r="13" spans="1:6" x14ac:dyDescent="0.25">
      <c r="A13" t="s">
        <v>42</v>
      </c>
      <c r="B13" t="s">
        <v>43</v>
      </c>
      <c r="C13">
        <v>-1.6233057754875664</v>
      </c>
      <c r="D13" t="s">
        <v>88</v>
      </c>
      <c r="E13">
        <v>0.19724557055808828</v>
      </c>
      <c r="F13" t="str">
        <f>SUBSTITUTE(B13,A13&amp;" ","")</f>
        <v>Female</v>
      </c>
    </row>
    <row r="14" spans="1:6" x14ac:dyDescent="0.25">
      <c r="A14" t="s">
        <v>42</v>
      </c>
      <c r="B14" t="s">
        <v>44</v>
      </c>
      <c r="C14">
        <v>-1.9070463703536646</v>
      </c>
      <c r="D14" t="s">
        <v>88</v>
      </c>
      <c r="E14">
        <v>0.14851840777308084</v>
      </c>
      <c r="F14" t="str">
        <f>SUBSTITUTE(B14,A14&amp;" ","")</f>
        <v>Male</v>
      </c>
    </row>
    <row r="15" spans="1:6" x14ac:dyDescent="0.25">
      <c r="A15" t="s">
        <v>45</v>
      </c>
      <c r="B15" t="s">
        <v>46</v>
      </c>
      <c r="C15">
        <v>-1.6180827610346444</v>
      </c>
      <c r="D15" t="s">
        <v>88</v>
      </c>
      <c r="E15">
        <v>0.19827848213178606</v>
      </c>
      <c r="F15" t="str">
        <f>SUBSTITUTE(B15,A15&amp;" ","")</f>
        <v>Mexican American</v>
      </c>
    </row>
    <row r="16" spans="1:6" x14ac:dyDescent="0.25">
      <c r="A16" t="s">
        <v>45</v>
      </c>
      <c r="B16" t="s">
        <v>47</v>
      </c>
      <c r="C16">
        <v>-1.5226079125780589</v>
      </c>
      <c r="D16" t="s">
        <v>88</v>
      </c>
      <c r="E16">
        <v>0.21814224857765444</v>
      </c>
      <c r="F16" t="str">
        <f>SUBSTITUTE(B16,A16&amp;" ","")</f>
        <v>Non-Hispanic Black</v>
      </c>
    </row>
    <row r="17" spans="1:6" x14ac:dyDescent="0.25">
      <c r="A17" t="s">
        <v>45</v>
      </c>
      <c r="B17" t="s">
        <v>48</v>
      </c>
      <c r="C17">
        <v>-1.779968807284094</v>
      </c>
      <c r="D17" t="s">
        <v>88</v>
      </c>
      <c r="E17">
        <v>0.16864340763245622</v>
      </c>
      <c r="F17" t="str">
        <f>SUBSTITUTE(B17,A17&amp;" ","")</f>
        <v>Non-Hispanic White</v>
      </c>
    </row>
    <row r="18" spans="1:6" x14ac:dyDescent="0.25">
      <c r="A18" t="s">
        <v>45</v>
      </c>
      <c r="B18" t="s">
        <v>49</v>
      </c>
      <c r="C18">
        <v>-1.7269126160792361</v>
      </c>
      <c r="D18" t="s">
        <v>88</v>
      </c>
      <c r="E18">
        <v>0.17783260080896857</v>
      </c>
      <c r="F18" t="str">
        <f>SUBSTITUTE(B18,A18&amp;" ","")</f>
        <v>Other Hispanic</v>
      </c>
    </row>
    <row r="19" spans="1:6" x14ac:dyDescent="0.25">
      <c r="A19" t="s">
        <v>45</v>
      </c>
      <c r="B19" t="s">
        <v>50</v>
      </c>
      <c r="C19">
        <v>-2.1932529746488303</v>
      </c>
      <c r="D19" t="s">
        <v>88</v>
      </c>
      <c r="E19">
        <v>0.11155327777253495</v>
      </c>
      <c r="F19" t="str">
        <f>SUBSTITUTE(B19,A19&amp;" ","")</f>
        <v>Other Race - Including Multi-Racial</v>
      </c>
    </row>
    <row r="20" spans="1:6" x14ac:dyDescent="0.25">
      <c r="A20" t="s">
        <v>89</v>
      </c>
      <c r="B20" t="s">
        <v>90</v>
      </c>
      <c r="C20">
        <v>-2.152619564473262</v>
      </c>
      <c r="D20" t="s">
        <v>88</v>
      </c>
      <c r="E20">
        <v>0.11617941932736178</v>
      </c>
      <c r="F20" t="str">
        <f>SUBSTITUTE(B20,A20&amp;" ","")</f>
        <v>20-24</v>
      </c>
    </row>
    <row r="21" spans="1:6" x14ac:dyDescent="0.25">
      <c r="A21" t="s">
        <v>89</v>
      </c>
      <c r="B21" t="s">
        <v>91</v>
      </c>
      <c r="C21">
        <v>-1.9802940941618401</v>
      </c>
      <c r="D21" t="s">
        <v>88</v>
      </c>
      <c r="E21">
        <v>0.13802863792458381</v>
      </c>
      <c r="F21" t="str">
        <f>SUBSTITUTE(B21,A21&amp;" ","")</f>
        <v>25-29</v>
      </c>
    </row>
    <row r="22" spans="1:6" x14ac:dyDescent="0.25">
      <c r="A22" t="s">
        <v>89</v>
      </c>
      <c r="B22" t="s">
        <v>92</v>
      </c>
      <c r="C22">
        <v>-1.9060596356826447</v>
      </c>
      <c r="D22" t="s">
        <v>88</v>
      </c>
      <c r="E22">
        <v>0.14866502836122775</v>
      </c>
      <c r="F22" t="str">
        <f>SUBSTITUTE(B22,A22&amp;" ","")</f>
        <v>30-34</v>
      </c>
    </row>
    <row r="23" spans="1:6" x14ac:dyDescent="0.25">
      <c r="A23" t="s">
        <v>89</v>
      </c>
      <c r="B23" t="s">
        <v>93</v>
      </c>
      <c r="C23">
        <v>-1.8967331615072405</v>
      </c>
      <c r="D23" t="s">
        <v>88</v>
      </c>
      <c r="E23">
        <v>0.15005803473066776</v>
      </c>
      <c r="F23" t="str">
        <f>SUBSTITUTE(B23,A23&amp;" ","")</f>
        <v>35-39</v>
      </c>
    </row>
    <row r="24" spans="1:6" x14ac:dyDescent="0.25">
      <c r="A24" t="s">
        <v>89</v>
      </c>
      <c r="B24" t="s">
        <v>94</v>
      </c>
      <c r="C24">
        <v>-1.7590877876552025</v>
      </c>
      <c r="D24" t="s">
        <v>88</v>
      </c>
      <c r="E24">
        <v>0.17220187687542327</v>
      </c>
      <c r="F24" t="str">
        <f>SUBSTITUTE(B24,A24&amp;" ","")</f>
        <v>40-44</v>
      </c>
    </row>
    <row r="25" spans="1:6" x14ac:dyDescent="0.25">
      <c r="A25" t="s">
        <v>89</v>
      </c>
      <c r="B25" t="s">
        <v>95</v>
      </c>
      <c r="C25">
        <v>-1.6862771204385463</v>
      </c>
      <c r="D25" t="s">
        <v>88</v>
      </c>
      <c r="E25">
        <v>0.18520774825067401</v>
      </c>
      <c r="F25" t="str">
        <f>SUBSTITUTE(B25,A25&amp;" ","")</f>
        <v>45-49</v>
      </c>
    </row>
    <row r="26" spans="1:6" x14ac:dyDescent="0.25">
      <c r="A26" t="s">
        <v>89</v>
      </c>
      <c r="B26" t="s">
        <v>96</v>
      </c>
      <c r="C26">
        <v>-1.7077692497635393</v>
      </c>
      <c r="D26" t="s">
        <v>88</v>
      </c>
      <c r="E26">
        <v>0.18126970937797615</v>
      </c>
      <c r="F26" t="str">
        <f>SUBSTITUTE(B26,A26&amp;" ","")</f>
        <v>50-54</v>
      </c>
    </row>
    <row r="27" spans="1:6" x14ac:dyDescent="0.25">
      <c r="A27" t="s">
        <v>89</v>
      </c>
      <c r="B27" t="s">
        <v>97</v>
      </c>
      <c r="C27">
        <v>-1.6580254868967681</v>
      </c>
      <c r="D27" t="s">
        <v>88</v>
      </c>
      <c r="E27">
        <v>0.19051478290084661</v>
      </c>
      <c r="F27" t="str">
        <f>SUBSTITUTE(B27,A27&amp;" ","")</f>
        <v>55-59</v>
      </c>
    </row>
    <row r="28" spans="1:6" x14ac:dyDescent="0.25">
      <c r="A28" t="s">
        <v>89</v>
      </c>
      <c r="B28" t="s">
        <v>98</v>
      </c>
      <c r="C28">
        <v>-1.5047667679439689</v>
      </c>
      <c r="D28" t="s">
        <v>88</v>
      </c>
      <c r="E28">
        <v>0.22206908142089243</v>
      </c>
      <c r="F28" t="str">
        <f>SUBSTITUTE(B28,A28&amp;" ","")</f>
        <v>60-64</v>
      </c>
    </row>
    <row r="29" spans="1:6" x14ac:dyDescent="0.25">
      <c r="A29" t="s">
        <v>89</v>
      </c>
      <c r="B29" t="s">
        <v>99</v>
      </c>
      <c r="C29">
        <v>-1.5553399773960823</v>
      </c>
      <c r="D29" t="s">
        <v>88</v>
      </c>
      <c r="E29">
        <v>0.21111759522832091</v>
      </c>
      <c r="F29" t="str">
        <f>SUBSTITUTE(B29,A29&amp;" ","")</f>
        <v>65-69</v>
      </c>
    </row>
    <row r="30" spans="1:6" x14ac:dyDescent="0.25">
      <c r="A30" t="s">
        <v>89</v>
      </c>
      <c r="B30" t="s">
        <v>100</v>
      </c>
      <c r="C30">
        <v>-1.4883956629187047</v>
      </c>
      <c r="D30" t="s">
        <v>88</v>
      </c>
      <c r="E30">
        <v>0.2257345194460558</v>
      </c>
      <c r="F30" t="str">
        <f>SUBSTITUTE(B30,A30&amp;" ","")</f>
        <v>70-74</v>
      </c>
    </row>
    <row r="31" spans="1:6" x14ac:dyDescent="0.25">
      <c r="A31" t="s">
        <v>89</v>
      </c>
      <c r="B31" t="s">
        <v>101</v>
      </c>
      <c r="C31">
        <v>-1.5454726123548628</v>
      </c>
      <c r="D31" t="s">
        <v>88</v>
      </c>
      <c r="E31">
        <v>0.2132110812163136</v>
      </c>
      <c r="F31" t="str">
        <f>SUBSTITUTE(B31,A31&amp;" ","")</f>
        <v>75-79</v>
      </c>
    </row>
    <row r="32" spans="1:6" x14ac:dyDescent="0.25">
      <c r="A32" t="s">
        <v>89</v>
      </c>
      <c r="B32" t="s">
        <v>102</v>
      </c>
      <c r="C32">
        <v>-1.5433303973343977</v>
      </c>
      <c r="D32" t="s">
        <v>88</v>
      </c>
      <c r="E32">
        <v>0.21366831476845946</v>
      </c>
      <c r="F32" t="str">
        <f>SUBSTITUTE(B32,A32&amp;" ","")</f>
        <v>80+</v>
      </c>
    </row>
    <row r="33" spans="1:6" x14ac:dyDescent="0.25">
      <c r="A33" t="s">
        <v>140</v>
      </c>
      <c r="B33" t="s">
        <v>52</v>
      </c>
      <c r="C33">
        <v>-1.7062138838410728</v>
      </c>
      <c r="D33" t="s">
        <v>88</v>
      </c>
      <c r="E33">
        <v>0.18155186948093988</v>
      </c>
      <c r="F33" t="str">
        <f>SUBSTITUTE(B33,A33&amp;" ","")</f>
        <v>Missing</v>
      </c>
    </row>
    <row r="34" spans="1:6" x14ac:dyDescent="0.25">
      <c r="A34" t="s">
        <v>140</v>
      </c>
      <c r="B34" t="s">
        <v>53</v>
      </c>
      <c r="C34">
        <v>-1.9070463703536646</v>
      </c>
      <c r="D34" t="s">
        <v>88</v>
      </c>
      <c r="E34">
        <v>0.14851840777308084</v>
      </c>
      <c r="F34" t="str">
        <f>SUBSTITUTE(B34,A34&amp;" ","")</f>
        <v>N/A (Male)</v>
      </c>
    </row>
    <row r="35" spans="1:6" x14ac:dyDescent="0.25">
      <c r="A35" t="s">
        <v>140</v>
      </c>
      <c r="B35" t="s">
        <v>54</v>
      </c>
      <c r="C35">
        <v>-1.6576575272455145</v>
      </c>
      <c r="D35" t="s">
        <v>88</v>
      </c>
      <c r="E35">
        <v>0.1905848975528118</v>
      </c>
      <c r="F35" t="str">
        <f>SUBSTITUTE(B35,A35&amp;" ","")</f>
        <v>No</v>
      </c>
    </row>
    <row r="36" spans="1:6" x14ac:dyDescent="0.25">
      <c r="A36" t="s">
        <v>140</v>
      </c>
      <c r="B36" t="s">
        <v>55</v>
      </c>
      <c r="C36">
        <v>-1.2064941997322796</v>
      </c>
      <c r="D36" t="s">
        <v>88</v>
      </c>
      <c r="E36">
        <v>0.29924453419234082</v>
      </c>
      <c r="F36" t="str">
        <f>SUBSTITUTE(B36,A36&amp;" ","")</f>
        <v>Yes</v>
      </c>
    </row>
    <row r="37" spans="1:6" x14ac:dyDescent="0.25">
      <c r="A37" t="s">
        <v>141</v>
      </c>
      <c r="B37" t="s">
        <v>57</v>
      </c>
      <c r="C37">
        <v>-1.7263405832988739</v>
      </c>
      <c r="D37" t="s">
        <v>88</v>
      </c>
      <c r="E37">
        <v>0.17793435598692231</v>
      </c>
      <c r="F37" t="str">
        <f>SUBSTITUTE(B37,A37&amp;" ","")</f>
        <v>3+ ng/mL</v>
      </c>
    </row>
    <row r="38" spans="1:6" x14ac:dyDescent="0.25">
      <c r="A38" t="s">
        <v>141</v>
      </c>
      <c r="B38" t="s">
        <v>58</v>
      </c>
      <c r="C38">
        <v>-1.7757671779129203</v>
      </c>
      <c r="D38" t="s">
        <v>88</v>
      </c>
      <c r="E38">
        <v>0.16935347540341122</v>
      </c>
      <c r="F38" t="str">
        <f>SUBSTITUTE(B38,A38&amp;" ","")</f>
        <v>&lt;3 ng/mL</v>
      </c>
    </row>
    <row r="39" spans="1:6" x14ac:dyDescent="0.25">
      <c r="A39" t="s">
        <v>59</v>
      </c>
      <c r="B39" t="s">
        <v>103</v>
      </c>
      <c r="C39">
        <v>-1.6831835347816093</v>
      </c>
      <c r="D39" t="s">
        <v>88</v>
      </c>
      <c r="E39">
        <v>0.18578159144309772</v>
      </c>
      <c r="F39" t="str">
        <f>SUBSTITUTE(B39,A39&amp;" ","")</f>
        <v>Missing</v>
      </c>
    </row>
    <row r="40" spans="1:6" x14ac:dyDescent="0.25">
      <c r="A40" t="s">
        <v>59</v>
      </c>
      <c r="B40" t="s">
        <v>104</v>
      </c>
      <c r="C40">
        <v>-1.9070463703536646</v>
      </c>
      <c r="D40" t="s">
        <v>88</v>
      </c>
      <c r="E40">
        <v>0.14851840777308084</v>
      </c>
      <c r="F40" t="str">
        <f>SUBSTITUTE(B40,A40&amp;" ","")</f>
        <v>N/A (Male)</v>
      </c>
    </row>
    <row r="41" spans="1:6" x14ac:dyDescent="0.25">
      <c r="A41" t="s">
        <v>59</v>
      </c>
      <c r="B41" t="s">
        <v>105</v>
      </c>
      <c r="C41">
        <v>-1.6352298292339107</v>
      </c>
      <c r="D41" t="s">
        <v>88</v>
      </c>
      <c r="E41">
        <v>0.19490757069347936</v>
      </c>
      <c r="F41" t="str">
        <f>SUBSTITUTE(B41,A41&amp;" ","")</f>
        <v>No</v>
      </c>
    </row>
    <row r="42" spans="1:6" x14ac:dyDescent="0.25">
      <c r="A42" t="s">
        <v>59</v>
      </c>
      <c r="B42" t="s">
        <v>106</v>
      </c>
      <c r="C42">
        <v>-1.2097903091532884</v>
      </c>
      <c r="D42" t="s">
        <v>88</v>
      </c>
      <c r="E42">
        <v>0.29825981522626099</v>
      </c>
      <c r="F42" t="str">
        <f>SUBSTITUTE(B42,A42&amp;" ","")</f>
        <v>Yes</v>
      </c>
    </row>
    <row r="43" spans="1:6" x14ac:dyDescent="0.25">
      <c r="A43" t="s">
        <v>60</v>
      </c>
      <c r="B43" t="s">
        <v>107</v>
      </c>
      <c r="C43">
        <v>-2.1174359498483102</v>
      </c>
      <c r="D43" t="s">
        <v>88</v>
      </c>
      <c r="E43">
        <v>0.12033979052935298</v>
      </c>
      <c r="F43" t="str">
        <f>SUBSTITUTE(B43,A43&amp;" ","")</f>
        <v>No</v>
      </c>
    </row>
    <row r="44" spans="1:6" x14ac:dyDescent="0.25">
      <c r="A44" t="s">
        <v>60</v>
      </c>
      <c r="B44" t="s">
        <v>108</v>
      </c>
      <c r="C44">
        <v>-1.0773206628727308</v>
      </c>
      <c r="D44" t="s">
        <v>88</v>
      </c>
      <c r="E44">
        <v>0.34050663658668029</v>
      </c>
      <c r="F44" t="str">
        <f>SUBSTITUTE(B44,A44&amp;" ","")</f>
        <v>Yes</v>
      </c>
    </row>
    <row r="45" spans="1:6" x14ac:dyDescent="0.25">
      <c r="A45" t="s">
        <v>142</v>
      </c>
      <c r="B45" t="s">
        <v>54</v>
      </c>
      <c r="C45">
        <v>-1.8073955046552179</v>
      </c>
      <c r="D45" t="s">
        <v>88</v>
      </c>
      <c r="E45">
        <v>0.16408092878777195</v>
      </c>
      <c r="F45" t="str">
        <f>SUBSTITUTE(B45,A45&amp;" ","")</f>
        <v>No</v>
      </c>
    </row>
    <row r="46" spans="1:6" x14ac:dyDescent="0.25">
      <c r="A46" t="s">
        <v>142</v>
      </c>
      <c r="B46" t="s">
        <v>55</v>
      </c>
      <c r="C46">
        <v>-1.7172157021781307</v>
      </c>
      <c r="D46" t="s">
        <v>88</v>
      </c>
      <c r="E46">
        <v>0.17956541613026039</v>
      </c>
      <c r="F46" t="str">
        <f>SUBSTITUTE(B46,A46&amp;" ","")</f>
        <v>Yes</v>
      </c>
    </row>
    <row r="47" spans="1:6" x14ac:dyDescent="0.25">
      <c r="A47" t="s">
        <v>143</v>
      </c>
      <c r="B47" t="s">
        <v>54</v>
      </c>
      <c r="C47">
        <v>-1.7897044289555046</v>
      </c>
      <c r="D47" t="s">
        <v>88</v>
      </c>
      <c r="E47">
        <v>0.16700952555250428</v>
      </c>
      <c r="F47" t="str">
        <f>SUBSTITUTE(B47,A47&amp;" ","")</f>
        <v>No</v>
      </c>
    </row>
    <row r="48" spans="1:6" x14ac:dyDescent="0.25">
      <c r="A48" t="s">
        <v>143</v>
      </c>
      <c r="B48" t="s">
        <v>55</v>
      </c>
      <c r="C48">
        <v>-1.5880890122241196</v>
      </c>
      <c r="D48" t="s">
        <v>88</v>
      </c>
      <c r="E48">
        <v>0.20431568367807684</v>
      </c>
      <c r="F48" t="str">
        <f>SUBSTITUTE(B48,A48&amp;" ","")</f>
        <v>Yes</v>
      </c>
    </row>
    <row r="49" spans="1:6" x14ac:dyDescent="0.25">
      <c r="A49" t="s">
        <v>144</v>
      </c>
      <c r="B49" t="s">
        <v>52</v>
      </c>
      <c r="C49">
        <v>-1.3786286147946523</v>
      </c>
      <c r="D49" t="s">
        <v>88</v>
      </c>
      <c r="E49">
        <v>0.25192380084514909</v>
      </c>
      <c r="F49" t="str">
        <f>SUBSTITUTE(B49,A49&amp;" ","")</f>
        <v>Missing</v>
      </c>
    </row>
    <row r="50" spans="1:6" x14ac:dyDescent="0.25">
      <c r="A50" t="s">
        <v>144</v>
      </c>
      <c r="B50" t="s">
        <v>54</v>
      </c>
      <c r="C50">
        <v>-1.7856349907934517</v>
      </c>
      <c r="D50" t="s">
        <v>88</v>
      </c>
      <c r="E50">
        <v>0.16769054523312726</v>
      </c>
      <c r="F50" t="str">
        <f>SUBSTITUTE(B50,A50&amp;" ","")</f>
        <v>No</v>
      </c>
    </row>
    <row r="51" spans="1:6" x14ac:dyDescent="0.25">
      <c r="A51" t="s">
        <v>144</v>
      </c>
      <c r="B51" t="s">
        <v>55</v>
      </c>
      <c r="C51">
        <v>-1.6597536110576852</v>
      </c>
      <c r="D51" t="s">
        <v>88</v>
      </c>
      <c r="E51">
        <v>0.19018583401562669</v>
      </c>
      <c r="F51" t="str">
        <f>SUBSTITUTE(B51,A51&amp;" ","")</f>
        <v>Yes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10" sqref="I10"/>
    </sheetView>
  </sheetViews>
  <sheetFormatPr defaultRowHeight="15" x14ac:dyDescent="0.25"/>
  <cols>
    <col min="1" max="1" width="3.85546875" customWidth="1"/>
    <col min="2" max="2" width="26" customWidth="1"/>
    <col min="3" max="3" width="13.28515625" customWidth="1"/>
    <col min="4" max="4" width="10.5703125" customWidth="1"/>
    <col min="5" max="5" width="11.5703125" customWidth="1"/>
    <col min="6" max="6" width="10.5703125" customWidth="1"/>
    <col min="7" max="7" width="14.5703125" customWidth="1"/>
    <col min="8" max="8" width="13.5703125" customWidth="1"/>
    <col min="9" max="9" width="14.5703125" customWidth="1"/>
  </cols>
  <sheetData>
    <row r="1" spans="1:10" ht="45.6" customHeight="1" thickBot="1" x14ac:dyDescent="0.3">
      <c r="A1" s="30" t="s">
        <v>126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24" customHeight="1" thickTop="1" x14ac:dyDescent="0.25">
      <c r="C2" s="29" t="s">
        <v>127</v>
      </c>
      <c r="D2" s="29"/>
      <c r="E2" s="29"/>
      <c r="F2" s="29"/>
      <c r="G2" s="29"/>
      <c r="H2" s="29"/>
    </row>
    <row r="3" spans="1:10" ht="24" customHeight="1" x14ac:dyDescent="0.25">
      <c r="C3" s="1"/>
      <c r="D3" s="1"/>
      <c r="E3" s="1"/>
      <c r="F3" s="1"/>
      <c r="G3" s="32" t="s">
        <v>133</v>
      </c>
      <c r="H3" s="32"/>
      <c r="I3" s="32" t="s">
        <v>134</v>
      </c>
      <c r="J3" s="32"/>
    </row>
    <row r="4" spans="1:10" ht="29.25" customHeight="1" x14ac:dyDescent="0.25">
      <c r="C4" s="20" t="s">
        <v>124</v>
      </c>
      <c r="D4" s="4" t="s">
        <v>0</v>
      </c>
      <c r="E4" s="20" t="s">
        <v>125</v>
      </c>
      <c r="F4" s="4" t="s">
        <v>0</v>
      </c>
      <c r="G4" s="20" t="s">
        <v>135</v>
      </c>
      <c r="H4" s="4" t="s">
        <v>0</v>
      </c>
      <c r="I4" s="20" t="s">
        <v>136</v>
      </c>
      <c r="J4" s="4" t="s">
        <v>0</v>
      </c>
    </row>
    <row r="5" spans="1:10" ht="14.45" x14ac:dyDescent="0.35">
      <c r="A5" t="s">
        <v>117</v>
      </c>
    </row>
    <row r="6" spans="1:10" ht="14.45" x14ac:dyDescent="0.35">
      <c r="B6" t="s">
        <v>2</v>
      </c>
      <c r="C6" s="2">
        <f>EXP(table3_calc!K7)</f>
        <v>1.2123872377375764</v>
      </c>
      <c r="D6" s="3" t="str">
        <f>TEXT(EXP(table3_calc!L7),"0.00")&amp;"--"&amp;TEXT(EXP(table3_calc!M7),"0.00")</f>
        <v>1.14--1.29</v>
      </c>
      <c r="E6" s="2">
        <f>EXP(table3_calc!B7)</f>
        <v>1.1687257975769769</v>
      </c>
      <c r="F6" s="3" t="str">
        <f>TEXT(EXP(table3_calc!C7),"0.00")&amp;"--"&amp;TEXT(EXP(table3_calc!D7),"0.00")</f>
        <v>1.10--1.24</v>
      </c>
      <c r="G6" s="2">
        <f>EXP(table3_calc!E7)</f>
        <v>0.98981760340649894</v>
      </c>
      <c r="H6" s="3" t="str">
        <f>TEXT(EXP(table3_calc!F7),"0.00")&amp;"--"&amp;TEXT(EXP(table3_calc!G7),"0.00")</f>
        <v>0.98--1.00</v>
      </c>
      <c r="I6" s="2">
        <f>EXP(table3_calc!H7)</f>
        <v>1.0070742451278434</v>
      </c>
      <c r="J6" s="3" t="str">
        <f>TEXT(EXP(table3_calc!I7),"0.00")&amp;"--"&amp;TEXT(EXP(table3_calc!J7),"0.00")</f>
        <v>1.00--1.02</v>
      </c>
    </row>
    <row r="7" spans="1:10" x14ac:dyDescent="0.25">
      <c r="B7" t="s">
        <v>3</v>
      </c>
      <c r="C7" s="2">
        <f>EXP(table3_calc!K8)</f>
        <v>1.2106979641290081</v>
      </c>
      <c r="D7" s="3" t="str">
        <f>TEXT(EXP(table3_calc!L8),"0.00")&amp;"--"&amp;TEXT(EXP(table3_calc!M8),"0.00")</f>
        <v>1.12--1.30</v>
      </c>
      <c r="E7" s="2">
        <f>EXP(table3_calc!B8)</f>
        <v>1.1128732554283696</v>
      </c>
      <c r="F7" s="3" t="str">
        <f>TEXT(EXP(table3_calc!C8),"0.00")&amp;"--"&amp;TEXT(EXP(table3_calc!D8),"0.00")</f>
        <v>1.05--1.18</v>
      </c>
      <c r="G7" s="2">
        <f>EXP(table3_calc!E8)</f>
        <v>0.99228553929194874</v>
      </c>
      <c r="H7" s="3" t="str">
        <f>TEXT(EXP(table3_calc!F8),"0.00")&amp;"--"&amp;TEXT(EXP(table3_calc!G8),"0.00")</f>
        <v>0.99--1.00</v>
      </c>
      <c r="I7" s="2">
        <f>EXP(table3_calc!H8)</f>
        <v>1.0011279081292879</v>
      </c>
      <c r="J7" s="3" t="str">
        <f>TEXT(EXP(table3_calc!I8),"0.00")&amp;"--"&amp;TEXT(EXP(table3_calc!J8),"0.00")</f>
        <v>1.00--1.01</v>
      </c>
    </row>
    <row r="8" spans="1:10" x14ac:dyDescent="0.25">
      <c r="B8" t="s">
        <v>4</v>
      </c>
      <c r="C8" s="2">
        <v>1</v>
      </c>
      <c r="D8" s="1" t="s">
        <v>137</v>
      </c>
      <c r="E8" s="2">
        <v>1</v>
      </c>
      <c r="F8" s="1" t="s">
        <v>137</v>
      </c>
      <c r="G8" s="22" t="s">
        <v>137</v>
      </c>
      <c r="H8" s="1" t="s">
        <v>137</v>
      </c>
      <c r="I8" s="22" t="s">
        <v>137</v>
      </c>
      <c r="J8" s="1" t="s">
        <v>137</v>
      </c>
    </row>
    <row r="9" spans="1:10" x14ac:dyDescent="0.25">
      <c r="A9" t="s">
        <v>116</v>
      </c>
    </row>
    <row r="10" spans="1:10" x14ac:dyDescent="0.25">
      <c r="B10" t="s">
        <v>7</v>
      </c>
      <c r="C10" s="2">
        <f>EXP(table3_calc!K5)</f>
        <v>1.1652805241550745</v>
      </c>
      <c r="D10" s="3" t="str">
        <f>TEXT(EXP(table3_calc!L5),"0.00")&amp;"--"&amp;TEXT(EXP(table3_calc!M5),"0.00")</f>
        <v>1.07--1.27</v>
      </c>
      <c r="E10" s="2">
        <f>EXP(table3_calc!B5)</f>
        <v>1.2028546574627399</v>
      </c>
      <c r="F10" s="3" t="str">
        <f>TEXT(EXP(table3_calc!C5),"0.00")&amp;"--"&amp;TEXT(EXP(table3_calc!D5),"0.00")</f>
        <v>1.10--1.31</v>
      </c>
      <c r="G10" s="2">
        <f>EXP(table3_calc!E5)</f>
        <v>0.98768277213185718</v>
      </c>
      <c r="H10" s="3" t="str">
        <f>TEXT(EXP(table3_calc!F5),"0.00")&amp;"--"&amp;TEXT(EXP(table3_calc!G5),"0.00")</f>
        <v>0.98--1.00</v>
      </c>
    </row>
    <row r="11" spans="1:10" ht="14.45" customHeight="1" x14ac:dyDescent="0.25">
      <c r="B11" t="s">
        <v>5</v>
      </c>
      <c r="C11" s="2">
        <f>EXP(table3_calc!K2)</f>
        <v>1.1775196577333131</v>
      </c>
      <c r="D11" s="3" t="str">
        <f>TEXT(EXP(table3_calc!L2),"0.00")&amp;"--"&amp;TEXT(EXP(table3_calc!M2),"0.00")</f>
        <v>1.07--1.29</v>
      </c>
      <c r="E11" s="2">
        <f>EXP(table3_calc!B2)</f>
        <v>1.2749581917488058</v>
      </c>
      <c r="F11" s="3" t="str">
        <f>TEXT(EXP(table3_calc!C2),"0.00")&amp;"--"&amp;TEXT(EXP(table3_calc!D2),"0.00")</f>
        <v>1.17--1.39</v>
      </c>
      <c r="G11" s="2">
        <f>EXP(table3_calc!E2)</f>
        <v>0.98692451940853643</v>
      </c>
      <c r="H11" s="3" t="str">
        <f>TEXT(EXP(table3_calc!F2),"0.00")&amp;"--"&amp;TEXT(EXP(table3_calc!G2),"0.00")</f>
        <v>0.98--1.00</v>
      </c>
    </row>
    <row r="12" spans="1:10" x14ac:dyDescent="0.25">
      <c r="B12" t="s">
        <v>6</v>
      </c>
      <c r="C12" s="2">
        <f>EXP(table3_calc!K4)</f>
        <v>1.1080766781296307</v>
      </c>
      <c r="D12" s="3" t="str">
        <f>TEXT(EXP(table3_calc!L4),"0.00")&amp;"--"&amp;TEXT(EXP(table3_calc!M4),"0.00")</f>
        <v>1.03--1.19</v>
      </c>
      <c r="E12" s="2">
        <f>EXP(table3_calc!B4)</f>
        <v>1.2396771679401863</v>
      </c>
      <c r="F12" s="3" t="str">
        <f>TEXT(EXP(table3_calc!C4),"0.00")&amp;"--"&amp;TEXT(EXP(table3_calc!D4),"0.00")</f>
        <v>1.16--1.32</v>
      </c>
      <c r="G12" s="2">
        <f>EXP(table3_calc!E4)</f>
        <v>0.98967774370508665</v>
      </c>
      <c r="H12" s="3" t="str">
        <f>TEXT(EXP(table3_calc!F4),"0.00")&amp;"--"&amp;TEXT(EXP(table3_calc!G4),"0.00")</f>
        <v>0.98--1.00</v>
      </c>
    </row>
    <row r="13" spans="1:10" x14ac:dyDescent="0.25">
      <c r="B13" t="s">
        <v>8</v>
      </c>
      <c r="C13" s="2">
        <f>EXP(table3_calc!K5)</f>
        <v>1.1652805241550745</v>
      </c>
      <c r="D13" s="3" t="str">
        <f>TEXT(EXP(table3_calc!L5),"0.00")&amp;"--"&amp;TEXT(EXP(table3_calc!M5),"0.00")</f>
        <v>1.07--1.27</v>
      </c>
      <c r="E13" s="2">
        <f>EXP(table3_calc!B5)</f>
        <v>1.2028546574627399</v>
      </c>
      <c r="F13" s="3" t="str">
        <f>TEXT(EXP(table3_calc!C5),"0.00")&amp;"--"&amp;TEXT(EXP(table3_calc!D5),"0.00")</f>
        <v>1.10--1.31</v>
      </c>
      <c r="G13" s="2">
        <f>EXP(table3_calc!E5)</f>
        <v>0.98768277213185718</v>
      </c>
      <c r="H13" s="3" t="str">
        <f>TEXT(EXP(table3_calc!F5),"0.00")&amp;"--"&amp;TEXT(EXP(table3_calc!G5),"0.00")</f>
        <v>0.98--1.00</v>
      </c>
    </row>
    <row r="14" spans="1:10" x14ac:dyDescent="0.25">
      <c r="A14" s="5"/>
      <c r="B14" s="5" t="s">
        <v>9</v>
      </c>
      <c r="C14" s="2">
        <v>1</v>
      </c>
      <c r="D14" s="1" t="s">
        <v>137</v>
      </c>
      <c r="E14" s="6">
        <v>1</v>
      </c>
      <c r="F14" s="15" t="s">
        <v>137</v>
      </c>
      <c r="G14" s="23" t="s">
        <v>137</v>
      </c>
      <c r="H14" s="15" t="s">
        <v>137</v>
      </c>
      <c r="I14" s="5"/>
      <c r="J14" s="5"/>
    </row>
    <row r="15" spans="1:10" ht="9.9499999999999993" customHeight="1" thickBot="1" x14ac:dyDescent="0.3">
      <c r="A15" s="7"/>
      <c r="B15" s="7"/>
      <c r="E15" s="7"/>
      <c r="F15" s="7"/>
      <c r="G15" s="7"/>
      <c r="H15" s="7"/>
      <c r="I15" s="7"/>
      <c r="J15" s="7"/>
    </row>
    <row r="16" spans="1:10" ht="30" customHeight="1" thickTop="1" x14ac:dyDescent="0.35">
      <c r="A16" s="31" t="s">
        <v>128</v>
      </c>
      <c r="B16" s="31"/>
      <c r="C16" s="31"/>
      <c r="D16" s="31"/>
      <c r="E16" s="31"/>
      <c r="F16" s="31"/>
      <c r="G16" s="31"/>
      <c r="H16" s="31"/>
      <c r="I16" s="31"/>
      <c r="J16" s="31"/>
    </row>
    <row r="17" spans="1:1" x14ac:dyDescent="0.25">
      <c r="A17" t="s">
        <v>129</v>
      </c>
    </row>
  </sheetData>
  <mergeCells count="5">
    <mergeCell ref="C2:H2"/>
    <mergeCell ref="A1:J1"/>
    <mergeCell ref="A16:J16"/>
    <mergeCell ref="G3:H3"/>
    <mergeCell ref="I3:J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5" sqref="K5"/>
    </sheetView>
  </sheetViews>
  <sheetFormatPr defaultRowHeight="15" x14ac:dyDescent="0.25"/>
  <cols>
    <col min="1" max="1" width="42.14062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130</v>
      </c>
      <c r="L1" t="s">
        <v>131</v>
      </c>
      <c r="M1" t="s">
        <v>132</v>
      </c>
    </row>
    <row r="2" spans="1:13" x14ac:dyDescent="0.25">
      <c r="A2" t="s">
        <v>20</v>
      </c>
      <c r="B2">
        <v>0.24291338728750958</v>
      </c>
      <c r="C2">
        <v>0.15770717938613038</v>
      </c>
      <c r="D2">
        <v>0.32811959518888878</v>
      </c>
      <c r="E2">
        <v>-1.3161717236386844E-2</v>
      </c>
      <c r="F2">
        <v>-2.3587414171106082E-2</v>
      </c>
      <c r="G2">
        <v>-4.0737626212627165E-3</v>
      </c>
      <c r="K2">
        <v>0.16341024123474343</v>
      </c>
      <c r="L2">
        <v>7.1403279286250732E-2</v>
      </c>
      <c r="M2">
        <v>0.25541720318323613</v>
      </c>
    </row>
    <row r="3" spans="1:13" x14ac:dyDescent="0.25">
      <c r="A3" t="s">
        <v>21</v>
      </c>
      <c r="B3">
        <v>0</v>
      </c>
      <c r="C3">
        <v>0</v>
      </c>
      <c r="D3">
        <v>0</v>
      </c>
      <c r="K3">
        <v>-0.2784872528661817</v>
      </c>
      <c r="L3">
        <v>-0.3571219289851188</v>
      </c>
      <c r="M3">
        <v>-0.1998525767472446</v>
      </c>
    </row>
    <row r="4" spans="1:13" x14ac:dyDescent="0.25">
      <c r="A4" t="s">
        <v>22</v>
      </c>
      <c r="B4">
        <v>0.21485099728507454</v>
      </c>
      <c r="C4">
        <v>0.14923754362512548</v>
      </c>
      <c r="D4">
        <v>0.28046445094502359</v>
      </c>
      <c r="E4">
        <v>-1.0375900252843181E-2</v>
      </c>
      <c r="F4">
        <v>-1.8479323706812274E-2</v>
      </c>
      <c r="G4">
        <v>-3.1617106708323097E-3</v>
      </c>
      <c r="K4">
        <v>0.10262579001871396</v>
      </c>
      <c r="L4">
        <v>2.7223279317197827E-2</v>
      </c>
      <c r="M4">
        <v>0.17802830072023007</v>
      </c>
    </row>
    <row r="5" spans="1:13" x14ac:dyDescent="0.25">
      <c r="A5" t="s">
        <v>23</v>
      </c>
      <c r="B5">
        <v>0.18469761295440953</v>
      </c>
      <c r="C5">
        <v>9.7842417466328185E-2</v>
      </c>
      <c r="D5">
        <v>0.27155280844249086</v>
      </c>
      <c r="E5">
        <v>-1.2393713629959164E-2</v>
      </c>
      <c r="F5">
        <v>-2.292267750347092E-2</v>
      </c>
      <c r="G5">
        <v>-3.8792552784562527E-3</v>
      </c>
      <c r="K5">
        <v>0.15296185129777679</v>
      </c>
      <c r="L5">
        <v>6.721573324221719E-2</v>
      </c>
      <c r="M5">
        <v>0.23870796935333638</v>
      </c>
    </row>
    <row r="6" spans="1:13" x14ac:dyDescent="0.25">
      <c r="A6" t="s">
        <v>24</v>
      </c>
      <c r="B6">
        <v>0.13438256788187911</v>
      </c>
      <c r="C6">
        <v>6.3776917012285203E-2</v>
      </c>
      <c r="D6">
        <v>0.20498821875147299</v>
      </c>
      <c r="E6">
        <v>-9.455292050441896E-3</v>
      </c>
      <c r="F6">
        <v>-1.7194480995786562E-2</v>
      </c>
      <c r="G6">
        <v>-2.9859688474248563E-3</v>
      </c>
      <c r="K6">
        <v>0</v>
      </c>
      <c r="L6">
        <v>0</v>
      </c>
      <c r="M6">
        <v>0</v>
      </c>
    </row>
    <row r="7" spans="1:13" x14ac:dyDescent="0.25">
      <c r="A7" t="s">
        <v>25</v>
      </c>
      <c r="B7">
        <v>0.1559140934508193</v>
      </c>
      <c r="C7">
        <v>9.3727798679159674E-2</v>
      </c>
      <c r="D7">
        <v>0.21810038822247893</v>
      </c>
      <c r="E7">
        <v>-1.0234591810922185E-2</v>
      </c>
      <c r="F7">
        <v>-1.8223886314437263E-2</v>
      </c>
      <c r="G7">
        <v>-3.4206137911393774E-3</v>
      </c>
      <c r="H7">
        <v>7.0493400432450806E-3</v>
      </c>
      <c r="I7">
        <v>6.7227086530196082E-4</v>
      </c>
      <c r="J7">
        <v>1.6626867509228191E-2</v>
      </c>
      <c r="K7">
        <v>0.19259133970069062</v>
      </c>
      <c r="L7">
        <v>0.12818017243837104</v>
      </c>
      <c r="M7">
        <v>0.25700250696301019</v>
      </c>
    </row>
    <row r="8" spans="1:13" x14ac:dyDescent="0.25">
      <c r="A8" t="s">
        <v>26</v>
      </c>
      <c r="B8">
        <v>0.10694518928460824</v>
      </c>
      <c r="C8">
        <v>5.1300327984090469E-2</v>
      </c>
      <c r="D8">
        <v>0.16259005058512599</v>
      </c>
      <c r="E8">
        <v>-7.7443710876588879E-3</v>
      </c>
      <c r="F8">
        <v>-1.4648223733092363E-2</v>
      </c>
      <c r="G8">
        <v>-2.7594369307493483E-3</v>
      </c>
      <c r="H8">
        <v>1.1272725188090874E-3</v>
      </c>
      <c r="I8">
        <v>-2.4176982871194084E-3</v>
      </c>
      <c r="J8">
        <v>5.7235205632479563E-3</v>
      </c>
      <c r="K8">
        <v>0.19119702316494017</v>
      </c>
      <c r="L8">
        <v>0.11622020610752454</v>
      </c>
      <c r="M8">
        <v>0.2661738402223558</v>
      </c>
    </row>
    <row r="9" spans="1:13" x14ac:dyDescent="0.25">
      <c r="A9" t="s">
        <v>27</v>
      </c>
      <c r="B9">
        <v>0</v>
      </c>
      <c r="C9">
        <v>0</v>
      </c>
      <c r="D9">
        <v>0</v>
      </c>
      <c r="K9">
        <v>0</v>
      </c>
      <c r="L9">
        <v>0</v>
      </c>
      <c r="M9">
        <v>0</v>
      </c>
    </row>
    <row r="10" spans="1:13" ht="14.45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table1_calc</vt:lpstr>
      <vt:lpstr>Table 2</vt:lpstr>
      <vt:lpstr>table2_calc</vt:lpstr>
      <vt:lpstr>Table 3</vt:lpstr>
      <vt:lpstr>table3_calc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Renson</dc:creator>
  <cp:lastModifiedBy>admin</cp:lastModifiedBy>
  <dcterms:created xsi:type="dcterms:W3CDTF">2017-04-22T19:07:34Z</dcterms:created>
  <dcterms:modified xsi:type="dcterms:W3CDTF">2017-04-25T19:53:09Z</dcterms:modified>
</cp:coreProperties>
</file>