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 activeTab="4"/>
  </bookViews>
  <sheets>
    <sheet name="Table 1" sheetId="4" r:id="rId1"/>
    <sheet name="table1_calc" sheetId="5" r:id="rId2"/>
    <sheet name="Table 2" sheetId="3" r:id="rId3"/>
    <sheet name="table2_calc" sheetId="6" r:id="rId4"/>
    <sheet name="Table 3" sheetId="1" r:id="rId5"/>
    <sheet name="table3_calc" sheetId="2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3" l="1"/>
  <c r="D55" i="3"/>
  <c r="B5" i="3"/>
  <c r="B6" i="3"/>
  <c r="B7" i="3"/>
  <c r="B8" i="3"/>
  <c r="B9" i="3"/>
  <c r="B11" i="3"/>
  <c r="B12" i="3"/>
  <c r="B13" i="3"/>
  <c r="B15" i="3"/>
  <c r="B16" i="3"/>
  <c r="B18" i="3"/>
  <c r="B19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1" i="3"/>
  <c r="B42" i="3"/>
  <c r="B44" i="3"/>
  <c r="B45" i="3"/>
  <c r="B47" i="3"/>
  <c r="B48" i="3"/>
  <c r="B50" i="3"/>
  <c r="B51" i="3"/>
  <c r="B53" i="3"/>
  <c r="B54" i="3"/>
  <c r="B56" i="3"/>
  <c r="B57" i="3"/>
  <c r="B59" i="3"/>
  <c r="B60" i="3"/>
  <c r="I8" i="4"/>
  <c r="J7" i="4"/>
  <c r="I9" i="4"/>
  <c r="I10" i="4"/>
  <c r="I11" i="4"/>
  <c r="I12" i="4"/>
  <c r="I14" i="4"/>
  <c r="J13" i="4"/>
  <c r="I15" i="4"/>
  <c r="I17" i="4"/>
  <c r="J16" i="4"/>
  <c r="I18" i="4"/>
  <c r="I19" i="4"/>
  <c r="I20" i="4"/>
  <c r="I21" i="4"/>
  <c r="I23" i="4"/>
  <c r="J22" i="4"/>
  <c r="I24" i="4"/>
  <c r="I26" i="4"/>
  <c r="J25" i="4"/>
  <c r="I27" i="4"/>
  <c r="I29" i="4"/>
  <c r="J28" i="4"/>
  <c r="I30" i="4"/>
  <c r="I32" i="4"/>
  <c r="J31" i="4"/>
  <c r="I33" i="4"/>
  <c r="I35" i="4"/>
  <c r="J34" i="4"/>
  <c r="I36" i="4"/>
  <c r="I38" i="4"/>
  <c r="J37" i="4"/>
  <c r="I39" i="4"/>
  <c r="I40" i="4"/>
  <c r="I45" i="4"/>
  <c r="J44" i="4"/>
  <c r="I46" i="4"/>
  <c r="I48" i="4"/>
  <c r="J47" i="4"/>
  <c r="I49" i="4"/>
  <c r="H49" i="4"/>
  <c r="B26" i="4"/>
  <c r="C26" i="4"/>
  <c r="D26" i="4"/>
  <c r="E26" i="4"/>
  <c r="F26" i="4"/>
  <c r="G25" i="4"/>
  <c r="H26" i="4"/>
  <c r="D10" i="3" l="1"/>
  <c r="D14" i="3"/>
  <c r="D17" i="3"/>
  <c r="D20" i="3"/>
  <c r="D26" i="3"/>
  <c r="D40" i="3"/>
  <c r="D43" i="3"/>
  <c r="D46" i="3"/>
  <c r="D49" i="3"/>
  <c r="D52" i="3"/>
  <c r="D4" i="3"/>
  <c r="C6" i="3"/>
  <c r="C7" i="3"/>
  <c r="C8" i="3"/>
  <c r="C9" i="3"/>
  <c r="C11" i="3"/>
  <c r="C12" i="3"/>
  <c r="C13" i="3"/>
  <c r="C15" i="3"/>
  <c r="C16" i="3"/>
  <c r="C18" i="3"/>
  <c r="C19" i="3"/>
  <c r="C21" i="3"/>
  <c r="C22" i="3"/>
  <c r="C23" i="3"/>
  <c r="C24" i="3"/>
  <c r="C25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1" i="3"/>
  <c r="C42" i="3"/>
  <c r="C44" i="3"/>
  <c r="C45" i="3"/>
  <c r="C47" i="3"/>
  <c r="C48" i="3"/>
  <c r="C50" i="3"/>
  <c r="C51" i="3"/>
  <c r="C53" i="3"/>
  <c r="C54" i="3"/>
  <c r="C56" i="3"/>
  <c r="C57" i="3"/>
  <c r="C59" i="3"/>
  <c r="C60" i="3"/>
  <c r="E46" i="6"/>
  <c r="B61" i="3" s="1"/>
  <c r="E47" i="6"/>
  <c r="B62" i="3" s="1"/>
  <c r="E48" i="6"/>
  <c r="B63" i="3" s="1"/>
  <c r="E49" i="6"/>
  <c r="B64" i="3" s="1"/>
  <c r="E50" i="6"/>
  <c r="B65" i="3" s="1"/>
  <c r="E51" i="6"/>
  <c r="B66" i="3" s="1"/>
  <c r="C5" i="3"/>
  <c r="E17" i="4"/>
  <c r="F17" i="4"/>
  <c r="G16" i="4"/>
  <c r="H17" i="4"/>
  <c r="E18" i="4"/>
  <c r="F18" i="4"/>
  <c r="H18" i="4"/>
  <c r="E19" i="4"/>
  <c r="F19" i="4"/>
  <c r="H19" i="4"/>
  <c r="E20" i="4"/>
  <c r="F20" i="4"/>
  <c r="H20" i="4"/>
  <c r="E21" i="4"/>
  <c r="F21" i="4"/>
  <c r="H21" i="4"/>
  <c r="E23" i="4"/>
  <c r="F23" i="4"/>
  <c r="G22" i="4"/>
  <c r="H23" i="4"/>
  <c r="E24" i="4"/>
  <c r="F24" i="4"/>
  <c r="H24" i="4"/>
  <c r="E27" i="4"/>
  <c r="F27" i="4"/>
  <c r="H27" i="4"/>
  <c r="E29" i="4"/>
  <c r="F29" i="4"/>
  <c r="G28" i="4"/>
  <c r="H29" i="4"/>
  <c r="E30" i="4"/>
  <c r="F30" i="4"/>
  <c r="H30" i="4"/>
  <c r="E32" i="4"/>
  <c r="F32" i="4"/>
  <c r="G31" i="4"/>
  <c r="H32" i="4"/>
  <c r="E33" i="4"/>
  <c r="F33" i="4"/>
  <c r="H33" i="4"/>
  <c r="E35" i="4"/>
  <c r="F35" i="4"/>
  <c r="G34" i="4"/>
  <c r="H35" i="4"/>
  <c r="E36" i="4"/>
  <c r="F36" i="4"/>
  <c r="H36" i="4"/>
  <c r="E38" i="4"/>
  <c r="F38" i="4"/>
  <c r="G37" i="4"/>
  <c r="H38" i="4"/>
  <c r="E39" i="4"/>
  <c r="F39" i="4"/>
  <c r="H39" i="4"/>
  <c r="E40" i="4"/>
  <c r="F40" i="4"/>
  <c r="H40" i="4"/>
  <c r="E42" i="4"/>
  <c r="F42" i="4"/>
  <c r="G41" i="4"/>
  <c r="E43" i="4"/>
  <c r="F43" i="4"/>
  <c r="G44" i="4"/>
  <c r="H45" i="4"/>
  <c r="G45" i="4"/>
  <c r="H46" i="4"/>
  <c r="E48" i="4"/>
  <c r="F48" i="4"/>
  <c r="G47" i="4"/>
  <c r="H48" i="4"/>
  <c r="E49" i="4"/>
  <c r="F49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7" i="4"/>
  <c r="D27" i="4"/>
  <c r="C29" i="4"/>
  <c r="D29" i="4"/>
  <c r="C30" i="4"/>
  <c r="D30" i="4"/>
  <c r="C32" i="4"/>
  <c r="D32" i="4"/>
  <c r="C33" i="4"/>
  <c r="D33" i="4"/>
  <c r="C35" i="4"/>
  <c r="D35" i="4"/>
  <c r="C36" i="4"/>
  <c r="D36" i="4"/>
  <c r="C38" i="4"/>
  <c r="D38" i="4"/>
  <c r="C39" i="4"/>
  <c r="D39" i="4"/>
  <c r="C40" i="4"/>
  <c r="D40" i="4"/>
  <c r="C42" i="4"/>
  <c r="D42" i="4"/>
  <c r="C43" i="4"/>
  <c r="D43" i="4"/>
  <c r="C45" i="4"/>
  <c r="D45" i="4"/>
  <c r="C46" i="4"/>
  <c r="D46" i="4"/>
  <c r="C48" i="4"/>
  <c r="D48" i="4"/>
  <c r="C49" i="4"/>
  <c r="D49" i="4"/>
  <c r="B46" i="4"/>
  <c r="B48" i="4"/>
  <c r="B49" i="4"/>
  <c r="B45" i="4"/>
  <c r="B43" i="4"/>
  <c r="B42" i="4"/>
  <c r="B40" i="4"/>
  <c r="B39" i="4"/>
  <c r="B35" i="4"/>
  <c r="B36" i="4"/>
  <c r="B38" i="4"/>
  <c r="B27" i="4"/>
  <c r="B29" i="4"/>
  <c r="B30" i="4"/>
  <c r="B32" i="4"/>
  <c r="B33" i="4"/>
  <c r="B17" i="4"/>
  <c r="B18" i="4"/>
  <c r="B19" i="4"/>
  <c r="B20" i="4"/>
  <c r="B21" i="4"/>
  <c r="B23" i="4"/>
  <c r="B24" i="4"/>
  <c r="E15" i="4"/>
  <c r="F15" i="4"/>
  <c r="H15" i="4"/>
  <c r="F14" i="4"/>
  <c r="G13" i="4"/>
  <c r="H14" i="4"/>
  <c r="E14" i="4"/>
  <c r="D14" i="4"/>
  <c r="D15" i="4"/>
  <c r="C15" i="4"/>
  <c r="C14" i="4"/>
  <c r="B15" i="4"/>
  <c r="B14" i="4"/>
  <c r="E9" i="4"/>
  <c r="F9" i="4"/>
  <c r="H9" i="4"/>
  <c r="E10" i="4"/>
  <c r="F10" i="4"/>
  <c r="H10" i="4"/>
  <c r="E11" i="4"/>
  <c r="F11" i="4"/>
  <c r="H11" i="4"/>
  <c r="E12" i="4"/>
  <c r="F12" i="4"/>
  <c r="H12" i="4"/>
  <c r="F8" i="4"/>
  <c r="G7" i="4"/>
  <c r="H8" i="4"/>
  <c r="E8" i="4"/>
  <c r="B8" i="4"/>
  <c r="D8" i="4"/>
  <c r="D9" i="4"/>
  <c r="D10" i="4"/>
  <c r="D11" i="4"/>
  <c r="D12" i="4"/>
  <c r="C9" i="4"/>
  <c r="C10" i="4"/>
  <c r="C11" i="4"/>
  <c r="C12" i="4"/>
  <c r="C8" i="4"/>
  <c r="B12" i="4"/>
  <c r="B11" i="4"/>
  <c r="B10" i="4"/>
  <c r="B9" i="4"/>
  <c r="J6" i="1"/>
  <c r="J5" i="1"/>
  <c r="H12" i="1"/>
  <c r="H11" i="1"/>
  <c r="H10" i="1"/>
  <c r="H9" i="1"/>
  <c r="H6" i="1"/>
  <c r="H5" i="1"/>
  <c r="F12" i="1"/>
  <c r="F11" i="1"/>
  <c r="F10" i="1"/>
  <c r="F9" i="1"/>
  <c r="F6" i="1"/>
  <c r="F5" i="1"/>
  <c r="G12" i="1"/>
  <c r="G11" i="1"/>
  <c r="G10" i="1"/>
  <c r="G9" i="1"/>
  <c r="E12" i="1"/>
  <c r="E11" i="1"/>
  <c r="E10" i="1"/>
  <c r="E9" i="1"/>
  <c r="I6" i="1"/>
  <c r="I5" i="1"/>
  <c r="G6" i="1"/>
  <c r="G5" i="1"/>
  <c r="E6" i="1"/>
  <c r="E5" i="1"/>
</calcChain>
</file>

<file path=xl/sharedStrings.xml><?xml version="1.0" encoding="utf-8"?>
<sst xmlns="http://schemas.openxmlformats.org/spreadsheetml/2006/main" count="361" uniqueCount="144">
  <si>
    <t>95% CI</t>
  </si>
  <si>
    <t>Education</t>
  </si>
  <si>
    <t>0-100%</t>
  </si>
  <si>
    <t>100-199%</t>
  </si>
  <si>
    <t>200%+</t>
  </si>
  <si>
    <t>9-11th Grade</t>
  </si>
  <si>
    <t>High School Grad / GED</t>
  </si>
  <si>
    <t>Less than 9th Grade</t>
  </si>
  <si>
    <t>Some College or AA Degree</t>
  </si>
  <si>
    <t>College Graduate or Above</t>
  </si>
  <si>
    <t>param</t>
  </si>
  <si>
    <t>est_TE</t>
  </si>
  <si>
    <t>lwr_TE</t>
  </si>
  <si>
    <t>upr_TE</t>
  </si>
  <si>
    <t>est_ss</t>
  </si>
  <si>
    <t>lwr_ss</t>
  </si>
  <si>
    <t>upr_ss</t>
  </si>
  <si>
    <t>est_ps</t>
  </si>
  <si>
    <t>lwr_ps</t>
  </si>
  <si>
    <t>upr_ps</t>
  </si>
  <si>
    <t>DMDEDUC2 9-11th Grade (Includes 12th grade w</t>
  </si>
  <si>
    <t>DMDEDUC2 College Graduate or above</t>
  </si>
  <si>
    <t>DMDEDUC2 High School Grad/GED or Equivalent</t>
  </si>
  <si>
    <t>DMDEDUC2 Less Than 9th Grade</t>
  </si>
  <si>
    <t>DMDEDUC2 Some College or AA degree</t>
  </si>
  <si>
    <t>pir_cat 0-100%</t>
  </si>
  <si>
    <t>pir_cat 100-19</t>
  </si>
  <si>
    <t>pir_cat 100-199%</t>
  </si>
  <si>
    <t>pir_cat 200%+</t>
  </si>
  <si>
    <t>Table</t>
  </si>
  <si>
    <t>Frequency</t>
  </si>
  <si>
    <t>Percent</t>
  </si>
  <si>
    <t>value</t>
  </si>
  <si>
    <t>ss_freq</t>
  </si>
  <si>
    <t>ss_perc</t>
  </si>
  <si>
    <t>ps_freq</t>
  </si>
  <si>
    <t>ps_perc</t>
  </si>
  <si>
    <t>DMDEDUC2</t>
  </si>
  <si>
    <t>9-11th Grade (Includes 12th grade with no diploma)</t>
  </si>
  <si>
    <t>College Graduate or above</t>
  </si>
  <si>
    <t>High School Grad/GED or Equivalent</t>
  </si>
  <si>
    <t>Less Than 9th Grade</t>
  </si>
  <si>
    <t>Some College or AA degree</t>
  </si>
  <si>
    <t>RIAGENDR</t>
  </si>
  <si>
    <t>Female</t>
  </si>
  <si>
    <t>Male</t>
  </si>
  <si>
    <t>RIDRETH1</t>
  </si>
  <si>
    <t>Mexican American</t>
  </si>
  <si>
    <t>Non-Hispanic Black</t>
  </si>
  <si>
    <t>Non-Hispanic White</t>
  </si>
  <si>
    <t>Other Hispanic</t>
  </si>
  <si>
    <t>Other Race - Including Multi-Racial</t>
  </si>
  <si>
    <t>birth_control</t>
  </si>
  <si>
    <t>No</t>
  </si>
  <si>
    <t>Yes</t>
  </si>
  <si>
    <t>cotinine_cat</t>
  </si>
  <si>
    <t>3+ ng/mL</t>
  </si>
  <si>
    <t>&lt;3 ng/mL</t>
  </si>
  <si>
    <t>hrt</t>
  </si>
  <si>
    <t>obese</t>
  </si>
  <si>
    <t>phys_act</t>
  </si>
  <si>
    <t>pir_cat</t>
  </si>
  <si>
    <t>poor_sleep</t>
  </si>
  <si>
    <t>short_sleep</t>
  </si>
  <si>
    <t>sleep_med</t>
  </si>
  <si>
    <t>Weighted %</t>
  </si>
  <si>
    <t>Overall</t>
  </si>
  <si>
    <t>Poor Sleep</t>
  </si>
  <si>
    <t>Short Sleep</t>
  </si>
  <si>
    <t>Raw n</t>
  </si>
  <si>
    <t>Table 1. Descriptive statistics.</t>
  </si>
  <si>
    <t>Gender</t>
  </si>
  <si>
    <t>Race/ethnicity</t>
  </si>
  <si>
    <t>Birth Control</t>
  </si>
  <si>
    <t>Plasma Cotinine</t>
  </si>
  <si>
    <t>Hormone Replacement Therapy</t>
  </si>
  <si>
    <t>BMI &gt; 30</t>
  </si>
  <si>
    <t>Vigorous physical activity at least 10 minutes per week</t>
  </si>
  <si>
    <t>Income (% FPL)</t>
  </si>
  <si>
    <t>Short Sleep (&lt;6 hours per night)</t>
  </si>
  <si>
    <t>Poor sleep</t>
  </si>
  <si>
    <t>Used sleep medication 5 or more times in last month</t>
  </si>
  <si>
    <t>Parameter</t>
  </si>
  <si>
    <t>Estimate</t>
  </si>
  <si>
    <t>pval</t>
  </si>
  <si>
    <t>&lt;0.0001</t>
  </si>
  <si>
    <t>agecat</t>
  </si>
  <si>
    <t>Table 2. Mean plasma c-reactive protein (CRP).</t>
  </si>
  <si>
    <t>P-value (ANOVA)</t>
  </si>
  <si>
    <t>Vigorous physical activity at least once per week</t>
  </si>
  <si>
    <t>Age (yrs)</t>
  </si>
  <si>
    <t>Birth control</t>
  </si>
  <si>
    <t>Serum Cotinine</t>
  </si>
  <si>
    <t>Obesity (BMI &gt; 30)</t>
  </si>
  <si>
    <t>Short sleep (&lt;6 hours)</t>
  </si>
  <si>
    <t>Used sleep medication 5 or more times in past month</t>
  </si>
  <si>
    <t>Education (n=15,103)</t>
  </si>
  <si>
    <t>Income (% of FPL) (n=15,125)</t>
  </si>
  <si>
    <t>Age - Median (range)</t>
  </si>
  <si>
    <t>(20--85)</t>
  </si>
  <si>
    <t>(0.07--0.49)</t>
  </si>
  <si>
    <t>Plasma C-Reactive Protein (mg/L) -- median (IQR)</t>
  </si>
  <si>
    <t>(0.07--0.43)</t>
  </si>
  <si>
    <t>(0.06--0.41)</t>
  </si>
  <si>
    <t>Total Effect 
(crude)</t>
  </si>
  <si>
    <t>Total Effect 
(adjusted)</t>
  </si>
  <si>
    <t>Adjusted TIE 
(via short sleep)</t>
  </si>
  <si>
    <t>C-Reactive Protein (natural logarithm)*</t>
  </si>
  <si>
    <t>*Models fit using least squares linear regression adjusted for the survey design. Adjusted model include terms for age (continuous), gender, race/ethnicity, physical activity, birth control use, HRT use, sleep medication use, plasma cotinine, and obesity (BMI &gt; 30).</t>
  </si>
  <si>
    <t>ǂ TIE = Total indirect effect</t>
  </si>
  <si>
    <t>Mean CRP (mg/L)</t>
  </si>
  <si>
    <t>ss_p</t>
  </si>
  <si>
    <t>ps_p</t>
  </si>
  <si>
    <t>&lt;.0001</t>
  </si>
  <si>
    <t>0.0230</t>
  </si>
  <si>
    <t>0.4384</t>
  </si>
  <si>
    <t>0.0040</t>
  </si>
  <si>
    <t>0.0758</t>
  </si>
  <si>
    <t>0.0014</t>
  </si>
  <si>
    <t>0.0158</t>
  </si>
  <si>
    <t>0.0582</t>
  </si>
  <si>
    <t>0.2493</t>
  </si>
  <si>
    <t>0.3842</t>
  </si>
  <si>
    <t>0.0029</t>
  </si>
  <si>
    <t/>
  </si>
  <si>
    <t>effect</t>
  </si>
  <si>
    <t>exp_estimate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</si>
  <si>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</si>
  <si>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</si>
  <si>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</si>
  <si>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</si>
  <si>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</si>
  <si>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</si>
  <si>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</si>
  <si>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</si>
  <si>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</si>
  <si>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</si>
  <si>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</si>
  <si>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</si>
  <si>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</si>
  <si>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Total</t>
  </si>
  <si>
    <t>P-value*</t>
  </si>
  <si>
    <r>
      <rPr>
        <b/>
        <sz val="9"/>
        <color theme="1"/>
        <rFont val="Calibri"/>
        <family val="2"/>
        <scheme val="minor"/>
      </rPr>
      <t xml:space="preserve">Table 3. </t>
    </r>
    <r>
      <rPr>
        <sz val="9"/>
        <color theme="1"/>
        <rFont val="Calibri"/>
        <family val="2"/>
        <scheme val="minor"/>
      </rPr>
      <t xml:space="preserve">Total and indirect effects estimates of income and education on natural logarithm-transformed c-reactive protein, mediated by poor sleep and short sleep. Estimates are presented as </t>
    </r>
    <r>
      <rPr>
        <i/>
        <sz val="9"/>
        <color theme="1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raised to the </t>
    </r>
    <r>
      <rPr>
        <sz val="9"/>
        <color theme="1"/>
        <rFont val="Calibri"/>
        <family val="2"/>
      </rPr>
      <t xml:space="preserve">β power, and represent arithmetic mean ratios (AMRs). 95% confidence intervals (CIs) are computed for indirect effect estimates using bootstrap resampling with 1000 replications. </t>
    </r>
  </si>
  <si>
    <r>
      <t>Adjusted TIE</t>
    </r>
    <r>
      <rPr>
        <sz val="9"/>
        <color theme="1"/>
        <rFont val="Calibri"/>
        <family val="2"/>
      </rPr>
      <t>ǂ</t>
    </r>
    <r>
      <rPr>
        <sz val="9"/>
        <color theme="1"/>
        <rFont val="Calibri"/>
        <family val="2"/>
        <scheme val="minor"/>
      </rPr>
      <t xml:space="preserve"> 
(via poor sleep)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</si>
</sst>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Alignment="1">
      <alignment wrapText="1"/>
    </xf>
    <xf numFmtId="1" fontId="0" fillId="0" borderId="0" xfId="1" applyNumberFormat="1" applyFont="1"/>
    <xf numFmtId="0" fontId="0" fillId="0" borderId="0" xfId="0" applyBorder="1" applyAlignment="1">
      <alignment horizontal="center"/>
    </xf>
    <xf numFmtId="0" fontId="2" fillId="0" borderId="1" xfId="0" applyFont="1" applyBorder="1" applyAlignment="1"/>
    <xf numFmtId="164" fontId="2" fillId="0" borderId="0" xfId="1" applyNumberFormat="1" applyFont="1"/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/>
    <xf numFmtId="164" fontId="2" fillId="0" borderId="3" xfId="1" applyNumberFormat="1" applyFont="1" applyBorder="1" applyAlignment="1"/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 applyBorder="1"/>
    <xf numFmtId="164" fontId="2" fillId="0" borderId="0" xfId="1" applyNumberFormat="1" applyFont="1" applyBorder="1"/>
    <xf numFmtId="1" fontId="2" fillId="0" borderId="0" xfId="1" applyNumberFormat="1" applyFont="1" applyBorder="1"/>
    <xf numFmtId="1" fontId="2" fillId="0" borderId="0" xfId="1" applyNumberFormat="1" applyFont="1"/>
    <xf numFmtId="164" fontId="2" fillId="0" borderId="1" xfId="1" applyNumberFormat="1" applyFont="1" applyBorder="1"/>
    <xf numFmtId="1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wrapText="1"/>
    </xf>
    <xf numFmtId="1" fontId="2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Fill="1" applyBorder="1" applyAlignment="1">
      <alignment horizontal="right"/>
    </xf>
    <xf numFmtId="169" fontId="2" fillId="0" borderId="0" xfId="0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2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2" fontId="4" fillId="0" borderId="2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wrapText="1"/>
    </xf>
    <xf numFmtId="2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0" zoomScaleNormal="80" workbookViewId="0">
      <selection sqref="A1:J49"/>
    </sheetView>
  </sheetViews>
  <sheetFormatPr defaultRowHeight="15" x14ac:dyDescent="0.25"/>
  <cols>
    <col min="1" max="1" width="3.85546875" customWidth="1"/>
    <col min="2" max="2" width="28" style="7" customWidth="1"/>
    <col min="3" max="3" width="6.5703125" customWidth="1"/>
    <col min="4" max="4" width="11.28515625" style="3" customWidth="1"/>
    <col min="5" max="5" width="6.28515625" customWidth="1"/>
    <col min="6" max="6" width="11.5703125" style="3" customWidth="1"/>
    <col min="7" max="7" width="7.85546875" style="2" customWidth="1"/>
    <col min="8" max="8" width="10.28515625" style="8" customWidth="1"/>
    <col min="9" max="9" width="11.5703125" style="3" customWidth="1"/>
    <col min="10" max="10" width="7.85546875" style="2" customWidth="1"/>
  </cols>
  <sheetData>
    <row r="1" spans="1:10" ht="15.75" thickBot="1" x14ac:dyDescent="0.3">
      <c r="A1" s="10" t="s">
        <v>70</v>
      </c>
      <c r="B1" s="33"/>
      <c r="C1" s="10"/>
      <c r="D1" s="10"/>
      <c r="E1" s="10"/>
      <c r="F1" s="10"/>
      <c r="G1" s="37"/>
      <c r="H1" s="10"/>
      <c r="I1" s="11"/>
      <c r="J1" s="37"/>
    </row>
    <row r="2" spans="1:10" ht="15.75" thickTop="1" x14ac:dyDescent="0.25">
      <c r="A2" s="13"/>
      <c r="B2" s="34"/>
      <c r="C2" s="14" t="s">
        <v>66</v>
      </c>
      <c r="D2" s="14"/>
      <c r="E2" s="14" t="s">
        <v>68</v>
      </c>
      <c r="F2" s="14"/>
      <c r="G2" s="38"/>
      <c r="H2" s="15" t="s">
        <v>67</v>
      </c>
      <c r="I2" s="16"/>
      <c r="J2" s="38"/>
    </row>
    <row r="3" spans="1:10" x14ac:dyDescent="0.25">
      <c r="A3" s="29"/>
      <c r="B3" s="35"/>
      <c r="C3" s="17" t="s">
        <v>69</v>
      </c>
      <c r="D3" s="18" t="s">
        <v>65</v>
      </c>
      <c r="E3" s="17" t="s">
        <v>69</v>
      </c>
      <c r="F3" s="18" t="s">
        <v>65</v>
      </c>
      <c r="G3" s="39" t="s">
        <v>141</v>
      </c>
      <c r="H3" s="19" t="s">
        <v>69</v>
      </c>
      <c r="I3" s="18" t="s">
        <v>65</v>
      </c>
      <c r="J3" s="39" t="s">
        <v>141</v>
      </c>
    </row>
    <row r="4" spans="1:10" x14ac:dyDescent="0.25">
      <c r="A4" s="13" t="s">
        <v>140</v>
      </c>
      <c r="C4" s="30">
        <v>16654</v>
      </c>
      <c r="D4" s="31">
        <v>1</v>
      </c>
      <c r="E4" s="30">
        <v>7322</v>
      </c>
      <c r="F4" s="32">
        <v>0.502</v>
      </c>
      <c r="G4" s="38"/>
      <c r="H4" s="30">
        <v>2593</v>
      </c>
      <c r="I4" s="32">
        <v>0.13800000000000001</v>
      </c>
    </row>
    <row r="5" spans="1:10" x14ac:dyDescent="0.25">
      <c r="A5" s="13" t="s">
        <v>98</v>
      </c>
      <c r="B5" s="34"/>
      <c r="C5" s="36">
        <v>45.4</v>
      </c>
      <c r="D5" s="20" t="s">
        <v>99</v>
      </c>
      <c r="E5" s="36">
        <v>45.2</v>
      </c>
      <c r="F5" s="20" t="s">
        <v>99</v>
      </c>
      <c r="G5" s="38">
        <v>0.67300000000000004</v>
      </c>
      <c r="H5" s="21">
        <v>45.1</v>
      </c>
      <c r="I5" s="20" t="s">
        <v>99</v>
      </c>
      <c r="J5" s="40">
        <v>0.72</v>
      </c>
    </row>
    <row r="6" spans="1:10" x14ac:dyDescent="0.25">
      <c r="A6" s="13" t="s">
        <v>101</v>
      </c>
      <c r="B6" s="34"/>
      <c r="C6" s="22">
        <v>0.16944000000000001</v>
      </c>
      <c r="D6" s="20" t="s">
        <v>103</v>
      </c>
      <c r="E6" s="22">
        <v>0.202927</v>
      </c>
      <c r="F6" s="20" t="s">
        <v>100</v>
      </c>
      <c r="G6" s="38">
        <v>1.4E-2</v>
      </c>
      <c r="H6" s="42">
        <v>0.17585000000000001</v>
      </c>
      <c r="I6" s="20" t="s">
        <v>102</v>
      </c>
      <c r="J6" s="38">
        <v>2.8000000000000001E-2</v>
      </c>
    </row>
    <row r="7" spans="1:10" x14ac:dyDescent="0.25">
      <c r="A7" s="13" t="s">
        <v>1</v>
      </c>
      <c r="B7" s="34"/>
      <c r="C7" s="23"/>
      <c r="D7" s="24"/>
      <c r="E7" s="23"/>
      <c r="F7" s="24"/>
      <c r="G7" s="38" t="str">
        <f>table1_calc!G2</f>
        <v>&lt;.0001</v>
      </c>
      <c r="H7" s="25"/>
      <c r="I7" s="11"/>
      <c r="J7" s="41" t="str">
        <f>table1_calc!J2</f>
        <v>0.0230</v>
      </c>
    </row>
    <row r="8" spans="1:10" ht="24.75" x14ac:dyDescent="0.25">
      <c r="A8" s="13"/>
      <c r="B8" s="34" t="str">
        <f>table1_calc!D2</f>
        <v>9-11th Grade (Includes 12th grade with no diploma)</v>
      </c>
      <c r="C8" s="13">
        <f>table1_calc!B2</f>
        <v>2629</v>
      </c>
      <c r="D8" s="11">
        <f>table1_calc!C2</f>
        <v>0.1248611431118857</v>
      </c>
      <c r="E8" s="13">
        <f>table1_calc!E2</f>
        <v>502</v>
      </c>
      <c r="F8" s="11">
        <f>table1_calc!F2</f>
        <v>0.18507942308033351</v>
      </c>
      <c r="G8" s="38"/>
      <c r="H8" s="26">
        <f>table1_calc!H2</f>
        <v>1185</v>
      </c>
      <c r="I8" s="11">
        <f>table1_calc!I2</f>
        <v>0.48989561463585152</v>
      </c>
      <c r="J8" s="41"/>
    </row>
    <row r="9" spans="1:10" x14ac:dyDescent="0.25">
      <c r="A9" s="13"/>
      <c r="B9" s="34" t="str">
        <f>table1_calc!D3</f>
        <v>College Graduate or above</v>
      </c>
      <c r="C9" s="13">
        <f>table1_calc!B3</f>
        <v>3135</v>
      </c>
      <c r="D9" s="11">
        <f>table1_calc!C3</f>
        <v>0.26255386707176326</v>
      </c>
      <c r="E9" s="13">
        <f>table1_calc!E3</f>
        <v>319</v>
      </c>
      <c r="F9" s="11">
        <f>table1_calc!F3</f>
        <v>7.9799640456080803E-2</v>
      </c>
      <c r="G9" s="38"/>
      <c r="H9" s="26">
        <f>table1_calc!H3</f>
        <v>1419</v>
      </c>
      <c r="I9" s="11">
        <f>table1_calc!I3</f>
        <v>0.49521765063975193</v>
      </c>
      <c r="J9" s="41"/>
    </row>
    <row r="10" spans="1:10" ht="24.75" x14ac:dyDescent="0.25">
      <c r="A10" s="13"/>
      <c r="B10" s="34" t="str">
        <f>table1_calc!D4</f>
        <v>High School Grad/GED or Equivalent</v>
      </c>
      <c r="C10" s="13">
        <f>table1_calc!B4</f>
        <v>3840</v>
      </c>
      <c r="D10" s="11">
        <f>table1_calc!C4</f>
        <v>0.24490627733231404</v>
      </c>
      <c r="E10" s="13">
        <f>table1_calc!E4</f>
        <v>672</v>
      </c>
      <c r="F10" s="11">
        <f>table1_calc!F4</f>
        <v>0.15581981197122155</v>
      </c>
      <c r="G10" s="38"/>
      <c r="H10" s="26">
        <f>table1_calc!H4</f>
        <v>1830</v>
      </c>
      <c r="I10" s="11">
        <f>table1_calc!I4</f>
        <v>0.52445694900009299</v>
      </c>
      <c r="J10" s="41"/>
    </row>
    <row r="11" spans="1:10" x14ac:dyDescent="0.25">
      <c r="A11" s="13"/>
      <c r="B11" s="34" t="str">
        <f>table1_calc!D5</f>
        <v>Less Than 9th Grade</v>
      </c>
      <c r="C11" s="13">
        <f>table1_calc!B5</f>
        <v>2059</v>
      </c>
      <c r="D11" s="11">
        <f>table1_calc!C5</f>
        <v>6.5981532577349691E-2</v>
      </c>
      <c r="E11" s="13">
        <f>table1_calc!E5</f>
        <v>356</v>
      </c>
      <c r="F11" s="11">
        <f>table1_calc!F5</f>
        <v>0.16169120180728133</v>
      </c>
      <c r="G11" s="38"/>
      <c r="H11" s="26">
        <f>table1_calc!H5</f>
        <v>841</v>
      </c>
      <c r="I11" s="11">
        <f>table1_calc!I5</f>
        <v>0.43136326543532649</v>
      </c>
      <c r="J11" s="41"/>
    </row>
    <row r="12" spans="1:10" x14ac:dyDescent="0.25">
      <c r="A12" s="13"/>
      <c r="B12" s="34" t="str">
        <f>table1_calc!D6</f>
        <v>Some College or AA degree</v>
      </c>
      <c r="C12" s="13">
        <f>table1_calc!B6</f>
        <v>4382</v>
      </c>
      <c r="D12" s="11">
        <f>table1_calc!C6</f>
        <v>0.30169717990668726</v>
      </c>
      <c r="E12" s="13">
        <f>table1_calc!E6</f>
        <v>739</v>
      </c>
      <c r="F12" s="11">
        <f>table1_calc!F6</f>
        <v>0.14891291937343276</v>
      </c>
      <c r="G12" s="38"/>
      <c r="H12" s="26">
        <f>table1_calc!H6</f>
        <v>2040</v>
      </c>
      <c r="I12" s="11">
        <f>table1_calc!I6</f>
        <v>0.51266161253613241</v>
      </c>
      <c r="J12" s="41"/>
    </row>
    <row r="13" spans="1:10" x14ac:dyDescent="0.25">
      <c r="A13" s="13" t="s">
        <v>71</v>
      </c>
      <c r="B13" s="34"/>
      <c r="C13" s="13"/>
      <c r="D13" s="11"/>
      <c r="E13" s="13"/>
      <c r="F13" s="11"/>
      <c r="G13" s="38" t="str">
        <f>table1_calc!G7</f>
        <v>0.4384</v>
      </c>
      <c r="H13" s="26"/>
      <c r="I13" s="11"/>
      <c r="J13" s="41" t="str">
        <f>table1_calc!J7</f>
        <v>&lt;.0001</v>
      </c>
    </row>
    <row r="14" spans="1:10" x14ac:dyDescent="0.25">
      <c r="A14" s="13"/>
      <c r="B14" s="34" t="str">
        <f>table1_calc!D7</f>
        <v>Female</v>
      </c>
      <c r="C14" s="13">
        <f>table1_calc!B7</f>
        <v>8073</v>
      </c>
      <c r="D14" s="11">
        <f>table1_calc!C7</f>
        <v>0.51176271206350932</v>
      </c>
      <c r="E14" s="13">
        <f>table1_calc!E7</f>
        <v>1297</v>
      </c>
      <c r="F14" s="11">
        <f>table1_calc!F7</f>
        <v>0.1354983682157096</v>
      </c>
      <c r="G14" s="38"/>
      <c r="H14" s="26">
        <f>table1_calc!H7</f>
        <v>3840</v>
      </c>
      <c r="I14" s="11">
        <f>table1_calc!I7</f>
        <v>0.52375282041348603</v>
      </c>
      <c r="J14" s="41"/>
    </row>
    <row r="15" spans="1:10" x14ac:dyDescent="0.25">
      <c r="A15" s="13"/>
      <c r="B15" s="34" t="str">
        <f>table1_calc!D8</f>
        <v>Male</v>
      </c>
      <c r="C15" s="13">
        <f>table1_calc!B8</f>
        <v>7999</v>
      </c>
      <c r="D15" s="11">
        <f>table1_calc!C8</f>
        <v>0.48823728793649074</v>
      </c>
      <c r="E15" s="13">
        <f>table1_calc!E8</f>
        <v>1296</v>
      </c>
      <c r="F15" s="11">
        <f>table1_calc!F8</f>
        <v>0.14067232031218899</v>
      </c>
      <c r="G15" s="38"/>
      <c r="H15" s="26">
        <f>table1_calc!H8</f>
        <v>3482</v>
      </c>
      <c r="I15" s="11">
        <f>table1_calc!I8</f>
        <v>0.4801643203723629</v>
      </c>
      <c r="J15" s="41"/>
    </row>
    <row r="16" spans="1:10" x14ac:dyDescent="0.25">
      <c r="A16" s="13" t="s">
        <v>72</v>
      </c>
      <c r="B16" s="34"/>
      <c r="C16" s="13"/>
      <c r="D16" s="11"/>
      <c r="E16" s="13"/>
      <c r="F16" s="11"/>
      <c r="G16" s="38" t="str">
        <f>table1_calc!G9</f>
        <v>&lt;.0001</v>
      </c>
      <c r="H16" s="26"/>
      <c r="I16" s="11"/>
      <c r="J16" s="41" t="str">
        <f>table1_calc!J9</f>
        <v>0.0040</v>
      </c>
    </row>
    <row r="17" spans="1:10" x14ac:dyDescent="0.25">
      <c r="A17" s="13"/>
      <c r="B17" s="34" t="str">
        <f>table1_calc!D9</f>
        <v>Mexican American</v>
      </c>
      <c r="C17" s="13">
        <f>table1_calc!B9</f>
        <v>2895</v>
      </c>
      <c r="D17" s="11">
        <f>table1_calc!C9</f>
        <v>8.1401054607111903E-2</v>
      </c>
      <c r="E17" s="13">
        <f>table1_calc!E9</f>
        <v>377</v>
      </c>
      <c r="F17" s="11">
        <f>table1_calc!F9</f>
        <v>0.12119582655744877</v>
      </c>
      <c r="G17" s="38"/>
      <c r="H17" s="26">
        <f>table1_calc!H9</f>
        <v>1166</v>
      </c>
      <c r="I17" s="11">
        <f>table1_calc!I9</f>
        <v>0.41280301368474209</v>
      </c>
      <c r="J17" s="41"/>
    </row>
    <row r="18" spans="1:10" x14ac:dyDescent="0.25">
      <c r="A18" s="13"/>
      <c r="B18" s="34" t="str">
        <f>table1_calc!D10</f>
        <v>Non-Hispanic Black</v>
      </c>
      <c r="C18" s="13">
        <f>table1_calc!B10</f>
        <v>3295</v>
      </c>
      <c r="D18" s="11">
        <f>table1_calc!C10</f>
        <v>0.1133998269045961</v>
      </c>
      <c r="E18" s="13">
        <f>table1_calc!E10</f>
        <v>851</v>
      </c>
      <c r="F18" s="11">
        <f>table1_calc!F10</f>
        <v>0.26379346142066501</v>
      </c>
      <c r="G18" s="38"/>
      <c r="H18" s="26">
        <f>table1_calc!H10</f>
        <v>1527</v>
      </c>
      <c r="I18" s="11">
        <f>table1_calc!I10</f>
        <v>0.46418942446846034</v>
      </c>
      <c r="J18" s="41"/>
    </row>
    <row r="19" spans="1:10" x14ac:dyDescent="0.25">
      <c r="A19" s="13"/>
      <c r="B19" s="34" t="str">
        <f>table1_calc!D11</f>
        <v>Non-Hispanic White</v>
      </c>
      <c r="C19" s="13">
        <f>table1_calc!B11</f>
        <v>7779</v>
      </c>
      <c r="D19" s="11">
        <f>table1_calc!C11</f>
        <v>0.69979050263761855</v>
      </c>
      <c r="E19" s="13">
        <f>table1_calc!E11</f>
        <v>987</v>
      </c>
      <c r="F19" s="11">
        <f>table1_calc!F11</f>
        <v>0.11557434011829944</v>
      </c>
      <c r="G19" s="38"/>
      <c r="H19" s="26">
        <f>table1_calc!H11</f>
        <v>3817</v>
      </c>
      <c r="I19" s="11">
        <f>table1_calc!I11</f>
        <v>0.52922508186593697</v>
      </c>
      <c r="J19" s="41"/>
    </row>
    <row r="20" spans="1:10" x14ac:dyDescent="0.25">
      <c r="A20" s="13"/>
      <c r="B20" s="34" t="str">
        <f>table1_calc!D12</f>
        <v>Other Hispanic</v>
      </c>
      <c r="C20" s="13">
        <f>table1_calc!B12</f>
        <v>1371</v>
      </c>
      <c r="D20" s="11">
        <f>table1_calc!C12</f>
        <v>4.4311190171690093E-2</v>
      </c>
      <c r="E20" s="13">
        <f>table1_calc!E12</f>
        <v>246</v>
      </c>
      <c r="F20" s="11">
        <f>table1_calc!F12</f>
        <v>0.16245881458470371</v>
      </c>
      <c r="G20" s="38"/>
      <c r="H20" s="26">
        <f>table1_calc!H12</f>
        <v>519</v>
      </c>
      <c r="I20" s="11">
        <f>table1_calc!I12</f>
        <v>0.41677986616010088</v>
      </c>
      <c r="J20" s="41"/>
    </row>
    <row r="21" spans="1:10" ht="24.75" x14ac:dyDescent="0.25">
      <c r="A21" s="13"/>
      <c r="B21" s="34" t="str">
        <f>table1_calc!D13</f>
        <v>Other Race - Including Multi-Racial</v>
      </c>
      <c r="C21" s="13">
        <f>table1_calc!B13</f>
        <v>732</v>
      </c>
      <c r="D21" s="11">
        <f>table1_calc!C13</f>
        <v>6.1097425678983346E-2</v>
      </c>
      <c r="E21" s="13">
        <f>table1_calc!E13</f>
        <v>132</v>
      </c>
      <c r="F21" s="11">
        <f>table1_calc!F13</f>
        <v>0.16659755285831079</v>
      </c>
      <c r="G21" s="38"/>
      <c r="H21" s="26">
        <f>table1_calc!H13</f>
        <v>293</v>
      </c>
      <c r="I21" s="11">
        <f>table1_calc!I13</f>
        <v>0.4485517591429351</v>
      </c>
      <c r="J21" s="41"/>
    </row>
    <row r="22" spans="1:10" x14ac:dyDescent="0.25">
      <c r="A22" s="13" t="s">
        <v>73</v>
      </c>
      <c r="B22" s="34"/>
      <c r="C22" s="13"/>
      <c r="D22" s="11"/>
      <c r="E22" s="13"/>
      <c r="F22" s="11"/>
      <c r="G22" s="38" t="str">
        <f>table1_calc!G14</f>
        <v>0.0758</v>
      </c>
      <c r="H22" s="26"/>
      <c r="I22" s="11"/>
      <c r="J22" s="41" t="str">
        <f>table1_calc!J14</f>
        <v>0.0014</v>
      </c>
    </row>
    <row r="23" spans="1:10" x14ac:dyDescent="0.25">
      <c r="A23" s="13"/>
      <c r="B23" s="34" t="str">
        <f>table1_calc!D14</f>
        <v>No</v>
      </c>
      <c r="C23" s="13">
        <f>table1_calc!B14</f>
        <v>15548</v>
      </c>
      <c r="D23" s="11">
        <f>table1_calc!C14</f>
        <v>0.95680646352296062</v>
      </c>
      <c r="E23" s="13">
        <f>table1_calc!E14</f>
        <v>2525</v>
      </c>
      <c r="F23" s="11">
        <f>table1_calc!F14</f>
        <v>0.13947862971407471</v>
      </c>
      <c r="G23" s="38"/>
      <c r="H23" s="26">
        <f>table1_calc!H14</f>
        <v>7059</v>
      </c>
      <c r="I23" s="11">
        <f>table1_calc!I14</f>
        <v>0.4986023063253211</v>
      </c>
      <c r="J23" s="41"/>
    </row>
    <row r="24" spans="1:10" x14ac:dyDescent="0.25">
      <c r="A24" s="13"/>
      <c r="B24" s="34" t="str">
        <f>table1_calc!D15</f>
        <v>Yes</v>
      </c>
      <c r="C24" s="13">
        <f>table1_calc!B15</f>
        <v>524</v>
      </c>
      <c r="D24" s="11">
        <f>table1_calc!C15</f>
        <v>4.3193536477039905E-2</v>
      </c>
      <c r="E24" s="13">
        <f>table1_calc!E15</f>
        <v>68</v>
      </c>
      <c r="F24" s="11">
        <f>table1_calc!F15</f>
        <v>0.10586304778593553</v>
      </c>
      <c r="G24" s="38"/>
      <c r="H24" s="26">
        <f>table1_calc!H15</f>
        <v>263</v>
      </c>
      <c r="I24" s="11">
        <f>table1_calc!I15</f>
        <v>0.58809408584615852</v>
      </c>
      <c r="J24" s="41"/>
    </row>
    <row r="25" spans="1:10" x14ac:dyDescent="0.25">
      <c r="A25" s="13" t="s">
        <v>74</v>
      </c>
      <c r="B25" s="34"/>
      <c r="C25" s="13"/>
      <c r="D25" s="11"/>
      <c r="E25" s="13"/>
      <c r="F25" s="11"/>
      <c r="G25" s="38" t="str">
        <f>table1_calc!G16</f>
        <v>&lt;.0001</v>
      </c>
      <c r="H25" s="26"/>
      <c r="I25" s="11"/>
      <c r="J25" s="41" t="str">
        <f>table1_calc!J16</f>
        <v>0.0158</v>
      </c>
    </row>
    <row r="26" spans="1:10" x14ac:dyDescent="0.25">
      <c r="A26" s="13"/>
      <c r="B26" s="34" t="str">
        <f>table1_calc!D16</f>
        <v>3+ ng/mL</v>
      </c>
      <c r="C26" s="13">
        <f>table1_calc!B16</f>
        <v>4191</v>
      </c>
      <c r="D26" s="11">
        <f>table1_calc!C16</f>
        <v>0.26687611939238703</v>
      </c>
      <c r="E26" s="13">
        <f>table1_calc!E16</f>
        <v>840</v>
      </c>
      <c r="F26" s="11">
        <f>table1_calc!F16</f>
        <v>0.18671484775161251</v>
      </c>
      <c r="G26" s="38"/>
      <c r="H26" s="26">
        <f>table1_calc!H16</f>
        <v>2022</v>
      </c>
      <c r="I26" s="11">
        <f>table1_calc!I16</f>
        <v>0.52994262172719242</v>
      </c>
      <c r="J26" s="41"/>
    </row>
    <row r="27" spans="1:10" x14ac:dyDescent="0.25">
      <c r="A27" s="13"/>
      <c r="B27" s="34" t="str">
        <f>table1_calc!D17</f>
        <v>&lt;3 ng/mL</v>
      </c>
      <c r="C27" s="13">
        <f>table1_calc!B17</f>
        <v>11881</v>
      </c>
      <c r="D27" s="11">
        <f>table1_calc!C17</f>
        <v>0.73312388060761247</v>
      </c>
      <c r="E27" s="13">
        <f>table1_calc!E17</f>
        <v>1753</v>
      </c>
      <c r="F27" s="11">
        <f>table1_calc!F17</f>
        <v>0.12031952446696824</v>
      </c>
      <c r="G27" s="38"/>
      <c r="H27" s="26">
        <f>table1_calc!H17</f>
        <v>5300</v>
      </c>
      <c r="I27" s="11">
        <f>table1_calc!I17</f>
        <v>0.49246628406313242</v>
      </c>
      <c r="J27" s="41"/>
    </row>
    <row r="28" spans="1:10" x14ac:dyDescent="0.25">
      <c r="A28" s="13" t="s">
        <v>75</v>
      </c>
      <c r="B28" s="34"/>
      <c r="C28" s="13"/>
      <c r="D28" s="11"/>
      <c r="E28" s="13"/>
      <c r="F28" s="11"/>
      <c r="G28" s="38" t="str">
        <f>table1_calc!G18</f>
        <v>0.0582</v>
      </c>
      <c r="H28" s="26"/>
      <c r="I28" s="11"/>
      <c r="J28" s="41" t="str">
        <f>table1_calc!J18</f>
        <v>&lt;.0001</v>
      </c>
    </row>
    <row r="29" spans="1:10" x14ac:dyDescent="0.25">
      <c r="A29" s="13"/>
      <c r="B29" s="34" t="str">
        <f>table1_calc!D18</f>
        <v>No</v>
      </c>
      <c r="C29" s="13">
        <f>table1_calc!B18</f>
        <v>15806</v>
      </c>
      <c r="D29" s="11">
        <f>table1_calc!C18</f>
        <v>0.97930491602115488</v>
      </c>
      <c r="E29" s="13">
        <f>table1_calc!E18</f>
        <v>2561</v>
      </c>
      <c r="F29" s="11">
        <f>table1_calc!F18</f>
        <v>0.13899455109226444</v>
      </c>
      <c r="G29" s="38"/>
      <c r="H29" s="26">
        <f>table1_calc!H18</f>
        <v>7158</v>
      </c>
      <c r="I29" s="11">
        <f>table1_calc!I18</f>
        <v>0.49925057241543902</v>
      </c>
      <c r="J29" s="41"/>
    </row>
    <row r="30" spans="1:10" x14ac:dyDescent="0.25">
      <c r="A30" s="13"/>
      <c r="B30" s="34" t="str">
        <f>table1_calc!D19</f>
        <v>Yes</v>
      </c>
      <c r="C30" s="13">
        <f>table1_calc!B19</f>
        <v>266</v>
      </c>
      <c r="D30" s="11">
        <f>table1_calc!C19</f>
        <v>2.0695083978845247E-2</v>
      </c>
      <c r="E30" s="13">
        <f>table1_calc!E19</f>
        <v>32</v>
      </c>
      <c r="F30" s="11">
        <f>table1_calc!F19</f>
        <v>9.2203245951526319E-2</v>
      </c>
      <c r="G30" s="38"/>
      <c r="H30" s="26">
        <f>table1_calc!H19</f>
        <v>164</v>
      </c>
      <c r="I30" s="11">
        <f>table1_calc!I19</f>
        <v>0.65471784996190641</v>
      </c>
      <c r="J30" s="41"/>
    </row>
    <row r="31" spans="1:10" x14ac:dyDescent="0.25">
      <c r="A31" s="13" t="s">
        <v>76</v>
      </c>
      <c r="B31" s="34"/>
      <c r="C31" s="13"/>
      <c r="D31" s="11"/>
      <c r="E31" s="13"/>
      <c r="F31" s="11"/>
      <c r="G31" s="38" t="str">
        <f>table1_calc!G20</f>
        <v>&lt;.0001</v>
      </c>
      <c r="H31" s="26"/>
      <c r="I31" s="11"/>
      <c r="J31" s="41" t="str">
        <f>table1_calc!J20</f>
        <v>0.2493</v>
      </c>
    </row>
    <row r="32" spans="1:10" x14ac:dyDescent="0.25">
      <c r="A32" s="13"/>
      <c r="B32" s="34" t="str">
        <f>table1_calc!D20</f>
        <v>No</v>
      </c>
      <c r="C32" s="13">
        <f>table1_calc!B20</f>
        <v>10262</v>
      </c>
      <c r="D32" s="11">
        <f>table1_calc!C20</f>
        <v>0.65871127222261139</v>
      </c>
      <c r="E32" s="13">
        <f>table1_calc!E20</f>
        <v>1499</v>
      </c>
      <c r="F32" s="11">
        <f>table1_calc!F20</f>
        <v>0.12617547222216483</v>
      </c>
      <c r="G32" s="38"/>
      <c r="H32" s="26">
        <f>table1_calc!H20</f>
        <v>4702</v>
      </c>
      <c r="I32" s="11">
        <f>table1_calc!I20</f>
        <v>0.50727582796642812</v>
      </c>
      <c r="J32" s="41"/>
    </row>
    <row r="33" spans="1:10" x14ac:dyDescent="0.25">
      <c r="A33" s="13"/>
      <c r="B33" s="34" t="str">
        <f>table1_calc!D21</f>
        <v>Yes</v>
      </c>
      <c r="C33" s="13">
        <f>table1_calc!B21</f>
        <v>5810</v>
      </c>
      <c r="D33" s="11">
        <f>table1_calc!C21</f>
        <v>0.34128872777738872</v>
      </c>
      <c r="E33" s="13">
        <f>table1_calc!E21</f>
        <v>1094</v>
      </c>
      <c r="F33" s="11">
        <f>table1_calc!F21</f>
        <v>0.16089981849412249</v>
      </c>
      <c r="G33" s="38"/>
      <c r="H33" s="26">
        <f>table1_calc!H21</f>
        <v>2620</v>
      </c>
      <c r="I33" s="11">
        <f>table1_calc!I21</f>
        <v>0.49319278243276737</v>
      </c>
      <c r="J33" s="41"/>
    </row>
    <row r="34" spans="1:10" x14ac:dyDescent="0.25">
      <c r="A34" s="13" t="s">
        <v>77</v>
      </c>
      <c r="B34" s="34"/>
      <c r="C34" s="13"/>
      <c r="D34" s="11"/>
      <c r="E34" s="13"/>
      <c r="F34" s="11"/>
      <c r="G34" s="38" t="str">
        <f>table1_calc!G22</f>
        <v>0.3842</v>
      </c>
      <c r="H34" s="26"/>
      <c r="I34" s="11"/>
      <c r="J34" s="41" t="str">
        <f>table1_calc!J22</f>
        <v>&lt;.0001</v>
      </c>
    </row>
    <row r="35" spans="1:10" x14ac:dyDescent="0.25">
      <c r="A35" s="13"/>
      <c r="B35" s="34" t="str">
        <f>table1_calc!D22</f>
        <v>No</v>
      </c>
      <c r="C35" s="13">
        <f>table1_calc!B22</f>
        <v>7851</v>
      </c>
      <c r="D35" s="11">
        <f>table1_calc!C22</f>
        <v>0.48286906137994334</v>
      </c>
      <c r="E35" s="13">
        <f>table1_calc!E22</f>
        <v>1289</v>
      </c>
      <c r="F35" s="11">
        <f>table1_calc!F22</f>
        <v>0.14124217143313544</v>
      </c>
      <c r="G35" s="38"/>
      <c r="H35" s="26">
        <f>table1_calc!H22</f>
        <v>4458</v>
      </c>
      <c r="I35" s="11">
        <f>table1_calc!I22</f>
        <v>0.63393402721978498</v>
      </c>
      <c r="J35" s="41"/>
    </row>
    <row r="36" spans="1:10" x14ac:dyDescent="0.25">
      <c r="A36" s="13"/>
      <c r="B36" s="34" t="str">
        <f>table1_calc!D23</f>
        <v>Yes</v>
      </c>
      <c r="C36" s="13">
        <f>table1_calc!B23</f>
        <v>8221</v>
      </c>
      <c r="D36" s="11">
        <f>table1_calc!C23</f>
        <v>0.51713093862005666</v>
      </c>
      <c r="E36" s="13">
        <f>table1_calc!E23</f>
        <v>1304</v>
      </c>
      <c r="F36" s="11">
        <f>table1_calc!F23</f>
        <v>0.13502321735951539</v>
      </c>
      <c r="G36" s="38"/>
      <c r="H36" s="26">
        <f>table1_calc!H23</f>
        <v>2864</v>
      </c>
      <c r="I36" s="11">
        <f>table1_calc!I23</f>
        <v>0.37968712037296626</v>
      </c>
      <c r="J36" s="41"/>
    </row>
    <row r="37" spans="1:10" x14ac:dyDescent="0.25">
      <c r="A37" s="13" t="s">
        <v>78</v>
      </c>
      <c r="B37" s="34"/>
      <c r="C37" s="13"/>
      <c r="D37" s="11"/>
      <c r="E37" s="13"/>
      <c r="F37" s="11"/>
      <c r="G37" s="38" t="str">
        <f>table1_calc!G24</f>
        <v>&lt;.0001</v>
      </c>
      <c r="H37" s="26"/>
      <c r="I37" s="11"/>
      <c r="J37" s="41" t="str">
        <f>table1_calc!J24</f>
        <v>0.0029</v>
      </c>
    </row>
    <row r="38" spans="1:10" x14ac:dyDescent="0.25">
      <c r="A38" s="13"/>
      <c r="B38" s="34" t="str">
        <f>table1_calc!D24</f>
        <v>0-100%</v>
      </c>
      <c r="C38" s="13">
        <f>table1_calc!B24</f>
        <v>4316</v>
      </c>
      <c r="D38" s="11">
        <f>table1_calc!C24</f>
        <v>0.18972914844892763</v>
      </c>
      <c r="E38" s="13">
        <f>table1_calc!E24</f>
        <v>839</v>
      </c>
      <c r="F38" s="11">
        <f>table1_calc!F24</f>
        <v>0.18722574215352153</v>
      </c>
      <c r="G38" s="38"/>
      <c r="H38" s="26">
        <f>table1_calc!H24</f>
        <v>1778</v>
      </c>
      <c r="I38" s="11">
        <f>table1_calc!I24</f>
        <v>0.45477657312446518</v>
      </c>
      <c r="J38" s="41"/>
    </row>
    <row r="39" spans="1:10" x14ac:dyDescent="0.25">
      <c r="A39" s="13"/>
      <c r="B39" s="34" t="str">
        <f>table1_calc!D25</f>
        <v>100-199%</v>
      </c>
      <c r="C39" s="13">
        <f>table1_calc!B25</f>
        <v>3962</v>
      </c>
      <c r="D39" s="11">
        <f>table1_calc!C25</f>
        <v>0.18997926591229705</v>
      </c>
      <c r="E39" s="13">
        <f>table1_calc!E25</f>
        <v>683</v>
      </c>
      <c r="F39" s="11">
        <f>table1_calc!F25</f>
        <v>0.16913248837822439</v>
      </c>
      <c r="G39" s="38"/>
      <c r="H39" s="26">
        <f>table1_calc!H25</f>
        <v>1794</v>
      </c>
      <c r="I39" s="11">
        <f>table1_calc!I25</f>
        <v>0.50744425187901243</v>
      </c>
      <c r="J39" s="41"/>
    </row>
    <row r="40" spans="1:10" x14ac:dyDescent="0.25">
      <c r="A40" s="13"/>
      <c r="B40" s="34" t="str">
        <f>table1_calc!D26</f>
        <v>200%+</v>
      </c>
      <c r="C40" s="13">
        <f>table1_calc!B26</f>
        <v>7794</v>
      </c>
      <c r="D40" s="11">
        <f>table1_calc!C26</f>
        <v>0.62029158563877551</v>
      </c>
      <c r="E40" s="13">
        <f>table1_calc!E26</f>
        <v>1071</v>
      </c>
      <c r="F40" s="11">
        <f>table1_calc!F26</f>
        <v>0.11349193345817842</v>
      </c>
      <c r="G40" s="38"/>
      <c r="H40" s="26">
        <f>table1_calc!H26</f>
        <v>3750</v>
      </c>
      <c r="I40" s="11">
        <f>table1_calc!I26</f>
        <v>0.51553301373273619</v>
      </c>
      <c r="J40" s="41"/>
    </row>
    <row r="41" spans="1:10" x14ac:dyDescent="0.25">
      <c r="A41" s="13" t="s">
        <v>79</v>
      </c>
      <c r="B41" s="34"/>
      <c r="C41" s="13"/>
      <c r="D41" s="11"/>
      <c r="E41" s="13"/>
      <c r="F41" s="11"/>
      <c r="G41" s="38" t="str">
        <f>table1_calc!G27</f>
        <v>&lt;.0001</v>
      </c>
      <c r="H41" s="26"/>
      <c r="I41" s="11"/>
      <c r="J41" s="41"/>
    </row>
    <row r="42" spans="1:10" x14ac:dyDescent="0.25">
      <c r="A42" s="13"/>
      <c r="B42" s="34" t="str">
        <f>table1_calc!D27</f>
        <v>No</v>
      </c>
      <c r="C42" s="13">
        <f>table1_calc!B27</f>
        <v>8741</v>
      </c>
      <c r="D42" s="11">
        <f>table1_calc!C27</f>
        <v>0.49753098650550087</v>
      </c>
      <c r="E42" s="13">
        <f>table1_calc!E27</f>
        <v>1143</v>
      </c>
      <c r="F42" s="11">
        <f>table1_calc!F27</f>
        <v>0.10819496651045324</v>
      </c>
      <c r="G42" s="38"/>
      <c r="H42" s="26"/>
      <c r="I42" s="11"/>
      <c r="J42" s="41"/>
    </row>
    <row r="43" spans="1:10" x14ac:dyDescent="0.25">
      <c r="A43" s="13"/>
      <c r="B43" s="34" t="str">
        <f>table1_calc!D28</f>
        <v>Yes</v>
      </c>
      <c r="C43" s="13">
        <f>table1_calc!B28</f>
        <v>7322</v>
      </c>
      <c r="D43" s="11">
        <f>table1_calc!C28</f>
        <v>0.50246901349449935</v>
      </c>
      <c r="E43" s="13">
        <f>table1_calc!E28</f>
        <v>1448</v>
      </c>
      <c r="F43" s="11">
        <f>table1_calc!F28</f>
        <v>0.16740678517893595</v>
      </c>
      <c r="G43" s="38"/>
      <c r="H43" s="26"/>
      <c r="I43" s="11"/>
      <c r="J43" s="41"/>
    </row>
    <row r="44" spans="1:10" x14ac:dyDescent="0.25">
      <c r="A44" s="13" t="s">
        <v>80</v>
      </c>
      <c r="B44" s="34"/>
      <c r="C44" s="13"/>
      <c r="D44" s="11"/>
      <c r="E44" s="13"/>
      <c r="F44" s="11"/>
      <c r="G44" s="38" t="str">
        <f>table1_calc!G29</f>
        <v/>
      </c>
      <c r="H44" s="26"/>
      <c r="I44" s="11"/>
      <c r="J44" s="41" t="str">
        <f>table1_calc!J29</f>
        <v>&lt;.0001</v>
      </c>
    </row>
    <row r="45" spans="1:10" x14ac:dyDescent="0.25">
      <c r="A45" s="13"/>
      <c r="B45" s="34" t="str">
        <f>table1_calc!D29</f>
        <v>No</v>
      </c>
      <c r="C45" s="13">
        <f>table1_calc!B29</f>
        <v>13460</v>
      </c>
      <c r="D45" s="11">
        <f>table1_calc!C29</f>
        <v>0.86197470541915644</v>
      </c>
      <c r="E45" s="13"/>
      <c r="F45" s="11"/>
      <c r="G45" s="38" t="str">
        <f>table1_calc!G30</f>
        <v/>
      </c>
      <c r="H45" s="26">
        <f>table1_calc!H29</f>
        <v>5862</v>
      </c>
      <c r="I45" s="11">
        <f>table1_calc!I29</f>
        <v>0.48516092861343774</v>
      </c>
      <c r="J45" s="41"/>
    </row>
    <row r="46" spans="1:10" x14ac:dyDescent="0.25">
      <c r="A46" s="13"/>
      <c r="B46" s="34" t="str">
        <f>table1_calc!D30</f>
        <v>Yes</v>
      </c>
      <c r="C46" s="13">
        <f>table1_calc!B30</f>
        <v>2593</v>
      </c>
      <c r="D46" s="11">
        <f>table1_calc!C30</f>
        <v>0.13802529458084364</v>
      </c>
      <c r="E46" s="13"/>
      <c r="F46" s="11"/>
      <c r="G46" s="38"/>
      <c r="H46" s="26">
        <f>table1_calc!H30</f>
        <v>1448</v>
      </c>
      <c r="I46" s="11">
        <f>table1_calc!I30</f>
        <v>0.60964505598207475</v>
      </c>
      <c r="J46" s="41"/>
    </row>
    <row r="47" spans="1:10" x14ac:dyDescent="0.25">
      <c r="A47" s="13" t="s">
        <v>81</v>
      </c>
      <c r="B47" s="34"/>
      <c r="C47" s="13"/>
      <c r="D47" s="11"/>
      <c r="E47" s="13"/>
      <c r="F47" s="11"/>
      <c r="G47" s="38" t="str">
        <f>table1_calc!G31</f>
        <v>&lt;.0001</v>
      </c>
      <c r="H47" s="26"/>
      <c r="I47" s="11"/>
      <c r="J47" s="41" t="str">
        <f>table1_calc!J31</f>
        <v>&lt;.0001</v>
      </c>
    </row>
    <row r="48" spans="1:10" x14ac:dyDescent="0.25">
      <c r="A48" s="13"/>
      <c r="B48" s="34" t="str">
        <f>table1_calc!D31</f>
        <v>No</v>
      </c>
      <c r="C48" s="13">
        <f>table1_calc!B31</f>
        <v>15271</v>
      </c>
      <c r="D48" s="11">
        <f>table1_calc!C31</f>
        <v>0.94257714535313109</v>
      </c>
      <c r="E48" s="13">
        <f>table1_calc!E31</f>
        <v>2399</v>
      </c>
      <c r="F48" s="11">
        <f>table1_calc!F31</f>
        <v>0.13344442768370821</v>
      </c>
      <c r="G48" s="20"/>
      <c r="H48" s="26">
        <f>table1_calc!H31</f>
        <v>6561</v>
      </c>
      <c r="I48" s="11">
        <f>table1_calc!I31</f>
        <v>0.47455758973325929</v>
      </c>
      <c r="J48" s="20"/>
    </row>
    <row r="49" spans="1:10" ht="15.75" thickBot="1" x14ac:dyDescent="0.3">
      <c r="A49" s="12"/>
      <c r="B49" s="33" t="str">
        <f>table1_calc!D32</f>
        <v>Yes</v>
      </c>
      <c r="C49" s="12">
        <f>table1_calc!B32</f>
        <v>801</v>
      </c>
      <c r="D49" s="27">
        <f>table1_calc!C32</f>
        <v>5.7422854646869123E-2</v>
      </c>
      <c r="E49" s="12">
        <f>table1_calc!E32</f>
        <v>194</v>
      </c>
      <c r="F49" s="27">
        <f>table1_calc!F32</f>
        <v>0.21314409695001449</v>
      </c>
      <c r="G49" s="37"/>
      <c r="H49" s="28">
        <f>table1_calc!H32</f>
        <v>761</v>
      </c>
      <c r="I49" s="27">
        <f>table1_calc!I32</f>
        <v>0.96046982591191332</v>
      </c>
      <c r="J49" s="37"/>
    </row>
    <row r="50" spans="1:10" ht="15.75" thickTop="1" x14ac:dyDescent="0.25"/>
  </sheetData>
  <mergeCells count="2">
    <mergeCell ref="C2:D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32"/>
    </sheetView>
  </sheetViews>
  <sheetFormatPr defaultRowHeight="15" x14ac:dyDescent="0.25"/>
  <cols>
    <col min="2" max="2" width="13.42578125" customWidth="1"/>
  </cols>
  <sheetData>
    <row r="1" spans="1:10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111</v>
      </c>
      <c r="H1" t="s">
        <v>35</v>
      </c>
      <c r="I1" t="s">
        <v>36</v>
      </c>
      <c r="J1" t="s">
        <v>112</v>
      </c>
    </row>
    <row r="2" spans="1:10" x14ac:dyDescent="0.35">
      <c r="A2" t="s">
        <v>37</v>
      </c>
      <c r="B2">
        <v>2629</v>
      </c>
      <c r="C2">
        <v>0.1248611431118857</v>
      </c>
      <c r="D2" t="s">
        <v>38</v>
      </c>
      <c r="E2">
        <v>502</v>
      </c>
      <c r="F2">
        <v>0.18507942308033351</v>
      </c>
      <c r="G2" t="s">
        <v>113</v>
      </c>
      <c r="H2">
        <v>1185</v>
      </c>
      <c r="I2">
        <v>0.48989561463585152</v>
      </c>
      <c r="J2" t="s">
        <v>114</v>
      </c>
    </row>
    <row r="3" spans="1:10" x14ac:dyDescent="0.35">
      <c r="A3" t="s">
        <v>37</v>
      </c>
      <c r="B3">
        <v>3135</v>
      </c>
      <c r="C3">
        <v>0.26255386707176326</v>
      </c>
      <c r="D3" t="s">
        <v>39</v>
      </c>
      <c r="E3">
        <v>319</v>
      </c>
      <c r="F3">
        <v>7.9799640456080803E-2</v>
      </c>
      <c r="G3" t="s">
        <v>113</v>
      </c>
      <c r="H3">
        <v>1419</v>
      </c>
      <c r="I3">
        <v>0.49521765063975193</v>
      </c>
      <c r="J3" t="s">
        <v>114</v>
      </c>
    </row>
    <row r="4" spans="1:10" x14ac:dyDescent="0.35">
      <c r="A4" t="s">
        <v>37</v>
      </c>
      <c r="B4">
        <v>3840</v>
      </c>
      <c r="C4">
        <v>0.24490627733231404</v>
      </c>
      <c r="D4" t="s">
        <v>40</v>
      </c>
      <c r="E4">
        <v>672</v>
      </c>
      <c r="F4">
        <v>0.15581981197122155</v>
      </c>
      <c r="G4" t="s">
        <v>113</v>
      </c>
      <c r="H4">
        <v>1830</v>
      </c>
      <c r="I4">
        <v>0.52445694900009299</v>
      </c>
      <c r="J4" t="s">
        <v>114</v>
      </c>
    </row>
    <row r="5" spans="1:10" x14ac:dyDescent="0.35">
      <c r="A5" t="s">
        <v>37</v>
      </c>
      <c r="B5">
        <v>2059</v>
      </c>
      <c r="C5">
        <v>6.5981532577349691E-2</v>
      </c>
      <c r="D5" t="s">
        <v>41</v>
      </c>
      <c r="E5">
        <v>356</v>
      </c>
      <c r="F5">
        <v>0.16169120180728133</v>
      </c>
      <c r="G5" t="s">
        <v>113</v>
      </c>
      <c r="H5">
        <v>841</v>
      </c>
      <c r="I5">
        <v>0.43136326543532649</v>
      </c>
      <c r="J5" t="s">
        <v>114</v>
      </c>
    </row>
    <row r="6" spans="1:10" x14ac:dyDescent="0.35">
      <c r="A6" t="s">
        <v>37</v>
      </c>
      <c r="B6">
        <v>4382</v>
      </c>
      <c r="C6">
        <v>0.30169717990668726</v>
      </c>
      <c r="D6" t="s">
        <v>42</v>
      </c>
      <c r="E6">
        <v>739</v>
      </c>
      <c r="F6">
        <v>0.14891291937343276</v>
      </c>
      <c r="G6" t="s">
        <v>113</v>
      </c>
      <c r="H6">
        <v>2040</v>
      </c>
      <c r="I6">
        <v>0.51266161253613241</v>
      </c>
      <c r="J6" t="s">
        <v>114</v>
      </c>
    </row>
    <row r="7" spans="1:10" x14ac:dyDescent="0.35">
      <c r="A7" t="s">
        <v>43</v>
      </c>
      <c r="B7">
        <v>8073</v>
      </c>
      <c r="C7">
        <v>0.51176271206350932</v>
      </c>
      <c r="D7" t="s">
        <v>44</v>
      </c>
      <c r="E7">
        <v>1297</v>
      </c>
      <c r="F7">
        <v>0.1354983682157096</v>
      </c>
      <c r="G7" t="s">
        <v>115</v>
      </c>
      <c r="H7">
        <v>3840</v>
      </c>
      <c r="I7">
        <v>0.52375282041348603</v>
      </c>
      <c r="J7" t="s">
        <v>113</v>
      </c>
    </row>
    <row r="8" spans="1:10" x14ac:dyDescent="0.35">
      <c r="A8" t="s">
        <v>43</v>
      </c>
      <c r="B8">
        <v>7999</v>
      </c>
      <c r="C8">
        <v>0.48823728793649074</v>
      </c>
      <c r="D8" t="s">
        <v>45</v>
      </c>
      <c r="E8">
        <v>1296</v>
      </c>
      <c r="F8">
        <v>0.14067232031218899</v>
      </c>
      <c r="G8" t="s">
        <v>115</v>
      </c>
      <c r="H8">
        <v>3482</v>
      </c>
      <c r="I8">
        <v>0.4801643203723629</v>
      </c>
      <c r="J8" t="s">
        <v>113</v>
      </c>
    </row>
    <row r="9" spans="1:10" x14ac:dyDescent="0.35">
      <c r="A9" t="s">
        <v>46</v>
      </c>
      <c r="B9">
        <v>2895</v>
      </c>
      <c r="C9">
        <v>8.1401054607111903E-2</v>
      </c>
      <c r="D9" t="s">
        <v>47</v>
      </c>
      <c r="E9">
        <v>377</v>
      </c>
      <c r="F9">
        <v>0.12119582655744877</v>
      </c>
      <c r="G9" t="s">
        <v>113</v>
      </c>
      <c r="H9">
        <v>1166</v>
      </c>
      <c r="I9">
        <v>0.41280301368474209</v>
      </c>
      <c r="J9" t="s">
        <v>116</v>
      </c>
    </row>
    <row r="10" spans="1:10" x14ac:dyDescent="0.35">
      <c r="A10" t="s">
        <v>46</v>
      </c>
      <c r="B10">
        <v>3295</v>
      </c>
      <c r="C10">
        <v>0.1133998269045961</v>
      </c>
      <c r="D10" t="s">
        <v>48</v>
      </c>
      <c r="E10">
        <v>851</v>
      </c>
      <c r="F10">
        <v>0.26379346142066501</v>
      </c>
      <c r="G10" t="s">
        <v>113</v>
      </c>
      <c r="H10">
        <v>1527</v>
      </c>
      <c r="I10">
        <v>0.46418942446846034</v>
      </c>
      <c r="J10" t="s">
        <v>116</v>
      </c>
    </row>
    <row r="11" spans="1:10" x14ac:dyDescent="0.35">
      <c r="A11" t="s">
        <v>46</v>
      </c>
      <c r="B11">
        <v>7779</v>
      </c>
      <c r="C11">
        <v>0.69979050263761855</v>
      </c>
      <c r="D11" t="s">
        <v>49</v>
      </c>
      <c r="E11">
        <v>987</v>
      </c>
      <c r="F11">
        <v>0.11557434011829944</v>
      </c>
      <c r="G11" t="s">
        <v>113</v>
      </c>
      <c r="H11">
        <v>3817</v>
      </c>
      <c r="I11">
        <v>0.52922508186593697</v>
      </c>
      <c r="J11" t="s">
        <v>116</v>
      </c>
    </row>
    <row r="12" spans="1:10" x14ac:dyDescent="0.35">
      <c r="A12" t="s">
        <v>46</v>
      </c>
      <c r="B12">
        <v>1371</v>
      </c>
      <c r="C12">
        <v>4.4311190171690093E-2</v>
      </c>
      <c r="D12" t="s">
        <v>50</v>
      </c>
      <c r="E12">
        <v>246</v>
      </c>
      <c r="F12">
        <v>0.16245881458470371</v>
      </c>
      <c r="G12" t="s">
        <v>113</v>
      </c>
      <c r="H12">
        <v>519</v>
      </c>
      <c r="I12">
        <v>0.41677986616010088</v>
      </c>
      <c r="J12" t="s">
        <v>116</v>
      </c>
    </row>
    <row r="13" spans="1:10" x14ac:dyDescent="0.35">
      <c r="A13" t="s">
        <v>46</v>
      </c>
      <c r="B13">
        <v>732</v>
      </c>
      <c r="C13">
        <v>6.1097425678983346E-2</v>
      </c>
      <c r="D13" t="s">
        <v>51</v>
      </c>
      <c r="E13">
        <v>132</v>
      </c>
      <c r="F13">
        <v>0.16659755285831079</v>
      </c>
      <c r="G13" t="s">
        <v>113</v>
      </c>
      <c r="H13">
        <v>293</v>
      </c>
      <c r="I13">
        <v>0.4485517591429351</v>
      </c>
      <c r="J13" t="s">
        <v>116</v>
      </c>
    </row>
    <row r="14" spans="1:10" x14ac:dyDescent="0.35">
      <c r="A14" t="s">
        <v>52</v>
      </c>
      <c r="B14">
        <v>15548</v>
      </c>
      <c r="C14">
        <v>0.95680646352296062</v>
      </c>
      <c r="D14" t="s">
        <v>53</v>
      </c>
      <c r="E14">
        <v>2525</v>
      </c>
      <c r="F14">
        <v>0.13947862971407471</v>
      </c>
      <c r="G14" t="s">
        <v>117</v>
      </c>
      <c r="H14">
        <v>7059</v>
      </c>
      <c r="I14">
        <v>0.4986023063253211</v>
      </c>
      <c r="J14" t="s">
        <v>118</v>
      </c>
    </row>
    <row r="15" spans="1:10" x14ac:dyDescent="0.35">
      <c r="A15" t="s">
        <v>52</v>
      </c>
      <c r="B15">
        <v>524</v>
      </c>
      <c r="C15">
        <v>4.3193536477039905E-2</v>
      </c>
      <c r="D15" t="s">
        <v>54</v>
      </c>
      <c r="E15">
        <v>68</v>
      </c>
      <c r="F15">
        <v>0.10586304778593553</v>
      </c>
      <c r="G15" t="s">
        <v>117</v>
      </c>
      <c r="H15">
        <v>263</v>
      </c>
      <c r="I15">
        <v>0.58809408584615852</v>
      </c>
      <c r="J15" t="s">
        <v>118</v>
      </c>
    </row>
    <row r="16" spans="1:10" x14ac:dyDescent="0.35">
      <c r="A16" t="s">
        <v>55</v>
      </c>
      <c r="B16">
        <v>4191</v>
      </c>
      <c r="C16">
        <v>0.26687611939238703</v>
      </c>
      <c r="D16" t="s">
        <v>56</v>
      </c>
      <c r="E16">
        <v>840</v>
      </c>
      <c r="F16">
        <v>0.18671484775161251</v>
      </c>
      <c r="G16" t="s">
        <v>113</v>
      </c>
      <c r="H16">
        <v>2022</v>
      </c>
      <c r="I16">
        <v>0.52994262172719242</v>
      </c>
      <c r="J16" t="s">
        <v>119</v>
      </c>
    </row>
    <row r="17" spans="1:10" x14ac:dyDescent="0.35">
      <c r="A17" t="s">
        <v>55</v>
      </c>
      <c r="B17">
        <v>11881</v>
      </c>
      <c r="C17">
        <v>0.73312388060761247</v>
      </c>
      <c r="D17" t="s">
        <v>57</v>
      </c>
      <c r="E17">
        <v>1753</v>
      </c>
      <c r="F17">
        <v>0.12031952446696824</v>
      </c>
      <c r="G17" t="s">
        <v>113</v>
      </c>
      <c r="H17">
        <v>5300</v>
      </c>
      <c r="I17">
        <v>0.49246628406313242</v>
      </c>
      <c r="J17" t="s">
        <v>119</v>
      </c>
    </row>
    <row r="18" spans="1:10" x14ac:dyDescent="0.35">
      <c r="A18" t="s">
        <v>58</v>
      </c>
      <c r="B18">
        <v>15806</v>
      </c>
      <c r="C18">
        <v>0.97930491602115488</v>
      </c>
      <c r="D18" t="s">
        <v>53</v>
      </c>
      <c r="E18">
        <v>2561</v>
      </c>
      <c r="F18">
        <v>0.13899455109226444</v>
      </c>
      <c r="G18" t="s">
        <v>120</v>
      </c>
      <c r="H18">
        <v>7158</v>
      </c>
      <c r="I18">
        <v>0.49925057241543902</v>
      </c>
      <c r="J18" t="s">
        <v>113</v>
      </c>
    </row>
    <row r="19" spans="1:10" x14ac:dyDescent="0.35">
      <c r="A19" t="s">
        <v>58</v>
      </c>
      <c r="B19">
        <v>266</v>
      </c>
      <c r="C19">
        <v>2.0695083978845247E-2</v>
      </c>
      <c r="D19" t="s">
        <v>54</v>
      </c>
      <c r="E19">
        <v>32</v>
      </c>
      <c r="F19">
        <v>9.2203245951526319E-2</v>
      </c>
      <c r="G19" t="s">
        <v>120</v>
      </c>
      <c r="H19">
        <v>164</v>
      </c>
      <c r="I19">
        <v>0.65471784996190641</v>
      </c>
      <c r="J19" t="s">
        <v>113</v>
      </c>
    </row>
    <row r="20" spans="1:10" x14ac:dyDescent="0.35">
      <c r="A20" t="s">
        <v>59</v>
      </c>
      <c r="B20">
        <v>10262</v>
      </c>
      <c r="C20">
        <v>0.65871127222261139</v>
      </c>
      <c r="D20" t="s">
        <v>53</v>
      </c>
      <c r="E20">
        <v>1499</v>
      </c>
      <c r="F20">
        <v>0.12617547222216483</v>
      </c>
      <c r="G20" t="s">
        <v>113</v>
      </c>
      <c r="H20">
        <v>4702</v>
      </c>
      <c r="I20">
        <v>0.50727582796642812</v>
      </c>
      <c r="J20" t="s">
        <v>121</v>
      </c>
    </row>
    <row r="21" spans="1:10" x14ac:dyDescent="0.35">
      <c r="A21" t="s">
        <v>59</v>
      </c>
      <c r="B21">
        <v>5810</v>
      </c>
      <c r="C21">
        <v>0.34128872777738872</v>
      </c>
      <c r="D21" t="s">
        <v>54</v>
      </c>
      <c r="E21">
        <v>1094</v>
      </c>
      <c r="F21">
        <v>0.16089981849412249</v>
      </c>
      <c r="G21" t="s">
        <v>113</v>
      </c>
      <c r="H21">
        <v>2620</v>
      </c>
      <c r="I21">
        <v>0.49319278243276737</v>
      </c>
      <c r="J21" t="s">
        <v>121</v>
      </c>
    </row>
    <row r="22" spans="1:10" x14ac:dyDescent="0.35">
      <c r="A22" t="s">
        <v>60</v>
      </c>
      <c r="B22">
        <v>7851</v>
      </c>
      <c r="C22">
        <v>0.48286906137994334</v>
      </c>
      <c r="D22" t="s">
        <v>53</v>
      </c>
      <c r="E22">
        <v>1289</v>
      </c>
      <c r="F22">
        <v>0.14124217143313544</v>
      </c>
      <c r="G22" t="s">
        <v>122</v>
      </c>
      <c r="H22">
        <v>4458</v>
      </c>
      <c r="I22">
        <v>0.63393402721978498</v>
      </c>
      <c r="J22" t="s">
        <v>113</v>
      </c>
    </row>
    <row r="23" spans="1:10" x14ac:dyDescent="0.35">
      <c r="A23" t="s">
        <v>60</v>
      </c>
      <c r="B23">
        <v>8221</v>
      </c>
      <c r="C23">
        <v>0.51713093862005666</v>
      </c>
      <c r="D23" t="s">
        <v>54</v>
      </c>
      <c r="E23">
        <v>1304</v>
      </c>
      <c r="F23">
        <v>0.13502321735951539</v>
      </c>
      <c r="G23" t="s">
        <v>122</v>
      </c>
      <c r="H23">
        <v>2864</v>
      </c>
      <c r="I23">
        <v>0.37968712037296626</v>
      </c>
      <c r="J23" t="s">
        <v>113</v>
      </c>
    </row>
    <row r="24" spans="1:10" x14ac:dyDescent="0.35">
      <c r="A24" t="s">
        <v>61</v>
      </c>
      <c r="B24">
        <v>4316</v>
      </c>
      <c r="C24">
        <v>0.18972914844892763</v>
      </c>
      <c r="D24" t="s">
        <v>2</v>
      </c>
      <c r="E24">
        <v>839</v>
      </c>
      <c r="F24">
        <v>0.18722574215352153</v>
      </c>
      <c r="G24" t="s">
        <v>113</v>
      </c>
      <c r="H24">
        <v>1778</v>
      </c>
      <c r="I24">
        <v>0.45477657312446518</v>
      </c>
      <c r="J24" t="s">
        <v>123</v>
      </c>
    </row>
    <row r="25" spans="1:10" x14ac:dyDescent="0.35">
      <c r="A25" t="s">
        <v>61</v>
      </c>
      <c r="B25">
        <v>3962</v>
      </c>
      <c r="C25">
        <v>0.18997926591229705</v>
      </c>
      <c r="D25" t="s">
        <v>3</v>
      </c>
      <c r="E25">
        <v>683</v>
      </c>
      <c r="F25">
        <v>0.16913248837822439</v>
      </c>
      <c r="G25" t="s">
        <v>113</v>
      </c>
      <c r="H25">
        <v>1794</v>
      </c>
      <c r="I25">
        <v>0.50744425187901243</v>
      </c>
      <c r="J25" t="s">
        <v>123</v>
      </c>
    </row>
    <row r="26" spans="1:10" x14ac:dyDescent="0.35">
      <c r="A26" t="s">
        <v>61</v>
      </c>
      <c r="B26">
        <v>7794</v>
      </c>
      <c r="C26">
        <v>0.62029158563877551</v>
      </c>
      <c r="D26" t="s">
        <v>4</v>
      </c>
      <c r="E26">
        <v>1071</v>
      </c>
      <c r="F26">
        <v>0.11349193345817842</v>
      </c>
      <c r="G26" t="s">
        <v>113</v>
      </c>
      <c r="H26">
        <v>3750</v>
      </c>
      <c r="I26">
        <v>0.51553301373273619</v>
      </c>
      <c r="J26" t="s">
        <v>123</v>
      </c>
    </row>
    <row r="27" spans="1:10" x14ac:dyDescent="0.35">
      <c r="A27" t="s">
        <v>62</v>
      </c>
      <c r="B27">
        <v>8741</v>
      </c>
      <c r="C27">
        <v>0.49753098650550087</v>
      </c>
      <c r="D27" t="s">
        <v>53</v>
      </c>
      <c r="E27">
        <v>1143</v>
      </c>
      <c r="F27">
        <v>0.10819496651045324</v>
      </c>
      <c r="G27" t="s">
        <v>113</v>
      </c>
      <c r="J27" t="s">
        <v>124</v>
      </c>
    </row>
    <row r="28" spans="1:10" x14ac:dyDescent="0.35">
      <c r="A28" t="s">
        <v>62</v>
      </c>
      <c r="B28">
        <v>7322</v>
      </c>
      <c r="C28">
        <v>0.50246901349449935</v>
      </c>
      <c r="D28" t="s">
        <v>54</v>
      </c>
      <c r="E28">
        <v>1448</v>
      </c>
      <c r="F28">
        <v>0.16740678517893595</v>
      </c>
      <c r="G28" t="s">
        <v>113</v>
      </c>
      <c r="J28" t="s">
        <v>124</v>
      </c>
    </row>
    <row r="29" spans="1:10" x14ac:dyDescent="0.35">
      <c r="A29" t="s">
        <v>63</v>
      </c>
      <c r="B29">
        <v>13460</v>
      </c>
      <c r="C29">
        <v>0.86197470541915644</v>
      </c>
      <c r="D29" t="s">
        <v>53</v>
      </c>
      <c r="G29" t="s">
        <v>124</v>
      </c>
      <c r="H29">
        <v>5862</v>
      </c>
      <c r="I29">
        <v>0.48516092861343774</v>
      </c>
      <c r="J29" t="s">
        <v>113</v>
      </c>
    </row>
    <row r="30" spans="1:10" x14ac:dyDescent="0.35">
      <c r="A30" t="s">
        <v>63</v>
      </c>
      <c r="B30">
        <v>2593</v>
      </c>
      <c r="C30">
        <v>0.13802529458084364</v>
      </c>
      <c r="D30" t="s">
        <v>54</v>
      </c>
      <c r="G30" t="s">
        <v>124</v>
      </c>
      <c r="H30">
        <v>1448</v>
      </c>
      <c r="I30">
        <v>0.60964505598207475</v>
      </c>
      <c r="J30" t="s">
        <v>113</v>
      </c>
    </row>
    <row r="31" spans="1:10" x14ac:dyDescent="0.35">
      <c r="A31" t="s">
        <v>64</v>
      </c>
      <c r="B31">
        <v>15271</v>
      </c>
      <c r="C31">
        <v>0.94257714535313109</v>
      </c>
      <c r="D31" t="s">
        <v>53</v>
      </c>
      <c r="E31">
        <v>2399</v>
      </c>
      <c r="F31">
        <v>0.13344442768370821</v>
      </c>
      <c r="G31" t="s">
        <v>113</v>
      </c>
      <c r="H31">
        <v>6561</v>
      </c>
      <c r="I31">
        <v>0.47455758973325929</v>
      </c>
      <c r="J31" t="s">
        <v>113</v>
      </c>
    </row>
    <row r="32" spans="1:10" x14ac:dyDescent="0.35">
      <c r="A32" t="s">
        <v>64</v>
      </c>
      <c r="B32">
        <v>801</v>
      </c>
      <c r="C32">
        <v>5.7422854646869123E-2</v>
      </c>
      <c r="D32" t="s">
        <v>54</v>
      </c>
      <c r="E32">
        <v>194</v>
      </c>
      <c r="F32">
        <v>0.21314409695001449</v>
      </c>
      <c r="G32" t="s">
        <v>113</v>
      </c>
      <c r="H32">
        <v>761</v>
      </c>
      <c r="I32">
        <v>0.96046982591191332</v>
      </c>
      <c r="J3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5" workbookViewId="0">
      <selection sqref="A1:D60"/>
    </sheetView>
  </sheetViews>
  <sheetFormatPr defaultRowHeight="15" x14ac:dyDescent="0.25"/>
  <cols>
    <col min="1" max="1" width="3.28515625" customWidth="1"/>
    <col min="2" max="2" width="24.85546875" customWidth="1"/>
    <col min="3" max="3" width="20.85546875" customWidth="1"/>
    <col min="4" max="4" width="16.140625" style="2" customWidth="1"/>
  </cols>
  <sheetData>
    <row r="1" spans="1:7" ht="15.75" thickBot="1" x14ac:dyDescent="0.3">
      <c r="A1" s="44" t="s">
        <v>87</v>
      </c>
      <c r="B1" s="44"/>
      <c r="C1" s="44"/>
      <c r="D1" s="45"/>
      <c r="E1" s="4"/>
      <c r="F1" s="4"/>
      <c r="G1" s="4"/>
    </row>
    <row r="2" spans="1:7" ht="15.75" thickTop="1" x14ac:dyDescent="0.25">
      <c r="A2" s="46"/>
      <c r="B2" s="46"/>
      <c r="C2" s="47"/>
      <c r="D2" s="47"/>
      <c r="E2" s="9"/>
      <c r="F2" s="9"/>
      <c r="G2" s="5"/>
    </row>
    <row r="3" spans="1:7" x14ac:dyDescent="0.25">
      <c r="A3" s="48"/>
      <c r="B3" s="48"/>
      <c r="C3" s="49" t="s">
        <v>110</v>
      </c>
      <c r="D3" s="50" t="s">
        <v>88</v>
      </c>
      <c r="E3" s="5"/>
      <c r="F3" s="6"/>
      <c r="G3" s="5"/>
    </row>
    <row r="4" spans="1:7" x14ac:dyDescent="0.25">
      <c r="A4" s="56" t="s">
        <v>1</v>
      </c>
      <c r="B4" s="56"/>
      <c r="C4" s="48"/>
      <c r="D4" s="51" t="str">
        <f>table2_calc!D2</f>
        <v>&lt;0.0001</v>
      </c>
      <c r="E4" s="5"/>
      <c r="F4" s="6"/>
      <c r="G4" s="5"/>
    </row>
    <row r="5" spans="1:7" x14ac:dyDescent="0.25">
      <c r="A5" s="46"/>
      <c r="B5" s="46" t="str">
        <f>table2_calc!B2</f>
        <v>9-11th Grade (Includes 12th grade with no diploma)</v>
      </c>
      <c r="C5" s="52">
        <f>table2_calc!E2</f>
        <v>0.20597082564191452</v>
      </c>
      <c r="D5" s="51"/>
    </row>
    <row r="6" spans="1:7" x14ac:dyDescent="0.25">
      <c r="A6" s="46"/>
      <c r="B6" s="46" t="str">
        <f>table2_calc!B3</f>
        <v>College Graduate or above</v>
      </c>
      <c r="C6" s="52">
        <f>table2_calc!E3</f>
        <v>0.13240124430882477</v>
      </c>
      <c r="D6" s="51"/>
    </row>
    <row r="7" spans="1:7" x14ac:dyDescent="0.25">
      <c r="A7" s="46"/>
      <c r="B7" s="46" t="str">
        <f>table2_calc!B4</f>
        <v>High School Grad/GED or Equivalent</v>
      </c>
      <c r="C7" s="52">
        <f>table2_calc!E4</f>
        <v>0.19382391348629088</v>
      </c>
      <c r="D7" s="51"/>
    </row>
    <row r="8" spans="1:7" x14ac:dyDescent="0.25">
      <c r="A8" s="46"/>
      <c r="B8" s="46" t="str">
        <f>table2_calc!B5</f>
        <v>Less Than 9th Grade</v>
      </c>
      <c r="C8" s="52">
        <f>table2_calc!E5</f>
        <v>0.20382996588496943</v>
      </c>
      <c r="D8" s="51"/>
    </row>
    <row r="9" spans="1:7" x14ac:dyDescent="0.25">
      <c r="A9" s="46"/>
      <c r="B9" s="46" t="str">
        <f>table2_calc!B6</f>
        <v>Some College or AA degree</v>
      </c>
      <c r="C9" s="52">
        <f>table2_calc!E6</f>
        <v>0.1749192247358487</v>
      </c>
      <c r="D9" s="51"/>
    </row>
    <row r="10" spans="1:7" x14ac:dyDescent="0.25">
      <c r="A10" s="57" t="s">
        <v>78</v>
      </c>
      <c r="B10" s="57"/>
      <c r="C10" s="52"/>
      <c r="D10" s="51" t="str">
        <f>table2_calc!D7</f>
        <v>&lt;0.0001</v>
      </c>
    </row>
    <row r="11" spans="1:7" x14ac:dyDescent="0.25">
      <c r="A11" s="46"/>
      <c r="B11" s="46" t="str">
        <f>table2_calc!B7</f>
        <v>0-100%</v>
      </c>
      <c r="C11" s="52">
        <f>table2_calc!E7</f>
        <v>0.1937895427237632</v>
      </c>
      <c r="D11" s="51"/>
    </row>
    <row r="12" spans="1:7" x14ac:dyDescent="0.25">
      <c r="A12" s="46"/>
      <c r="B12" s="46" t="str">
        <f>table2_calc!B8</f>
        <v>100-199%</v>
      </c>
      <c r="C12" s="52">
        <f>table2_calc!E8</f>
        <v>0.19351952704729464</v>
      </c>
      <c r="D12" s="51"/>
    </row>
    <row r="13" spans="1:7" x14ac:dyDescent="0.25">
      <c r="A13" s="46"/>
      <c r="B13" s="46" t="str">
        <f>table2_calc!B9</f>
        <v>200%+</v>
      </c>
      <c r="C13" s="52">
        <f>table2_calc!E9</f>
        <v>0.15984129219753163</v>
      </c>
      <c r="D13" s="51"/>
    </row>
    <row r="14" spans="1:7" x14ac:dyDescent="0.25">
      <c r="A14" s="57" t="s">
        <v>89</v>
      </c>
      <c r="B14" s="57"/>
      <c r="C14" s="57"/>
      <c r="D14" s="51" t="str">
        <f>table2_calc!D10</f>
        <v>&lt;0.0001</v>
      </c>
    </row>
    <row r="15" spans="1:7" x14ac:dyDescent="0.25">
      <c r="A15" s="46"/>
      <c r="B15" s="46" t="str">
        <f>table2_calc!B10</f>
        <v>No</v>
      </c>
      <c r="C15" s="52">
        <f>table2_calc!E10</f>
        <v>0.19921793687669903</v>
      </c>
      <c r="D15" s="51"/>
    </row>
    <row r="16" spans="1:7" x14ac:dyDescent="0.25">
      <c r="A16" s="46"/>
      <c r="B16" s="46" t="str">
        <f>table2_calc!B11</f>
        <v>Yes</v>
      </c>
      <c r="C16" s="52">
        <f>table2_calc!E11</f>
        <v>0.14973320176048441</v>
      </c>
      <c r="D16" s="51"/>
    </row>
    <row r="17" spans="1:4" x14ac:dyDescent="0.25">
      <c r="A17" s="57" t="s">
        <v>71</v>
      </c>
      <c r="B17" s="57"/>
      <c r="C17" s="52"/>
      <c r="D17" s="51" t="str">
        <f>table2_calc!D13</f>
        <v>&lt;0.0001</v>
      </c>
    </row>
    <row r="18" spans="1:4" x14ac:dyDescent="0.25">
      <c r="A18" s="46"/>
      <c r="B18" s="46" t="str">
        <f>table2_calc!B12</f>
        <v>Female</v>
      </c>
      <c r="C18" s="52">
        <f>table2_calc!E12</f>
        <v>0.19724557055808872</v>
      </c>
      <c r="D18" s="51"/>
    </row>
    <row r="19" spans="1:4" x14ac:dyDescent="0.25">
      <c r="A19" s="46"/>
      <c r="B19" s="46" t="str">
        <f>table2_calc!B13</f>
        <v>Male</v>
      </c>
      <c r="C19" s="52">
        <f>table2_calc!E13</f>
        <v>0.14851840777308145</v>
      </c>
      <c r="D19" s="51"/>
    </row>
    <row r="20" spans="1:4" x14ac:dyDescent="0.25">
      <c r="A20" s="57" t="s">
        <v>72</v>
      </c>
      <c r="B20" s="57"/>
      <c r="C20" s="52"/>
      <c r="D20" s="51" t="str">
        <f>table2_calc!D15</f>
        <v>&lt;0.0001</v>
      </c>
    </row>
    <row r="21" spans="1:4" x14ac:dyDescent="0.25">
      <c r="A21" s="46"/>
      <c r="B21" s="46" t="str">
        <f>table2_calc!B14</f>
        <v>Mexican American</v>
      </c>
      <c r="C21" s="52">
        <f>table2_calc!E14</f>
        <v>0.19827848213178553</v>
      </c>
      <c r="D21" s="51"/>
    </row>
    <row r="22" spans="1:4" x14ac:dyDescent="0.25">
      <c r="A22" s="46"/>
      <c r="B22" s="46" t="str">
        <f>table2_calc!B15</f>
        <v>Non-Hispanic Black</v>
      </c>
      <c r="C22" s="52">
        <f>table2_calc!E15</f>
        <v>0.2181422485776558</v>
      </c>
      <c r="D22" s="51"/>
    </row>
    <row r="23" spans="1:4" x14ac:dyDescent="0.25">
      <c r="A23" s="46"/>
      <c r="B23" s="46" t="str">
        <f>table2_calc!B16</f>
        <v>Non-Hispanic White</v>
      </c>
      <c r="C23" s="52">
        <f>table2_calc!E16</f>
        <v>0.16864340763245675</v>
      </c>
      <c r="D23" s="51"/>
    </row>
    <row r="24" spans="1:4" x14ac:dyDescent="0.25">
      <c r="A24" s="46"/>
      <c r="B24" s="46" t="str">
        <f>table2_calc!B17</f>
        <v>Other Hispanic</v>
      </c>
      <c r="C24" s="52">
        <f>table2_calc!E17</f>
        <v>0.17783260080896851</v>
      </c>
      <c r="D24" s="51"/>
    </row>
    <row r="25" spans="1:4" x14ac:dyDescent="0.25">
      <c r="A25" s="46"/>
      <c r="B25" s="46" t="str">
        <f>table2_calc!B18</f>
        <v>Other Race - Including Multi-Racial</v>
      </c>
      <c r="C25" s="52">
        <f>table2_calc!E18</f>
        <v>0.11155327777253492</v>
      </c>
      <c r="D25" s="51"/>
    </row>
    <row r="26" spans="1:4" x14ac:dyDescent="0.25">
      <c r="A26" s="57" t="s">
        <v>90</v>
      </c>
      <c r="B26" s="57"/>
      <c r="C26" s="52"/>
      <c r="D26" s="51" t="str">
        <f>table2_calc!D20</f>
        <v>&lt;0.0001</v>
      </c>
    </row>
    <row r="27" spans="1:4" x14ac:dyDescent="0.25">
      <c r="A27" s="46"/>
      <c r="B27" s="46" t="str">
        <f>table2_calc!B19</f>
        <v>20-24</v>
      </c>
      <c r="C27" s="52">
        <f>table2_calc!E19</f>
        <v>0.11617941932736202</v>
      </c>
      <c r="D27" s="51"/>
    </row>
    <row r="28" spans="1:4" x14ac:dyDescent="0.25">
      <c r="A28" s="46"/>
      <c r="B28" s="46" t="str">
        <f>table2_calc!B20</f>
        <v>25-29</v>
      </c>
      <c r="C28" s="52">
        <f>table2_calc!E20</f>
        <v>0.13802863792458361</v>
      </c>
      <c r="D28" s="51"/>
    </row>
    <row r="29" spans="1:4" x14ac:dyDescent="0.25">
      <c r="A29" s="46"/>
      <c r="B29" s="46" t="str">
        <f>table2_calc!B21</f>
        <v>30-34</v>
      </c>
      <c r="C29" s="52">
        <f>table2_calc!E21</f>
        <v>0.148665028361228</v>
      </c>
      <c r="D29" s="51"/>
    </row>
    <row r="30" spans="1:4" x14ac:dyDescent="0.25">
      <c r="A30" s="46"/>
      <c r="B30" s="46" t="str">
        <f>table2_calc!B22</f>
        <v>35-39</v>
      </c>
      <c r="C30" s="52">
        <f>table2_calc!E22</f>
        <v>0.15005803473066748</v>
      </c>
      <c r="D30" s="51"/>
    </row>
    <row r="31" spans="1:4" x14ac:dyDescent="0.25">
      <c r="A31" s="46"/>
      <c r="B31" s="46" t="str">
        <f>table2_calc!B23</f>
        <v>40-44</v>
      </c>
      <c r="C31" s="52">
        <f>table2_calc!E23</f>
        <v>0.17220187687542304</v>
      </c>
      <c r="D31" s="51"/>
    </row>
    <row r="32" spans="1:4" x14ac:dyDescent="0.25">
      <c r="A32" s="46"/>
      <c r="B32" s="46" t="str">
        <f>table2_calc!B24</f>
        <v>45-49</v>
      </c>
      <c r="C32" s="52">
        <f>table2_calc!E24</f>
        <v>0.18520774825067424</v>
      </c>
      <c r="D32" s="51"/>
    </row>
    <row r="33" spans="1:4" x14ac:dyDescent="0.25">
      <c r="A33" s="46"/>
      <c r="B33" s="46" t="str">
        <f>table2_calc!B25</f>
        <v>50-54</v>
      </c>
      <c r="C33" s="52">
        <f>table2_calc!E25</f>
        <v>0.18126970937797685</v>
      </c>
      <c r="D33" s="51"/>
    </row>
    <row r="34" spans="1:4" x14ac:dyDescent="0.25">
      <c r="A34" s="46"/>
      <c r="B34" s="46" t="str">
        <f>table2_calc!B26</f>
        <v>55-59</v>
      </c>
      <c r="C34" s="52">
        <f>table2_calc!E26</f>
        <v>0.19051478290084639</v>
      </c>
      <c r="D34" s="51"/>
    </row>
    <row r="35" spans="1:4" x14ac:dyDescent="0.25">
      <c r="A35" s="46"/>
      <c r="B35" s="46" t="str">
        <f>table2_calc!B27</f>
        <v>60-64</v>
      </c>
      <c r="C35" s="52">
        <f>table2_calc!E27</f>
        <v>0.22206908142089199</v>
      </c>
      <c r="D35" s="51"/>
    </row>
    <row r="36" spans="1:4" x14ac:dyDescent="0.25">
      <c r="A36" s="46"/>
      <c r="B36" s="46" t="str">
        <f>table2_calc!B28</f>
        <v>65-69</v>
      </c>
      <c r="C36" s="52">
        <f>table2_calc!E28</f>
        <v>0.21111759522832077</v>
      </c>
      <c r="D36" s="51"/>
    </row>
    <row r="37" spans="1:4" x14ac:dyDescent="0.25">
      <c r="A37" s="46"/>
      <c r="B37" s="46" t="str">
        <f>table2_calc!B29</f>
        <v>70-74</v>
      </c>
      <c r="C37" s="52">
        <f>table2_calc!E29</f>
        <v>0.22573451944605596</v>
      </c>
      <c r="D37" s="51"/>
    </row>
    <row r="38" spans="1:4" x14ac:dyDescent="0.25">
      <c r="A38" s="46"/>
      <c r="B38" s="46" t="str">
        <f>table2_calc!B30</f>
        <v>75-79</v>
      </c>
      <c r="C38" s="52">
        <f>table2_calc!E30</f>
        <v>0.21321108121631349</v>
      </c>
      <c r="D38" s="51"/>
    </row>
    <row r="39" spans="1:4" x14ac:dyDescent="0.25">
      <c r="A39" s="46"/>
      <c r="B39" s="46" t="str">
        <f>table2_calc!B31</f>
        <v>80+</v>
      </c>
      <c r="C39" s="52">
        <f>table2_calc!E31</f>
        <v>0.21366831476845888</v>
      </c>
      <c r="D39" s="51"/>
    </row>
    <row r="40" spans="1:4" x14ac:dyDescent="0.25">
      <c r="A40" s="57" t="s">
        <v>91</v>
      </c>
      <c r="B40" s="57"/>
      <c r="C40" s="52"/>
      <c r="D40" s="51" t="str">
        <f>table2_calc!D33</f>
        <v>&lt;0.0001</v>
      </c>
    </row>
    <row r="41" spans="1:4" x14ac:dyDescent="0.25">
      <c r="A41" s="46"/>
      <c r="B41" s="46" t="str">
        <f>table2_calc!B32</f>
        <v>No</v>
      </c>
      <c r="C41" s="52">
        <f>table2_calc!E32</f>
        <v>0.16735929201872699</v>
      </c>
      <c r="D41" s="51"/>
    </row>
    <row r="42" spans="1:4" x14ac:dyDescent="0.25">
      <c r="A42" s="46"/>
      <c r="B42" s="46" t="str">
        <f>table2_calc!B33</f>
        <v>Yes</v>
      </c>
      <c r="C42" s="52">
        <f>table2_calc!E33</f>
        <v>0.29924453419234082</v>
      </c>
      <c r="D42" s="51"/>
    </row>
    <row r="43" spans="1:4" x14ac:dyDescent="0.25">
      <c r="A43" s="57" t="s">
        <v>92</v>
      </c>
      <c r="B43" s="57"/>
      <c r="C43" s="52"/>
      <c r="D43" s="51" t="str">
        <f>table2_calc!D37</f>
        <v>&lt;0.0001</v>
      </c>
    </row>
    <row r="44" spans="1:4" x14ac:dyDescent="0.25">
      <c r="A44" s="46"/>
      <c r="B44" s="46" t="str">
        <f>table2_calc!B34</f>
        <v>3+ ng/mL</v>
      </c>
      <c r="C44" s="52">
        <f>table2_calc!E34</f>
        <v>0.17793435598692231</v>
      </c>
      <c r="D44" s="51"/>
    </row>
    <row r="45" spans="1:4" x14ac:dyDescent="0.25">
      <c r="A45" s="46"/>
      <c r="B45" s="46" t="str">
        <f>table2_calc!B35</f>
        <v>&lt;3 ng/mL</v>
      </c>
      <c r="C45" s="52">
        <f>table2_calc!E35</f>
        <v>0.16935347540341228</v>
      </c>
      <c r="D45" s="51"/>
    </row>
    <row r="46" spans="1:4" x14ac:dyDescent="0.25">
      <c r="A46" s="57" t="s">
        <v>75</v>
      </c>
      <c r="B46" s="57"/>
      <c r="C46" s="52"/>
      <c r="D46" s="51" t="str">
        <f>table2_calc!D39</f>
        <v>&lt;0.0001</v>
      </c>
    </row>
    <row r="47" spans="1:4" x14ac:dyDescent="0.25">
      <c r="A47" s="46"/>
      <c r="B47" s="46" t="str">
        <f>table2_calc!B36</f>
        <v>No</v>
      </c>
      <c r="C47" s="52">
        <f>table2_calc!E36</f>
        <v>0.1696494280725977</v>
      </c>
      <c r="D47" s="51"/>
    </row>
    <row r="48" spans="1:4" x14ac:dyDescent="0.25">
      <c r="A48" s="46"/>
      <c r="B48" s="46" t="str">
        <f>table2_calc!B37</f>
        <v>Yes</v>
      </c>
      <c r="C48" s="52">
        <f>table2_calc!E37</f>
        <v>0.29825981522626099</v>
      </c>
      <c r="D48" s="51"/>
    </row>
    <row r="49" spans="1:4" x14ac:dyDescent="0.25">
      <c r="A49" s="57" t="s">
        <v>93</v>
      </c>
      <c r="B49" s="57"/>
      <c r="C49" s="52"/>
      <c r="D49" s="51" t="str">
        <f>table2_calc!D43</f>
        <v>&lt;0.0001</v>
      </c>
    </row>
    <row r="50" spans="1:4" x14ac:dyDescent="0.25">
      <c r="A50" s="46"/>
      <c r="B50" s="46" t="str">
        <f>table2_calc!B38</f>
        <v>No</v>
      </c>
      <c r="C50" s="52">
        <f>table2_calc!E38</f>
        <v>0.1203397905293547</v>
      </c>
      <c r="D50" s="51"/>
    </row>
    <row r="51" spans="1:4" x14ac:dyDescent="0.25">
      <c r="A51" s="46"/>
      <c r="B51" s="46" t="str">
        <f>table2_calc!B39</f>
        <v>Yes</v>
      </c>
      <c r="C51" s="52">
        <f>table2_calc!E39</f>
        <v>0.34050663658667973</v>
      </c>
      <c r="D51" s="51"/>
    </row>
    <row r="52" spans="1:4" x14ac:dyDescent="0.25">
      <c r="A52" s="57" t="s">
        <v>80</v>
      </c>
      <c r="B52" s="57"/>
      <c r="C52" s="52"/>
      <c r="D52" s="51" t="str">
        <f>table2_calc!D45</f>
        <v>&lt;0.0001</v>
      </c>
    </row>
    <row r="53" spans="1:4" x14ac:dyDescent="0.25">
      <c r="A53" s="46"/>
      <c r="B53" s="46" t="str">
        <f>table2_calc!B40</f>
        <v>No</v>
      </c>
      <c r="C53" s="52">
        <f>table2_calc!E40</f>
        <v>0.164080928787773</v>
      </c>
      <c r="D53" s="51"/>
    </row>
    <row r="54" spans="1:4" x14ac:dyDescent="0.25">
      <c r="A54" s="46"/>
      <c r="B54" s="46" t="str">
        <f>table2_calc!B41</f>
        <v>Yes</v>
      </c>
      <c r="C54" s="52">
        <f>table2_calc!E41</f>
        <v>0.17956541613026022</v>
      </c>
      <c r="D54" s="51"/>
    </row>
    <row r="55" spans="1:4" x14ac:dyDescent="0.25">
      <c r="A55" s="57" t="s">
        <v>94</v>
      </c>
      <c r="B55" s="57"/>
      <c r="C55" s="52"/>
      <c r="D55" s="51" t="str">
        <f>table2_calc!D42</f>
        <v>&lt;0.0001</v>
      </c>
    </row>
    <row r="56" spans="1:4" x14ac:dyDescent="0.25">
      <c r="A56" s="46"/>
      <c r="B56" s="46" t="str">
        <f>table2_calc!B42</f>
        <v>No</v>
      </c>
      <c r="C56" s="52">
        <f>table2_calc!E42</f>
        <v>0.16700952555250512</v>
      </c>
      <c r="D56" s="51"/>
    </row>
    <row r="57" spans="1:4" x14ac:dyDescent="0.25">
      <c r="A57" s="46"/>
      <c r="B57" s="46" t="str">
        <f>table2_calc!B43</f>
        <v>Yes</v>
      </c>
      <c r="C57" s="52">
        <f>table2_calc!E43</f>
        <v>0.20431568367807687</v>
      </c>
      <c r="D57" s="51"/>
    </row>
    <row r="58" spans="1:4" x14ac:dyDescent="0.25">
      <c r="A58" s="57" t="s">
        <v>95</v>
      </c>
      <c r="B58" s="57"/>
      <c r="C58" s="57"/>
      <c r="D58" s="51" t="str">
        <f>table2_calc!D44</f>
        <v>&lt;0.0001</v>
      </c>
    </row>
    <row r="59" spans="1:4" x14ac:dyDescent="0.25">
      <c r="A59" s="46"/>
      <c r="B59" s="46" t="str">
        <f>table2_calc!B44</f>
        <v>No</v>
      </c>
      <c r="C59" s="52">
        <f>table2_calc!E44</f>
        <v>0.17066610399131252</v>
      </c>
      <c r="D59" s="51"/>
    </row>
    <row r="60" spans="1:4" x14ac:dyDescent="0.25">
      <c r="A60" s="53"/>
      <c r="B60" s="53" t="str">
        <f>table2_calc!B45</f>
        <v>Yes</v>
      </c>
      <c r="C60" s="55">
        <f>table2_calc!E45</f>
        <v>0.19018583401562625</v>
      </c>
      <c r="D60" s="54"/>
    </row>
    <row r="61" spans="1:4" x14ac:dyDescent="0.25">
      <c r="B61" t="str">
        <f>table2_calc!E46</f>
        <v/>
      </c>
      <c r="C61" s="1"/>
    </row>
    <row r="62" spans="1:4" x14ac:dyDescent="0.25">
      <c r="B62" t="str">
        <f>table2_calc!E47</f>
        <v/>
      </c>
      <c r="C62" s="1"/>
    </row>
    <row r="63" spans="1:4" x14ac:dyDescent="0.25">
      <c r="B63" t="str">
        <f>table2_calc!E48</f>
        <v/>
      </c>
      <c r="C63" s="1"/>
    </row>
    <row r="64" spans="1:4" x14ac:dyDescent="0.25">
      <c r="B64" t="str">
        <f>table2_calc!E49</f>
        <v/>
      </c>
      <c r="C64" s="1"/>
    </row>
    <row r="65" spans="2:3" x14ac:dyDescent="0.25">
      <c r="B65" t="str">
        <f>table2_calc!E50</f>
        <v/>
      </c>
      <c r="C65" s="1"/>
    </row>
    <row r="66" spans="2:3" x14ac:dyDescent="0.25">
      <c r="B66" t="str">
        <f>table2_calc!E51</f>
        <v/>
      </c>
      <c r="C66" s="1"/>
    </row>
  </sheetData>
  <mergeCells count="15">
    <mergeCell ref="A46:B46"/>
    <mergeCell ref="A49:B49"/>
    <mergeCell ref="A52:B52"/>
    <mergeCell ref="A55:B55"/>
    <mergeCell ref="A58:C58"/>
    <mergeCell ref="A17:B17"/>
    <mergeCell ref="A20:B20"/>
    <mergeCell ref="A26:B26"/>
    <mergeCell ref="A40:B40"/>
    <mergeCell ref="A43:B43"/>
    <mergeCell ref="C2:D2"/>
    <mergeCell ref="E2:F2"/>
    <mergeCell ref="A4:B4"/>
    <mergeCell ref="A10:B10"/>
    <mergeCell ref="A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1" workbookViewId="0">
      <selection sqref="A1:E45"/>
    </sheetView>
  </sheetViews>
  <sheetFormatPr defaultRowHeight="15" x14ac:dyDescent="0.25"/>
  <cols>
    <col min="1" max="1" width="15.5703125" customWidth="1"/>
    <col min="2" max="2" width="20.7109375" customWidth="1"/>
  </cols>
  <sheetData>
    <row r="1" spans="1:5" x14ac:dyDescent="0.35">
      <c r="A1" t="s">
        <v>125</v>
      </c>
      <c r="B1" t="s">
        <v>82</v>
      </c>
      <c r="C1" t="s">
        <v>83</v>
      </c>
      <c r="D1" t="s">
        <v>84</v>
      </c>
      <c r="E1" t="s">
        <v>126</v>
      </c>
    </row>
    <row r="2" spans="1:5" x14ac:dyDescent="0.35">
      <c r="A2" t="s">
        <v>37</v>
      </c>
      <c r="B2" t="s">
        <v>38</v>
      </c>
      <c r="C2">
        <v>-1.5800207433195557</v>
      </c>
      <c r="D2" t="s">
        <v>85</v>
      </c>
      <c r="E2">
        <v>0.20597082564191452</v>
      </c>
    </row>
    <row r="3" spans="1:5" x14ac:dyDescent="0.35">
      <c r="A3" t="s">
        <v>37</v>
      </c>
      <c r="B3" t="s">
        <v>39</v>
      </c>
      <c r="C3">
        <v>-2.0219182374204849</v>
      </c>
      <c r="D3" t="s">
        <v>85</v>
      </c>
      <c r="E3">
        <v>0.13240124430882477</v>
      </c>
    </row>
    <row r="4" spans="1:5" x14ac:dyDescent="0.35">
      <c r="A4" t="s">
        <v>37</v>
      </c>
      <c r="B4" t="s">
        <v>40</v>
      </c>
      <c r="C4">
        <v>-1.6408051945355919</v>
      </c>
      <c r="D4" t="s">
        <v>85</v>
      </c>
      <c r="E4">
        <v>0.19382391348629088</v>
      </c>
    </row>
    <row r="5" spans="1:5" x14ac:dyDescent="0.35">
      <c r="A5" t="s">
        <v>37</v>
      </c>
      <c r="B5" t="s">
        <v>41</v>
      </c>
      <c r="C5">
        <v>-1.5904691332565286</v>
      </c>
      <c r="D5" t="s">
        <v>85</v>
      </c>
      <c r="E5">
        <v>0.20382996588496943</v>
      </c>
    </row>
    <row r="6" spans="1:5" x14ac:dyDescent="0.35">
      <c r="A6" t="s">
        <v>37</v>
      </c>
      <c r="B6" t="s">
        <v>42</v>
      </c>
      <c r="C6">
        <v>-1.7434309845542091</v>
      </c>
      <c r="D6" t="s">
        <v>85</v>
      </c>
      <c r="E6">
        <v>0.1749192247358487</v>
      </c>
    </row>
    <row r="7" spans="1:5" x14ac:dyDescent="0.35">
      <c r="A7" t="s">
        <v>61</v>
      </c>
      <c r="B7" t="s">
        <v>2</v>
      </c>
      <c r="C7">
        <v>-1.6409825400950253</v>
      </c>
      <c r="D7" t="s">
        <v>85</v>
      </c>
      <c r="E7">
        <v>0.1937895427237632</v>
      </c>
    </row>
    <row r="8" spans="1:5" x14ac:dyDescent="0.35">
      <c r="A8" t="s">
        <v>61</v>
      </c>
      <c r="B8" t="s">
        <v>3</v>
      </c>
      <c r="C8">
        <v>-1.6423768566307737</v>
      </c>
      <c r="D8" t="s">
        <v>85</v>
      </c>
      <c r="E8">
        <v>0.19351952704729464</v>
      </c>
    </row>
    <row r="9" spans="1:5" x14ac:dyDescent="0.35">
      <c r="A9" t="s">
        <v>61</v>
      </c>
      <c r="B9" t="s">
        <v>4</v>
      </c>
      <c r="C9">
        <v>-1.83357387979568</v>
      </c>
      <c r="D9" t="s">
        <v>85</v>
      </c>
      <c r="E9">
        <v>0.15984129219753163</v>
      </c>
    </row>
    <row r="10" spans="1:5" x14ac:dyDescent="0.35">
      <c r="A10" t="s">
        <v>60</v>
      </c>
      <c r="B10" t="s">
        <v>53</v>
      </c>
      <c r="C10">
        <v>-1.6133558933236649</v>
      </c>
      <c r="D10" t="s">
        <v>85</v>
      </c>
      <c r="E10">
        <v>0.19921793687669903</v>
      </c>
    </row>
    <row r="11" spans="1:5" x14ac:dyDescent="0.35">
      <c r="A11" t="s">
        <v>60</v>
      </c>
      <c r="B11" t="s">
        <v>54</v>
      </c>
      <c r="C11">
        <v>-1.8989002235008301</v>
      </c>
      <c r="D11" t="s">
        <v>85</v>
      </c>
      <c r="E11">
        <v>0.14973320176048441</v>
      </c>
    </row>
    <row r="12" spans="1:5" x14ac:dyDescent="0.35">
      <c r="A12" t="s">
        <v>43</v>
      </c>
      <c r="B12" t="s">
        <v>44</v>
      </c>
      <c r="C12">
        <v>-1.6233057754875644</v>
      </c>
      <c r="D12" t="s">
        <v>85</v>
      </c>
      <c r="E12">
        <v>0.19724557055808872</v>
      </c>
    </row>
    <row r="13" spans="1:5" x14ac:dyDescent="0.35">
      <c r="A13" t="s">
        <v>43</v>
      </c>
      <c r="B13" t="s">
        <v>45</v>
      </c>
      <c r="C13">
        <v>-1.9070463703536604</v>
      </c>
      <c r="D13" t="s">
        <v>85</v>
      </c>
      <c r="E13">
        <v>0.14851840777308145</v>
      </c>
    </row>
    <row r="14" spans="1:5" x14ac:dyDescent="0.35">
      <c r="A14" t="s">
        <v>46</v>
      </c>
      <c r="B14" t="s">
        <v>47</v>
      </c>
      <c r="C14">
        <v>-1.6180827610346471</v>
      </c>
      <c r="D14" t="s">
        <v>85</v>
      </c>
      <c r="E14">
        <v>0.19827848213178553</v>
      </c>
    </row>
    <row r="15" spans="1:5" x14ac:dyDescent="0.35">
      <c r="A15" t="s">
        <v>46</v>
      </c>
      <c r="B15" t="s">
        <v>48</v>
      </c>
      <c r="C15">
        <v>-1.5226079125780527</v>
      </c>
      <c r="D15" t="s">
        <v>85</v>
      </c>
      <c r="E15">
        <v>0.2181422485776558</v>
      </c>
    </row>
    <row r="16" spans="1:5" x14ac:dyDescent="0.35">
      <c r="A16" t="s">
        <v>46</v>
      </c>
      <c r="B16" t="s">
        <v>49</v>
      </c>
      <c r="C16">
        <v>-1.7799688072840911</v>
      </c>
      <c r="D16" t="s">
        <v>85</v>
      </c>
      <c r="E16">
        <v>0.16864340763245675</v>
      </c>
    </row>
    <row r="17" spans="1:5" x14ac:dyDescent="0.35">
      <c r="A17" t="s">
        <v>46</v>
      </c>
      <c r="B17" t="s">
        <v>50</v>
      </c>
      <c r="C17">
        <v>-1.7269126160792356</v>
      </c>
      <c r="D17" t="s">
        <v>85</v>
      </c>
      <c r="E17">
        <v>0.17783260080896851</v>
      </c>
    </row>
    <row r="18" spans="1:5" x14ac:dyDescent="0.35">
      <c r="A18" t="s">
        <v>46</v>
      </c>
      <c r="B18" t="s">
        <v>51</v>
      </c>
      <c r="C18">
        <v>-2.1932529746488303</v>
      </c>
      <c r="D18" t="s">
        <v>85</v>
      </c>
      <c r="E18">
        <v>0.11155327777253492</v>
      </c>
    </row>
    <row r="19" spans="1:5" x14ac:dyDescent="0.35">
      <c r="A19" t="s">
        <v>86</v>
      </c>
      <c r="B19" t="s">
        <v>127</v>
      </c>
      <c r="C19">
        <v>-2.1526195644732598</v>
      </c>
      <c r="D19" t="s">
        <v>85</v>
      </c>
      <c r="E19">
        <v>0.11617941932736202</v>
      </c>
    </row>
    <row r="20" spans="1:5" x14ac:dyDescent="0.35">
      <c r="A20" t="s">
        <v>86</v>
      </c>
      <c r="B20" t="s">
        <v>128</v>
      </c>
      <c r="C20">
        <v>-1.9802940941618412</v>
      </c>
      <c r="D20" t="s">
        <v>85</v>
      </c>
      <c r="E20">
        <v>0.13802863792458361</v>
      </c>
    </row>
    <row r="21" spans="1:5" x14ac:dyDescent="0.35">
      <c r="A21" t="s">
        <v>86</v>
      </c>
      <c r="B21" t="s">
        <v>129</v>
      </c>
      <c r="C21">
        <v>-1.9060596356826431</v>
      </c>
      <c r="D21" t="s">
        <v>85</v>
      </c>
      <c r="E21">
        <v>0.148665028361228</v>
      </c>
    </row>
    <row r="22" spans="1:5" x14ac:dyDescent="0.35">
      <c r="A22" t="s">
        <v>86</v>
      </c>
      <c r="B22" t="s">
        <v>130</v>
      </c>
      <c r="C22">
        <v>-1.896733161507242</v>
      </c>
      <c r="D22" t="s">
        <v>85</v>
      </c>
      <c r="E22">
        <v>0.15005803473066748</v>
      </c>
    </row>
    <row r="23" spans="1:5" x14ac:dyDescent="0.35">
      <c r="A23" t="s">
        <v>86</v>
      </c>
      <c r="B23" t="s">
        <v>131</v>
      </c>
      <c r="C23">
        <v>-1.7590877876552049</v>
      </c>
      <c r="D23" t="s">
        <v>85</v>
      </c>
      <c r="E23">
        <v>0.17220187687542304</v>
      </c>
    </row>
    <row r="24" spans="1:5" x14ac:dyDescent="0.35">
      <c r="A24" t="s">
        <v>86</v>
      </c>
      <c r="B24" t="s">
        <v>132</v>
      </c>
      <c r="C24">
        <v>-1.6862771204385452</v>
      </c>
      <c r="D24" t="s">
        <v>85</v>
      </c>
      <c r="E24">
        <v>0.18520774825067424</v>
      </c>
    </row>
    <row r="25" spans="1:5" x14ac:dyDescent="0.35">
      <c r="A25" t="s">
        <v>86</v>
      </c>
      <c r="B25" t="s">
        <v>133</v>
      </c>
      <c r="C25">
        <v>-1.7077692497635351</v>
      </c>
      <c r="D25" t="s">
        <v>85</v>
      </c>
      <c r="E25">
        <v>0.18126970937797685</v>
      </c>
    </row>
    <row r="26" spans="1:5" x14ac:dyDescent="0.35">
      <c r="A26" t="s">
        <v>86</v>
      </c>
      <c r="B26" t="s">
        <v>134</v>
      </c>
      <c r="C26">
        <v>-1.6580254868967697</v>
      </c>
      <c r="D26" t="s">
        <v>85</v>
      </c>
      <c r="E26">
        <v>0.19051478290084639</v>
      </c>
    </row>
    <row r="27" spans="1:5" x14ac:dyDescent="0.35">
      <c r="A27" t="s">
        <v>86</v>
      </c>
      <c r="B27" t="s">
        <v>135</v>
      </c>
      <c r="C27">
        <v>-1.5047667679439711</v>
      </c>
      <c r="D27" t="s">
        <v>85</v>
      </c>
      <c r="E27">
        <v>0.22206908142089199</v>
      </c>
    </row>
    <row r="28" spans="1:5" x14ac:dyDescent="0.35">
      <c r="A28" t="s">
        <v>86</v>
      </c>
      <c r="B28" t="s">
        <v>136</v>
      </c>
      <c r="C28">
        <v>-1.5553399773960828</v>
      </c>
      <c r="D28" t="s">
        <v>85</v>
      </c>
      <c r="E28">
        <v>0.21111759522832077</v>
      </c>
    </row>
    <row r="29" spans="1:5" x14ac:dyDescent="0.35">
      <c r="A29" t="s">
        <v>86</v>
      </c>
      <c r="B29" t="s">
        <v>137</v>
      </c>
      <c r="C29">
        <v>-1.4883956629187036</v>
      </c>
      <c r="D29" t="s">
        <v>85</v>
      </c>
      <c r="E29">
        <v>0.22573451944605596</v>
      </c>
    </row>
    <row r="30" spans="1:5" x14ac:dyDescent="0.35">
      <c r="A30" t="s">
        <v>86</v>
      </c>
      <c r="B30" t="s">
        <v>138</v>
      </c>
      <c r="C30">
        <v>-1.545472612354863</v>
      </c>
      <c r="D30" t="s">
        <v>85</v>
      </c>
      <c r="E30">
        <v>0.21321108121631349</v>
      </c>
    </row>
    <row r="31" spans="1:5" x14ac:dyDescent="0.35">
      <c r="A31" t="s">
        <v>86</v>
      </c>
      <c r="B31" t="s">
        <v>139</v>
      </c>
      <c r="C31">
        <v>-1.5433303973344004</v>
      </c>
      <c r="D31" t="s">
        <v>85</v>
      </c>
      <c r="E31">
        <v>0.21366831476845888</v>
      </c>
    </row>
    <row r="32" spans="1:5" x14ac:dyDescent="0.35">
      <c r="A32" t="s">
        <v>52</v>
      </c>
      <c r="B32" t="s">
        <v>53</v>
      </c>
      <c r="C32">
        <v>-1.7876123284041596</v>
      </c>
      <c r="D32" t="s">
        <v>85</v>
      </c>
      <c r="E32">
        <v>0.16735929201872699</v>
      </c>
    </row>
    <row r="33" spans="1:5" x14ac:dyDescent="0.35">
      <c r="A33" t="s">
        <v>52</v>
      </c>
      <c r="B33" t="s">
        <v>54</v>
      </c>
      <c r="C33">
        <v>-1.2064941997322798</v>
      </c>
      <c r="D33" t="s">
        <v>85</v>
      </c>
      <c r="E33">
        <v>0.29924453419234082</v>
      </c>
    </row>
    <row r="34" spans="1:5" x14ac:dyDescent="0.35">
      <c r="A34" t="s">
        <v>55</v>
      </c>
      <c r="B34" t="s">
        <v>56</v>
      </c>
      <c r="C34">
        <v>-1.7263405832988736</v>
      </c>
      <c r="D34" t="s">
        <v>85</v>
      </c>
      <c r="E34">
        <v>0.17793435598692231</v>
      </c>
    </row>
    <row r="35" spans="1:5" x14ac:dyDescent="0.35">
      <c r="A35" t="s">
        <v>55</v>
      </c>
      <c r="B35" t="s">
        <v>57</v>
      </c>
      <c r="C35">
        <v>-1.7757671779129147</v>
      </c>
      <c r="D35" t="s">
        <v>85</v>
      </c>
      <c r="E35">
        <v>0.16935347540341228</v>
      </c>
    </row>
    <row r="36" spans="1:5" x14ac:dyDescent="0.35">
      <c r="A36" t="s">
        <v>58</v>
      </c>
      <c r="B36" t="s">
        <v>53</v>
      </c>
      <c r="C36">
        <v>-1.7740211589771628</v>
      </c>
      <c r="D36" t="s">
        <v>85</v>
      </c>
      <c r="E36">
        <v>0.1696494280725977</v>
      </c>
    </row>
    <row r="37" spans="1:5" x14ac:dyDescent="0.35">
      <c r="A37" t="s">
        <v>58</v>
      </c>
      <c r="B37" t="s">
        <v>54</v>
      </c>
      <c r="C37">
        <v>-1.2097903091532889</v>
      </c>
      <c r="D37" t="s">
        <v>85</v>
      </c>
      <c r="E37">
        <v>0.29825981522626099</v>
      </c>
    </row>
    <row r="38" spans="1:5" x14ac:dyDescent="0.35">
      <c r="A38" t="s">
        <v>59</v>
      </c>
      <c r="B38" t="s">
        <v>53</v>
      </c>
      <c r="C38">
        <v>-2.1174359498482964</v>
      </c>
      <c r="D38" t="s">
        <v>85</v>
      </c>
      <c r="E38">
        <v>0.1203397905293547</v>
      </c>
    </row>
    <row r="39" spans="1:5" x14ac:dyDescent="0.35">
      <c r="A39" t="s">
        <v>59</v>
      </c>
      <c r="B39" t="s">
        <v>54</v>
      </c>
      <c r="C39">
        <v>-1.0773206628727321</v>
      </c>
      <c r="D39" t="s">
        <v>85</v>
      </c>
      <c r="E39">
        <v>0.34050663658667973</v>
      </c>
    </row>
    <row r="40" spans="1:5" x14ac:dyDescent="0.35">
      <c r="A40" t="s">
        <v>62</v>
      </c>
      <c r="B40" t="s">
        <v>53</v>
      </c>
      <c r="C40">
        <v>-1.8073955046552119</v>
      </c>
      <c r="D40" t="s">
        <v>85</v>
      </c>
      <c r="E40">
        <v>0.164080928787773</v>
      </c>
    </row>
    <row r="41" spans="1:5" x14ac:dyDescent="0.35">
      <c r="A41" t="s">
        <v>62</v>
      </c>
      <c r="B41" t="s">
        <v>54</v>
      </c>
      <c r="C41">
        <v>-1.7172157021781311</v>
      </c>
      <c r="D41" t="s">
        <v>85</v>
      </c>
      <c r="E41">
        <v>0.17956541613026022</v>
      </c>
    </row>
    <row r="42" spans="1:5" x14ac:dyDescent="0.35">
      <c r="A42" t="s">
        <v>63</v>
      </c>
      <c r="B42" t="s">
        <v>53</v>
      </c>
      <c r="C42">
        <v>-1.7897044289554997</v>
      </c>
      <c r="D42" t="s">
        <v>85</v>
      </c>
      <c r="E42">
        <v>0.16700952555250512</v>
      </c>
    </row>
    <row r="43" spans="1:5" x14ac:dyDescent="0.35">
      <c r="A43" t="s">
        <v>63</v>
      </c>
      <c r="B43" t="s">
        <v>54</v>
      </c>
      <c r="C43">
        <v>-1.5880890122241196</v>
      </c>
      <c r="D43" t="s">
        <v>85</v>
      </c>
      <c r="E43">
        <v>0.20431568367807687</v>
      </c>
    </row>
    <row r="44" spans="1:5" x14ac:dyDescent="0.35">
      <c r="A44" t="s">
        <v>64</v>
      </c>
      <c r="B44" t="s">
        <v>53</v>
      </c>
      <c r="C44">
        <v>-1.7680462395420764</v>
      </c>
      <c r="D44" t="s">
        <v>85</v>
      </c>
      <c r="E44">
        <v>0.17066610399131252</v>
      </c>
    </row>
    <row r="45" spans="1:5" x14ac:dyDescent="0.35">
      <c r="A45" t="s">
        <v>64</v>
      </c>
      <c r="B45" t="s">
        <v>54</v>
      </c>
      <c r="C45">
        <v>-1.6597536110576876</v>
      </c>
      <c r="D45" t="s">
        <v>85</v>
      </c>
      <c r="E45">
        <v>0.19018583401562625</v>
      </c>
    </row>
    <row r="46" spans="1:5" x14ac:dyDescent="0.35">
      <c r="E46" t="str">
        <f t="shared" ref="E46:E51" si="0">SUBSTITUTE(B46,A46&amp;" ","")</f>
        <v/>
      </c>
    </row>
    <row r="47" spans="1:5" x14ac:dyDescent="0.35">
      <c r="E47" t="str">
        <f t="shared" si="0"/>
        <v/>
      </c>
    </row>
    <row r="48" spans="1:5" x14ac:dyDescent="0.35">
      <c r="E48" t="str">
        <f t="shared" si="0"/>
        <v/>
      </c>
    </row>
    <row r="49" spans="5:5" x14ac:dyDescent="0.35">
      <c r="E49" t="str">
        <f t="shared" si="0"/>
        <v/>
      </c>
    </row>
    <row r="50" spans="5:5" x14ac:dyDescent="0.35">
      <c r="E50" t="str">
        <f t="shared" si="0"/>
        <v/>
      </c>
    </row>
    <row r="51" spans="5:5" x14ac:dyDescent="0.35">
      <c r="E5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5" sqref="A15:J15"/>
    </sheetView>
  </sheetViews>
  <sheetFormatPr defaultRowHeight="15" x14ac:dyDescent="0.25"/>
  <cols>
    <col min="1" max="1" width="3.85546875" customWidth="1"/>
    <col min="2" max="2" width="26" customWidth="1"/>
    <col min="3" max="3" width="13.28515625" customWidth="1"/>
    <col min="4" max="4" width="8.140625" customWidth="1"/>
    <col min="5" max="5" width="10.42578125" customWidth="1"/>
    <col min="6" max="6" width="10.5703125" customWidth="1"/>
    <col min="7" max="7" width="14.5703125" customWidth="1"/>
    <col min="8" max="8" width="13.5703125" customWidth="1"/>
    <col min="9" max="9" width="14.5703125" customWidth="1"/>
  </cols>
  <sheetData>
    <row r="1" spans="1:10" ht="45.6" customHeight="1" thickBot="1" x14ac:dyDescent="0.3">
      <c r="A1" s="58" t="s">
        <v>142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4" customHeight="1" thickTop="1" x14ac:dyDescent="0.25">
      <c r="A2" s="13"/>
      <c r="B2" s="13"/>
      <c r="C2" s="59" t="s">
        <v>107</v>
      </c>
      <c r="D2" s="59"/>
      <c r="E2" s="59"/>
      <c r="F2" s="59"/>
      <c r="G2" s="59"/>
      <c r="H2" s="59"/>
      <c r="I2" s="13"/>
      <c r="J2" s="13"/>
    </row>
    <row r="3" spans="1:10" ht="35.450000000000003" customHeight="1" x14ac:dyDescent="0.25">
      <c r="A3" s="13"/>
      <c r="B3" s="13"/>
      <c r="C3" s="34" t="s">
        <v>104</v>
      </c>
      <c r="D3" s="13" t="s">
        <v>0</v>
      </c>
      <c r="E3" s="60" t="s">
        <v>105</v>
      </c>
      <c r="F3" s="43" t="s">
        <v>0</v>
      </c>
      <c r="G3" s="60" t="s">
        <v>143</v>
      </c>
      <c r="H3" s="43" t="s">
        <v>0</v>
      </c>
      <c r="I3" s="60" t="s">
        <v>106</v>
      </c>
      <c r="J3" s="43" t="s">
        <v>0</v>
      </c>
    </row>
    <row r="4" spans="1:10" x14ac:dyDescent="0.25">
      <c r="A4" s="13" t="s">
        <v>97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/>
      <c r="B5" s="13" t="s">
        <v>2</v>
      </c>
      <c r="C5" s="13"/>
      <c r="D5" s="13"/>
      <c r="E5" s="22">
        <f>EXP(table3_calc!B7)</f>
        <v>1.1687257975769647</v>
      </c>
      <c r="F5" s="38" t="str">
        <f>TEXT(EXP(table3_calc!C7),"0.00")&amp;"--"&amp;TEXT(EXP(table3_calc!D7),"0.00")</f>
        <v>1.10--1.24</v>
      </c>
      <c r="G5" s="22">
        <f>EXP(table3_calc!E7)</f>
        <v>0.98981760340649894</v>
      </c>
      <c r="H5" s="38" t="str">
        <f>TEXT(EXP(table3_calc!F7),"0.00")&amp;"--"&amp;TEXT(EXP(table3_calc!G7),"0.00")</f>
        <v>0.98--1.00</v>
      </c>
      <c r="I5" s="22">
        <f>EXP(table3_calc!H7)</f>
        <v>1.0070742451278434</v>
      </c>
      <c r="J5" s="38" t="str">
        <f>TEXT(EXP(table3_calc!I7),"0.00")&amp;"--"&amp;TEXT(EXP(table3_calc!J7),"0.00")</f>
        <v>1.00--1.02</v>
      </c>
    </row>
    <row r="6" spans="1:10" x14ac:dyDescent="0.25">
      <c r="A6" s="13"/>
      <c r="B6" s="13" t="s">
        <v>3</v>
      </c>
      <c r="C6" s="13"/>
      <c r="D6" s="13"/>
      <c r="E6" s="22">
        <f>EXP(table3_calc!B9)</f>
        <v>1.1128732554283614</v>
      </c>
      <c r="F6" s="38" t="str">
        <f>TEXT(EXP(table3_calc!C9),"0.00")&amp;"--"&amp;TEXT(EXP(table3_calc!D9),"0.00")</f>
        <v>1.05--1.18</v>
      </c>
      <c r="G6" s="22">
        <f>EXP(table3_calc!E9)</f>
        <v>0.99228553929194874</v>
      </c>
      <c r="H6" s="38" t="str">
        <f>TEXT(EXP(table3_calc!F9),"0.00")&amp;"--"&amp;TEXT(EXP(table3_calc!G9),"0.00")</f>
        <v>0.99--1.00</v>
      </c>
      <c r="I6" s="22">
        <f>EXP(table3_calc!H8)</f>
        <v>1.0011279081292879</v>
      </c>
      <c r="J6" s="38" t="str">
        <f>TEXT(EXP(table3_calc!I8),"0.00")&amp;"--"&amp;TEXT(EXP(table3_calc!J8),"0.00")</f>
        <v>1.00--1.01</v>
      </c>
    </row>
    <row r="7" spans="1:10" x14ac:dyDescent="0.25">
      <c r="A7" s="13"/>
      <c r="B7" s="13" t="s">
        <v>4</v>
      </c>
      <c r="C7" s="13"/>
      <c r="D7" s="13"/>
      <c r="E7" s="22">
        <v>1</v>
      </c>
      <c r="F7" s="13"/>
      <c r="G7" s="13"/>
      <c r="H7" s="13"/>
      <c r="I7" s="13"/>
      <c r="J7" s="13"/>
    </row>
    <row r="8" spans="1:10" x14ac:dyDescent="0.25">
      <c r="A8" s="13" t="s">
        <v>96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/>
      <c r="B9" s="13" t="s">
        <v>7</v>
      </c>
      <c r="C9" s="13"/>
      <c r="D9" s="13"/>
      <c r="E9" s="22">
        <f>EXP(table3_calc!B5)</f>
        <v>1.2028546574627499</v>
      </c>
      <c r="F9" s="38" t="str">
        <f>TEXT(EXP(table3_calc!C5),"0.00")&amp;"--"&amp;TEXT(EXP(table3_calc!D5),"0.00")</f>
        <v>1.10--1.31</v>
      </c>
      <c r="G9" s="22">
        <f>EXP(table3_calc!E5)</f>
        <v>0.98768277213185718</v>
      </c>
      <c r="H9" s="38" t="str">
        <f>TEXT(EXP(table3_calc!F5),"0.00")&amp;"--"&amp;TEXT(EXP(table3_calc!G5),"0.00")</f>
        <v>0.98--1.00</v>
      </c>
      <c r="I9" s="13"/>
      <c r="J9" s="13"/>
    </row>
    <row r="10" spans="1:10" x14ac:dyDescent="0.25">
      <c r="A10" s="13"/>
      <c r="B10" s="13" t="s">
        <v>5</v>
      </c>
      <c r="C10" s="13"/>
      <c r="D10" s="13"/>
      <c r="E10" s="22">
        <f>EXP(table3_calc!B2)</f>
        <v>1.2749581917488177</v>
      </c>
      <c r="F10" s="38" t="str">
        <f>TEXT(EXP(table3_calc!C2),"0.00")&amp;"--"&amp;TEXT(EXP(table3_calc!D2),"0.00")</f>
        <v>1.17--1.39</v>
      </c>
      <c r="G10" s="22">
        <f>EXP(table3_calc!E2)</f>
        <v>0.98692451940853643</v>
      </c>
      <c r="H10" s="38" t="str">
        <f>TEXT(EXP(table3_calc!F2),"0.00")&amp;"--"&amp;TEXT(EXP(table3_calc!G2),"0.00")</f>
        <v>0.98--1.00</v>
      </c>
      <c r="I10" s="13"/>
      <c r="J10" s="13"/>
    </row>
    <row r="11" spans="1:10" x14ac:dyDescent="0.25">
      <c r="A11" s="13"/>
      <c r="B11" s="13" t="s">
        <v>6</v>
      </c>
      <c r="C11" s="13"/>
      <c r="D11" s="13"/>
      <c r="E11" s="22">
        <f>EXP(table3_calc!B4)</f>
        <v>1.2396771679401826</v>
      </c>
      <c r="F11" s="38" t="str">
        <f>TEXT(EXP(table3_calc!C4),"0.00")&amp;"--"&amp;TEXT(EXP(table3_calc!D4),"0.00")</f>
        <v>1.16--1.32</v>
      </c>
      <c r="G11" s="22">
        <f>EXP(table3_calc!E4)</f>
        <v>0.98967774370508665</v>
      </c>
      <c r="H11" s="38" t="str">
        <f>TEXT(EXP(table3_calc!F4),"0.00")&amp;"--"&amp;TEXT(EXP(table3_calc!G4),"0.00")</f>
        <v>0.98--1.00</v>
      </c>
      <c r="I11" s="13"/>
      <c r="J11" s="13"/>
    </row>
    <row r="12" spans="1:10" x14ac:dyDescent="0.25">
      <c r="A12" s="13"/>
      <c r="B12" s="13" t="s">
        <v>8</v>
      </c>
      <c r="C12" s="13"/>
      <c r="D12" s="13"/>
      <c r="E12" s="22">
        <f>EXP(table3_calc!B5)</f>
        <v>1.2028546574627499</v>
      </c>
      <c r="F12" s="38" t="str">
        <f>TEXT(EXP(table3_calc!C5),"0.00")&amp;"--"&amp;TEXT(EXP(table3_calc!D5),"0.00")</f>
        <v>1.10--1.31</v>
      </c>
      <c r="G12" s="22">
        <f>EXP(table3_calc!E5)</f>
        <v>0.98768277213185718</v>
      </c>
      <c r="H12" s="38" t="str">
        <f>TEXT(EXP(table3_calc!F5),"0.00")&amp;"--"&amp;TEXT(EXP(table3_calc!G5),"0.00")</f>
        <v>0.98--1.00</v>
      </c>
      <c r="I12" s="13"/>
      <c r="J12" s="13"/>
    </row>
    <row r="13" spans="1:10" x14ac:dyDescent="0.25">
      <c r="A13" s="23"/>
      <c r="B13" s="23" t="s">
        <v>9</v>
      </c>
      <c r="C13" s="13"/>
      <c r="D13" s="13"/>
      <c r="E13" s="61">
        <v>1</v>
      </c>
      <c r="F13" s="62"/>
      <c r="G13" s="61"/>
      <c r="H13" s="23"/>
      <c r="I13" s="23"/>
      <c r="J13" s="23"/>
    </row>
    <row r="14" spans="1:10" ht="9.9499999999999993" customHeight="1" thickBot="1" x14ac:dyDescent="0.3">
      <c r="A14" s="12"/>
      <c r="B14" s="12"/>
      <c r="C14" s="13"/>
      <c r="D14" s="13"/>
      <c r="E14" s="12"/>
      <c r="F14" s="12"/>
      <c r="G14" s="12"/>
      <c r="H14" s="12"/>
      <c r="I14" s="12"/>
      <c r="J14" s="12"/>
    </row>
    <row r="15" spans="1:10" ht="30" customHeight="1" thickTop="1" x14ac:dyDescent="0.25">
      <c r="A15" s="63" t="s">
        <v>108</v>
      </c>
      <c r="B15" s="63"/>
      <c r="C15" s="63"/>
      <c r="D15" s="63"/>
      <c r="E15" s="63"/>
      <c r="F15" s="63"/>
      <c r="G15" s="63"/>
      <c r="H15" s="63"/>
      <c r="I15" s="63"/>
      <c r="J15" s="63"/>
    </row>
    <row r="16" spans="1:10" x14ac:dyDescent="0.25">
      <c r="A16" s="13" t="s">
        <v>109</v>
      </c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3">
    <mergeCell ref="C2:H2"/>
    <mergeCell ref="A1:J1"/>
    <mergeCell ref="A15:J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4" sqref="D4"/>
    </sheetView>
  </sheetViews>
  <sheetFormatPr defaultRowHeight="15" x14ac:dyDescent="0.25"/>
  <cols>
    <col min="1" max="1" width="42.140625" customWidth="1"/>
  </cols>
  <sheetData>
    <row r="1" spans="1:10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5">
      <c r="A2" t="s">
        <v>20</v>
      </c>
      <c r="B2">
        <v>0.24291338728751899</v>
      </c>
      <c r="C2">
        <v>0.15770717938613965</v>
      </c>
      <c r="D2">
        <v>0.32811959518889844</v>
      </c>
      <c r="E2">
        <v>-1.3161717236386839E-2</v>
      </c>
      <c r="F2">
        <v>-2.3587414171106075E-2</v>
      </c>
      <c r="G2">
        <v>-4.0737626212627174E-3</v>
      </c>
    </row>
    <row r="3" spans="1:10" x14ac:dyDescent="0.35">
      <c r="A3" t="s">
        <v>21</v>
      </c>
      <c r="B3">
        <v>0</v>
      </c>
      <c r="C3">
        <v>0</v>
      </c>
      <c r="D3">
        <v>0</v>
      </c>
    </row>
    <row r="4" spans="1:10" x14ac:dyDescent="0.35">
      <c r="A4" t="s">
        <v>22</v>
      </c>
      <c r="B4">
        <v>0.21485099728507151</v>
      </c>
      <c r="C4">
        <v>0.14923754362512218</v>
      </c>
      <c r="D4">
        <v>0.2804644509450207</v>
      </c>
      <c r="E4">
        <v>-1.0375900252843184E-2</v>
      </c>
      <c r="F4">
        <v>-1.8479323706812271E-2</v>
      </c>
      <c r="G4">
        <v>-3.1617106708323097E-3</v>
      </c>
    </row>
    <row r="5" spans="1:10" x14ac:dyDescent="0.35">
      <c r="A5" t="s">
        <v>23</v>
      </c>
      <c r="B5">
        <v>0.18469761295441797</v>
      </c>
      <c r="C5">
        <v>9.7842417466335929E-2</v>
      </c>
      <c r="D5">
        <v>0.27155280844249996</v>
      </c>
      <c r="E5">
        <v>-1.2393713629959164E-2</v>
      </c>
      <c r="F5">
        <v>-2.292267750347092E-2</v>
      </c>
      <c r="G5">
        <v>-3.8792552784562527E-3</v>
      </c>
    </row>
    <row r="6" spans="1:10" x14ac:dyDescent="0.35">
      <c r="A6" t="s">
        <v>24</v>
      </c>
      <c r="B6">
        <v>0.13438256788187805</v>
      </c>
      <c r="C6">
        <v>6.3776917012284176E-2</v>
      </c>
      <c r="D6">
        <v>0.20498821875147205</v>
      </c>
      <c r="E6">
        <v>-9.4552920504418977E-3</v>
      </c>
      <c r="F6">
        <v>-1.7194480995786559E-2</v>
      </c>
      <c r="G6">
        <v>-2.9859688474248554E-3</v>
      </c>
    </row>
    <row r="7" spans="1:10" x14ac:dyDescent="0.35">
      <c r="A7" t="s">
        <v>25</v>
      </c>
      <c r="B7">
        <v>0.15591409345080889</v>
      </c>
      <c r="C7">
        <v>9.3727798679149252E-2</v>
      </c>
      <c r="D7">
        <v>0.21810038822246855</v>
      </c>
      <c r="E7">
        <v>-1.0234591810922181E-2</v>
      </c>
      <c r="F7">
        <v>-1.8223886314437263E-2</v>
      </c>
      <c r="G7">
        <v>-3.4206137911393778E-3</v>
      </c>
      <c r="H7">
        <v>7.0493400432450797E-3</v>
      </c>
      <c r="I7">
        <v>6.7227086530196082E-4</v>
      </c>
      <c r="J7">
        <v>1.6626867509228194E-2</v>
      </c>
    </row>
    <row r="8" spans="1:10" x14ac:dyDescent="0.35">
      <c r="A8" t="s">
        <v>26</v>
      </c>
      <c r="H8">
        <v>1.1272725188090876E-3</v>
      </c>
      <c r="I8">
        <v>-2.4176982871194079E-3</v>
      </c>
      <c r="J8">
        <v>5.723520563247958E-3</v>
      </c>
    </row>
    <row r="9" spans="1:10" x14ac:dyDescent="0.35">
      <c r="A9" t="s">
        <v>27</v>
      </c>
      <c r="B9">
        <v>0.10694518928460076</v>
      </c>
      <c r="C9">
        <v>5.1300327984082406E-2</v>
      </c>
      <c r="D9">
        <v>0.16259005058511911</v>
      </c>
      <c r="E9">
        <v>-7.7443710876588879E-3</v>
      </c>
      <c r="F9">
        <v>-1.4648223733092361E-2</v>
      </c>
      <c r="G9">
        <v>-2.7594369307493496E-3</v>
      </c>
    </row>
    <row r="10" spans="1:10" x14ac:dyDescent="0.35">
      <c r="A10" t="s">
        <v>28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table1_calc</vt:lpstr>
      <vt:lpstr>Table 2</vt:lpstr>
      <vt:lpstr>table2_calc</vt:lpstr>
      <vt:lpstr>Table 3</vt:lpstr>
      <vt:lpstr>table3_calc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Renson</dc:creator>
  <cp:lastModifiedBy>admin</cp:lastModifiedBy>
  <dcterms:created xsi:type="dcterms:W3CDTF">2017-04-22T19:07:34Z</dcterms:created>
  <dcterms:modified xsi:type="dcterms:W3CDTF">2017-05-25T21:15:26Z</dcterms:modified>
</cp:coreProperties>
</file>