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ate1904="1"/>
  <mc:AlternateContent xmlns:mc="http://schemas.openxmlformats.org/markup-compatibility/2006">
    <mc:Choice Requires="x15">
      <x15ac:absPath xmlns:x15ac="http://schemas.microsoft.com/office/spreadsheetml/2010/11/ac" url="https://solidaritetshuset-my.sharepoint.com/personal/audun_bergwitz_kontor_attac_no/Documents/"/>
    </mc:Choice>
  </mc:AlternateContent>
  <xr:revisionPtr revIDLastSave="99" documentId="8_{9635706C-D1FA-4D73-8498-0F3740D26B83}" xr6:coauthVersionLast="40" xr6:coauthVersionMax="42" xr10:uidLastSave="{D2656B8E-E38C-4A45-935E-961219D69830}"/>
  <bookViews>
    <workbookView xWindow="-120" yWindow="-120" windowWidth="29040" windowHeight="15840" xr2:uid="{00000000-000D-0000-FFFF-FFFF00000000}"/>
  </bookViews>
  <sheets>
    <sheet name="Januar" sheetId="24" r:id="rId1"/>
    <sheet name="Februar" sheetId="25" r:id="rId2"/>
    <sheet name="Mars" sheetId="27" r:id="rId3"/>
    <sheet name="April" sheetId="28" r:id="rId4"/>
    <sheet name="Mai" sheetId="29" r:id="rId5"/>
    <sheet name="Juni" sheetId="30" r:id="rId6"/>
    <sheet name="Juli" sheetId="31" r:id="rId7"/>
    <sheet name="August" sheetId="32" r:id="rId8"/>
    <sheet name="September" sheetId="33" r:id="rId9"/>
    <sheet name="Oktober" sheetId="34" r:id="rId10"/>
    <sheet name="November" sheetId="35" r:id="rId11"/>
    <sheet name="Desember" sheetId="26" r:id="rId12"/>
    <sheet name="Helligdager" sheetId="2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26" l="1"/>
  <c r="E1" i="35"/>
  <c r="E1" i="34"/>
  <c r="E1" i="33"/>
  <c r="E1" i="32"/>
  <c r="E1" i="31"/>
  <c r="E1" i="30"/>
  <c r="E1" i="29"/>
  <c r="E1" i="28"/>
  <c r="E1" i="27"/>
  <c r="E1" i="24"/>
  <c r="E1" i="25"/>
  <c r="E13" i="27" l="1"/>
  <c r="E36" i="25" l="1"/>
  <c r="E33" i="25" l="1"/>
  <c r="E32" i="24" l="1"/>
  <c r="P6" i="24"/>
  <c r="P5" i="24"/>
  <c r="P3" i="24"/>
  <c r="P2" i="24"/>
  <c r="P4" i="24"/>
  <c r="E37" i="26"/>
  <c r="F37" i="26" s="1"/>
  <c r="I37" i="26"/>
  <c r="L37" i="26"/>
  <c r="O37" i="26"/>
  <c r="E38" i="26"/>
  <c r="F38" i="26"/>
  <c r="I38" i="26"/>
  <c r="L38" i="26"/>
  <c r="O38" i="26"/>
  <c r="E39" i="26"/>
  <c r="F39" i="26" s="1"/>
  <c r="I39" i="26"/>
  <c r="L39" i="26"/>
  <c r="O39" i="26"/>
  <c r="E37" i="35"/>
  <c r="F37" i="35" s="1"/>
  <c r="I37" i="35"/>
  <c r="L37" i="35"/>
  <c r="O37" i="35"/>
  <c r="E38" i="35"/>
  <c r="F38" i="35" s="1"/>
  <c r="I38" i="35"/>
  <c r="L38" i="35"/>
  <c r="O38" i="35"/>
  <c r="E37" i="34"/>
  <c r="F37" i="34" s="1"/>
  <c r="I37" i="34"/>
  <c r="L37" i="34"/>
  <c r="O37" i="34"/>
  <c r="E38" i="34"/>
  <c r="F38" i="34" s="1"/>
  <c r="I38" i="34"/>
  <c r="L38" i="34"/>
  <c r="O38" i="34"/>
  <c r="E39" i="34"/>
  <c r="F39" i="34"/>
  <c r="I39" i="34"/>
  <c r="L39" i="34"/>
  <c r="O39" i="34"/>
  <c r="E37" i="33"/>
  <c r="F37" i="33" s="1"/>
  <c r="I37" i="33"/>
  <c r="L37" i="33"/>
  <c r="O37" i="33"/>
  <c r="E38" i="33"/>
  <c r="F38" i="33"/>
  <c r="I38" i="33"/>
  <c r="L38" i="33"/>
  <c r="O38" i="33"/>
  <c r="E37" i="32"/>
  <c r="F37" i="32" s="1"/>
  <c r="I37" i="32"/>
  <c r="L37" i="32"/>
  <c r="O37" i="32"/>
  <c r="E38" i="32"/>
  <c r="F38" i="32" s="1"/>
  <c r="I38" i="32"/>
  <c r="L38" i="32"/>
  <c r="O38" i="32"/>
  <c r="E39" i="32"/>
  <c r="F39" i="32" s="1"/>
  <c r="I39" i="32"/>
  <c r="L39" i="32"/>
  <c r="O39" i="32"/>
  <c r="E37" i="31"/>
  <c r="F37" i="31" s="1"/>
  <c r="I37" i="31"/>
  <c r="L37" i="31"/>
  <c r="O37" i="31"/>
  <c r="E38" i="31"/>
  <c r="F38" i="31" s="1"/>
  <c r="I38" i="31"/>
  <c r="L38" i="31"/>
  <c r="O38" i="31"/>
  <c r="E39" i="31"/>
  <c r="F39" i="31"/>
  <c r="I39" i="31"/>
  <c r="L39" i="31"/>
  <c r="O39" i="31"/>
  <c r="E37" i="30"/>
  <c r="F37" i="30" s="1"/>
  <c r="I37" i="30"/>
  <c r="L37" i="30"/>
  <c r="O37" i="30"/>
  <c r="E38" i="30"/>
  <c r="F38" i="30"/>
  <c r="I38" i="30"/>
  <c r="L38" i="30"/>
  <c r="O38" i="30"/>
  <c r="E37" i="29"/>
  <c r="F37" i="29" s="1"/>
  <c r="I37" i="29"/>
  <c r="L37" i="29"/>
  <c r="O37" i="29"/>
  <c r="E38" i="29"/>
  <c r="F38" i="29" s="1"/>
  <c r="I38" i="29"/>
  <c r="L38" i="29"/>
  <c r="O38" i="29"/>
  <c r="E39" i="29"/>
  <c r="F39" i="29" s="1"/>
  <c r="I39" i="29"/>
  <c r="L39" i="29"/>
  <c r="O39" i="29"/>
  <c r="E37" i="28"/>
  <c r="F37" i="28" s="1"/>
  <c r="I37" i="28"/>
  <c r="L37" i="28"/>
  <c r="O37" i="28"/>
  <c r="E38" i="28"/>
  <c r="F38" i="28" s="1"/>
  <c r="I38" i="28"/>
  <c r="L38" i="28"/>
  <c r="O38" i="28"/>
  <c r="E37" i="27"/>
  <c r="F37" i="27"/>
  <c r="I37" i="27"/>
  <c r="L37" i="27"/>
  <c r="O37" i="27"/>
  <c r="E38" i="27"/>
  <c r="F38" i="27" s="1"/>
  <c r="I38" i="27"/>
  <c r="L38" i="27"/>
  <c r="O38" i="27"/>
  <c r="E39" i="27"/>
  <c r="F39" i="27"/>
  <c r="I39" i="27"/>
  <c r="L39" i="27"/>
  <c r="O39" i="27"/>
  <c r="O36" i="35"/>
  <c r="L36" i="35"/>
  <c r="I36" i="35"/>
  <c r="E36" i="35"/>
  <c r="F36" i="35"/>
  <c r="O35" i="35"/>
  <c r="L35" i="35"/>
  <c r="I35" i="35"/>
  <c r="E35" i="35"/>
  <c r="F35" i="35" s="1"/>
  <c r="O34" i="35"/>
  <c r="L34" i="35"/>
  <c r="I34" i="35"/>
  <c r="E34" i="35"/>
  <c r="F34" i="35" s="1"/>
  <c r="O33" i="35"/>
  <c r="L33" i="35"/>
  <c r="I33" i="35"/>
  <c r="E33" i="35"/>
  <c r="F33" i="35" s="1"/>
  <c r="O32" i="35"/>
  <c r="L32" i="35"/>
  <c r="I32" i="35"/>
  <c r="E32" i="35"/>
  <c r="F32" i="35"/>
  <c r="O31" i="35"/>
  <c r="L31" i="35"/>
  <c r="I31" i="35"/>
  <c r="E31" i="35"/>
  <c r="F31" i="35" s="1"/>
  <c r="O30" i="35"/>
  <c r="L30" i="35"/>
  <c r="I30" i="35"/>
  <c r="E30" i="35"/>
  <c r="F30" i="35"/>
  <c r="O29" i="35"/>
  <c r="L29" i="35"/>
  <c r="I29" i="35"/>
  <c r="E29" i="35"/>
  <c r="F29" i="35" s="1"/>
  <c r="O28" i="35"/>
  <c r="L28" i="35"/>
  <c r="I28" i="35"/>
  <c r="E28" i="35"/>
  <c r="F28" i="35"/>
  <c r="O27" i="35"/>
  <c r="L27" i="35"/>
  <c r="I27" i="35"/>
  <c r="E27" i="35"/>
  <c r="F27" i="35" s="1"/>
  <c r="O26" i="35"/>
  <c r="L26" i="35"/>
  <c r="I26" i="35"/>
  <c r="E26" i="35"/>
  <c r="F26" i="35" s="1"/>
  <c r="O25" i="35"/>
  <c r="L25" i="35"/>
  <c r="I25" i="35"/>
  <c r="E25" i="35"/>
  <c r="F25" i="35" s="1"/>
  <c r="O24" i="35"/>
  <c r="L24" i="35"/>
  <c r="I24" i="35"/>
  <c r="E24" i="35"/>
  <c r="F24" i="35"/>
  <c r="O23" i="35"/>
  <c r="L23" i="35"/>
  <c r="I23" i="35"/>
  <c r="E23" i="35"/>
  <c r="F23" i="35" s="1"/>
  <c r="O22" i="35"/>
  <c r="L22" i="35"/>
  <c r="I22" i="35"/>
  <c r="E22" i="35"/>
  <c r="F22" i="35"/>
  <c r="O21" i="35"/>
  <c r="L21" i="35"/>
  <c r="I21" i="35"/>
  <c r="E21" i="35"/>
  <c r="F21" i="35" s="1"/>
  <c r="O20" i="35"/>
  <c r="L20" i="35"/>
  <c r="I20" i="35"/>
  <c r="E20" i="35"/>
  <c r="F20" i="35"/>
  <c r="O19" i="35"/>
  <c r="L19" i="35"/>
  <c r="I19" i="35"/>
  <c r="E19" i="35"/>
  <c r="F19" i="35" s="1"/>
  <c r="O18" i="35"/>
  <c r="L18" i="35"/>
  <c r="I18" i="35"/>
  <c r="E18" i="35"/>
  <c r="F18" i="35" s="1"/>
  <c r="O17" i="35"/>
  <c r="L17" i="35"/>
  <c r="I17" i="35"/>
  <c r="E17" i="35"/>
  <c r="F17" i="35"/>
  <c r="O16" i="35"/>
  <c r="L16" i="35"/>
  <c r="I16" i="35"/>
  <c r="E16" i="35"/>
  <c r="F16" i="35" s="1"/>
  <c r="O15" i="35"/>
  <c r="L15" i="35"/>
  <c r="I15" i="35"/>
  <c r="E15" i="35"/>
  <c r="F15" i="35"/>
  <c r="O14" i="35"/>
  <c r="L14" i="35"/>
  <c r="I14" i="35"/>
  <c r="E14" i="35"/>
  <c r="F14" i="35" s="1"/>
  <c r="O13" i="35"/>
  <c r="L13" i="35"/>
  <c r="I13" i="35"/>
  <c r="E13" i="35"/>
  <c r="F13" i="35"/>
  <c r="O12" i="35"/>
  <c r="L12" i="35"/>
  <c r="I12" i="35"/>
  <c r="E12" i="35"/>
  <c r="F12" i="35" s="1"/>
  <c r="O11" i="35"/>
  <c r="L11" i="35"/>
  <c r="I11" i="35"/>
  <c r="E11" i="35"/>
  <c r="F11" i="35" s="1"/>
  <c r="O10" i="35"/>
  <c r="L10" i="35"/>
  <c r="I10" i="35"/>
  <c r="E10" i="35"/>
  <c r="F10" i="35" s="1"/>
  <c r="O9" i="35"/>
  <c r="L9" i="35"/>
  <c r="I9" i="35"/>
  <c r="E9" i="35"/>
  <c r="F9" i="35"/>
  <c r="O36" i="34"/>
  <c r="L36" i="34"/>
  <c r="I36" i="34"/>
  <c r="E36" i="34"/>
  <c r="F36" i="34" s="1"/>
  <c r="O35" i="34"/>
  <c r="L35" i="34"/>
  <c r="I35" i="34"/>
  <c r="E35" i="34"/>
  <c r="F35" i="34" s="1"/>
  <c r="O34" i="34"/>
  <c r="L34" i="34"/>
  <c r="I34" i="34"/>
  <c r="E34" i="34"/>
  <c r="F34" i="34"/>
  <c r="O33" i="34"/>
  <c r="L33" i="34"/>
  <c r="I33" i="34"/>
  <c r="E33" i="34"/>
  <c r="F33" i="34" s="1"/>
  <c r="O32" i="34"/>
  <c r="L32" i="34"/>
  <c r="I32" i="34"/>
  <c r="E32" i="34"/>
  <c r="F32" i="34" s="1"/>
  <c r="O31" i="34"/>
  <c r="L31" i="34"/>
  <c r="I31" i="34"/>
  <c r="E31" i="34"/>
  <c r="F31" i="34" s="1"/>
  <c r="O30" i="34"/>
  <c r="L30" i="34"/>
  <c r="I30" i="34"/>
  <c r="E30" i="34"/>
  <c r="F30" i="34" s="1"/>
  <c r="O29" i="34"/>
  <c r="L29" i="34"/>
  <c r="I29" i="34"/>
  <c r="E29" i="34"/>
  <c r="F29" i="34" s="1"/>
  <c r="O28" i="34"/>
  <c r="L28" i="34"/>
  <c r="I28" i="34"/>
  <c r="E28" i="34"/>
  <c r="F28" i="34" s="1"/>
  <c r="O27" i="34"/>
  <c r="L27" i="34"/>
  <c r="I27" i="34"/>
  <c r="E27" i="34"/>
  <c r="F27" i="34" s="1"/>
  <c r="O26" i="34"/>
  <c r="L26" i="34"/>
  <c r="I26" i="34"/>
  <c r="E26" i="34"/>
  <c r="F26" i="34"/>
  <c r="O25" i="34"/>
  <c r="L25" i="34"/>
  <c r="I25" i="34"/>
  <c r="E25" i="34"/>
  <c r="F25" i="34" s="1"/>
  <c r="O24" i="34"/>
  <c r="L24" i="34"/>
  <c r="I24" i="34"/>
  <c r="E24" i="34"/>
  <c r="F24" i="34" s="1"/>
  <c r="O23" i="34"/>
  <c r="L23" i="34"/>
  <c r="I23" i="34"/>
  <c r="E23" i="34"/>
  <c r="F23" i="34" s="1"/>
  <c r="O22" i="34"/>
  <c r="L22" i="34"/>
  <c r="I22" i="34"/>
  <c r="E22" i="34"/>
  <c r="F22" i="34" s="1"/>
  <c r="O21" i="34"/>
  <c r="L21" i="34"/>
  <c r="I21" i="34"/>
  <c r="E21" i="34"/>
  <c r="F21" i="34" s="1"/>
  <c r="O20" i="34"/>
  <c r="L20" i="34"/>
  <c r="I20" i="34"/>
  <c r="E20" i="34"/>
  <c r="F20" i="34" s="1"/>
  <c r="O19" i="34"/>
  <c r="L19" i="34"/>
  <c r="I19" i="34"/>
  <c r="E19" i="34"/>
  <c r="F19" i="34" s="1"/>
  <c r="O18" i="34"/>
  <c r="L18" i="34"/>
  <c r="I18" i="34"/>
  <c r="E18" i="34"/>
  <c r="F18" i="34"/>
  <c r="O17" i="34"/>
  <c r="L17" i="34"/>
  <c r="I17" i="34"/>
  <c r="E17" i="34"/>
  <c r="F17" i="34" s="1"/>
  <c r="O16" i="34"/>
  <c r="L16" i="34"/>
  <c r="I16" i="34"/>
  <c r="E16" i="34"/>
  <c r="F16" i="34" s="1"/>
  <c r="O15" i="34"/>
  <c r="L15" i="34"/>
  <c r="I15" i="34"/>
  <c r="E15" i="34"/>
  <c r="F15" i="34" s="1"/>
  <c r="O14" i="34"/>
  <c r="L14" i="34"/>
  <c r="I14" i="34"/>
  <c r="E14" i="34"/>
  <c r="F14" i="34" s="1"/>
  <c r="O13" i="34"/>
  <c r="L13" i="34"/>
  <c r="I13" i="34"/>
  <c r="E13" i="34"/>
  <c r="F13" i="34"/>
  <c r="O12" i="34"/>
  <c r="L12" i="34"/>
  <c r="I12" i="34"/>
  <c r="E12" i="34"/>
  <c r="F12" i="34" s="1"/>
  <c r="O11" i="34"/>
  <c r="L11" i="34"/>
  <c r="I11" i="34"/>
  <c r="E11" i="34"/>
  <c r="F11" i="34" s="1"/>
  <c r="O10" i="34"/>
  <c r="L10" i="34"/>
  <c r="I10" i="34"/>
  <c r="E10" i="34"/>
  <c r="F10" i="34" s="1"/>
  <c r="O9" i="34"/>
  <c r="L9" i="34"/>
  <c r="I9" i="34"/>
  <c r="E9" i="34"/>
  <c r="F9" i="34"/>
  <c r="O36" i="33"/>
  <c r="L36" i="33"/>
  <c r="I36" i="33"/>
  <c r="E36" i="33"/>
  <c r="F36" i="33"/>
  <c r="O35" i="33"/>
  <c r="L35" i="33"/>
  <c r="I35" i="33"/>
  <c r="E35" i="33"/>
  <c r="F35" i="33" s="1"/>
  <c r="O34" i="33"/>
  <c r="L34" i="33"/>
  <c r="I34" i="33"/>
  <c r="E34" i="33"/>
  <c r="F34" i="33" s="1"/>
  <c r="O33" i="33"/>
  <c r="L33" i="33"/>
  <c r="I33" i="33"/>
  <c r="E33" i="33"/>
  <c r="F33" i="33" s="1"/>
  <c r="O32" i="33"/>
  <c r="L32" i="33"/>
  <c r="I32" i="33"/>
  <c r="E32" i="33"/>
  <c r="F32" i="33"/>
  <c r="O31" i="33"/>
  <c r="L31" i="33"/>
  <c r="I31" i="33"/>
  <c r="E31" i="33"/>
  <c r="F31" i="33" s="1"/>
  <c r="O30" i="33"/>
  <c r="L30" i="33"/>
  <c r="I30" i="33"/>
  <c r="E30" i="33"/>
  <c r="F30" i="33" s="1"/>
  <c r="O29" i="33"/>
  <c r="L29" i="33"/>
  <c r="I29" i="33"/>
  <c r="E29" i="33"/>
  <c r="F29" i="33" s="1"/>
  <c r="O28" i="33"/>
  <c r="L28" i="33"/>
  <c r="I28" i="33"/>
  <c r="E28" i="33"/>
  <c r="F28" i="33"/>
  <c r="O27" i="33"/>
  <c r="L27" i="33"/>
  <c r="I27" i="33"/>
  <c r="E27" i="33"/>
  <c r="F27" i="33" s="1"/>
  <c r="O26" i="33"/>
  <c r="L26" i="33"/>
  <c r="I26" i="33"/>
  <c r="E26" i="33"/>
  <c r="F26" i="33" s="1"/>
  <c r="O25" i="33"/>
  <c r="L25" i="33"/>
  <c r="I25" i="33"/>
  <c r="E25" i="33"/>
  <c r="F25" i="33" s="1"/>
  <c r="O24" i="33"/>
  <c r="L24" i="33"/>
  <c r="I24" i="33"/>
  <c r="E24" i="33"/>
  <c r="F24" i="33"/>
  <c r="O23" i="33"/>
  <c r="L23" i="33"/>
  <c r="I23" i="33"/>
  <c r="E23" i="33"/>
  <c r="F23" i="33" s="1"/>
  <c r="O22" i="33"/>
  <c r="L22" i="33"/>
  <c r="I22" i="33"/>
  <c r="E22" i="33"/>
  <c r="F22" i="33" s="1"/>
  <c r="O21" i="33"/>
  <c r="L21" i="33"/>
  <c r="I21" i="33"/>
  <c r="E21" i="33"/>
  <c r="F21" i="33" s="1"/>
  <c r="O20" i="33"/>
  <c r="L20" i="33"/>
  <c r="I20" i="33"/>
  <c r="E20" i="33"/>
  <c r="F20" i="33" s="1"/>
  <c r="O19" i="33"/>
  <c r="L19" i="33"/>
  <c r="I19" i="33"/>
  <c r="E19" i="33"/>
  <c r="F19" i="33"/>
  <c r="O18" i="33"/>
  <c r="L18" i="33"/>
  <c r="I18" i="33"/>
  <c r="E18" i="33"/>
  <c r="F18" i="33" s="1"/>
  <c r="O17" i="33"/>
  <c r="L17" i="33"/>
  <c r="I17" i="33"/>
  <c r="E17" i="33"/>
  <c r="F17" i="33" s="1"/>
  <c r="O16" i="33"/>
  <c r="L16" i="33"/>
  <c r="I16" i="33"/>
  <c r="E16" i="33"/>
  <c r="F16" i="33" s="1"/>
  <c r="O15" i="33"/>
  <c r="L15" i="33"/>
  <c r="I15" i="33"/>
  <c r="E15" i="33"/>
  <c r="F15" i="33"/>
  <c r="O14" i="33"/>
  <c r="L14" i="33"/>
  <c r="I14" i="33"/>
  <c r="E14" i="33"/>
  <c r="F14" i="33" s="1"/>
  <c r="O13" i="33"/>
  <c r="L13" i="33"/>
  <c r="I13" i="33"/>
  <c r="E13" i="33"/>
  <c r="F13" i="33" s="1"/>
  <c r="O12" i="33"/>
  <c r="L12" i="33"/>
  <c r="I12" i="33"/>
  <c r="E12" i="33"/>
  <c r="F12" i="33" s="1"/>
  <c r="O11" i="33"/>
  <c r="L11" i="33"/>
  <c r="I11" i="33"/>
  <c r="E11" i="33"/>
  <c r="F11" i="33"/>
  <c r="O10" i="33"/>
  <c r="L10" i="33"/>
  <c r="I10" i="33"/>
  <c r="E10" i="33"/>
  <c r="F10" i="33" s="1"/>
  <c r="O9" i="33"/>
  <c r="L9" i="33"/>
  <c r="I9" i="33"/>
  <c r="E9" i="33"/>
  <c r="F9" i="33" s="1"/>
  <c r="O36" i="32"/>
  <c r="L36" i="32"/>
  <c r="I36" i="32"/>
  <c r="E36" i="32"/>
  <c r="F36" i="32" s="1"/>
  <c r="O35" i="32"/>
  <c r="L35" i="32"/>
  <c r="I35" i="32"/>
  <c r="E35" i="32"/>
  <c r="F35" i="32" s="1"/>
  <c r="O34" i="32"/>
  <c r="L34" i="32"/>
  <c r="I34" i="32"/>
  <c r="E34" i="32"/>
  <c r="F34" i="32" s="1"/>
  <c r="O33" i="32"/>
  <c r="L33" i="32"/>
  <c r="I33" i="32"/>
  <c r="E33" i="32"/>
  <c r="F33" i="32" s="1"/>
  <c r="O32" i="32"/>
  <c r="L32" i="32"/>
  <c r="I32" i="32"/>
  <c r="E32" i="32"/>
  <c r="F32" i="32"/>
  <c r="O31" i="32"/>
  <c r="L31" i="32"/>
  <c r="I31" i="32"/>
  <c r="E31" i="32"/>
  <c r="F31" i="32" s="1"/>
  <c r="O30" i="32"/>
  <c r="L30" i="32"/>
  <c r="I30" i="32"/>
  <c r="E30" i="32"/>
  <c r="F30" i="32" s="1"/>
  <c r="O29" i="32"/>
  <c r="L29" i="32"/>
  <c r="I29" i="32"/>
  <c r="E29" i="32"/>
  <c r="F29" i="32" s="1"/>
  <c r="O28" i="32"/>
  <c r="L28" i="32"/>
  <c r="I28" i="32"/>
  <c r="E28" i="32"/>
  <c r="F28" i="32" s="1"/>
  <c r="O27" i="32"/>
  <c r="L27" i="32"/>
  <c r="I27" i="32"/>
  <c r="E27" i="32"/>
  <c r="F27" i="32" s="1"/>
  <c r="O26" i="32"/>
  <c r="L26" i="32"/>
  <c r="I26" i="32"/>
  <c r="E26" i="32"/>
  <c r="F26" i="32" s="1"/>
  <c r="O25" i="32"/>
  <c r="L25" i="32"/>
  <c r="I25" i="32"/>
  <c r="E25" i="32"/>
  <c r="F25" i="32" s="1"/>
  <c r="O24" i="32"/>
  <c r="L24" i="32"/>
  <c r="I24" i="32"/>
  <c r="E24" i="32"/>
  <c r="F24" i="32"/>
  <c r="O23" i="32"/>
  <c r="L23" i="32"/>
  <c r="I23" i="32"/>
  <c r="E23" i="32"/>
  <c r="F23" i="32" s="1"/>
  <c r="O22" i="32"/>
  <c r="L22" i="32"/>
  <c r="I22" i="32"/>
  <c r="E22" i="32"/>
  <c r="F22" i="32" s="1"/>
  <c r="O21" i="32"/>
  <c r="L21" i="32"/>
  <c r="I21" i="32"/>
  <c r="E21" i="32"/>
  <c r="F21" i="32" s="1"/>
  <c r="O20" i="32"/>
  <c r="L20" i="32"/>
  <c r="I20" i="32"/>
  <c r="E20" i="32"/>
  <c r="F20" i="32" s="1"/>
  <c r="O19" i="32"/>
  <c r="L19" i="32"/>
  <c r="I19" i="32"/>
  <c r="E19" i="32"/>
  <c r="F19" i="32" s="1"/>
  <c r="O18" i="32"/>
  <c r="L18" i="32"/>
  <c r="I18" i="32"/>
  <c r="E18" i="32"/>
  <c r="F18" i="32" s="1"/>
  <c r="O17" i="32"/>
  <c r="L17" i="32"/>
  <c r="I17" i="32"/>
  <c r="E17" i="32"/>
  <c r="F17" i="32" s="1"/>
  <c r="O16" i="32"/>
  <c r="L16" i="32"/>
  <c r="I16" i="32"/>
  <c r="E16" i="32"/>
  <c r="F16" i="32"/>
  <c r="O15" i="32"/>
  <c r="L15" i="32"/>
  <c r="I15" i="32"/>
  <c r="E15" i="32"/>
  <c r="F15" i="32" s="1"/>
  <c r="O14" i="32"/>
  <c r="L14" i="32"/>
  <c r="I14" i="32"/>
  <c r="E14" i="32"/>
  <c r="F14" i="32" s="1"/>
  <c r="O13" i="32"/>
  <c r="L13" i="32"/>
  <c r="I13" i="32"/>
  <c r="E13" i="32"/>
  <c r="F13" i="32" s="1"/>
  <c r="O12" i="32"/>
  <c r="L12" i="32"/>
  <c r="I12" i="32"/>
  <c r="E12" i="32"/>
  <c r="F12" i="32" s="1"/>
  <c r="O11" i="32"/>
  <c r="L11" i="32"/>
  <c r="I11" i="32"/>
  <c r="E11" i="32"/>
  <c r="F11" i="32" s="1"/>
  <c r="O10" i="32"/>
  <c r="L10" i="32"/>
  <c r="I10" i="32"/>
  <c r="E10" i="32"/>
  <c r="F10" i="32"/>
  <c r="O9" i="32"/>
  <c r="L9" i="32"/>
  <c r="I9" i="32"/>
  <c r="E9" i="32"/>
  <c r="F9" i="32" s="1"/>
  <c r="O36" i="31"/>
  <c r="L36" i="31"/>
  <c r="I36" i="31"/>
  <c r="E36" i="31"/>
  <c r="F36" i="31" s="1"/>
  <c r="O35" i="31"/>
  <c r="L35" i="31"/>
  <c r="I35" i="31"/>
  <c r="E35" i="31"/>
  <c r="F35" i="31"/>
  <c r="O34" i="31"/>
  <c r="L34" i="31"/>
  <c r="I34" i="31"/>
  <c r="E34" i="31"/>
  <c r="F34" i="31" s="1"/>
  <c r="O33" i="31"/>
  <c r="L33" i="31"/>
  <c r="I33" i="31"/>
  <c r="E33" i="31"/>
  <c r="F33" i="31" s="1"/>
  <c r="O32" i="31"/>
  <c r="L32" i="31"/>
  <c r="I32" i="31"/>
  <c r="E32" i="31"/>
  <c r="F32" i="31" s="1"/>
  <c r="O31" i="31"/>
  <c r="L31" i="31"/>
  <c r="I31" i="31"/>
  <c r="E31" i="31"/>
  <c r="F31" i="31"/>
  <c r="O30" i="31"/>
  <c r="L30" i="31"/>
  <c r="I30" i="31"/>
  <c r="E30" i="31"/>
  <c r="F30" i="31" s="1"/>
  <c r="O29" i="31"/>
  <c r="L29" i="31"/>
  <c r="I29" i="31"/>
  <c r="E29" i="31"/>
  <c r="F29" i="31" s="1"/>
  <c r="O28" i="31"/>
  <c r="L28" i="31"/>
  <c r="I28" i="31"/>
  <c r="E28" i="31"/>
  <c r="F28" i="31" s="1"/>
  <c r="O27" i="31"/>
  <c r="L27" i="31"/>
  <c r="I27" i="31"/>
  <c r="E27" i="31"/>
  <c r="F27" i="31"/>
  <c r="O26" i="31"/>
  <c r="L26" i="31"/>
  <c r="I26" i="31"/>
  <c r="E26" i="31"/>
  <c r="F26" i="31" s="1"/>
  <c r="O25" i="31"/>
  <c r="L25" i="31"/>
  <c r="I25" i="31"/>
  <c r="E25" i="31"/>
  <c r="F25" i="31" s="1"/>
  <c r="O24" i="31"/>
  <c r="L24" i="31"/>
  <c r="I24" i="31"/>
  <c r="E24" i="31"/>
  <c r="F24" i="31" s="1"/>
  <c r="O23" i="31"/>
  <c r="L23" i="31"/>
  <c r="I23" i="31"/>
  <c r="E23" i="31"/>
  <c r="F23" i="31" s="1"/>
  <c r="O22" i="31"/>
  <c r="L22" i="31"/>
  <c r="I22" i="31"/>
  <c r="E22" i="31"/>
  <c r="F22" i="31" s="1"/>
  <c r="O21" i="31"/>
  <c r="L21" i="31"/>
  <c r="I21" i="31"/>
  <c r="E21" i="31"/>
  <c r="F21" i="31"/>
  <c r="O20" i="31"/>
  <c r="L20" i="31"/>
  <c r="I20" i="31"/>
  <c r="E20" i="31"/>
  <c r="F20" i="31" s="1"/>
  <c r="O19" i="31"/>
  <c r="L19" i="31"/>
  <c r="I19" i="31"/>
  <c r="E19" i="31"/>
  <c r="F19" i="31" s="1"/>
  <c r="O18" i="31"/>
  <c r="L18" i="31"/>
  <c r="I18" i="31"/>
  <c r="E18" i="31"/>
  <c r="F18" i="31" s="1"/>
  <c r="O17" i="31"/>
  <c r="L17" i="31"/>
  <c r="I17" i="31"/>
  <c r="E17" i="31"/>
  <c r="F17" i="31" s="1"/>
  <c r="O16" i="31"/>
  <c r="L16" i="31"/>
  <c r="I16" i="31"/>
  <c r="E16" i="31"/>
  <c r="F16" i="31" s="1"/>
  <c r="O15" i="31"/>
  <c r="L15" i="31"/>
  <c r="I15" i="31"/>
  <c r="E15" i="31"/>
  <c r="F15" i="31" s="1"/>
  <c r="O14" i="31"/>
  <c r="L14" i="31"/>
  <c r="I14" i="31"/>
  <c r="E14" i="31"/>
  <c r="F14" i="31" s="1"/>
  <c r="O13" i="31"/>
  <c r="L13" i="31"/>
  <c r="I13" i="31"/>
  <c r="E13" i="31"/>
  <c r="F13" i="31"/>
  <c r="O12" i="31"/>
  <c r="L12" i="31"/>
  <c r="I12" i="31"/>
  <c r="E12" i="31"/>
  <c r="F12" i="31" s="1"/>
  <c r="O11" i="31"/>
  <c r="L11" i="31"/>
  <c r="I11" i="31"/>
  <c r="E11" i="31"/>
  <c r="F11" i="31" s="1"/>
  <c r="O10" i="31"/>
  <c r="L10" i="31"/>
  <c r="I10" i="31"/>
  <c r="E10" i="31"/>
  <c r="F10" i="31" s="1"/>
  <c r="O9" i="31"/>
  <c r="L9" i="31"/>
  <c r="I9" i="31"/>
  <c r="E9" i="31"/>
  <c r="F9" i="31" s="1"/>
  <c r="O36" i="30"/>
  <c r="L36" i="30"/>
  <c r="I36" i="30"/>
  <c r="F36" i="30"/>
  <c r="E36" i="30"/>
  <c r="O35" i="30"/>
  <c r="L35" i="30"/>
  <c r="I35" i="30"/>
  <c r="E35" i="30"/>
  <c r="F35" i="30"/>
  <c r="O34" i="30"/>
  <c r="L34" i="30"/>
  <c r="I34" i="30"/>
  <c r="E34" i="30"/>
  <c r="F34" i="30" s="1"/>
  <c r="O33" i="30"/>
  <c r="L33" i="30"/>
  <c r="I33" i="30"/>
  <c r="E33" i="30"/>
  <c r="F33" i="30" s="1"/>
  <c r="O32" i="30"/>
  <c r="L32" i="30"/>
  <c r="I32" i="30"/>
  <c r="E32" i="30"/>
  <c r="F32" i="30" s="1"/>
  <c r="O31" i="30"/>
  <c r="L31" i="30"/>
  <c r="I31" i="30"/>
  <c r="E31" i="30"/>
  <c r="F31" i="30" s="1"/>
  <c r="O30" i="30"/>
  <c r="L30" i="30"/>
  <c r="I30" i="30"/>
  <c r="E30" i="30"/>
  <c r="F30" i="30" s="1"/>
  <c r="O29" i="30"/>
  <c r="L29" i="30"/>
  <c r="I29" i="30"/>
  <c r="E29" i="30"/>
  <c r="F29" i="30"/>
  <c r="O28" i="30"/>
  <c r="L28" i="30"/>
  <c r="I28" i="30"/>
  <c r="F28" i="30"/>
  <c r="E28" i="30"/>
  <c r="O27" i="30"/>
  <c r="L27" i="30"/>
  <c r="I27" i="30"/>
  <c r="E27" i="30"/>
  <c r="F27" i="30"/>
  <c r="O26" i="30"/>
  <c r="L26" i="30"/>
  <c r="I26" i="30"/>
  <c r="E26" i="30"/>
  <c r="F26" i="30" s="1"/>
  <c r="O25" i="30"/>
  <c r="L25" i="30"/>
  <c r="I25" i="30"/>
  <c r="E25" i="30"/>
  <c r="F25" i="30" s="1"/>
  <c r="O24" i="30"/>
  <c r="L24" i="30"/>
  <c r="I24" i="30"/>
  <c r="E24" i="30"/>
  <c r="F24" i="30" s="1"/>
  <c r="O23" i="30"/>
  <c r="L23" i="30"/>
  <c r="I23" i="30"/>
  <c r="E23" i="30"/>
  <c r="F23" i="30" s="1"/>
  <c r="O22" i="30"/>
  <c r="L22" i="30"/>
  <c r="I22" i="30"/>
  <c r="E22" i="30"/>
  <c r="F22" i="30" s="1"/>
  <c r="O21" i="30"/>
  <c r="L21" i="30"/>
  <c r="I21" i="30"/>
  <c r="E21" i="30"/>
  <c r="F21" i="30"/>
  <c r="O20" i="30"/>
  <c r="L20" i="30"/>
  <c r="I20" i="30"/>
  <c r="F20" i="30"/>
  <c r="E20" i="30"/>
  <c r="O19" i="30"/>
  <c r="L19" i="30"/>
  <c r="I19" i="30"/>
  <c r="E19" i="30"/>
  <c r="F19" i="30"/>
  <c r="O18" i="30"/>
  <c r="L18" i="30"/>
  <c r="I18" i="30"/>
  <c r="E18" i="30"/>
  <c r="F18" i="30" s="1"/>
  <c r="O17" i="30"/>
  <c r="L17" i="30"/>
  <c r="I17" i="30"/>
  <c r="E17" i="30"/>
  <c r="F17" i="30" s="1"/>
  <c r="O16" i="30"/>
  <c r="L16" i="30"/>
  <c r="I16" i="30"/>
  <c r="E16" i="30"/>
  <c r="F16" i="30" s="1"/>
  <c r="O15" i="30"/>
  <c r="L15" i="30"/>
  <c r="I15" i="30"/>
  <c r="E15" i="30"/>
  <c r="F15" i="30" s="1"/>
  <c r="O14" i="30"/>
  <c r="L14" i="30"/>
  <c r="I14" i="30"/>
  <c r="E14" i="30"/>
  <c r="F14" i="30" s="1"/>
  <c r="O13" i="30"/>
  <c r="L13" i="30"/>
  <c r="I13" i="30"/>
  <c r="E13" i="30"/>
  <c r="F13" i="30"/>
  <c r="O12" i="30"/>
  <c r="L12" i="30"/>
  <c r="I12" i="30"/>
  <c r="F12" i="30"/>
  <c r="E12" i="30"/>
  <c r="O11" i="30"/>
  <c r="L11" i="30"/>
  <c r="I11" i="30"/>
  <c r="E11" i="30"/>
  <c r="F11" i="30"/>
  <c r="O10" i="30"/>
  <c r="L10" i="30"/>
  <c r="I10" i="30"/>
  <c r="E10" i="30"/>
  <c r="F10" i="30" s="1"/>
  <c r="O9" i="30"/>
  <c r="L9" i="30"/>
  <c r="I9" i="30"/>
  <c r="E9" i="30"/>
  <c r="F9" i="30" s="1"/>
  <c r="O36" i="29"/>
  <c r="L36" i="29"/>
  <c r="I36" i="29"/>
  <c r="E36" i="29"/>
  <c r="F36" i="29" s="1"/>
  <c r="O35" i="29"/>
  <c r="L35" i="29"/>
  <c r="I35" i="29"/>
  <c r="E35" i="29"/>
  <c r="F35" i="29"/>
  <c r="O34" i="29"/>
  <c r="L34" i="29"/>
  <c r="I34" i="29"/>
  <c r="E34" i="29"/>
  <c r="F34" i="29" s="1"/>
  <c r="O33" i="29"/>
  <c r="L33" i="29"/>
  <c r="I33" i="29"/>
  <c r="E33" i="29"/>
  <c r="F33" i="29" s="1"/>
  <c r="O32" i="29"/>
  <c r="L32" i="29"/>
  <c r="I32" i="29"/>
  <c r="E32" i="29"/>
  <c r="F32" i="29" s="1"/>
  <c r="O31" i="29"/>
  <c r="L31" i="29"/>
  <c r="I31" i="29"/>
  <c r="E31" i="29"/>
  <c r="F31" i="29"/>
  <c r="O30" i="29"/>
  <c r="L30" i="29"/>
  <c r="I30" i="29"/>
  <c r="E30" i="29"/>
  <c r="F30" i="29" s="1"/>
  <c r="O29" i="29"/>
  <c r="L29" i="29"/>
  <c r="I29" i="29"/>
  <c r="E29" i="29"/>
  <c r="F29" i="29" s="1"/>
  <c r="O28" i="29"/>
  <c r="L28" i="29"/>
  <c r="I28" i="29"/>
  <c r="E28" i="29"/>
  <c r="F28" i="29" s="1"/>
  <c r="O27" i="29"/>
  <c r="L27" i="29"/>
  <c r="I27" i="29"/>
  <c r="E27" i="29"/>
  <c r="F27" i="29"/>
  <c r="O26" i="29"/>
  <c r="L26" i="29"/>
  <c r="I26" i="29"/>
  <c r="E26" i="29"/>
  <c r="F26" i="29" s="1"/>
  <c r="O25" i="29"/>
  <c r="L25" i="29"/>
  <c r="I25" i="29"/>
  <c r="E25" i="29"/>
  <c r="F25" i="29" s="1"/>
  <c r="O24" i="29"/>
  <c r="L24" i="29"/>
  <c r="I24" i="29"/>
  <c r="E24" i="29"/>
  <c r="F24" i="29" s="1"/>
  <c r="O23" i="29"/>
  <c r="L23" i="29"/>
  <c r="I23" i="29"/>
  <c r="E23" i="29"/>
  <c r="F23" i="29"/>
  <c r="O22" i="29"/>
  <c r="L22" i="29"/>
  <c r="I22" i="29"/>
  <c r="E22" i="29"/>
  <c r="F22" i="29" s="1"/>
  <c r="O21" i="29"/>
  <c r="L21" i="29"/>
  <c r="I21" i="29"/>
  <c r="E21" i="29"/>
  <c r="F21" i="29" s="1"/>
  <c r="O20" i="29"/>
  <c r="L20" i="29"/>
  <c r="I20" i="29"/>
  <c r="E20" i="29"/>
  <c r="F20" i="29" s="1"/>
  <c r="O19" i="29"/>
  <c r="L19" i="29"/>
  <c r="I19" i="29"/>
  <c r="E19" i="29"/>
  <c r="F19" i="29"/>
  <c r="O18" i="29"/>
  <c r="L18" i="29"/>
  <c r="I18" i="29"/>
  <c r="E18" i="29"/>
  <c r="F18" i="29" s="1"/>
  <c r="O17" i="29"/>
  <c r="L17" i="29"/>
  <c r="I17" i="29"/>
  <c r="E17" i="29"/>
  <c r="F17" i="29" s="1"/>
  <c r="O16" i="29"/>
  <c r="L16" i="29"/>
  <c r="I16" i="29"/>
  <c r="E16" i="29"/>
  <c r="F16" i="29" s="1"/>
  <c r="O15" i="29"/>
  <c r="L15" i="29"/>
  <c r="I15" i="29"/>
  <c r="E15" i="29"/>
  <c r="F15" i="29"/>
  <c r="O14" i="29"/>
  <c r="L14" i="29"/>
  <c r="I14" i="29"/>
  <c r="E14" i="29"/>
  <c r="F14" i="29" s="1"/>
  <c r="O13" i="29"/>
  <c r="L13" i="29"/>
  <c r="I13" i="29"/>
  <c r="E13" i="29"/>
  <c r="F13" i="29" s="1"/>
  <c r="O12" i="29"/>
  <c r="L12" i="29"/>
  <c r="I12" i="29"/>
  <c r="E12" i="29"/>
  <c r="F12" i="29"/>
  <c r="O11" i="29"/>
  <c r="L11" i="29"/>
  <c r="I11" i="29"/>
  <c r="E11" i="29"/>
  <c r="F11" i="29" s="1"/>
  <c r="O10" i="29"/>
  <c r="L10" i="29"/>
  <c r="I10" i="29"/>
  <c r="E10" i="29"/>
  <c r="F10" i="29" s="1"/>
  <c r="O9" i="29"/>
  <c r="L9" i="29"/>
  <c r="I9" i="29"/>
  <c r="E9" i="29"/>
  <c r="F9" i="29" s="1"/>
  <c r="O36" i="28"/>
  <c r="L36" i="28"/>
  <c r="I36" i="28"/>
  <c r="E36" i="28"/>
  <c r="F36" i="28" s="1"/>
  <c r="O35" i="28"/>
  <c r="L35" i="28"/>
  <c r="I35" i="28"/>
  <c r="E35" i="28"/>
  <c r="F35" i="28" s="1"/>
  <c r="O34" i="28"/>
  <c r="L34" i="28"/>
  <c r="I34" i="28"/>
  <c r="E34" i="28"/>
  <c r="F34" i="28" s="1"/>
  <c r="O33" i="28"/>
  <c r="L33" i="28"/>
  <c r="I33" i="28"/>
  <c r="E33" i="28"/>
  <c r="F33" i="28"/>
  <c r="O32" i="28"/>
  <c r="L32" i="28"/>
  <c r="I32" i="28"/>
  <c r="E32" i="28"/>
  <c r="F32" i="28" s="1"/>
  <c r="O31" i="28"/>
  <c r="L31" i="28"/>
  <c r="I31" i="28"/>
  <c r="E31" i="28"/>
  <c r="F31" i="28" s="1"/>
  <c r="O30" i="28"/>
  <c r="L30" i="28"/>
  <c r="I30" i="28"/>
  <c r="E30" i="28"/>
  <c r="F30" i="28" s="1"/>
  <c r="O29" i="28"/>
  <c r="L29" i="28"/>
  <c r="I29" i="28"/>
  <c r="E29" i="28"/>
  <c r="F29" i="28"/>
  <c r="O28" i="28"/>
  <c r="L28" i="28"/>
  <c r="I28" i="28"/>
  <c r="E28" i="28"/>
  <c r="F28" i="28" s="1"/>
  <c r="O27" i="28"/>
  <c r="L27" i="28"/>
  <c r="I27" i="28"/>
  <c r="E27" i="28"/>
  <c r="F27" i="28" s="1"/>
  <c r="O26" i="28"/>
  <c r="L26" i="28"/>
  <c r="I26" i="28"/>
  <c r="E26" i="28"/>
  <c r="F26" i="28" s="1"/>
  <c r="O25" i="28"/>
  <c r="L25" i="28"/>
  <c r="I25" i="28"/>
  <c r="E25" i="28"/>
  <c r="F25" i="28"/>
  <c r="O24" i="28"/>
  <c r="L24" i="28"/>
  <c r="I24" i="28"/>
  <c r="E24" i="28"/>
  <c r="F24" i="28" s="1"/>
  <c r="O23" i="28"/>
  <c r="L23" i="28"/>
  <c r="I23" i="28"/>
  <c r="E23" i="28"/>
  <c r="F23" i="28" s="1"/>
  <c r="O22" i="28"/>
  <c r="L22" i="28"/>
  <c r="I22" i="28"/>
  <c r="E22" i="28"/>
  <c r="F22" i="28" s="1"/>
  <c r="O21" i="28"/>
  <c r="L21" i="28"/>
  <c r="I21" i="28"/>
  <c r="E21" i="28"/>
  <c r="F21" i="28"/>
  <c r="O20" i="28"/>
  <c r="L20" i="28"/>
  <c r="I20" i="28"/>
  <c r="E20" i="28"/>
  <c r="F20" i="28" s="1"/>
  <c r="O19" i="28"/>
  <c r="L19" i="28"/>
  <c r="I19" i="28"/>
  <c r="E19" i="28"/>
  <c r="F19" i="28" s="1"/>
  <c r="O18" i="28"/>
  <c r="L18" i="28"/>
  <c r="I18" i="28"/>
  <c r="E18" i="28"/>
  <c r="F18" i="28" s="1"/>
  <c r="O17" i="28"/>
  <c r="L17" i="28"/>
  <c r="I17" i="28"/>
  <c r="E17" i="28"/>
  <c r="F17" i="28"/>
  <c r="O16" i="28"/>
  <c r="L16" i="28"/>
  <c r="I16" i="28"/>
  <c r="E16" i="28"/>
  <c r="F16" i="28" s="1"/>
  <c r="O15" i="28"/>
  <c r="L15" i="28"/>
  <c r="I15" i="28"/>
  <c r="E15" i="28"/>
  <c r="F15" i="28" s="1"/>
  <c r="O14" i="28"/>
  <c r="L14" i="28"/>
  <c r="I14" i="28"/>
  <c r="E14" i="28"/>
  <c r="F14" i="28" s="1"/>
  <c r="O13" i="28"/>
  <c r="L13" i="28"/>
  <c r="I13" i="28"/>
  <c r="E13" i="28"/>
  <c r="F13" i="28"/>
  <c r="O12" i="28"/>
  <c r="L12" i="28"/>
  <c r="I12" i="28"/>
  <c r="E12" i="28"/>
  <c r="F12" i="28" s="1"/>
  <c r="O11" i="28"/>
  <c r="L11" i="28"/>
  <c r="I11" i="28"/>
  <c r="E11" i="28"/>
  <c r="F11" i="28" s="1"/>
  <c r="O10" i="28"/>
  <c r="C44" i="28" s="1"/>
  <c r="L10" i="28"/>
  <c r="I10" i="28"/>
  <c r="E10" i="28"/>
  <c r="F10" i="28"/>
  <c r="O9" i="28"/>
  <c r="L9" i="28"/>
  <c r="I9" i="28"/>
  <c r="E9" i="28"/>
  <c r="F9" i="28" s="1"/>
  <c r="O36" i="27"/>
  <c r="L36" i="27"/>
  <c r="I36" i="27"/>
  <c r="E36" i="27"/>
  <c r="F36" i="27" s="1"/>
  <c r="O35" i="27"/>
  <c r="L35" i="27"/>
  <c r="I35" i="27"/>
  <c r="E35" i="27"/>
  <c r="F35" i="27"/>
  <c r="O34" i="27"/>
  <c r="L34" i="27"/>
  <c r="I34" i="27"/>
  <c r="E34" i="27"/>
  <c r="F34" i="27" s="1"/>
  <c r="O33" i="27"/>
  <c r="L33" i="27"/>
  <c r="I33" i="27"/>
  <c r="E33" i="27"/>
  <c r="F33" i="27" s="1"/>
  <c r="O32" i="27"/>
  <c r="L32" i="27"/>
  <c r="I32" i="27"/>
  <c r="E32" i="27"/>
  <c r="F32" i="27" s="1"/>
  <c r="O31" i="27"/>
  <c r="L31" i="27"/>
  <c r="I31" i="27"/>
  <c r="E31" i="27"/>
  <c r="F31" i="27"/>
  <c r="O30" i="27"/>
  <c r="L30" i="27"/>
  <c r="I30" i="27"/>
  <c r="E30" i="27"/>
  <c r="F30" i="27" s="1"/>
  <c r="O29" i="27"/>
  <c r="L29" i="27"/>
  <c r="I29" i="27"/>
  <c r="E29" i="27"/>
  <c r="F29" i="27" s="1"/>
  <c r="O28" i="27"/>
  <c r="L28" i="27"/>
  <c r="I28" i="27"/>
  <c r="E28" i="27"/>
  <c r="F28" i="27" s="1"/>
  <c r="O27" i="27"/>
  <c r="L27" i="27"/>
  <c r="I27" i="27"/>
  <c r="E27" i="27"/>
  <c r="F27" i="27"/>
  <c r="O26" i="27"/>
  <c r="L26" i="27"/>
  <c r="I26" i="27"/>
  <c r="E26" i="27"/>
  <c r="F26" i="27" s="1"/>
  <c r="O25" i="27"/>
  <c r="L25" i="27"/>
  <c r="I25" i="27"/>
  <c r="E25" i="27"/>
  <c r="F25" i="27" s="1"/>
  <c r="O24" i="27"/>
  <c r="L24" i="27"/>
  <c r="I24" i="27"/>
  <c r="E24" i="27"/>
  <c r="F24" i="27" s="1"/>
  <c r="O23" i="27"/>
  <c r="L23" i="27"/>
  <c r="I23" i="27"/>
  <c r="E23" i="27"/>
  <c r="F23" i="27"/>
  <c r="O22" i="27"/>
  <c r="L22" i="27"/>
  <c r="I22" i="27"/>
  <c r="E22" i="27"/>
  <c r="F22" i="27" s="1"/>
  <c r="O21" i="27"/>
  <c r="L21" i="27"/>
  <c r="I21" i="27"/>
  <c r="E21" i="27"/>
  <c r="F21" i="27" s="1"/>
  <c r="O20" i="27"/>
  <c r="L20" i="27"/>
  <c r="I20" i="27"/>
  <c r="E20" i="27"/>
  <c r="F20" i="27" s="1"/>
  <c r="O19" i="27"/>
  <c r="L19" i="27"/>
  <c r="I19" i="27"/>
  <c r="E19" i="27"/>
  <c r="F19" i="27"/>
  <c r="O18" i="27"/>
  <c r="L18" i="27"/>
  <c r="I18" i="27"/>
  <c r="E18" i="27"/>
  <c r="F18" i="27" s="1"/>
  <c r="O17" i="27"/>
  <c r="L17" i="27"/>
  <c r="I17" i="27"/>
  <c r="E17" i="27"/>
  <c r="F17" i="27" s="1"/>
  <c r="O16" i="27"/>
  <c r="L16" i="27"/>
  <c r="I16" i="27"/>
  <c r="E16" i="27"/>
  <c r="F16" i="27" s="1"/>
  <c r="O15" i="27"/>
  <c r="L15" i="27"/>
  <c r="I15" i="27"/>
  <c r="E15" i="27"/>
  <c r="F15" i="27"/>
  <c r="O14" i="27"/>
  <c r="L14" i="27"/>
  <c r="I14" i="27"/>
  <c r="E14" i="27"/>
  <c r="F14" i="27" s="1"/>
  <c r="O13" i="27"/>
  <c r="L13" i="27"/>
  <c r="I13" i="27"/>
  <c r="F13" i="27"/>
  <c r="O12" i="27"/>
  <c r="L12" i="27"/>
  <c r="I12" i="27"/>
  <c r="E12" i="27"/>
  <c r="F12" i="27" s="1"/>
  <c r="O11" i="27"/>
  <c r="L11" i="27"/>
  <c r="I11" i="27"/>
  <c r="E11" i="27"/>
  <c r="F11" i="27" s="1"/>
  <c r="O10" i="27"/>
  <c r="L10" i="27"/>
  <c r="I10" i="27"/>
  <c r="E10" i="27"/>
  <c r="F10" i="27" s="1"/>
  <c r="O9" i="27"/>
  <c r="L9" i="27"/>
  <c r="I9" i="27"/>
  <c r="E9" i="27"/>
  <c r="F9" i="27" s="1"/>
  <c r="O36" i="26"/>
  <c r="L36" i="26"/>
  <c r="I36" i="26"/>
  <c r="E36" i="26"/>
  <c r="F36" i="26" s="1"/>
  <c r="O35" i="26"/>
  <c r="L35" i="26"/>
  <c r="I35" i="26"/>
  <c r="E35" i="26"/>
  <c r="F35" i="26"/>
  <c r="O34" i="26"/>
  <c r="L34" i="26"/>
  <c r="I34" i="26"/>
  <c r="E34" i="26"/>
  <c r="F34" i="26" s="1"/>
  <c r="O33" i="26"/>
  <c r="L33" i="26"/>
  <c r="I33" i="26"/>
  <c r="E33" i="26"/>
  <c r="F33" i="26" s="1"/>
  <c r="O32" i="26"/>
  <c r="L32" i="26"/>
  <c r="I32" i="26"/>
  <c r="E32" i="26"/>
  <c r="F32" i="26" s="1"/>
  <c r="O31" i="26"/>
  <c r="L31" i="26"/>
  <c r="I31" i="26"/>
  <c r="E31" i="26"/>
  <c r="F31" i="26"/>
  <c r="O30" i="26"/>
  <c r="L30" i="26"/>
  <c r="I30" i="26"/>
  <c r="E30" i="26"/>
  <c r="F30" i="26" s="1"/>
  <c r="O29" i="26"/>
  <c r="L29" i="26"/>
  <c r="I29" i="26"/>
  <c r="E29" i="26"/>
  <c r="F29" i="26" s="1"/>
  <c r="O28" i="26"/>
  <c r="L28" i="26"/>
  <c r="I28" i="26"/>
  <c r="E28" i="26"/>
  <c r="F28" i="26" s="1"/>
  <c r="O27" i="26"/>
  <c r="L27" i="26"/>
  <c r="I27" i="26"/>
  <c r="E27" i="26"/>
  <c r="F27" i="26"/>
  <c r="O26" i="26"/>
  <c r="L26" i="26"/>
  <c r="I26" i="26"/>
  <c r="E26" i="26"/>
  <c r="F26" i="26" s="1"/>
  <c r="O25" i="26"/>
  <c r="L25" i="26"/>
  <c r="I25" i="26"/>
  <c r="E25" i="26"/>
  <c r="F25" i="26" s="1"/>
  <c r="O24" i="26"/>
  <c r="L24" i="26"/>
  <c r="I24" i="26"/>
  <c r="E24" i="26"/>
  <c r="F24" i="26" s="1"/>
  <c r="O23" i="26"/>
  <c r="L23" i="26"/>
  <c r="I23" i="26"/>
  <c r="E23" i="26"/>
  <c r="F23" i="26"/>
  <c r="O22" i="26"/>
  <c r="L22" i="26"/>
  <c r="I22" i="26"/>
  <c r="E22" i="26"/>
  <c r="F22" i="26" s="1"/>
  <c r="O21" i="26"/>
  <c r="L21" i="26"/>
  <c r="I21" i="26"/>
  <c r="E21" i="26"/>
  <c r="F21" i="26" s="1"/>
  <c r="O20" i="26"/>
  <c r="L20" i="26"/>
  <c r="I20" i="26"/>
  <c r="E20" i="26"/>
  <c r="F20" i="26"/>
  <c r="O19" i="26"/>
  <c r="L19" i="26"/>
  <c r="I19" i="26"/>
  <c r="E19" i="26"/>
  <c r="F19" i="26" s="1"/>
  <c r="O18" i="26"/>
  <c r="L18" i="26"/>
  <c r="I18" i="26"/>
  <c r="E18" i="26"/>
  <c r="F18" i="26" s="1"/>
  <c r="O17" i="26"/>
  <c r="L17" i="26"/>
  <c r="I17" i="26"/>
  <c r="E17" i="26"/>
  <c r="F17" i="26" s="1"/>
  <c r="O16" i="26"/>
  <c r="L16" i="26"/>
  <c r="I16" i="26"/>
  <c r="E16" i="26"/>
  <c r="F16" i="26"/>
  <c r="O15" i="26"/>
  <c r="L15" i="26"/>
  <c r="I15" i="26"/>
  <c r="E15" i="26"/>
  <c r="F15" i="26" s="1"/>
  <c r="O14" i="26"/>
  <c r="L14" i="26"/>
  <c r="I14" i="26"/>
  <c r="E14" i="26"/>
  <c r="F14" i="26" s="1"/>
  <c r="O13" i="26"/>
  <c r="L13" i="26"/>
  <c r="I13" i="26"/>
  <c r="E13" i="26"/>
  <c r="F13" i="26"/>
  <c r="O12" i="26"/>
  <c r="L12" i="26"/>
  <c r="I12" i="26"/>
  <c r="E12" i="26"/>
  <c r="F12" i="26" s="1"/>
  <c r="O11" i="26"/>
  <c r="L11" i="26"/>
  <c r="I11" i="26"/>
  <c r="E11" i="26"/>
  <c r="F11" i="26"/>
  <c r="O10" i="26"/>
  <c r="L10" i="26"/>
  <c r="I10" i="26"/>
  <c r="F10" i="26"/>
  <c r="E10" i="26"/>
  <c r="O9" i="26"/>
  <c r="L9" i="26"/>
  <c r="I9" i="26"/>
  <c r="E9" i="26"/>
  <c r="F9" i="26"/>
  <c r="O36" i="25"/>
  <c r="L36" i="25"/>
  <c r="I36" i="25"/>
  <c r="F36" i="25"/>
  <c r="O35" i="25"/>
  <c r="L35" i="25"/>
  <c r="I35" i="25"/>
  <c r="E35" i="25"/>
  <c r="F35" i="25" s="1"/>
  <c r="O34" i="25"/>
  <c r="L34" i="25"/>
  <c r="I34" i="25"/>
  <c r="E34" i="25"/>
  <c r="F34" i="25" s="1"/>
  <c r="O33" i="25"/>
  <c r="L33" i="25"/>
  <c r="I33" i="25"/>
  <c r="F33" i="25"/>
  <c r="O32" i="25"/>
  <c r="L32" i="25"/>
  <c r="I32" i="25"/>
  <c r="E32" i="25"/>
  <c r="F32" i="25" s="1"/>
  <c r="O31" i="25"/>
  <c r="L31" i="25"/>
  <c r="I31" i="25"/>
  <c r="E31" i="25"/>
  <c r="F31" i="25" s="1"/>
  <c r="O30" i="25"/>
  <c r="L30" i="25"/>
  <c r="I30" i="25"/>
  <c r="E30" i="25"/>
  <c r="F30" i="25" s="1"/>
  <c r="O29" i="25"/>
  <c r="L29" i="25"/>
  <c r="I29" i="25"/>
  <c r="E29" i="25"/>
  <c r="F29" i="25" s="1"/>
  <c r="O28" i="25"/>
  <c r="L28" i="25"/>
  <c r="I28" i="25"/>
  <c r="E28" i="25"/>
  <c r="F28" i="25" s="1"/>
  <c r="O27" i="25"/>
  <c r="L27" i="25"/>
  <c r="I27" i="25"/>
  <c r="E27" i="25"/>
  <c r="F27" i="25" s="1"/>
  <c r="O26" i="25"/>
  <c r="L26" i="25"/>
  <c r="I26" i="25"/>
  <c r="E26" i="25"/>
  <c r="F26" i="25" s="1"/>
  <c r="O25" i="25"/>
  <c r="L25" i="25"/>
  <c r="I25" i="25"/>
  <c r="E25" i="25"/>
  <c r="F25" i="25" s="1"/>
  <c r="O24" i="25"/>
  <c r="L24" i="25"/>
  <c r="I24" i="25"/>
  <c r="E24" i="25"/>
  <c r="F24" i="25" s="1"/>
  <c r="O23" i="25"/>
  <c r="L23" i="25"/>
  <c r="I23" i="25"/>
  <c r="E23" i="25"/>
  <c r="F23" i="25" s="1"/>
  <c r="O22" i="25"/>
  <c r="L22" i="25"/>
  <c r="I22" i="25"/>
  <c r="E22" i="25"/>
  <c r="F22" i="25" s="1"/>
  <c r="O21" i="25"/>
  <c r="L21" i="25"/>
  <c r="I21" i="25"/>
  <c r="E21" i="25"/>
  <c r="F21" i="25" s="1"/>
  <c r="O20" i="25"/>
  <c r="L20" i="25"/>
  <c r="I20" i="25"/>
  <c r="E20" i="25"/>
  <c r="F20" i="25" s="1"/>
  <c r="O19" i="25"/>
  <c r="L19" i="25"/>
  <c r="I19" i="25"/>
  <c r="E19" i="25"/>
  <c r="F19" i="25" s="1"/>
  <c r="O18" i="25"/>
  <c r="L18" i="25"/>
  <c r="I18" i="25"/>
  <c r="E18" i="25"/>
  <c r="F18" i="25" s="1"/>
  <c r="O17" i="25"/>
  <c r="L17" i="25"/>
  <c r="I17" i="25"/>
  <c r="E17" i="25"/>
  <c r="F17" i="25" s="1"/>
  <c r="O16" i="25"/>
  <c r="L16" i="25"/>
  <c r="I16" i="25"/>
  <c r="E16" i="25"/>
  <c r="F16" i="25" s="1"/>
  <c r="O15" i="25"/>
  <c r="L15" i="25"/>
  <c r="I15" i="25"/>
  <c r="E15" i="25"/>
  <c r="F15" i="25" s="1"/>
  <c r="O14" i="25"/>
  <c r="L14" i="25"/>
  <c r="I14" i="25"/>
  <c r="E14" i="25"/>
  <c r="F14" i="25" s="1"/>
  <c r="O13" i="25"/>
  <c r="L13" i="25"/>
  <c r="I13" i="25"/>
  <c r="E13" i="25"/>
  <c r="F13" i="25" s="1"/>
  <c r="O12" i="25"/>
  <c r="L12" i="25"/>
  <c r="I12" i="25"/>
  <c r="E12" i="25"/>
  <c r="F12" i="25" s="1"/>
  <c r="O11" i="25"/>
  <c r="L11" i="25"/>
  <c r="I11" i="25"/>
  <c r="E11" i="25"/>
  <c r="F11" i="25" s="1"/>
  <c r="O10" i="25"/>
  <c r="L10" i="25"/>
  <c r="I10" i="25"/>
  <c r="E10" i="25"/>
  <c r="F10" i="25" s="1"/>
  <c r="O9" i="25"/>
  <c r="L9" i="25"/>
  <c r="I9" i="25"/>
  <c r="E9" i="25"/>
  <c r="F9" i="25" s="1"/>
  <c r="E23" i="24"/>
  <c r="F23" i="24" s="1"/>
  <c r="E24" i="24"/>
  <c r="F24" i="24"/>
  <c r="E25" i="24"/>
  <c r="F25" i="24" s="1"/>
  <c r="E26" i="24"/>
  <c r="F26" i="24" s="1"/>
  <c r="E27" i="24"/>
  <c r="F27" i="24" s="1"/>
  <c r="E28" i="24"/>
  <c r="F28" i="24"/>
  <c r="E29" i="24"/>
  <c r="F29" i="24" s="1"/>
  <c r="E30" i="24"/>
  <c r="F30" i="24" s="1"/>
  <c r="E31" i="24"/>
  <c r="F31" i="24" s="1"/>
  <c r="F32" i="24"/>
  <c r="E33" i="24"/>
  <c r="F33" i="24" s="1"/>
  <c r="E34" i="24"/>
  <c r="F34" i="24" s="1"/>
  <c r="E35" i="24"/>
  <c r="F35" i="24" s="1"/>
  <c r="E36" i="24"/>
  <c r="F36" i="24" s="1"/>
  <c r="E37" i="24"/>
  <c r="F37" i="24" s="1"/>
  <c r="E38" i="24"/>
  <c r="F38" i="24" s="1"/>
  <c r="E39" i="24"/>
  <c r="F39" i="24" s="1"/>
  <c r="E16" i="24"/>
  <c r="F16" i="24" s="1"/>
  <c r="E17" i="24"/>
  <c r="F17" i="24" s="1"/>
  <c r="E18" i="24"/>
  <c r="F18" i="24"/>
  <c r="E9" i="24"/>
  <c r="F9" i="24" s="1"/>
  <c r="E10" i="24"/>
  <c r="F10" i="24" s="1"/>
  <c r="I9" i="24"/>
  <c r="L9" i="24"/>
  <c r="O9" i="24"/>
  <c r="I10" i="24"/>
  <c r="L10" i="24"/>
  <c r="O10" i="24"/>
  <c r="E11" i="24"/>
  <c r="F11" i="24" s="1"/>
  <c r="I11" i="24"/>
  <c r="L11" i="24"/>
  <c r="O11" i="24"/>
  <c r="E12" i="24"/>
  <c r="F12" i="24" s="1"/>
  <c r="I12" i="24"/>
  <c r="L12" i="24"/>
  <c r="O12" i="24"/>
  <c r="E13" i="24"/>
  <c r="F13" i="24"/>
  <c r="I13" i="24"/>
  <c r="L13" i="24"/>
  <c r="O13" i="24"/>
  <c r="E14" i="24"/>
  <c r="F14" i="24" s="1"/>
  <c r="I14" i="24"/>
  <c r="L14" i="24"/>
  <c r="O14" i="24"/>
  <c r="E15" i="24"/>
  <c r="F15" i="24" s="1"/>
  <c r="I15" i="24"/>
  <c r="L15" i="24"/>
  <c r="O15" i="24"/>
  <c r="I16" i="24"/>
  <c r="L16" i="24"/>
  <c r="O16" i="24"/>
  <c r="I17" i="24"/>
  <c r="L17" i="24"/>
  <c r="O17" i="24"/>
  <c r="I18" i="24"/>
  <c r="L18" i="24"/>
  <c r="O18" i="24"/>
  <c r="E19" i="24"/>
  <c r="F19" i="24" s="1"/>
  <c r="I19" i="24"/>
  <c r="L19" i="24"/>
  <c r="O19" i="24"/>
  <c r="E20" i="24"/>
  <c r="F20" i="24"/>
  <c r="I20" i="24"/>
  <c r="L20" i="24"/>
  <c r="O20" i="24"/>
  <c r="E21" i="24"/>
  <c r="F21" i="24" s="1"/>
  <c r="I21" i="24"/>
  <c r="L21" i="24"/>
  <c r="O21" i="24"/>
  <c r="E22" i="24"/>
  <c r="F22" i="24" s="1"/>
  <c r="I22" i="24"/>
  <c r="L22" i="24"/>
  <c r="O22" i="24"/>
  <c r="I23" i="24"/>
  <c r="L23" i="24"/>
  <c r="O23" i="24"/>
  <c r="I24" i="24"/>
  <c r="L24" i="24"/>
  <c r="O24" i="24"/>
  <c r="I25" i="24"/>
  <c r="L25" i="24"/>
  <c r="O25" i="24"/>
  <c r="I26" i="24"/>
  <c r="L26" i="24"/>
  <c r="O26" i="24"/>
  <c r="I27" i="24"/>
  <c r="L27" i="24"/>
  <c r="O27" i="24"/>
  <c r="I28" i="24"/>
  <c r="L28" i="24"/>
  <c r="O28" i="24"/>
  <c r="I29" i="24"/>
  <c r="L29" i="24"/>
  <c r="O29" i="24"/>
  <c r="I30" i="24"/>
  <c r="L30" i="24"/>
  <c r="O30" i="24"/>
  <c r="I31" i="24"/>
  <c r="L31" i="24"/>
  <c r="O31" i="24"/>
  <c r="I32" i="24"/>
  <c r="L32" i="24"/>
  <c r="O32" i="24"/>
  <c r="I33" i="24"/>
  <c r="L33" i="24"/>
  <c r="O33" i="24"/>
  <c r="I34" i="24"/>
  <c r="L34" i="24"/>
  <c r="O34" i="24"/>
  <c r="I35" i="24"/>
  <c r="L35" i="24"/>
  <c r="O35" i="24"/>
  <c r="I36" i="24"/>
  <c r="L36" i="24"/>
  <c r="O36" i="24"/>
  <c r="I37" i="24"/>
  <c r="L37" i="24"/>
  <c r="O37" i="24"/>
  <c r="I38" i="24"/>
  <c r="L38" i="24"/>
  <c r="O38" i="24"/>
  <c r="I39" i="24"/>
  <c r="L39" i="24"/>
  <c r="C44" i="25"/>
  <c r="P3" i="25"/>
  <c r="P2" i="25"/>
  <c r="P6" i="25"/>
  <c r="C44" i="34" l="1"/>
  <c r="C43" i="24"/>
  <c r="C47" i="24" s="1"/>
  <c r="C44" i="26"/>
  <c r="C44" i="32"/>
  <c r="C44" i="35"/>
  <c r="C44" i="24"/>
  <c r="C44" i="29"/>
  <c r="C42" i="24"/>
  <c r="C46" i="24" s="1"/>
  <c r="C44" i="30"/>
  <c r="C44" i="33"/>
  <c r="C44" i="27"/>
  <c r="C44" i="31"/>
  <c r="K2" i="25"/>
  <c r="P6" i="27"/>
  <c r="P3" i="27"/>
  <c r="P5" i="25"/>
  <c r="P4" i="25"/>
  <c r="K3" i="25"/>
  <c r="C43" i="25" l="1"/>
  <c r="C47" i="25" s="1"/>
  <c r="C42" i="25"/>
  <c r="C46" i="25" s="1"/>
  <c r="P3" i="28"/>
  <c r="P2" i="27"/>
  <c r="P5" i="27"/>
  <c r="P6" i="28"/>
  <c r="K3" i="27"/>
  <c r="P4" i="27"/>
  <c r="K2" i="27"/>
  <c r="C42" i="27" l="1"/>
  <c r="C46" i="27" s="1"/>
  <c r="C43" i="27"/>
  <c r="C47" i="27" s="1"/>
  <c r="K3" i="28"/>
  <c r="P3" i="29"/>
  <c r="P5" i="28"/>
  <c r="P6" i="29"/>
  <c r="K2" i="28"/>
  <c r="P4" i="28"/>
  <c r="P2" i="28"/>
  <c r="C43" i="28" l="1"/>
  <c r="C47" i="28" s="1"/>
  <c r="C42" i="28"/>
  <c r="C46" i="28" s="1"/>
  <c r="K3" i="29"/>
  <c r="P2" i="29"/>
  <c r="P3" i="30"/>
  <c r="P5" i="29"/>
  <c r="P6" i="30"/>
  <c r="P4" i="29"/>
  <c r="K2" i="29"/>
  <c r="C42" i="29" l="1"/>
  <c r="C46" i="29" s="1"/>
  <c r="C43" i="29"/>
  <c r="C47" i="29" s="1"/>
  <c r="P4" i="30"/>
  <c r="P5" i="30"/>
  <c r="K3" i="30"/>
  <c r="K2" i="30"/>
  <c r="P3" i="31"/>
  <c r="P2" i="30"/>
  <c r="P6" i="31"/>
  <c r="C43" i="30" l="1"/>
  <c r="C47" i="30" s="1"/>
  <c r="C42" i="30"/>
  <c r="C46" i="30" s="1"/>
  <c r="K3" i="31"/>
  <c r="P2" i="31"/>
  <c r="K2" i="31"/>
  <c r="P6" i="32"/>
  <c r="P3" i="32"/>
  <c r="P4" i="31"/>
  <c r="P5" i="31"/>
  <c r="C42" i="31" l="1"/>
  <c r="C46" i="31" s="1"/>
  <c r="C43" i="31"/>
  <c r="C47" i="31" s="1"/>
  <c r="P2" i="32"/>
  <c r="P5" i="32"/>
  <c r="P6" i="33"/>
  <c r="K2" i="32"/>
  <c r="K3" i="32"/>
  <c r="P4" i="32"/>
  <c r="P3" i="33"/>
  <c r="C43" i="32" l="1"/>
  <c r="C47" i="32" s="1"/>
  <c r="C42" i="32"/>
  <c r="C46" i="32" s="1"/>
  <c r="P3" i="34"/>
  <c r="P5" i="33"/>
  <c r="K3" i="33"/>
  <c r="P4" i="33"/>
  <c r="P2" i="33"/>
  <c r="P6" i="34"/>
  <c r="K2" i="33"/>
  <c r="C42" i="33" l="1"/>
  <c r="C46" i="33" s="1"/>
  <c r="C43" i="33"/>
  <c r="C47" i="33" s="1"/>
  <c r="K3" i="34"/>
  <c r="P4" i="34"/>
  <c r="P3" i="35"/>
  <c r="P2" i="34"/>
  <c r="K2" i="34"/>
  <c r="P6" i="35"/>
  <c r="P5" i="34"/>
  <c r="C43" i="34" l="1"/>
  <c r="C47" i="34" s="1"/>
  <c r="C42" i="34"/>
  <c r="C46" i="34" s="1"/>
  <c r="P5" i="35"/>
  <c r="P4" i="35"/>
  <c r="K3" i="35"/>
  <c r="P6" i="26"/>
  <c r="K2" i="35"/>
  <c r="P2" i="35"/>
  <c r="P3" i="26"/>
  <c r="C42" i="35" l="1"/>
  <c r="C46" i="35" s="1"/>
  <c r="C43" i="35"/>
  <c r="C47" i="35" s="1"/>
  <c r="K2" i="26"/>
  <c r="P4" i="26"/>
  <c r="P5" i="26"/>
  <c r="K3" i="26"/>
  <c r="P2" i="26"/>
  <c r="C43" i="26" l="1"/>
  <c r="C47" i="26" s="1"/>
  <c r="C42" i="26"/>
  <c r="C46" i="26" s="1"/>
  <c r="G43" i="26" l="1"/>
  <c r="G44" i="26"/>
  <c r="B49" i="26" l="1"/>
  <c r="B49" i="24"/>
  <c r="B49" i="35"/>
  <c r="B49" i="31"/>
  <c r="B49" i="30"/>
  <c r="B49" i="32"/>
  <c r="B49" i="25"/>
  <c r="B49" i="34"/>
  <c r="B49" i="33"/>
  <c r="B49" i="28"/>
  <c r="B49" i="29"/>
  <c r="B49" i="27"/>
  <c r="C49" i="31"/>
  <c r="D49" i="31" s="1"/>
  <c r="C49" i="32"/>
  <c r="D49" i="32" s="1"/>
  <c r="C49" i="33"/>
  <c r="D49" i="33" s="1"/>
  <c r="C49" i="26"/>
  <c r="D49" i="26" s="1"/>
  <c r="C49" i="28"/>
  <c r="D49" i="28" s="1"/>
  <c r="C49" i="30"/>
  <c r="D49" i="30" s="1"/>
  <c r="C49" i="24"/>
  <c r="D49" i="24" s="1"/>
  <c r="G42" i="26"/>
  <c r="C49" i="27"/>
  <c r="D49" i="27" s="1"/>
  <c r="C49" i="34"/>
  <c r="D49" i="34" s="1"/>
  <c r="C49" i="25"/>
  <c r="D49" i="25" s="1"/>
  <c r="C49" i="35"/>
  <c r="D49" i="35" s="1"/>
  <c r="C49" i="29"/>
  <c r="D49" i="29" s="1"/>
</calcChain>
</file>

<file path=xl/sharedStrings.xml><?xml version="1.0" encoding="utf-8"?>
<sst xmlns="http://schemas.openxmlformats.org/spreadsheetml/2006/main" count="463" uniqueCount="50">
  <si>
    <t>Brukt</t>
  </si>
  <si>
    <t>Resterende</t>
  </si>
  <si>
    <t>Overført fleksi forrige md</t>
  </si>
  <si>
    <t>Ferie</t>
  </si>
  <si>
    <t>Overført overtid</t>
  </si>
  <si>
    <t>Inneklemte dager</t>
  </si>
  <si>
    <t>Navn:</t>
  </si>
  <si>
    <t>Stilling:</t>
  </si>
  <si>
    <t>Kampanjesekretær</t>
  </si>
  <si>
    <t>Velferdspermisjon</t>
  </si>
  <si>
    <t>Sykt barn</t>
  </si>
  <si>
    <t>Egenmelding (inntil 3 dager per)</t>
  </si>
  <si>
    <t>Dato</t>
  </si>
  <si>
    <t xml:space="preserve">Inn </t>
  </si>
  <si>
    <t>Ut</t>
  </si>
  <si>
    <t>Fravær</t>
  </si>
  <si>
    <t>Ord. timer</t>
  </si>
  <si>
    <t>Fleksitid</t>
  </si>
  <si>
    <t>Overtid 50%</t>
  </si>
  <si>
    <t>Overtid 100%</t>
  </si>
  <si>
    <t>Avspasering (OT)</t>
  </si>
  <si>
    <t>Kommentar (eks. arrangement, avspasering, ferie, sykdom)</t>
  </si>
  <si>
    <t>Opparbeidet fleksitid</t>
  </si>
  <si>
    <t>Overtid minutter</t>
  </si>
  <si>
    <t>Opparbeidet overtid</t>
  </si>
  <si>
    <t>Overtid timer</t>
  </si>
  <si>
    <t>Avspasering OT</t>
  </si>
  <si>
    <t>Overtid dager</t>
  </si>
  <si>
    <t>Fleksitid mot OT</t>
  </si>
  <si>
    <t>Fleksitid overføres til neste md</t>
  </si>
  <si>
    <t>Overtid overføres til neste md</t>
  </si>
  <si>
    <t>Overtid rest i år (med planlagt avspasering)</t>
  </si>
  <si>
    <t> 1. nyttårsdag</t>
  </si>
  <si>
    <t> Palmesøndag</t>
  </si>
  <si>
    <t> Skjærtorsdag</t>
  </si>
  <si>
    <t> Langfredag</t>
  </si>
  <si>
    <t> 1. påskedag</t>
  </si>
  <si>
    <t> 2. påskedag</t>
  </si>
  <si>
    <t>Arbeidernes dag</t>
  </si>
  <si>
    <t> Kristi Himmelfartsdag</t>
  </si>
  <si>
    <t> Grunnlovsdag</t>
  </si>
  <si>
    <t> 1. pinsedag</t>
  </si>
  <si>
    <t> 2. pinsedag</t>
  </si>
  <si>
    <t>Julaften</t>
  </si>
  <si>
    <t> 1. juledag</t>
  </si>
  <si>
    <t> 2. juledag</t>
  </si>
  <si>
    <t>Nyttårsaften</t>
  </si>
  <si>
    <t>Normalarbeidsuke 37,5 timer</t>
  </si>
  <si>
    <t>Timer per dag</t>
  </si>
  <si>
    <t>Timeliste for ansatte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</si>
</sst>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m\/d\/yyyy\ h:\ mm\ AM/PM"/>
    <numFmt numFmtId="165" formatCode="dddd\ d/\ mmm"/>
    <numFmt numFmtId="166" formatCode="[h]:mm"/>
    <numFmt numFmtId="167" formatCode="0&quot; dager&quot;"/>
    <numFmt numFmtId="168" formatCode="0.0&quot; dager&quot;"/>
    <numFmt numFmtId="169" formatCode="0.0&quot; ganger &quot;"/>
    <numFmt numFmtId="170" formatCode="mmmm"/>
    <numFmt numFmtId="171" formatCode="0.000"/>
    <numFmt numFmtId="172" formatCode="h&quot; timer&quot;"/>
    <numFmt numFmtId="173" formatCode="00&quot; min&quot;"/>
    <numFmt numFmtId="174" formatCode="0&quot; min&quot;"/>
    <numFmt numFmtId="175" formatCode="0&quot; ganger &quot;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0" fontId="2" fillId="0" borderId="0" xfId="0" applyNumberFormat="1" applyFont="1"/>
    <xf numFmtId="0" fontId="2" fillId="0" borderId="0" xfId="0" applyNumberFormat="1" applyFont="1" applyBorder="1"/>
    <xf numFmtId="0" fontId="1" fillId="0" borderId="0" xfId="0" applyNumberFormat="1" applyFont="1"/>
    <xf numFmtId="17" fontId="2" fillId="0" borderId="0" xfId="0" applyNumberFormat="1" applyFont="1" applyBorder="1"/>
    <xf numFmtId="0" fontId="2" fillId="0" borderId="1" xfId="0" applyNumberFormat="1" applyFont="1" applyBorder="1"/>
    <xf numFmtId="0" fontId="3" fillId="0" borderId="0" xfId="0" applyNumberFormat="1" applyFont="1"/>
    <xf numFmtId="0" fontId="2" fillId="0" borderId="0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right"/>
    </xf>
    <xf numFmtId="49" fontId="1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49" fontId="2" fillId="0" borderId="0" xfId="0" applyNumberFormat="1" applyFont="1"/>
    <xf numFmtId="49" fontId="2" fillId="0" borderId="0" xfId="0" applyNumberFormat="1" applyFont="1" applyBorder="1"/>
    <xf numFmtId="49" fontId="1" fillId="0" borderId="0" xfId="0" applyNumberFormat="1" applyFont="1" applyBorder="1"/>
    <xf numFmtId="164" fontId="1" fillId="0" borderId="0" xfId="0" applyNumberFormat="1" applyFont="1" applyBorder="1"/>
    <xf numFmtId="20" fontId="2" fillId="0" borderId="1" xfId="0" applyNumberFormat="1" applyFont="1" applyBorder="1" applyAlignment="1">
      <alignment horizontal="left"/>
    </xf>
    <xf numFmtId="166" fontId="2" fillId="0" borderId="1" xfId="0" applyNumberFormat="1" applyFont="1" applyBorder="1"/>
    <xf numFmtId="166" fontId="2" fillId="0" borderId="0" xfId="0" applyNumberFormat="1" applyFont="1"/>
    <xf numFmtId="20" fontId="1" fillId="0" borderId="0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166" fontId="2" fillId="0" borderId="0" xfId="0" applyNumberFormat="1" applyFont="1" applyBorder="1" applyAlignment="1">
      <alignment horizontal="center"/>
    </xf>
    <xf numFmtId="20" fontId="2" fillId="3" borderId="1" xfId="0" applyNumberFormat="1" applyFont="1" applyFill="1" applyBorder="1"/>
    <xf numFmtId="20" fontId="2" fillId="4" borderId="1" xfId="0" applyNumberFormat="1" applyFont="1" applyFill="1" applyBorder="1"/>
    <xf numFmtId="20" fontId="2" fillId="5" borderId="1" xfId="0" applyNumberFormat="1" applyFont="1" applyFill="1" applyBorder="1"/>
    <xf numFmtId="166" fontId="2" fillId="6" borderId="1" xfId="0" applyNumberFormat="1" applyFont="1" applyFill="1" applyBorder="1"/>
    <xf numFmtId="165" fontId="2" fillId="2" borderId="3" xfId="0" applyNumberFormat="1" applyFont="1" applyFill="1" applyBorder="1" applyAlignment="1">
      <alignment horizontal="left"/>
    </xf>
    <xf numFmtId="20" fontId="2" fillId="0" borderId="3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center"/>
    </xf>
    <xf numFmtId="166" fontId="2" fillId="0" borderId="3" xfId="0" applyNumberFormat="1" applyFont="1" applyBorder="1"/>
    <xf numFmtId="20" fontId="2" fillId="3" borderId="3" xfId="0" applyNumberFormat="1" applyFont="1" applyFill="1" applyBorder="1"/>
    <xf numFmtId="20" fontId="2" fillId="4" borderId="3" xfId="0" applyNumberFormat="1" applyFont="1" applyFill="1" applyBorder="1"/>
    <xf numFmtId="20" fontId="2" fillId="5" borderId="3" xfId="0" applyNumberFormat="1" applyFont="1" applyFill="1" applyBorder="1"/>
    <xf numFmtId="166" fontId="2" fillId="6" borderId="3" xfId="0" applyNumberFormat="1" applyFont="1" applyFill="1" applyBorder="1"/>
    <xf numFmtId="0" fontId="2" fillId="0" borderId="3" xfId="0" applyNumberFormat="1" applyFont="1" applyBorder="1"/>
    <xf numFmtId="0" fontId="1" fillId="2" borderId="2" xfId="0" applyNumberFormat="1" applyFont="1" applyFill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/>
    <xf numFmtId="49" fontId="1" fillId="0" borderId="2" xfId="0" applyNumberFormat="1" applyFont="1" applyBorder="1"/>
    <xf numFmtId="0" fontId="1" fillId="3" borderId="2" xfId="0" applyNumberFormat="1" applyFont="1" applyFill="1" applyBorder="1"/>
    <xf numFmtId="0" fontId="1" fillId="4" borderId="2" xfId="0" applyNumberFormat="1" applyFont="1" applyFill="1" applyBorder="1"/>
    <xf numFmtId="0" fontId="1" fillId="5" borderId="2" xfId="0" applyNumberFormat="1" applyFont="1" applyFill="1" applyBorder="1"/>
    <xf numFmtId="49" fontId="1" fillId="6" borderId="2" xfId="0" applyNumberFormat="1" applyFont="1" applyFill="1" applyBorder="1"/>
    <xf numFmtId="0" fontId="2" fillId="0" borderId="4" xfId="0" applyNumberFormat="1" applyFont="1" applyBorder="1"/>
    <xf numFmtId="0" fontId="2" fillId="0" borderId="5" xfId="0" applyNumberFormat="1" applyFont="1" applyBorder="1"/>
    <xf numFmtId="0" fontId="2" fillId="0" borderId="6" xfId="0" applyNumberFormat="1" applyFont="1" applyFill="1" applyBorder="1"/>
    <xf numFmtId="166" fontId="2" fillId="0" borderId="7" xfId="0" applyNumberFormat="1" applyFont="1" applyBorder="1"/>
    <xf numFmtId="166" fontId="2" fillId="0" borderId="8" xfId="0" applyNumberFormat="1" applyFont="1" applyBorder="1"/>
    <xf numFmtId="0" fontId="2" fillId="0" borderId="9" xfId="0" applyNumberFormat="1" applyFont="1" applyFill="1" applyBorder="1"/>
    <xf numFmtId="0" fontId="2" fillId="0" borderId="10" xfId="0" applyNumberFormat="1" applyFont="1" applyBorder="1"/>
    <xf numFmtId="166" fontId="2" fillId="0" borderId="11" xfId="0" applyNumberFormat="1" applyFont="1" applyBorder="1"/>
    <xf numFmtId="167" fontId="2" fillId="0" borderId="0" xfId="0" applyNumberFormat="1" applyFont="1"/>
    <xf numFmtId="168" fontId="2" fillId="0" borderId="0" xfId="0" applyNumberFormat="1" applyFont="1"/>
    <xf numFmtId="20" fontId="2" fillId="0" borderId="1" xfId="0" applyNumberFormat="1" applyFont="1" applyBorder="1" applyAlignment="1">
      <alignment horizontal="center"/>
    </xf>
    <xf numFmtId="169" fontId="2" fillId="0" borderId="0" xfId="0" applyNumberFormat="1" applyFont="1"/>
    <xf numFmtId="165" fontId="1" fillId="0" borderId="0" xfId="0" applyNumberFormat="1" applyFont="1" applyBorder="1"/>
    <xf numFmtId="170" fontId="1" fillId="0" borderId="0" xfId="0" applyNumberFormat="1" applyFont="1" applyBorder="1"/>
    <xf numFmtId="20" fontId="2" fillId="0" borderId="0" xfId="0" applyNumberFormat="1" applyFont="1"/>
    <xf numFmtId="14" fontId="0" fillId="0" borderId="0" xfId="0" applyNumberFormat="1"/>
    <xf numFmtId="165" fontId="4" fillId="0" borderId="0" xfId="0" applyNumberFormat="1" applyFont="1"/>
    <xf numFmtId="171" fontId="2" fillId="0" borderId="0" xfId="0" applyNumberFormat="1" applyFont="1"/>
    <xf numFmtId="172" fontId="2" fillId="0" borderId="0" xfId="0" applyNumberFormat="1" applyFont="1"/>
    <xf numFmtId="173" fontId="2" fillId="0" borderId="0" xfId="0" applyNumberFormat="1" applyFont="1" applyBorder="1" applyAlignment="1">
      <alignment horizontal="center"/>
    </xf>
    <xf numFmtId="174" fontId="2" fillId="0" borderId="0" xfId="0" applyNumberFormat="1" applyFont="1"/>
    <xf numFmtId="20" fontId="2" fillId="0" borderId="1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wrapText="1"/>
    </xf>
    <xf numFmtId="175" fontId="2" fillId="0" borderId="0" xfId="0" applyNumberFormat="1" applyFont="1"/>
    <xf numFmtId="20" fontId="0" fillId="0" borderId="1" xfId="0" applyNumberFormat="1" applyBorder="1" applyAlignment="1">
      <alignment horizontal="left"/>
    </xf>
    <xf numFmtId="0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27">
    <dxf>
      <font>
        <color rgb="FFFF0000"/>
      </font>
    </dxf>
    <dxf>
      <font>
        <b val="0"/>
        <i/>
        <color theme="1" tint="0.499984740745262"/>
      </font>
    </dxf>
    <dxf>
      <font>
        <color rgb="FFFF0000"/>
      </font>
    </dxf>
    <dxf>
      <font>
        <b val="0"/>
        <i/>
        <color theme="1" tint="0.499984740745262"/>
      </font>
    </dxf>
    <dxf>
      <font>
        <color rgb="FFFF0000"/>
      </font>
    </dxf>
    <dxf>
      <font>
        <b val="0"/>
        <i/>
        <color theme="1" tint="0.499984740745262"/>
      </font>
    </dxf>
    <dxf>
      <font>
        <color rgb="FFFF0000"/>
      </font>
    </dxf>
    <dxf>
      <font>
        <b val="0"/>
        <i/>
        <color theme="1" tint="0.499984740745262"/>
      </font>
    </dxf>
    <dxf>
      <font>
        <color rgb="FFFF0000"/>
      </font>
    </dxf>
    <dxf>
      <font>
        <b val="0"/>
        <i/>
        <color theme="1" tint="0.499984740745262"/>
      </font>
    </dxf>
    <dxf>
      <font>
        <color rgb="FFFF0000"/>
      </font>
    </dxf>
    <dxf>
      <font>
        <b val="0"/>
        <i/>
        <color theme="1" tint="0.499984740745262"/>
      </font>
    </dxf>
    <dxf>
      <font>
        <color rgb="FFFF0000"/>
      </font>
    </dxf>
    <dxf>
      <font>
        <b val="0"/>
        <i/>
        <color theme="1" tint="0.499984740745262"/>
      </font>
    </dxf>
    <dxf>
      <font>
        <color rgb="FFFF0000"/>
      </font>
    </dxf>
    <dxf>
      <font>
        <b val="0"/>
        <i/>
        <color theme="1" tint="0.499984740745262"/>
      </font>
    </dxf>
    <dxf>
      <font>
        <color rgb="FFFF0000"/>
      </font>
    </dxf>
    <dxf>
      <font>
        <b val="0"/>
        <i/>
        <color theme="1" tint="0.499984740745262"/>
      </font>
    </dxf>
    <dxf>
      <font>
        <color rgb="FFFF0000"/>
      </font>
    </dxf>
    <dxf>
      <font>
        <b val="0"/>
        <i/>
        <color theme="1" tint="0.499984740745262"/>
      </font>
    </dxf>
    <dxf>
      <font>
        <color rgb="FFFF0000"/>
      </font>
    </dxf>
    <dxf>
      <font>
        <b val="0"/>
        <i/>
        <color theme="1" tint="0.499984740745262"/>
      </font>
    </dxf>
    <dxf>
      <font>
        <color rgb="FFFF000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2512-1FFD-4ED5-BFC3-F8012F825A43}">
  <dimension ref="A1:Q49"/>
  <sheetViews>
    <sheetView tabSelected="1" workbookViewId="0">
      <selection activeCell="P38" sqref="P38"/>
    </sheetView>
  </sheetViews>
  <sheetFormatPr baseColWidth="10" defaultColWidth="18.140625" defaultRowHeight="12.75" x14ac:dyDescent="0.2"/>
  <cols>
    <col min="1" max="1" width="15" style="3" customWidth="1"/>
    <col min="2" max="2" width="9.5703125" style="3" customWidth="1"/>
    <col min="3" max="3" width="6.7109375" style="15" customWidth="1"/>
    <col min="4" max="4" width="7.42578125" style="3" bestFit="1" customWidth="1"/>
    <col min="5" max="5" width="12.42578125" style="3" bestFit="1" customWidth="1"/>
    <col min="6" max="6" width="14.28515625" style="15" customWidth="1"/>
    <col min="7" max="7" width="8.5703125" style="3" customWidth="1"/>
    <col min="8" max="8" width="8.140625" style="3" customWidth="1"/>
    <col min="9" max="9" width="11.7109375" style="3" customWidth="1"/>
    <col min="10" max="10" width="8.140625" style="3" customWidth="1"/>
    <col min="11" max="11" width="7" style="3" customWidth="1"/>
    <col min="12" max="12" width="18.140625" style="3"/>
    <col min="13" max="13" width="10.140625" style="3" customWidth="1"/>
    <col min="14" max="15" width="18.140625" style="3"/>
    <col min="16" max="16" width="59.5703125" style="3" bestFit="1" customWidth="1"/>
    <col min="17" max="16384" width="18.140625" style="3"/>
  </cols>
  <sheetData>
    <row r="1" spans="1:17" x14ac:dyDescent="0.2">
      <c r="A1" s="1" t="s">
        <v>49</v>
      </c>
      <c r="B1" s="2"/>
      <c r="C1" s="13"/>
      <c r="D1" s="2"/>
      <c r="E1" s="59">
        <f>A9</f>
        <v>42004</v>
      </c>
      <c r="F1" s="17"/>
      <c r="G1" s="2"/>
      <c r="H1" s="2"/>
      <c r="O1" s="3" t="s">
        <v>0</v>
      </c>
      <c r="P1" s="3" t="s">
        <v>1</v>
      </c>
    </row>
    <row r="2" spans="1:17" x14ac:dyDescent="0.2">
      <c r="A2" s="1" t="s">
        <v>47</v>
      </c>
      <c r="B2" s="18"/>
      <c r="D2" s="13"/>
      <c r="E2" s="71" t="s">
        <v>48</v>
      </c>
      <c r="F2" s="22">
        <v>0.3125</v>
      </c>
      <c r="G2" s="60"/>
      <c r="H2" s="5" t="s">
        <v>2</v>
      </c>
      <c r="K2" s="24">
        <v>0</v>
      </c>
      <c r="M2" s="5" t="s">
        <v>3</v>
      </c>
      <c r="O2" s="54">
        <v>0</v>
      </c>
      <c r="P2" s="54">
        <f>25-O2</f>
        <v>25</v>
      </c>
    </row>
    <row r="3" spans="1:17" x14ac:dyDescent="0.2">
      <c r="A3" s="1" t="s">
        <v>6</v>
      </c>
      <c r="B3" s="2"/>
      <c r="C3" s="13"/>
      <c r="D3" s="2"/>
      <c r="E3" s="2"/>
      <c r="F3" s="22"/>
      <c r="H3" s="5" t="s">
        <v>4</v>
      </c>
      <c r="K3" s="24">
        <v>0</v>
      </c>
      <c r="M3" s="5" t="s">
        <v>5</v>
      </c>
      <c r="O3" s="54">
        <v>0</v>
      </c>
      <c r="P3" s="54">
        <f>5-O3</f>
        <v>5</v>
      </c>
    </row>
    <row r="4" spans="1:17" x14ac:dyDescent="0.2">
      <c r="A4" s="1" t="s">
        <v>7</v>
      </c>
      <c r="B4" s="4"/>
      <c r="C4" s="14"/>
      <c r="D4" s="4"/>
      <c r="E4" s="4"/>
      <c r="F4" s="16"/>
      <c r="G4" s="5"/>
      <c r="H4" s="4"/>
      <c r="I4" s="1"/>
      <c r="M4" s="3" t="s">
        <v>9</v>
      </c>
      <c r="O4" s="54">
        <v>0</v>
      </c>
      <c r="P4" s="54">
        <f>14-O4</f>
        <v>14</v>
      </c>
    </row>
    <row r="5" spans="1:17" x14ac:dyDescent="0.2">
      <c r="A5" s="1"/>
      <c r="B5" s="4"/>
      <c r="C5" s="14"/>
      <c r="D5" s="4"/>
      <c r="E5" s="4"/>
      <c r="F5" s="16"/>
      <c r="G5" s="5"/>
      <c r="H5" s="4"/>
      <c r="I5" s="1"/>
      <c r="M5" s="3" t="s">
        <v>10</v>
      </c>
      <c r="O5" s="54">
        <v>0</v>
      </c>
      <c r="P5" s="54">
        <f>10-O5</f>
        <v>10</v>
      </c>
    </row>
    <row r="6" spans="1:17" x14ac:dyDescent="0.2">
      <c r="A6" s="1"/>
      <c r="B6" s="4"/>
      <c r="C6" s="14"/>
      <c r="D6" s="4"/>
      <c r="E6" s="4"/>
      <c r="F6" s="16"/>
      <c r="G6" s="5"/>
      <c r="H6" s="4"/>
      <c r="I6" s="1"/>
      <c r="M6" s="3" t="s">
        <v>11</v>
      </c>
      <c r="O6" s="69">
        <v>0</v>
      </c>
      <c r="P6" s="69">
        <f>6-O6</f>
        <v>6</v>
      </c>
      <c r="Q6" s="8"/>
    </row>
    <row r="7" spans="1:17" x14ac:dyDescent="0.2">
      <c r="J7" s="6"/>
    </row>
    <row r="8" spans="1:17" s="2" customFormat="1" ht="13.5" thickBot="1" x14ac:dyDescent="0.25">
      <c r="A8" s="38" t="s">
        <v>12</v>
      </c>
      <c r="B8" s="39" t="s">
        <v>13</v>
      </c>
      <c r="C8" s="40" t="s">
        <v>14</v>
      </c>
      <c r="D8" s="40" t="s">
        <v>15</v>
      </c>
      <c r="E8" s="41" t="s">
        <v>16</v>
      </c>
      <c r="F8" s="42" t="s">
        <v>17</v>
      </c>
      <c r="G8" s="39" t="s">
        <v>13</v>
      </c>
      <c r="H8" s="40" t="s">
        <v>14</v>
      </c>
      <c r="I8" s="43" t="s">
        <v>18</v>
      </c>
      <c r="J8" s="39" t="s">
        <v>13</v>
      </c>
      <c r="K8" s="40" t="s">
        <v>14</v>
      </c>
      <c r="L8" s="44" t="s">
        <v>19</v>
      </c>
      <c r="M8" s="39" t="s">
        <v>13</v>
      </c>
      <c r="N8" s="40" t="s">
        <v>14</v>
      </c>
      <c r="O8" s="45" t="s">
        <v>20</v>
      </c>
      <c r="P8" s="40" t="s">
        <v>21</v>
      </c>
    </row>
    <row r="9" spans="1:17" s="2" customFormat="1" x14ac:dyDescent="0.2">
      <c r="A9" s="29">
        <v>42004</v>
      </c>
      <c r="B9" s="30"/>
      <c r="C9" s="30"/>
      <c r="D9" s="31"/>
      <c r="E9" s="32">
        <f t="shared" ref="E9:E39" si="0">C9-B9</f>
        <v>0</v>
      </c>
      <c r="F9" s="33">
        <f t="shared" ref="F9:F39" si="1">IF(E9&gt;0,E9-$F$2,0)</f>
        <v>0</v>
      </c>
      <c r="G9" s="30"/>
      <c r="H9" s="30"/>
      <c r="I9" s="34">
        <f t="shared" ref="I9:I39" si="2">(H9-G9)*1.5</f>
        <v>0</v>
      </c>
      <c r="J9" s="30"/>
      <c r="K9" s="30"/>
      <c r="L9" s="35">
        <f t="shared" ref="L9:L39" si="3">(K9-J9)*2</f>
        <v>0</v>
      </c>
      <c r="M9" s="30"/>
      <c r="N9" s="30"/>
      <c r="O9" s="36">
        <f t="shared" ref="O9:O10" si="4">N9-M9</f>
        <v>0</v>
      </c>
      <c r="P9" s="37"/>
      <c r="Q9" s="58"/>
    </row>
    <row r="10" spans="1:17" s="2" customFormat="1" x14ac:dyDescent="0.2">
      <c r="A10" s="29">
        <v>42005</v>
      </c>
      <c r="B10" s="19"/>
      <c r="C10" s="19"/>
      <c r="D10" s="10"/>
      <c r="E10" s="32">
        <f t="shared" si="0"/>
        <v>0</v>
      </c>
      <c r="F10" s="33">
        <f t="shared" si="1"/>
        <v>0</v>
      </c>
      <c r="G10" s="19"/>
      <c r="H10" s="19"/>
      <c r="I10" s="26">
        <f t="shared" si="2"/>
        <v>0</v>
      </c>
      <c r="J10" s="19"/>
      <c r="K10" s="19"/>
      <c r="L10" s="27">
        <f t="shared" si="3"/>
        <v>0</v>
      </c>
      <c r="M10" s="30"/>
      <c r="N10" s="30"/>
      <c r="O10" s="28">
        <f t="shared" si="4"/>
        <v>0</v>
      </c>
      <c r="P10" s="7"/>
    </row>
    <row r="11" spans="1:17" s="4" customFormat="1" x14ac:dyDescent="0.2">
      <c r="A11" s="29">
        <v>42006</v>
      </c>
      <c r="B11" s="19"/>
      <c r="C11" s="19"/>
      <c r="D11" s="56"/>
      <c r="E11" s="32">
        <f t="shared" si="0"/>
        <v>0</v>
      </c>
      <c r="F11" s="33">
        <f t="shared" si="1"/>
        <v>0</v>
      </c>
      <c r="G11" s="19"/>
      <c r="H11" s="19"/>
      <c r="I11" s="26">
        <f t="shared" si="2"/>
        <v>0</v>
      </c>
      <c r="J11" s="19"/>
      <c r="K11" s="19"/>
      <c r="L11" s="27">
        <f t="shared" si="3"/>
        <v>0</v>
      </c>
      <c r="M11" s="30"/>
      <c r="N11" s="30"/>
      <c r="O11" s="28">
        <f>N11-M11</f>
        <v>0</v>
      </c>
      <c r="P11" s="7"/>
    </row>
    <row r="12" spans="1:17" s="4" customFormat="1" x14ac:dyDescent="0.2">
      <c r="A12" s="29">
        <v>42007</v>
      </c>
      <c r="B12" s="19"/>
      <c r="C12" s="19"/>
      <c r="D12" s="10"/>
      <c r="E12" s="32">
        <f t="shared" si="0"/>
        <v>0</v>
      </c>
      <c r="F12" s="33">
        <f t="shared" si="1"/>
        <v>0</v>
      </c>
      <c r="G12" s="19"/>
      <c r="H12" s="19"/>
      <c r="I12" s="26">
        <f t="shared" si="2"/>
        <v>0</v>
      </c>
      <c r="J12" s="19"/>
      <c r="K12" s="19"/>
      <c r="L12" s="27">
        <f t="shared" si="3"/>
        <v>0</v>
      </c>
      <c r="M12" s="19"/>
      <c r="N12" s="19"/>
      <c r="O12" s="28">
        <f>N12-M12</f>
        <v>0</v>
      </c>
      <c r="P12" s="7"/>
    </row>
    <row r="13" spans="1:17" s="4" customFormat="1" x14ac:dyDescent="0.2">
      <c r="A13" s="29">
        <v>42008</v>
      </c>
      <c r="B13" s="19"/>
      <c r="C13" s="19"/>
      <c r="D13" s="10"/>
      <c r="E13" s="32">
        <f t="shared" si="0"/>
        <v>0</v>
      </c>
      <c r="F13" s="33">
        <f t="shared" si="1"/>
        <v>0</v>
      </c>
      <c r="G13" s="19"/>
      <c r="H13" s="19"/>
      <c r="I13" s="26">
        <f t="shared" si="2"/>
        <v>0</v>
      </c>
      <c r="J13" s="19"/>
      <c r="K13" s="19"/>
      <c r="L13" s="27">
        <f t="shared" si="3"/>
        <v>0</v>
      </c>
      <c r="M13" s="19"/>
      <c r="N13" s="19"/>
      <c r="O13" s="28">
        <f>N13-M13</f>
        <v>0</v>
      </c>
      <c r="P13" s="23"/>
    </row>
    <row r="14" spans="1:17" s="4" customFormat="1" x14ac:dyDescent="0.2">
      <c r="A14" s="29">
        <v>42009</v>
      </c>
      <c r="B14" s="19"/>
      <c r="C14" s="19"/>
      <c r="D14" s="56"/>
      <c r="E14" s="32">
        <f t="shared" si="0"/>
        <v>0</v>
      </c>
      <c r="F14" s="33">
        <f t="shared" si="1"/>
        <v>0</v>
      </c>
      <c r="G14" s="19"/>
      <c r="H14" s="19"/>
      <c r="I14" s="26">
        <f t="shared" si="2"/>
        <v>0</v>
      </c>
      <c r="J14" s="19"/>
      <c r="K14" s="19"/>
      <c r="L14" s="27">
        <f t="shared" si="3"/>
        <v>0</v>
      </c>
      <c r="M14" s="19"/>
      <c r="N14" s="19"/>
      <c r="O14" s="28">
        <f t="shared" ref="O14:O38" si="5">N14-M14</f>
        <v>0</v>
      </c>
      <c r="P14" s="7"/>
    </row>
    <row r="15" spans="1:17" s="4" customFormat="1" x14ac:dyDescent="0.2">
      <c r="A15" s="29">
        <v>42010</v>
      </c>
      <c r="B15" s="19"/>
      <c r="C15" s="19"/>
      <c r="D15" s="10"/>
      <c r="E15" s="32">
        <f t="shared" si="0"/>
        <v>0</v>
      </c>
      <c r="F15" s="33">
        <f t="shared" si="1"/>
        <v>0</v>
      </c>
      <c r="G15" s="19"/>
      <c r="H15" s="19"/>
      <c r="I15" s="26">
        <f t="shared" si="2"/>
        <v>0</v>
      </c>
      <c r="J15" s="19"/>
      <c r="K15" s="19"/>
      <c r="L15" s="27">
        <f t="shared" si="3"/>
        <v>0</v>
      </c>
      <c r="M15" s="19"/>
      <c r="N15" s="19"/>
      <c r="O15" s="28">
        <f t="shared" si="5"/>
        <v>0</v>
      </c>
      <c r="P15" s="7"/>
    </row>
    <row r="16" spans="1:17" s="4" customFormat="1" x14ac:dyDescent="0.2">
      <c r="A16" s="29">
        <v>42011</v>
      </c>
      <c r="B16" s="19"/>
      <c r="C16" s="19"/>
      <c r="D16" s="56"/>
      <c r="E16" s="32">
        <f t="shared" si="0"/>
        <v>0</v>
      </c>
      <c r="F16" s="33">
        <f t="shared" si="1"/>
        <v>0</v>
      </c>
      <c r="G16" s="19"/>
      <c r="H16" s="19"/>
      <c r="I16" s="26">
        <f t="shared" si="2"/>
        <v>0</v>
      </c>
      <c r="J16" s="19"/>
      <c r="K16" s="19"/>
      <c r="L16" s="27">
        <f t="shared" si="3"/>
        <v>0</v>
      </c>
      <c r="M16" s="19"/>
      <c r="N16" s="19"/>
      <c r="O16" s="28">
        <f t="shared" si="5"/>
        <v>0</v>
      </c>
      <c r="P16" s="7"/>
    </row>
    <row r="17" spans="1:16" s="4" customFormat="1" x14ac:dyDescent="0.2">
      <c r="A17" s="29">
        <v>42012</v>
      </c>
      <c r="B17" s="19"/>
      <c r="C17" s="19"/>
      <c r="D17" s="11"/>
      <c r="E17" s="32">
        <f t="shared" si="0"/>
        <v>0</v>
      </c>
      <c r="F17" s="33">
        <f t="shared" si="1"/>
        <v>0</v>
      </c>
      <c r="G17" s="19"/>
      <c r="H17" s="19"/>
      <c r="I17" s="26">
        <f t="shared" si="2"/>
        <v>0</v>
      </c>
      <c r="J17" s="19"/>
      <c r="K17" s="19"/>
      <c r="L17" s="27">
        <f t="shared" si="3"/>
        <v>0</v>
      </c>
      <c r="M17" s="30"/>
      <c r="N17" s="30"/>
      <c r="O17" s="28">
        <f t="shared" si="5"/>
        <v>0</v>
      </c>
      <c r="P17" s="7"/>
    </row>
    <row r="18" spans="1:16" s="4" customFormat="1" x14ac:dyDescent="0.2">
      <c r="A18" s="29">
        <v>42013</v>
      </c>
      <c r="B18" s="19"/>
      <c r="C18" s="19"/>
      <c r="D18" s="56"/>
      <c r="E18" s="32">
        <f t="shared" si="0"/>
        <v>0</v>
      </c>
      <c r="F18" s="33">
        <f t="shared" si="1"/>
        <v>0</v>
      </c>
      <c r="G18" s="19"/>
      <c r="H18" s="19"/>
      <c r="I18" s="26">
        <f t="shared" si="2"/>
        <v>0</v>
      </c>
      <c r="J18" s="19"/>
      <c r="K18" s="19"/>
      <c r="L18" s="27">
        <f t="shared" si="3"/>
        <v>0</v>
      </c>
      <c r="M18" s="30"/>
      <c r="N18" s="30"/>
      <c r="O18" s="28">
        <f t="shared" si="5"/>
        <v>0</v>
      </c>
      <c r="P18" s="7"/>
    </row>
    <row r="19" spans="1:16" s="4" customFormat="1" x14ac:dyDescent="0.2">
      <c r="A19" s="29">
        <v>42014</v>
      </c>
      <c r="B19" s="19"/>
      <c r="C19" s="19"/>
      <c r="D19" s="11"/>
      <c r="E19" s="32">
        <f t="shared" si="0"/>
        <v>0</v>
      </c>
      <c r="F19" s="33">
        <f t="shared" si="1"/>
        <v>0</v>
      </c>
      <c r="G19" s="19"/>
      <c r="H19" s="19"/>
      <c r="I19" s="26">
        <f t="shared" si="2"/>
        <v>0</v>
      </c>
      <c r="J19" s="19"/>
      <c r="K19" s="19"/>
      <c r="L19" s="27">
        <f t="shared" si="3"/>
        <v>0</v>
      </c>
      <c r="M19" s="19"/>
      <c r="N19" s="19"/>
      <c r="O19" s="28">
        <f t="shared" si="5"/>
        <v>0</v>
      </c>
      <c r="P19" s="7"/>
    </row>
    <row r="20" spans="1:16" s="4" customFormat="1" x14ac:dyDescent="0.2">
      <c r="A20" s="29">
        <v>42015</v>
      </c>
      <c r="B20" s="19"/>
      <c r="C20" s="19"/>
      <c r="D20" s="10"/>
      <c r="E20" s="32">
        <f t="shared" si="0"/>
        <v>0</v>
      </c>
      <c r="F20" s="33">
        <f t="shared" si="1"/>
        <v>0</v>
      </c>
      <c r="G20" s="19"/>
      <c r="H20" s="19"/>
      <c r="I20" s="26">
        <f t="shared" si="2"/>
        <v>0</v>
      </c>
      <c r="J20" s="19"/>
      <c r="K20" s="19"/>
      <c r="L20" s="27">
        <f t="shared" si="3"/>
        <v>0</v>
      </c>
      <c r="M20" s="19"/>
      <c r="N20" s="19"/>
      <c r="O20" s="28">
        <f t="shared" si="5"/>
        <v>0</v>
      </c>
      <c r="P20" s="7"/>
    </row>
    <row r="21" spans="1:16" s="4" customFormat="1" x14ac:dyDescent="0.2">
      <c r="A21" s="29">
        <v>42016</v>
      </c>
      <c r="B21" s="19"/>
      <c r="C21" s="19"/>
      <c r="D21" s="11"/>
      <c r="E21" s="32">
        <f t="shared" si="0"/>
        <v>0</v>
      </c>
      <c r="F21" s="33">
        <f t="shared" si="1"/>
        <v>0</v>
      </c>
      <c r="G21" s="19"/>
      <c r="H21" s="19"/>
      <c r="I21" s="26">
        <f t="shared" si="2"/>
        <v>0</v>
      </c>
      <c r="J21" s="19"/>
      <c r="K21" s="19"/>
      <c r="L21" s="27">
        <f t="shared" si="3"/>
        <v>0</v>
      </c>
      <c r="M21" s="19"/>
      <c r="N21" s="19"/>
      <c r="O21" s="28">
        <f t="shared" si="5"/>
        <v>0</v>
      </c>
      <c r="P21" s="7"/>
    </row>
    <row r="22" spans="1:16" s="4" customFormat="1" x14ac:dyDescent="0.2">
      <c r="A22" s="29">
        <v>42017</v>
      </c>
      <c r="B22" s="19"/>
      <c r="C22" s="19"/>
      <c r="D22" s="11"/>
      <c r="E22" s="32">
        <f t="shared" si="0"/>
        <v>0</v>
      </c>
      <c r="F22" s="33">
        <f t="shared" si="1"/>
        <v>0</v>
      </c>
      <c r="G22" s="19"/>
      <c r="H22" s="19"/>
      <c r="I22" s="26">
        <f t="shared" si="2"/>
        <v>0</v>
      </c>
      <c r="J22" s="19"/>
      <c r="K22" s="19"/>
      <c r="L22" s="27">
        <f t="shared" si="3"/>
        <v>0</v>
      </c>
      <c r="M22" s="19"/>
      <c r="N22" s="19"/>
      <c r="O22" s="28">
        <f t="shared" si="5"/>
        <v>0</v>
      </c>
      <c r="P22" s="7"/>
    </row>
    <row r="23" spans="1:16" s="4" customFormat="1" x14ac:dyDescent="0.2">
      <c r="A23" s="29">
        <v>42018</v>
      </c>
      <c r="B23" s="19"/>
      <c r="C23" s="19"/>
      <c r="D23" s="11"/>
      <c r="E23" s="32">
        <f t="shared" si="0"/>
        <v>0</v>
      </c>
      <c r="F23" s="33">
        <f t="shared" si="1"/>
        <v>0</v>
      </c>
      <c r="G23" s="19"/>
      <c r="H23" s="19"/>
      <c r="I23" s="26">
        <f t="shared" si="2"/>
        <v>0</v>
      </c>
      <c r="J23" s="19"/>
      <c r="K23" s="19"/>
      <c r="L23" s="27">
        <f t="shared" si="3"/>
        <v>0</v>
      </c>
      <c r="M23" s="19"/>
      <c r="N23" s="19"/>
      <c r="O23" s="28">
        <f t="shared" si="5"/>
        <v>0</v>
      </c>
      <c r="P23" s="7"/>
    </row>
    <row r="24" spans="1:16" s="4" customFormat="1" x14ac:dyDescent="0.2">
      <c r="A24" s="29">
        <v>42019</v>
      </c>
      <c r="B24" s="19"/>
      <c r="C24" s="19"/>
      <c r="D24" s="11"/>
      <c r="E24" s="32">
        <f t="shared" si="0"/>
        <v>0</v>
      </c>
      <c r="F24" s="33">
        <f t="shared" si="1"/>
        <v>0</v>
      </c>
      <c r="G24" s="19"/>
      <c r="H24" s="19"/>
      <c r="I24" s="26">
        <f t="shared" si="2"/>
        <v>0</v>
      </c>
      <c r="J24" s="19"/>
      <c r="K24" s="19"/>
      <c r="L24" s="27">
        <f t="shared" si="3"/>
        <v>0</v>
      </c>
      <c r="M24" s="19"/>
      <c r="N24" s="19"/>
      <c r="O24" s="28">
        <f t="shared" si="5"/>
        <v>0</v>
      </c>
      <c r="P24" s="7"/>
    </row>
    <row r="25" spans="1:16" s="4" customFormat="1" x14ac:dyDescent="0.2">
      <c r="A25" s="29">
        <v>42020</v>
      </c>
      <c r="B25" s="19"/>
      <c r="C25" s="19"/>
      <c r="D25" s="11"/>
      <c r="E25" s="32">
        <f t="shared" si="0"/>
        <v>0</v>
      </c>
      <c r="F25" s="33">
        <f t="shared" si="1"/>
        <v>0</v>
      </c>
      <c r="G25" s="19"/>
      <c r="H25" s="19"/>
      <c r="I25" s="26">
        <f t="shared" si="2"/>
        <v>0</v>
      </c>
      <c r="J25" s="19"/>
      <c r="K25" s="19"/>
      <c r="L25" s="27">
        <f t="shared" si="3"/>
        <v>0</v>
      </c>
      <c r="M25" s="19"/>
      <c r="N25" s="19"/>
      <c r="O25" s="28">
        <f t="shared" si="5"/>
        <v>0</v>
      </c>
      <c r="P25" s="7"/>
    </row>
    <row r="26" spans="1:16" s="4" customFormat="1" x14ac:dyDescent="0.2">
      <c r="A26" s="29">
        <v>42021</v>
      </c>
      <c r="B26" s="19"/>
      <c r="C26" s="19"/>
      <c r="D26" s="11"/>
      <c r="E26" s="32">
        <f t="shared" si="0"/>
        <v>0</v>
      </c>
      <c r="F26" s="33">
        <f t="shared" si="1"/>
        <v>0</v>
      </c>
      <c r="G26" s="19"/>
      <c r="H26" s="19"/>
      <c r="I26" s="26">
        <f t="shared" si="2"/>
        <v>0</v>
      </c>
      <c r="J26" s="19"/>
      <c r="K26" s="19"/>
      <c r="L26" s="27">
        <f t="shared" si="3"/>
        <v>0</v>
      </c>
      <c r="M26" s="19"/>
      <c r="N26" s="19"/>
      <c r="O26" s="28">
        <f t="shared" si="5"/>
        <v>0</v>
      </c>
      <c r="P26" s="7"/>
    </row>
    <row r="27" spans="1:16" s="4" customFormat="1" x14ac:dyDescent="0.2">
      <c r="A27" s="29">
        <v>42022</v>
      </c>
      <c r="B27" s="19"/>
      <c r="C27" s="19"/>
      <c r="D27" s="67"/>
      <c r="E27" s="32">
        <f t="shared" si="0"/>
        <v>0</v>
      </c>
      <c r="F27" s="33">
        <f t="shared" si="1"/>
        <v>0</v>
      </c>
      <c r="G27" s="19"/>
      <c r="H27" s="19"/>
      <c r="I27" s="26">
        <f t="shared" si="2"/>
        <v>0</v>
      </c>
      <c r="J27" s="19"/>
      <c r="K27" s="19"/>
      <c r="L27" s="27">
        <f t="shared" si="3"/>
        <v>0</v>
      </c>
      <c r="M27" s="19"/>
      <c r="N27" s="19"/>
      <c r="O27" s="28">
        <f t="shared" si="5"/>
        <v>0</v>
      </c>
      <c r="P27" s="7"/>
    </row>
    <row r="28" spans="1:16" s="4" customFormat="1" x14ac:dyDescent="0.2">
      <c r="A28" s="29">
        <v>42023</v>
      </c>
      <c r="B28" s="19"/>
      <c r="C28" s="19"/>
      <c r="D28" s="11"/>
      <c r="E28" s="32">
        <f t="shared" si="0"/>
        <v>0</v>
      </c>
      <c r="F28" s="33">
        <f t="shared" si="1"/>
        <v>0</v>
      </c>
      <c r="G28" s="19"/>
      <c r="H28" s="19"/>
      <c r="I28" s="26">
        <f t="shared" si="2"/>
        <v>0</v>
      </c>
      <c r="J28" s="19"/>
      <c r="K28" s="19"/>
      <c r="L28" s="27">
        <f t="shared" si="3"/>
        <v>0</v>
      </c>
      <c r="M28" s="19"/>
      <c r="N28" s="19"/>
      <c r="O28" s="28">
        <f t="shared" si="5"/>
        <v>0</v>
      </c>
      <c r="P28" s="7"/>
    </row>
    <row r="29" spans="1:16" s="4" customFormat="1" x14ac:dyDescent="0.2">
      <c r="A29" s="29">
        <v>42024</v>
      </c>
      <c r="B29" s="19"/>
      <c r="C29" s="19"/>
      <c r="D29" s="11"/>
      <c r="E29" s="32">
        <f t="shared" si="0"/>
        <v>0</v>
      </c>
      <c r="F29" s="33">
        <f t="shared" si="1"/>
        <v>0</v>
      </c>
      <c r="G29" s="19"/>
      <c r="H29" s="19"/>
      <c r="I29" s="26">
        <f t="shared" si="2"/>
        <v>0</v>
      </c>
      <c r="J29" s="19"/>
      <c r="K29" s="19"/>
      <c r="L29" s="27">
        <f t="shared" si="3"/>
        <v>0</v>
      </c>
      <c r="M29" s="19"/>
      <c r="N29" s="19"/>
      <c r="O29" s="28">
        <f t="shared" si="5"/>
        <v>0</v>
      </c>
      <c r="P29" s="7"/>
    </row>
    <row r="30" spans="1:16" s="4" customFormat="1" x14ac:dyDescent="0.2">
      <c r="A30" s="29">
        <v>42025</v>
      </c>
      <c r="B30" s="19"/>
      <c r="C30" s="19"/>
      <c r="D30" s="11"/>
      <c r="E30" s="32">
        <f t="shared" si="0"/>
        <v>0</v>
      </c>
      <c r="F30" s="33">
        <f t="shared" si="1"/>
        <v>0</v>
      </c>
      <c r="G30" s="19"/>
      <c r="H30" s="19"/>
      <c r="I30" s="26">
        <f t="shared" si="2"/>
        <v>0</v>
      </c>
      <c r="J30" s="19"/>
      <c r="K30" s="19"/>
      <c r="L30" s="27">
        <f t="shared" si="3"/>
        <v>0</v>
      </c>
      <c r="M30" s="19"/>
      <c r="N30" s="19"/>
      <c r="O30" s="28">
        <f t="shared" si="5"/>
        <v>0</v>
      </c>
      <c r="P30" s="7"/>
    </row>
    <row r="31" spans="1:16" s="4" customFormat="1" x14ac:dyDescent="0.2">
      <c r="A31" s="29">
        <v>42026</v>
      </c>
      <c r="B31" s="19"/>
      <c r="C31" s="19"/>
      <c r="D31" s="11"/>
      <c r="E31" s="32">
        <f t="shared" si="0"/>
        <v>0</v>
      </c>
      <c r="F31" s="33">
        <f t="shared" si="1"/>
        <v>0</v>
      </c>
      <c r="G31" s="19"/>
      <c r="H31" s="19"/>
      <c r="I31" s="26">
        <f t="shared" si="2"/>
        <v>0</v>
      </c>
      <c r="J31" s="19"/>
      <c r="K31" s="19"/>
      <c r="L31" s="27">
        <f t="shared" si="3"/>
        <v>0</v>
      </c>
      <c r="M31" s="19"/>
      <c r="N31" s="19"/>
      <c r="O31" s="28">
        <f t="shared" si="5"/>
        <v>0</v>
      </c>
      <c r="P31" s="7"/>
    </row>
    <row r="32" spans="1:16" s="4" customFormat="1" x14ac:dyDescent="0.2">
      <c r="A32" s="29">
        <v>42027</v>
      </c>
      <c r="B32" s="19"/>
      <c r="C32" s="19"/>
      <c r="D32" s="67"/>
      <c r="E32" s="32">
        <f>C32-B32-D32</f>
        <v>0</v>
      </c>
      <c r="F32" s="33">
        <f t="shared" si="1"/>
        <v>0</v>
      </c>
      <c r="G32" s="19"/>
      <c r="H32" s="19"/>
      <c r="I32" s="26">
        <f t="shared" si="2"/>
        <v>0</v>
      </c>
      <c r="J32" s="19"/>
      <c r="K32" s="19"/>
      <c r="L32" s="27">
        <f t="shared" si="3"/>
        <v>0</v>
      </c>
      <c r="M32" s="19"/>
      <c r="N32" s="19"/>
      <c r="O32" s="28">
        <f t="shared" si="5"/>
        <v>0</v>
      </c>
      <c r="P32" s="7"/>
    </row>
    <row r="33" spans="1:16" s="4" customFormat="1" x14ac:dyDescent="0.2">
      <c r="A33" s="29">
        <v>42028</v>
      </c>
      <c r="B33" s="19"/>
      <c r="C33" s="19"/>
      <c r="D33" s="11"/>
      <c r="E33" s="32">
        <f t="shared" si="0"/>
        <v>0</v>
      </c>
      <c r="F33" s="33">
        <f t="shared" si="1"/>
        <v>0</v>
      </c>
      <c r="G33" s="19"/>
      <c r="H33" s="19"/>
      <c r="I33" s="26">
        <f t="shared" si="2"/>
        <v>0</v>
      </c>
      <c r="J33" s="19"/>
      <c r="K33" s="19"/>
      <c r="L33" s="27">
        <f t="shared" si="3"/>
        <v>0</v>
      </c>
      <c r="M33" s="19"/>
      <c r="N33" s="19"/>
      <c r="O33" s="28">
        <f t="shared" si="5"/>
        <v>0</v>
      </c>
      <c r="P33" s="7"/>
    </row>
    <row r="34" spans="1:16" s="4" customFormat="1" x14ac:dyDescent="0.2">
      <c r="A34" s="29">
        <v>42029</v>
      </c>
      <c r="B34" s="19"/>
      <c r="C34" s="19"/>
      <c r="D34" s="11"/>
      <c r="E34" s="32">
        <f t="shared" si="0"/>
        <v>0</v>
      </c>
      <c r="F34" s="33">
        <f t="shared" si="1"/>
        <v>0</v>
      </c>
      <c r="G34" s="19"/>
      <c r="H34" s="19"/>
      <c r="I34" s="26">
        <f t="shared" si="2"/>
        <v>0</v>
      </c>
      <c r="J34" s="19"/>
      <c r="K34" s="19"/>
      <c r="L34" s="27">
        <f t="shared" si="3"/>
        <v>0</v>
      </c>
      <c r="M34" s="19"/>
      <c r="N34" s="19"/>
      <c r="O34" s="28">
        <f t="shared" si="5"/>
        <v>0</v>
      </c>
      <c r="P34" s="7"/>
    </row>
    <row r="35" spans="1:16" s="4" customFormat="1" x14ac:dyDescent="0.2">
      <c r="A35" s="29">
        <v>42030</v>
      </c>
      <c r="B35" s="19"/>
      <c r="C35" s="19"/>
      <c r="D35" s="11"/>
      <c r="E35" s="32">
        <f t="shared" si="0"/>
        <v>0</v>
      </c>
      <c r="F35" s="33">
        <f t="shared" si="1"/>
        <v>0</v>
      </c>
      <c r="G35" s="19"/>
      <c r="H35" s="19"/>
      <c r="I35" s="26">
        <f>(H35-G35)*1.5</f>
        <v>0</v>
      </c>
      <c r="J35" s="19"/>
      <c r="K35" s="19"/>
      <c r="L35" s="27">
        <f>(K35-J35)*2</f>
        <v>0</v>
      </c>
      <c r="M35" s="19"/>
      <c r="N35" s="19"/>
      <c r="O35" s="28">
        <f t="shared" si="5"/>
        <v>0</v>
      </c>
      <c r="P35" s="7"/>
    </row>
    <row r="36" spans="1:16" s="8" customFormat="1" x14ac:dyDescent="0.2">
      <c r="A36" s="29">
        <v>42031</v>
      </c>
      <c r="B36" s="19"/>
      <c r="C36" s="19"/>
      <c r="D36" s="67"/>
      <c r="E36" s="32">
        <f t="shared" si="0"/>
        <v>0</v>
      </c>
      <c r="F36" s="33">
        <f t="shared" si="1"/>
        <v>0</v>
      </c>
      <c r="G36" s="19"/>
      <c r="H36" s="19"/>
      <c r="I36" s="26">
        <f t="shared" si="2"/>
        <v>0</v>
      </c>
      <c r="J36" s="19"/>
      <c r="K36" s="19"/>
      <c r="L36" s="27">
        <f t="shared" si="3"/>
        <v>0</v>
      </c>
      <c r="M36" s="19"/>
      <c r="N36" s="19"/>
      <c r="O36" s="28">
        <f t="shared" si="5"/>
        <v>0</v>
      </c>
      <c r="P36" s="7"/>
    </row>
    <row r="37" spans="1:16" s="8" customFormat="1" x14ac:dyDescent="0.2">
      <c r="A37" s="29">
        <v>42032</v>
      </c>
      <c r="B37" s="19"/>
      <c r="C37" s="19"/>
      <c r="D37" s="12"/>
      <c r="E37" s="32">
        <f t="shared" si="0"/>
        <v>0</v>
      </c>
      <c r="F37" s="33">
        <f t="shared" si="1"/>
        <v>0</v>
      </c>
      <c r="G37" s="19"/>
      <c r="H37" s="19"/>
      <c r="I37" s="26">
        <f t="shared" si="2"/>
        <v>0</v>
      </c>
      <c r="J37" s="19"/>
      <c r="K37" s="19"/>
      <c r="L37" s="27">
        <f t="shared" si="3"/>
        <v>0</v>
      </c>
      <c r="M37" s="19"/>
      <c r="N37" s="19"/>
      <c r="O37" s="28">
        <f t="shared" si="5"/>
        <v>0</v>
      </c>
      <c r="P37" s="7"/>
    </row>
    <row r="38" spans="1:16" s="8" customFormat="1" x14ac:dyDescent="0.2">
      <c r="A38" s="29">
        <v>42033</v>
      </c>
      <c r="B38" s="19"/>
      <c r="C38" s="19"/>
      <c r="D38" s="12"/>
      <c r="E38" s="32">
        <f t="shared" si="0"/>
        <v>0</v>
      </c>
      <c r="F38" s="33">
        <f t="shared" si="1"/>
        <v>0</v>
      </c>
      <c r="G38" s="19"/>
      <c r="H38" s="19"/>
      <c r="I38" s="26">
        <f t="shared" si="2"/>
        <v>0</v>
      </c>
      <c r="J38" s="19"/>
      <c r="K38" s="19"/>
      <c r="L38" s="27">
        <f t="shared" si="3"/>
        <v>0</v>
      </c>
      <c r="M38" s="19"/>
      <c r="N38" s="19"/>
      <c r="O38" s="28">
        <f t="shared" si="5"/>
        <v>0</v>
      </c>
      <c r="P38" s="7"/>
    </row>
    <row r="39" spans="1:16" s="8" customFormat="1" x14ac:dyDescent="0.2">
      <c r="A39" s="29">
        <v>42034</v>
      </c>
      <c r="B39" s="19"/>
      <c r="C39" s="19"/>
      <c r="D39" s="12"/>
      <c r="E39" s="32">
        <f t="shared" si="0"/>
        <v>0</v>
      </c>
      <c r="F39" s="33">
        <f t="shared" si="1"/>
        <v>0</v>
      </c>
      <c r="G39" s="19"/>
      <c r="H39" s="19"/>
      <c r="I39" s="26">
        <f t="shared" si="2"/>
        <v>0</v>
      </c>
      <c r="J39" s="19"/>
      <c r="K39" s="19"/>
      <c r="L39" s="27">
        <f t="shared" si="3"/>
        <v>0</v>
      </c>
      <c r="M39" s="19"/>
      <c r="N39" s="19"/>
      <c r="O39" s="28"/>
      <c r="P39" s="7"/>
    </row>
    <row r="40" spans="1:16" x14ac:dyDescent="0.2">
      <c r="A40" s="29"/>
      <c r="B40" s="19"/>
      <c r="C40" s="19"/>
      <c r="D40" s="12"/>
      <c r="E40" s="20"/>
      <c r="F40" s="25"/>
      <c r="G40" s="19"/>
      <c r="H40" s="19"/>
      <c r="I40" s="26"/>
      <c r="J40" s="19"/>
      <c r="K40" s="19"/>
      <c r="L40" s="27"/>
      <c r="M40" s="19"/>
      <c r="N40" s="19"/>
      <c r="O40" s="28"/>
      <c r="P40" s="12"/>
    </row>
    <row r="41" spans="1:16" ht="13.5" thickBot="1" x14ac:dyDescent="0.25">
      <c r="I41" s="21"/>
    </row>
    <row r="42" spans="1:16" x14ac:dyDescent="0.2">
      <c r="A42" s="46" t="s">
        <v>22</v>
      </c>
      <c r="B42" s="47"/>
      <c r="C42" s="49">
        <f>SUM(F9:F40)+K2</f>
        <v>0</v>
      </c>
      <c r="G42" s="66"/>
    </row>
    <row r="43" spans="1:16" x14ac:dyDescent="0.2">
      <c r="A43" s="48" t="s">
        <v>24</v>
      </c>
      <c r="B43" s="4"/>
      <c r="C43" s="50">
        <f>SUM(I9:I40)+SUM(L9:L40)+K3</f>
        <v>0</v>
      </c>
      <c r="D43" s="9"/>
      <c r="E43" s="9"/>
      <c r="G43" s="64"/>
    </row>
    <row r="44" spans="1:16" x14ac:dyDescent="0.2">
      <c r="A44" s="48" t="s">
        <v>26</v>
      </c>
      <c r="B44" s="4"/>
      <c r="C44" s="50">
        <f>SUM(O9:O40)+K4</f>
        <v>0</v>
      </c>
      <c r="D44" s="9"/>
      <c r="G44" s="54"/>
    </row>
    <row r="45" spans="1:16" x14ac:dyDescent="0.2">
      <c r="A45" s="48" t="s">
        <v>28</v>
      </c>
      <c r="B45" s="4"/>
      <c r="C45" s="50">
        <v>0</v>
      </c>
      <c r="D45" s="9"/>
      <c r="F45" s="3"/>
      <c r="G45" s="22"/>
    </row>
    <row r="46" spans="1:16" ht="13.5" thickBot="1" x14ac:dyDescent="0.25">
      <c r="A46" s="51" t="s">
        <v>29</v>
      </c>
      <c r="B46" s="52"/>
      <c r="C46" s="53">
        <f>C42+C45</f>
        <v>0</v>
      </c>
      <c r="D46" s="9"/>
      <c r="F46" s="3"/>
    </row>
    <row r="47" spans="1:16" ht="13.5" thickBot="1" x14ac:dyDescent="0.25">
      <c r="A47" s="51" t="s">
        <v>30</v>
      </c>
      <c r="B47" s="52"/>
      <c r="C47" s="53">
        <f>C43-C44-C45</f>
        <v>0</v>
      </c>
      <c r="D47" s="63"/>
      <c r="F47" s="3"/>
    </row>
    <row r="48" spans="1:16" x14ac:dyDescent="0.2">
      <c r="F48" s="3"/>
    </row>
    <row r="49" spans="1:4" ht="38.25" x14ac:dyDescent="0.2">
      <c r="A49" s="68" t="s">
        <v>31</v>
      </c>
      <c r="B49" s="54">
        <f ca="1">Desember!G44</f>
        <v>0</v>
      </c>
      <c r="C49" s="64">
        <f ca="1">Desember!G43</f>
        <v>0</v>
      </c>
      <c r="D49" s="65">
        <f ca="1">MINUTE(C49)</f>
        <v>0</v>
      </c>
    </row>
  </sheetData>
  <conditionalFormatting sqref="A9:P10 A12:P17 A11:O11 A19:P35 A18:O18 A37:P40 A36:O36">
    <cfRule type="expression" dxfId="26" priority="5">
      <formula>WEEKDAY($A9,2)&gt;5</formula>
    </cfRule>
  </conditionalFormatting>
  <conditionalFormatting sqref="P11">
    <cfRule type="expression" dxfId="25" priority="3">
      <formula>WEEKDAY($A11,2)&gt;5</formula>
    </cfRule>
  </conditionalFormatting>
  <conditionalFormatting sqref="P18">
    <cfRule type="expression" dxfId="24" priority="2">
      <formula>WEEKDAY($A18,2)&gt;5</formula>
    </cfRule>
  </conditionalFormatting>
  <conditionalFormatting sqref="P36">
    <cfRule type="expression" dxfId="23" priority="1">
      <formula>WEEKDAY($A36,2)&gt;5</formula>
    </cfRule>
  </conditionalFormatting>
  <pageMargins left="0.78740157480314965" right="0.78740157480314965" top="0.39370078740157483" bottom="0.98425196850393704" header="0.51181102362204722" footer="0.51181102362204722"/>
  <pageSetup paperSize="9" orientation="landscape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58DCE348-81AB-405F-B9FD-E4E00F257DD1}">
            <xm:f>MATCH(A9,Helligdager!$B$1:$B$15,0)</xm:f>
            <x14:dxf>
              <font>
                <color rgb="FFFF0000"/>
              </font>
            </x14:dxf>
          </x14:cfRule>
          <xm:sqref>A10:A40 A9:O39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4C81-D779-4B98-9F6A-CE1CE0810DB3}">
  <dimension ref="A1:Q49"/>
  <sheetViews>
    <sheetView workbookViewId="0">
      <selection sqref="A1:G6"/>
    </sheetView>
  </sheetViews>
  <sheetFormatPr baseColWidth="10" defaultColWidth="18.140625" defaultRowHeight="12.75" x14ac:dyDescent="0.2"/>
  <cols>
    <col min="1" max="1" width="15" style="3" customWidth="1"/>
    <col min="2" max="2" width="9.5703125" style="3" customWidth="1"/>
    <col min="3" max="3" width="6.7109375" style="15" customWidth="1"/>
    <col min="4" max="4" width="7.42578125" style="3" bestFit="1" customWidth="1"/>
    <col min="5" max="5" width="12.42578125" style="3" bestFit="1" customWidth="1"/>
    <col min="6" max="6" width="14.28515625" style="15" customWidth="1"/>
    <col min="7" max="7" width="8.5703125" style="3" customWidth="1"/>
    <col min="8" max="8" width="8.140625" style="3" customWidth="1"/>
    <col min="9" max="9" width="11.7109375" style="3" customWidth="1"/>
    <col min="10" max="10" width="8.140625" style="3" customWidth="1"/>
    <col min="11" max="11" width="7" style="3" customWidth="1"/>
    <col min="12" max="12" width="18.140625" style="3"/>
    <col min="13" max="13" width="10.140625" style="3" customWidth="1"/>
    <col min="14" max="15" width="18.140625" style="3"/>
    <col min="16" max="16" width="59.5703125" style="3" bestFit="1" customWidth="1"/>
    <col min="17" max="16384" width="18.140625" style="3"/>
  </cols>
  <sheetData>
    <row r="1" spans="1:17" x14ac:dyDescent="0.2">
      <c r="A1" s="1" t="s">
        <v>49</v>
      </c>
      <c r="B1" s="2"/>
      <c r="C1" s="13"/>
      <c r="D1" s="2"/>
      <c r="E1" s="59">
        <f>A9</f>
        <v>42277</v>
      </c>
      <c r="F1" s="17"/>
      <c r="G1" s="2"/>
      <c r="H1" s="2"/>
      <c r="O1" s="3" t="s">
        <v>0</v>
      </c>
      <c r="P1" s="3" t="s">
        <v>1</v>
      </c>
    </row>
    <row r="2" spans="1:17" x14ac:dyDescent="0.2">
      <c r="A2" s="1" t="s">
        <v>47</v>
      </c>
      <c r="B2" s="18"/>
      <c r="D2" s="13"/>
      <c r="E2" s="71" t="s">
        <v>48</v>
      </c>
      <c r="F2" s="22">
        <v>0.3125</v>
      </c>
      <c r="G2" s="60"/>
      <c r="H2" s="5" t="s">
        <v>2</v>
      </c>
      <c r="K2" s="24">
        <f ca="1">INDIRECT(TEXT($E$1-1,"mmmm")&amp;"!C46")</f>
        <v>0</v>
      </c>
      <c r="M2" s="5" t="s">
        <v>3</v>
      </c>
      <c r="O2" s="54">
        <v>0</v>
      </c>
      <c r="P2" s="54">
        <f ca="1">INDIRECT(TEXT($E$1-1,"mmmm") &amp; "!P2")-O2</f>
        <v>25</v>
      </c>
    </row>
    <row r="3" spans="1:17" x14ac:dyDescent="0.2">
      <c r="A3" s="1" t="s">
        <v>6</v>
      </c>
      <c r="B3" s="2"/>
      <c r="C3" s="13"/>
      <c r="D3" s="2"/>
      <c r="E3" s="2"/>
      <c r="F3" s="22"/>
      <c r="H3" s="5" t="s">
        <v>4</v>
      </c>
      <c r="K3" s="24">
        <f ca="1">INDIRECT(TEXT($E$1-1,"mmmm")&amp;"!C47")</f>
        <v>0</v>
      </c>
      <c r="M3" s="5" t="s">
        <v>5</v>
      </c>
      <c r="O3" s="54">
        <v>0</v>
      </c>
      <c r="P3" s="54">
        <f ca="1">INDIRECT(TEXT($E$1-1,"mmmm") &amp; "!P3")-O3</f>
        <v>5</v>
      </c>
    </row>
    <row r="4" spans="1:17" x14ac:dyDescent="0.2">
      <c r="A4" s="1" t="s">
        <v>7</v>
      </c>
      <c r="B4" s="4"/>
      <c r="C4" s="14"/>
      <c r="D4" s="4"/>
      <c r="E4" s="4"/>
      <c r="F4" s="16"/>
      <c r="G4" s="5"/>
      <c r="H4" s="4"/>
      <c r="I4" s="1"/>
      <c r="M4" s="3" t="s">
        <v>9</v>
      </c>
      <c r="O4" s="54">
        <v>0</v>
      </c>
      <c r="P4" s="54">
        <f ca="1">INDIRECT(TEXT($E$1-1,"mmmm") &amp; "!P4")-O4</f>
        <v>14</v>
      </c>
    </row>
    <row r="5" spans="1:17" x14ac:dyDescent="0.2">
      <c r="A5" s="1"/>
      <c r="B5" s="4"/>
      <c r="C5" s="14"/>
      <c r="D5" s="4"/>
      <c r="E5" s="4"/>
      <c r="F5" s="16"/>
      <c r="G5" s="5"/>
      <c r="H5" s="4"/>
      <c r="I5" s="1"/>
      <c r="M5" s="3" t="s">
        <v>10</v>
      </c>
      <c r="O5" s="54">
        <v>0</v>
      </c>
      <c r="P5" s="54">
        <f ca="1">INDIRECT(TEXT($E$1-1,"mmmm") &amp; "!P5")-O5</f>
        <v>10</v>
      </c>
    </row>
    <row r="6" spans="1:17" x14ac:dyDescent="0.2">
      <c r="A6" s="1"/>
      <c r="B6" s="4"/>
      <c r="C6" s="14"/>
      <c r="D6" s="4"/>
      <c r="E6" s="4"/>
      <c r="F6" s="16"/>
      <c r="G6" s="5"/>
      <c r="H6" s="4"/>
      <c r="I6" s="1"/>
      <c r="M6" s="3" t="s">
        <v>11</v>
      </c>
      <c r="O6" s="54">
        <v>0</v>
      </c>
      <c r="P6" s="54">
        <f ca="1">INDIRECT(TEXT($E$1-1,"mmmm") &amp; "!P6")-O6</f>
        <v>6</v>
      </c>
      <c r="Q6" s="8"/>
    </row>
    <row r="7" spans="1:17" x14ac:dyDescent="0.2">
      <c r="J7" s="6"/>
    </row>
    <row r="8" spans="1:17" s="2" customFormat="1" ht="13.5" thickBot="1" x14ac:dyDescent="0.25">
      <c r="A8" s="38" t="s">
        <v>12</v>
      </c>
      <c r="B8" s="39" t="s">
        <v>13</v>
      </c>
      <c r="C8" s="40" t="s">
        <v>14</v>
      </c>
      <c r="D8" s="40" t="s">
        <v>15</v>
      </c>
      <c r="E8" s="41" t="s">
        <v>16</v>
      </c>
      <c r="F8" s="42" t="s">
        <v>17</v>
      </c>
      <c r="G8" s="39" t="s">
        <v>13</v>
      </c>
      <c r="H8" s="40" t="s">
        <v>14</v>
      </c>
      <c r="I8" s="43" t="s">
        <v>18</v>
      </c>
      <c r="J8" s="39" t="s">
        <v>13</v>
      </c>
      <c r="K8" s="40" t="s">
        <v>14</v>
      </c>
      <c r="L8" s="44" t="s">
        <v>19</v>
      </c>
      <c r="M8" s="39" t="s">
        <v>13</v>
      </c>
      <c r="N8" s="40" t="s">
        <v>14</v>
      </c>
      <c r="O8" s="45" t="s">
        <v>20</v>
      </c>
      <c r="P8" s="40" t="s">
        <v>21</v>
      </c>
    </row>
    <row r="9" spans="1:17" s="2" customFormat="1" x14ac:dyDescent="0.2">
      <c r="A9" s="29">
        <v>42277</v>
      </c>
      <c r="B9" s="30"/>
      <c r="C9" s="30"/>
      <c r="D9" s="31"/>
      <c r="E9" s="32">
        <f t="shared" ref="E9:E36" si="0">C9-B9</f>
        <v>0</v>
      </c>
      <c r="F9" s="33">
        <f t="shared" ref="F9:F36" si="1">IF(E9&gt;0,E9-$F$2,0)</f>
        <v>0</v>
      </c>
      <c r="G9" s="30"/>
      <c r="H9" s="30"/>
      <c r="I9" s="34">
        <f t="shared" ref="I9:I36" si="2">(H9-G9)*1.5</f>
        <v>0</v>
      </c>
      <c r="J9" s="30"/>
      <c r="K9" s="30"/>
      <c r="L9" s="35">
        <f t="shared" ref="L9:L36" si="3">(K9-J9)*2</f>
        <v>0</v>
      </c>
      <c r="M9" s="30"/>
      <c r="N9" s="30"/>
      <c r="O9" s="36">
        <f t="shared" ref="O9:O10" si="4">N9-M9</f>
        <v>0</v>
      </c>
      <c r="P9" s="37"/>
      <c r="Q9" s="58"/>
    </row>
    <row r="10" spans="1:17" s="2" customFormat="1" x14ac:dyDescent="0.2">
      <c r="A10" s="29">
        <v>42278</v>
      </c>
      <c r="B10" s="19"/>
      <c r="C10" s="19"/>
      <c r="D10" s="10"/>
      <c r="E10" s="32">
        <f t="shared" si="0"/>
        <v>0</v>
      </c>
      <c r="F10" s="33">
        <f t="shared" si="1"/>
        <v>0</v>
      </c>
      <c r="G10" s="19"/>
      <c r="H10" s="19"/>
      <c r="I10" s="26">
        <f t="shared" si="2"/>
        <v>0</v>
      </c>
      <c r="J10" s="19"/>
      <c r="K10" s="19"/>
      <c r="L10" s="27">
        <f t="shared" si="3"/>
        <v>0</v>
      </c>
      <c r="M10" s="30"/>
      <c r="N10" s="30"/>
      <c r="O10" s="28">
        <f t="shared" si="4"/>
        <v>0</v>
      </c>
      <c r="P10" s="7"/>
    </row>
    <row r="11" spans="1:17" s="4" customFormat="1" x14ac:dyDescent="0.2">
      <c r="A11" s="29">
        <v>42279</v>
      </c>
      <c r="B11" s="19"/>
      <c r="C11" s="19"/>
      <c r="D11" s="10"/>
      <c r="E11" s="32">
        <f t="shared" si="0"/>
        <v>0</v>
      </c>
      <c r="F11" s="33">
        <f t="shared" si="1"/>
        <v>0</v>
      </c>
      <c r="G11" s="19"/>
      <c r="H11" s="19"/>
      <c r="I11" s="26">
        <f t="shared" si="2"/>
        <v>0</v>
      </c>
      <c r="J11" s="19"/>
      <c r="K11" s="19"/>
      <c r="L11" s="27">
        <f t="shared" si="3"/>
        <v>0</v>
      </c>
      <c r="M11" s="30"/>
      <c r="N11" s="30"/>
      <c r="O11" s="28">
        <f>N11-M11</f>
        <v>0</v>
      </c>
      <c r="P11" s="7"/>
    </row>
    <row r="12" spans="1:17" s="4" customFormat="1" x14ac:dyDescent="0.2">
      <c r="A12" s="29">
        <v>42280</v>
      </c>
      <c r="B12" s="19"/>
      <c r="C12" s="19"/>
      <c r="D12" s="10"/>
      <c r="E12" s="32">
        <f t="shared" si="0"/>
        <v>0</v>
      </c>
      <c r="F12" s="33">
        <f t="shared" si="1"/>
        <v>0</v>
      </c>
      <c r="G12" s="19"/>
      <c r="H12" s="19"/>
      <c r="I12" s="26">
        <f t="shared" si="2"/>
        <v>0</v>
      </c>
      <c r="J12" s="19"/>
      <c r="K12" s="19"/>
      <c r="L12" s="27">
        <f t="shared" si="3"/>
        <v>0</v>
      </c>
      <c r="M12" s="19"/>
      <c r="N12" s="19"/>
      <c r="O12" s="28">
        <f>N12-M12</f>
        <v>0</v>
      </c>
      <c r="P12" s="7"/>
    </row>
    <row r="13" spans="1:17" s="4" customFormat="1" x14ac:dyDescent="0.2">
      <c r="A13" s="29">
        <v>42281</v>
      </c>
      <c r="B13" s="19"/>
      <c r="C13" s="19"/>
      <c r="D13" s="10"/>
      <c r="E13" s="32">
        <f t="shared" si="0"/>
        <v>0</v>
      </c>
      <c r="F13" s="33">
        <f t="shared" si="1"/>
        <v>0</v>
      </c>
      <c r="G13" s="19"/>
      <c r="H13" s="19"/>
      <c r="I13" s="26">
        <f t="shared" si="2"/>
        <v>0</v>
      </c>
      <c r="J13" s="19"/>
      <c r="K13" s="19"/>
      <c r="L13" s="27">
        <f t="shared" si="3"/>
        <v>0</v>
      </c>
      <c r="M13" s="19"/>
      <c r="N13" s="19"/>
      <c r="O13" s="28">
        <f>N13-M13</f>
        <v>0</v>
      </c>
      <c r="P13" s="23"/>
    </row>
    <row r="14" spans="1:17" s="4" customFormat="1" x14ac:dyDescent="0.2">
      <c r="A14" s="29">
        <v>42282</v>
      </c>
      <c r="B14" s="19"/>
      <c r="C14" s="19"/>
      <c r="D14" s="56"/>
      <c r="E14" s="32">
        <f t="shared" si="0"/>
        <v>0</v>
      </c>
      <c r="F14" s="33">
        <f t="shared" si="1"/>
        <v>0</v>
      </c>
      <c r="G14" s="19"/>
      <c r="H14" s="19"/>
      <c r="I14" s="26">
        <f t="shared" si="2"/>
        <v>0</v>
      </c>
      <c r="J14" s="19"/>
      <c r="K14" s="19"/>
      <c r="L14" s="27">
        <f t="shared" si="3"/>
        <v>0</v>
      </c>
      <c r="M14" s="19"/>
      <c r="N14" s="19"/>
      <c r="O14" s="28">
        <f t="shared" ref="O14:O36" si="5">N14-M14</f>
        <v>0</v>
      </c>
      <c r="P14" s="7"/>
    </row>
    <row r="15" spans="1:17" s="4" customFormat="1" x14ac:dyDescent="0.2">
      <c r="A15" s="29">
        <v>42283</v>
      </c>
      <c r="B15" s="19"/>
      <c r="C15" s="19"/>
      <c r="D15" s="10"/>
      <c r="E15" s="32">
        <f t="shared" si="0"/>
        <v>0</v>
      </c>
      <c r="F15" s="33">
        <f t="shared" si="1"/>
        <v>0</v>
      </c>
      <c r="G15" s="19"/>
      <c r="H15" s="19"/>
      <c r="I15" s="26">
        <f t="shared" si="2"/>
        <v>0</v>
      </c>
      <c r="J15" s="19"/>
      <c r="K15" s="19"/>
      <c r="L15" s="27">
        <f t="shared" si="3"/>
        <v>0</v>
      </c>
      <c r="M15" s="19"/>
      <c r="N15" s="19"/>
      <c r="O15" s="28">
        <f t="shared" si="5"/>
        <v>0</v>
      </c>
      <c r="P15" s="7"/>
    </row>
    <row r="16" spans="1:17" s="4" customFormat="1" x14ac:dyDescent="0.2">
      <c r="A16" s="29">
        <v>42284</v>
      </c>
      <c r="B16" s="19"/>
      <c r="C16" s="19"/>
      <c r="D16" s="56"/>
      <c r="E16" s="32">
        <f t="shared" si="0"/>
        <v>0</v>
      </c>
      <c r="F16" s="33">
        <f t="shared" si="1"/>
        <v>0</v>
      </c>
      <c r="G16" s="19"/>
      <c r="H16" s="19"/>
      <c r="I16" s="26">
        <f t="shared" si="2"/>
        <v>0</v>
      </c>
      <c r="J16" s="19"/>
      <c r="K16" s="19"/>
      <c r="L16" s="27">
        <f t="shared" si="3"/>
        <v>0</v>
      </c>
      <c r="M16" s="19"/>
      <c r="N16" s="19"/>
      <c r="O16" s="28">
        <f t="shared" si="5"/>
        <v>0</v>
      </c>
      <c r="P16" s="7"/>
    </row>
    <row r="17" spans="1:16" s="4" customFormat="1" x14ac:dyDescent="0.2">
      <c r="A17" s="29">
        <v>42285</v>
      </c>
      <c r="B17" s="19"/>
      <c r="C17" s="19"/>
      <c r="D17" s="11"/>
      <c r="E17" s="32">
        <f t="shared" si="0"/>
        <v>0</v>
      </c>
      <c r="F17" s="33">
        <f t="shared" si="1"/>
        <v>0</v>
      </c>
      <c r="G17" s="19"/>
      <c r="H17" s="19"/>
      <c r="I17" s="26">
        <f t="shared" si="2"/>
        <v>0</v>
      </c>
      <c r="J17" s="19"/>
      <c r="K17" s="19"/>
      <c r="L17" s="27">
        <f t="shared" si="3"/>
        <v>0</v>
      </c>
      <c r="M17" s="30"/>
      <c r="N17" s="30"/>
      <c r="O17" s="28">
        <f t="shared" si="5"/>
        <v>0</v>
      </c>
      <c r="P17" s="7"/>
    </row>
    <row r="18" spans="1:16" s="4" customFormat="1" x14ac:dyDescent="0.2">
      <c r="A18" s="29">
        <v>42286</v>
      </c>
      <c r="B18" s="19"/>
      <c r="C18" s="19"/>
      <c r="D18" s="10"/>
      <c r="E18" s="32">
        <f t="shared" si="0"/>
        <v>0</v>
      </c>
      <c r="F18" s="33">
        <f t="shared" si="1"/>
        <v>0</v>
      </c>
      <c r="G18" s="19"/>
      <c r="H18" s="19"/>
      <c r="I18" s="26">
        <f t="shared" si="2"/>
        <v>0</v>
      </c>
      <c r="J18" s="19"/>
      <c r="K18" s="19"/>
      <c r="L18" s="27">
        <f t="shared" si="3"/>
        <v>0</v>
      </c>
      <c r="M18" s="30"/>
      <c r="N18" s="30"/>
      <c r="O18" s="28">
        <f t="shared" si="5"/>
        <v>0</v>
      </c>
      <c r="P18" s="7"/>
    </row>
    <row r="19" spans="1:16" s="4" customFormat="1" x14ac:dyDescent="0.2">
      <c r="A19" s="29">
        <v>42287</v>
      </c>
      <c r="B19" s="19"/>
      <c r="C19" s="19"/>
      <c r="D19" s="11"/>
      <c r="E19" s="32">
        <f t="shared" si="0"/>
        <v>0</v>
      </c>
      <c r="F19" s="33">
        <f t="shared" si="1"/>
        <v>0</v>
      </c>
      <c r="G19" s="19"/>
      <c r="H19" s="19"/>
      <c r="I19" s="26">
        <f t="shared" si="2"/>
        <v>0</v>
      </c>
      <c r="J19" s="19"/>
      <c r="K19" s="19"/>
      <c r="L19" s="27">
        <f t="shared" si="3"/>
        <v>0</v>
      </c>
      <c r="M19" s="19"/>
      <c r="N19" s="19"/>
      <c r="O19" s="28">
        <f t="shared" si="5"/>
        <v>0</v>
      </c>
      <c r="P19" s="7"/>
    </row>
    <row r="20" spans="1:16" s="4" customFormat="1" x14ac:dyDescent="0.2">
      <c r="A20" s="29">
        <v>42288</v>
      </c>
      <c r="B20" s="19"/>
      <c r="C20" s="19"/>
      <c r="D20" s="10"/>
      <c r="E20" s="32">
        <f t="shared" si="0"/>
        <v>0</v>
      </c>
      <c r="F20" s="33">
        <f t="shared" si="1"/>
        <v>0</v>
      </c>
      <c r="G20" s="19"/>
      <c r="H20" s="19"/>
      <c r="I20" s="26">
        <f t="shared" si="2"/>
        <v>0</v>
      </c>
      <c r="J20" s="19"/>
      <c r="K20" s="19"/>
      <c r="L20" s="27">
        <f t="shared" si="3"/>
        <v>0</v>
      </c>
      <c r="M20" s="19"/>
      <c r="N20" s="19"/>
      <c r="O20" s="28">
        <f t="shared" si="5"/>
        <v>0</v>
      </c>
      <c r="P20" s="7"/>
    </row>
    <row r="21" spans="1:16" s="4" customFormat="1" x14ac:dyDescent="0.2">
      <c r="A21" s="29">
        <v>42289</v>
      </c>
      <c r="B21" s="19"/>
      <c r="C21" s="19"/>
      <c r="D21" s="11"/>
      <c r="E21" s="32">
        <f t="shared" si="0"/>
        <v>0</v>
      </c>
      <c r="F21" s="33">
        <f t="shared" si="1"/>
        <v>0</v>
      </c>
      <c r="G21" s="19"/>
      <c r="H21" s="19"/>
      <c r="I21" s="26">
        <f t="shared" si="2"/>
        <v>0</v>
      </c>
      <c r="J21" s="19"/>
      <c r="K21" s="19"/>
      <c r="L21" s="27">
        <f t="shared" si="3"/>
        <v>0</v>
      </c>
      <c r="M21" s="19"/>
      <c r="N21" s="19"/>
      <c r="O21" s="28">
        <f t="shared" si="5"/>
        <v>0</v>
      </c>
      <c r="P21" s="7"/>
    </row>
    <row r="22" spans="1:16" s="4" customFormat="1" x14ac:dyDescent="0.2">
      <c r="A22" s="29">
        <v>42290</v>
      </c>
      <c r="B22" s="19"/>
      <c r="C22" s="19"/>
      <c r="D22" s="11"/>
      <c r="E22" s="32">
        <f t="shared" si="0"/>
        <v>0</v>
      </c>
      <c r="F22" s="33">
        <f t="shared" si="1"/>
        <v>0</v>
      </c>
      <c r="G22" s="19"/>
      <c r="H22" s="19"/>
      <c r="I22" s="26">
        <f t="shared" si="2"/>
        <v>0</v>
      </c>
      <c r="J22" s="19"/>
      <c r="K22" s="19"/>
      <c r="L22" s="27">
        <f t="shared" si="3"/>
        <v>0</v>
      </c>
      <c r="M22" s="19"/>
      <c r="N22" s="19"/>
      <c r="O22" s="28">
        <f t="shared" si="5"/>
        <v>0</v>
      </c>
      <c r="P22" s="7"/>
    </row>
    <row r="23" spans="1:16" s="4" customFormat="1" x14ac:dyDescent="0.2">
      <c r="A23" s="29">
        <v>42291</v>
      </c>
      <c r="B23" s="19"/>
      <c r="C23" s="19"/>
      <c r="D23" s="11"/>
      <c r="E23" s="32">
        <f t="shared" si="0"/>
        <v>0</v>
      </c>
      <c r="F23" s="33">
        <f t="shared" si="1"/>
        <v>0</v>
      </c>
      <c r="G23" s="19"/>
      <c r="H23" s="19"/>
      <c r="I23" s="26">
        <f t="shared" si="2"/>
        <v>0</v>
      </c>
      <c r="J23" s="19"/>
      <c r="K23" s="19"/>
      <c r="L23" s="27">
        <f t="shared" si="3"/>
        <v>0</v>
      </c>
      <c r="M23" s="19"/>
      <c r="N23" s="19"/>
      <c r="O23" s="28">
        <f t="shared" si="5"/>
        <v>0</v>
      </c>
      <c r="P23" s="7"/>
    </row>
    <row r="24" spans="1:16" s="4" customFormat="1" x14ac:dyDescent="0.2">
      <c r="A24" s="29">
        <v>42292</v>
      </c>
      <c r="B24" s="19"/>
      <c r="C24" s="19"/>
      <c r="D24" s="11"/>
      <c r="E24" s="32">
        <f t="shared" si="0"/>
        <v>0</v>
      </c>
      <c r="F24" s="33">
        <f t="shared" si="1"/>
        <v>0</v>
      </c>
      <c r="G24" s="19"/>
      <c r="H24" s="19"/>
      <c r="I24" s="26">
        <f t="shared" si="2"/>
        <v>0</v>
      </c>
      <c r="J24" s="19"/>
      <c r="K24" s="19"/>
      <c r="L24" s="27">
        <f t="shared" si="3"/>
        <v>0</v>
      </c>
      <c r="M24" s="19"/>
      <c r="N24" s="19"/>
      <c r="O24" s="28">
        <f t="shared" si="5"/>
        <v>0</v>
      </c>
      <c r="P24" s="7"/>
    </row>
    <row r="25" spans="1:16" s="4" customFormat="1" x14ac:dyDescent="0.2">
      <c r="A25" s="29">
        <v>42293</v>
      </c>
      <c r="B25" s="19"/>
      <c r="C25" s="19"/>
      <c r="D25" s="11"/>
      <c r="E25" s="32">
        <f t="shared" si="0"/>
        <v>0</v>
      </c>
      <c r="F25" s="33">
        <f t="shared" si="1"/>
        <v>0</v>
      </c>
      <c r="G25" s="19"/>
      <c r="H25" s="19"/>
      <c r="I25" s="26">
        <f t="shared" si="2"/>
        <v>0</v>
      </c>
      <c r="J25" s="19"/>
      <c r="K25" s="19"/>
      <c r="L25" s="27">
        <f t="shared" si="3"/>
        <v>0</v>
      </c>
      <c r="M25" s="19"/>
      <c r="N25" s="19"/>
      <c r="O25" s="28">
        <f t="shared" si="5"/>
        <v>0</v>
      </c>
      <c r="P25" s="7"/>
    </row>
    <row r="26" spans="1:16" s="4" customFormat="1" x14ac:dyDescent="0.2">
      <c r="A26" s="29">
        <v>42294</v>
      </c>
      <c r="B26" s="19"/>
      <c r="C26" s="19"/>
      <c r="D26" s="11"/>
      <c r="E26" s="32">
        <f t="shared" si="0"/>
        <v>0</v>
      </c>
      <c r="F26" s="33">
        <f t="shared" si="1"/>
        <v>0</v>
      </c>
      <c r="G26" s="19"/>
      <c r="H26" s="19"/>
      <c r="I26" s="26">
        <f t="shared" si="2"/>
        <v>0</v>
      </c>
      <c r="J26" s="19"/>
      <c r="K26" s="19"/>
      <c r="L26" s="27">
        <f t="shared" si="3"/>
        <v>0</v>
      </c>
      <c r="M26" s="19"/>
      <c r="N26" s="19"/>
      <c r="O26" s="28">
        <f t="shared" si="5"/>
        <v>0</v>
      </c>
      <c r="P26" s="7"/>
    </row>
    <row r="27" spans="1:16" s="4" customFormat="1" x14ac:dyDescent="0.2">
      <c r="A27" s="29">
        <v>42295</v>
      </c>
      <c r="B27" s="19"/>
      <c r="C27" s="19"/>
      <c r="D27" s="67"/>
      <c r="E27" s="32">
        <f t="shared" si="0"/>
        <v>0</v>
      </c>
      <c r="F27" s="33">
        <f t="shared" si="1"/>
        <v>0</v>
      </c>
      <c r="G27" s="19"/>
      <c r="H27" s="19"/>
      <c r="I27" s="26">
        <f t="shared" si="2"/>
        <v>0</v>
      </c>
      <c r="J27" s="19"/>
      <c r="K27" s="19"/>
      <c r="L27" s="27">
        <f t="shared" si="3"/>
        <v>0</v>
      </c>
      <c r="M27" s="19"/>
      <c r="N27" s="19"/>
      <c r="O27" s="28">
        <f t="shared" si="5"/>
        <v>0</v>
      </c>
      <c r="P27" s="7"/>
    </row>
    <row r="28" spans="1:16" s="4" customFormat="1" x14ac:dyDescent="0.2">
      <c r="A28" s="29">
        <v>42296</v>
      </c>
      <c r="B28" s="19"/>
      <c r="C28" s="19"/>
      <c r="D28" s="11"/>
      <c r="E28" s="32">
        <f t="shared" si="0"/>
        <v>0</v>
      </c>
      <c r="F28" s="33">
        <f t="shared" si="1"/>
        <v>0</v>
      </c>
      <c r="G28" s="19"/>
      <c r="H28" s="19"/>
      <c r="I28" s="26">
        <f t="shared" si="2"/>
        <v>0</v>
      </c>
      <c r="J28" s="19"/>
      <c r="K28" s="19"/>
      <c r="L28" s="27">
        <f t="shared" si="3"/>
        <v>0</v>
      </c>
      <c r="M28" s="19"/>
      <c r="N28" s="19"/>
      <c r="O28" s="28">
        <f t="shared" si="5"/>
        <v>0</v>
      </c>
      <c r="P28" s="7"/>
    </row>
    <row r="29" spans="1:16" s="4" customFormat="1" x14ac:dyDescent="0.2">
      <c r="A29" s="29">
        <v>42297</v>
      </c>
      <c r="B29" s="19"/>
      <c r="C29" s="19"/>
      <c r="D29" s="11"/>
      <c r="E29" s="32">
        <f t="shared" si="0"/>
        <v>0</v>
      </c>
      <c r="F29" s="33">
        <f t="shared" si="1"/>
        <v>0</v>
      </c>
      <c r="G29" s="19"/>
      <c r="H29" s="19"/>
      <c r="I29" s="26">
        <f t="shared" si="2"/>
        <v>0</v>
      </c>
      <c r="J29" s="19"/>
      <c r="K29" s="19"/>
      <c r="L29" s="27">
        <f t="shared" si="3"/>
        <v>0</v>
      </c>
      <c r="M29" s="19"/>
      <c r="N29" s="19"/>
      <c r="O29" s="28">
        <f t="shared" si="5"/>
        <v>0</v>
      </c>
      <c r="P29" s="7"/>
    </row>
    <row r="30" spans="1:16" s="4" customFormat="1" x14ac:dyDescent="0.2">
      <c r="A30" s="29">
        <v>42298</v>
      </c>
      <c r="B30" s="19"/>
      <c r="C30" s="19"/>
      <c r="D30" s="11"/>
      <c r="E30" s="32">
        <f t="shared" si="0"/>
        <v>0</v>
      </c>
      <c r="F30" s="33">
        <f t="shared" si="1"/>
        <v>0</v>
      </c>
      <c r="G30" s="19"/>
      <c r="H30" s="19"/>
      <c r="I30" s="26">
        <f t="shared" si="2"/>
        <v>0</v>
      </c>
      <c r="J30" s="19"/>
      <c r="K30" s="19"/>
      <c r="L30" s="27">
        <f t="shared" si="3"/>
        <v>0</v>
      </c>
      <c r="M30" s="19"/>
      <c r="N30" s="19"/>
      <c r="O30" s="28">
        <f t="shared" si="5"/>
        <v>0</v>
      </c>
      <c r="P30" s="7"/>
    </row>
    <row r="31" spans="1:16" s="4" customFormat="1" x14ac:dyDescent="0.2">
      <c r="A31" s="29">
        <v>42299</v>
      </c>
      <c r="B31" s="19"/>
      <c r="C31" s="19"/>
      <c r="D31" s="11"/>
      <c r="E31" s="32">
        <f t="shared" si="0"/>
        <v>0</v>
      </c>
      <c r="F31" s="33">
        <f t="shared" si="1"/>
        <v>0</v>
      </c>
      <c r="G31" s="19"/>
      <c r="H31" s="19"/>
      <c r="I31" s="26">
        <f t="shared" si="2"/>
        <v>0</v>
      </c>
      <c r="J31" s="19"/>
      <c r="K31" s="19"/>
      <c r="L31" s="27">
        <f t="shared" si="3"/>
        <v>0</v>
      </c>
      <c r="M31" s="19"/>
      <c r="N31" s="19"/>
      <c r="O31" s="28">
        <f t="shared" si="5"/>
        <v>0</v>
      </c>
      <c r="P31" s="7"/>
    </row>
    <row r="32" spans="1:16" s="4" customFormat="1" x14ac:dyDescent="0.2">
      <c r="A32" s="29">
        <v>42300</v>
      </c>
      <c r="B32" s="19"/>
      <c r="C32" s="19"/>
      <c r="D32" s="11"/>
      <c r="E32" s="32">
        <f t="shared" si="0"/>
        <v>0</v>
      </c>
      <c r="F32" s="33">
        <f t="shared" si="1"/>
        <v>0</v>
      </c>
      <c r="G32" s="19"/>
      <c r="H32" s="19"/>
      <c r="I32" s="26">
        <f t="shared" si="2"/>
        <v>0</v>
      </c>
      <c r="J32" s="19"/>
      <c r="K32" s="19"/>
      <c r="L32" s="27">
        <f t="shared" si="3"/>
        <v>0</v>
      </c>
      <c r="M32" s="19"/>
      <c r="N32" s="19"/>
      <c r="O32" s="28">
        <f t="shared" si="5"/>
        <v>0</v>
      </c>
      <c r="P32" s="7"/>
    </row>
    <row r="33" spans="1:16" s="4" customFormat="1" x14ac:dyDescent="0.2">
      <c r="A33" s="29">
        <v>42301</v>
      </c>
      <c r="B33" s="19"/>
      <c r="C33" s="19"/>
      <c r="D33" s="11"/>
      <c r="E33" s="32">
        <f t="shared" si="0"/>
        <v>0</v>
      </c>
      <c r="F33" s="33">
        <f t="shared" si="1"/>
        <v>0</v>
      </c>
      <c r="G33" s="19"/>
      <c r="H33" s="19"/>
      <c r="I33" s="26">
        <f t="shared" si="2"/>
        <v>0</v>
      </c>
      <c r="J33" s="19"/>
      <c r="K33" s="19"/>
      <c r="L33" s="27">
        <f t="shared" si="3"/>
        <v>0</v>
      </c>
      <c r="M33" s="19"/>
      <c r="N33" s="19"/>
      <c r="O33" s="28">
        <f t="shared" si="5"/>
        <v>0</v>
      </c>
      <c r="P33" s="7"/>
    </row>
    <row r="34" spans="1:16" s="4" customFormat="1" x14ac:dyDescent="0.2">
      <c r="A34" s="29">
        <v>42302</v>
      </c>
      <c r="B34" s="19"/>
      <c r="C34" s="19"/>
      <c r="D34" s="11"/>
      <c r="E34" s="32">
        <f t="shared" si="0"/>
        <v>0</v>
      </c>
      <c r="F34" s="33">
        <f t="shared" si="1"/>
        <v>0</v>
      </c>
      <c r="G34" s="19"/>
      <c r="H34" s="19"/>
      <c r="I34" s="26">
        <f t="shared" si="2"/>
        <v>0</v>
      </c>
      <c r="J34" s="19"/>
      <c r="K34" s="19"/>
      <c r="L34" s="27">
        <f t="shared" si="3"/>
        <v>0</v>
      </c>
      <c r="M34" s="19"/>
      <c r="N34" s="19"/>
      <c r="O34" s="28">
        <f t="shared" si="5"/>
        <v>0</v>
      </c>
      <c r="P34" s="7"/>
    </row>
    <row r="35" spans="1:16" s="4" customFormat="1" x14ac:dyDescent="0.2">
      <c r="A35" s="29">
        <v>42303</v>
      </c>
      <c r="B35" s="19"/>
      <c r="C35" s="19"/>
      <c r="D35" s="11"/>
      <c r="E35" s="32">
        <f t="shared" si="0"/>
        <v>0</v>
      </c>
      <c r="F35" s="33">
        <f t="shared" si="1"/>
        <v>0</v>
      </c>
      <c r="G35" s="19"/>
      <c r="H35" s="19"/>
      <c r="I35" s="26">
        <f>(H35-G35)*1.5</f>
        <v>0</v>
      </c>
      <c r="J35" s="19"/>
      <c r="K35" s="19"/>
      <c r="L35" s="27">
        <f>(K35-J35)*2</f>
        <v>0</v>
      </c>
      <c r="M35" s="19"/>
      <c r="N35" s="19"/>
      <c r="O35" s="28">
        <f t="shared" si="5"/>
        <v>0</v>
      </c>
      <c r="P35" s="7"/>
    </row>
    <row r="36" spans="1:16" s="8" customFormat="1" x14ac:dyDescent="0.2">
      <c r="A36" s="29">
        <v>42304</v>
      </c>
      <c r="B36" s="19"/>
      <c r="C36" s="19"/>
      <c r="D36" s="11"/>
      <c r="E36" s="32">
        <f t="shared" si="0"/>
        <v>0</v>
      </c>
      <c r="F36" s="33">
        <f t="shared" si="1"/>
        <v>0</v>
      </c>
      <c r="G36" s="19"/>
      <c r="H36" s="19"/>
      <c r="I36" s="26">
        <f t="shared" si="2"/>
        <v>0</v>
      </c>
      <c r="J36" s="19"/>
      <c r="K36" s="19"/>
      <c r="L36" s="27">
        <f t="shared" si="3"/>
        <v>0</v>
      </c>
      <c r="M36" s="19"/>
      <c r="N36" s="19"/>
      <c r="O36" s="28">
        <f t="shared" si="5"/>
        <v>0</v>
      </c>
      <c r="P36" s="7"/>
    </row>
    <row r="37" spans="1:16" s="8" customFormat="1" x14ac:dyDescent="0.2">
      <c r="A37" s="29">
        <v>42305</v>
      </c>
      <c r="B37" s="19"/>
      <c r="C37" s="19"/>
      <c r="D37" s="12"/>
      <c r="E37" s="32">
        <f t="shared" ref="E37:E39" si="6">C37-B37</f>
        <v>0</v>
      </c>
      <c r="F37" s="33">
        <f t="shared" ref="F37:F39" si="7">IF(E37&gt;0,E37-$F$2,0)</f>
        <v>0</v>
      </c>
      <c r="G37" s="19"/>
      <c r="H37" s="19"/>
      <c r="I37" s="26">
        <f t="shared" ref="I37:I39" si="8">(H37-G37)*1.5</f>
        <v>0</v>
      </c>
      <c r="J37" s="19"/>
      <c r="K37" s="19"/>
      <c r="L37" s="27">
        <f t="shared" ref="L37:L39" si="9">(K37-J37)*2</f>
        <v>0</v>
      </c>
      <c r="M37" s="19"/>
      <c r="N37" s="19"/>
      <c r="O37" s="28">
        <f t="shared" ref="O37:O39" si="10">N37-M37</f>
        <v>0</v>
      </c>
      <c r="P37" s="7"/>
    </row>
    <row r="38" spans="1:16" s="8" customFormat="1" x14ac:dyDescent="0.2">
      <c r="A38" s="29">
        <v>42306</v>
      </c>
      <c r="B38" s="19"/>
      <c r="C38" s="19"/>
      <c r="D38" s="12"/>
      <c r="E38" s="32">
        <f t="shared" si="6"/>
        <v>0</v>
      </c>
      <c r="F38" s="33">
        <f t="shared" si="7"/>
        <v>0</v>
      </c>
      <c r="G38" s="19"/>
      <c r="H38" s="19"/>
      <c r="I38" s="26">
        <f t="shared" si="8"/>
        <v>0</v>
      </c>
      <c r="J38" s="19"/>
      <c r="K38" s="19"/>
      <c r="L38" s="27">
        <f t="shared" si="9"/>
        <v>0</v>
      </c>
      <c r="M38" s="19"/>
      <c r="N38" s="19"/>
      <c r="O38" s="28">
        <f t="shared" si="10"/>
        <v>0</v>
      </c>
      <c r="P38" s="7"/>
    </row>
    <row r="39" spans="1:16" s="8" customFormat="1" x14ac:dyDescent="0.2">
      <c r="A39" s="29">
        <v>42307</v>
      </c>
      <c r="B39" s="19"/>
      <c r="C39" s="19"/>
      <c r="D39" s="12"/>
      <c r="E39" s="32">
        <f t="shared" si="6"/>
        <v>0</v>
      </c>
      <c r="F39" s="33">
        <f t="shared" si="7"/>
        <v>0</v>
      </c>
      <c r="G39" s="19"/>
      <c r="H39" s="19"/>
      <c r="I39" s="26">
        <f t="shared" si="8"/>
        <v>0</v>
      </c>
      <c r="J39" s="19"/>
      <c r="K39" s="19"/>
      <c r="L39" s="27">
        <f t="shared" si="9"/>
        <v>0</v>
      </c>
      <c r="M39" s="19"/>
      <c r="N39" s="19"/>
      <c r="O39" s="28">
        <f t="shared" si="10"/>
        <v>0</v>
      </c>
      <c r="P39" s="7"/>
    </row>
    <row r="40" spans="1:16" x14ac:dyDescent="0.2">
      <c r="A40" s="29"/>
      <c r="B40" s="19"/>
      <c r="C40" s="19"/>
      <c r="D40" s="12"/>
      <c r="E40" s="20"/>
      <c r="F40" s="25"/>
      <c r="G40" s="19"/>
      <c r="H40" s="19"/>
      <c r="I40" s="26"/>
      <c r="J40" s="19"/>
      <c r="K40" s="19"/>
      <c r="L40" s="27"/>
      <c r="M40" s="19"/>
      <c r="N40" s="19"/>
      <c r="O40" s="28"/>
      <c r="P40" s="12"/>
    </row>
    <row r="41" spans="1:16" ht="13.5" thickBot="1" x14ac:dyDescent="0.25">
      <c r="I41" s="21"/>
    </row>
    <row r="42" spans="1:16" x14ac:dyDescent="0.2">
      <c r="A42" s="46" t="s">
        <v>22</v>
      </c>
      <c r="B42" s="47"/>
      <c r="C42" s="49">
        <f ca="1">SUM(F9:F40)+K2</f>
        <v>0</v>
      </c>
      <c r="G42" s="66"/>
    </row>
    <row r="43" spans="1:16" x14ac:dyDescent="0.2">
      <c r="A43" s="48" t="s">
        <v>24</v>
      </c>
      <c r="B43" s="4"/>
      <c r="C43" s="50">
        <f ca="1">SUM(I9:I40)+SUM(L9:L40)+K3</f>
        <v>0</v>
      </c>
      <c r="D43" s="9"/>
      <c r="E43" s="9"/>
      <c r="G43" s="64"/>
    </row>
    <row r="44" spans="1:16" x14ac:dyDescent="0.2">
      <c r="A44" s="48" t="s">
        <v>26</v>
      </c>
      <c r="B44" s="4"/>
      <c r="C44" s="50">
        <f>SUM(O9:O40)+K4</f>
        <v>0</v>
      </c>
      <c r="D44" s="9"/>
      <c r="G44" s="54"/>
    </row>
    <row r="45" spans="1:16" x14ac:dyDescent="0.2">
      <c r="A45" s="48" t="s">
        <v>28</v>
      </c>
      <c r="B45" s="4"/>
      <c r="C45" s="50">
        <v>0</v>
      </c>
      <c r="D45" s="9"/>
      <c r="F45" s="3"/>
      <c r="G45" s="22"/>
    </row>
    <row r="46" spans="1:16" ht="13.5" thickBot="1" x14ac:dyDescent="0.25">
      <c r="A46" s="51" t="s">
        <v>29</v>
      </c>
      <c r="B46" s="52"/>
      <c r="C46" s="53">
        <f ca="1">C42+C45</f>
        <v>0</v>
      </c>
      <c r="D46" s="9"/>
      <c r="F46" s="3"/>
    </row>
    <row r="47" spans="1:16" ht="13.5" thickBot="1" x14ac:dyDescent="0.25">
      <c r="A47" s="51" t="s">
        <v>30</v>
      </c>
      <c r="B47" s="52"/>
      <c r="C47" s="53">
        <f ca="1">C43-C44-C45</f>
        <v>0</v>
      </c>
      <c r="D47" s="63"/>
      <c r="F47" s="3"/>
    </row>
    <row r="48" spans="1:16" x14ac:dyDescent="0.2">
      <c r="F48" s="3"/>
    </row>
    <row r="49" spans="1:4" ht="38.25" x14ac:dyDescent="0.2">
      <c r="A49" s="68" t="s">
        <v>31</v>
      </c>
      <c r="B49" s="54">
        <f ca="1">Desember!G44</f>
        <v>0</v>
      </c>
      <c r="C49" s="64">
        <f ca="1">Desember!G43</f>
        <v>0</v>
      </c>
      <c r="D49" s="65">
        <f ca="1">MINUTE(C49)</f>
        <v>0</v>
      </c>
    </row>
  </sheetData>
  <conditionalFormatting sqref="A9:P40">
    <cfRule type="expression" dxfId="5" priority="2">
      <formula>WEEKDAY($A9,2)&gt;5</formula>
    </cfRule>
  </conditionalFormatting>
  <pageMargins left="0.78740157480314965" right="0.78740157480314965" top="0.39370078740157483" bottom="0.98425196850393704" header="0.51181102362204722" footer="0.51181102362204722"/>
  <pageSetup paperSize="9" orientation="landscape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10ACD1B-6725-4B95-832D-FDD4C38D922E}">
            <xm:f>MATCH(A9,Helligdager!$B$1:$B$15,0)</xm:f>
            <x14:dxf>
              <font>
                <color rgb="FFFF0000"/>
              </font>
            </x14:dxf>
          </x14:cfRule>
          <xm:sqref>A9:A40 B9:O39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E9A2-A4B9-4C1C-BA1E-774FF808EBFE}">
  <dimension ref="A1:Q49"/>
  <sheetViews>
    <sheetView workbookViewId="0">
      <selection sqref="A1:G6"/>
    </sheetView>
  </sheetViews>
  <sheetFormatPr baseColWidth="10" defaultColWidth="18.140625" defaultRowHeight="12.75" x14ac:dyDescent="0.2"/>
  <cols>
    <col min="1" max="1" width="15" style="3" customWidth="1"/>
    <col min="2" max="2" width="9.5703125" style="3" customWidth="1"/>
    <col min="3" max="3" width="6.7109375" style="15" customWidth="1"/>
    <col min="4" max="4" width="7.42578125" style="3" bestFit="1" customWidth="1"/>
    <col min="5" max="5" width="12.42578125" style="3" bestFit="1" customWidth="1"/>
    <col min="6" max="6" width="14.28515625" style="15" customWidth="1"/>
    <col min="7" max="7" width="8.5703125" style="3" customWidth="1"/>
    <col min="8" max="8" width="8.140625" style="3" customWidth="1"/>
    <col min="9" max="9" width="11.7109375" style="3" customWidth="1"/>
    <col min="10" max="10" width="8.140625" style="3" customWidth="1"/>
    <col min="11" max="11" width="7" style="3" customWidth="1"/>
    <col min="12" max="12" width="18.140625" style="3"/>
    <col min="13" max="13" width="10.140625" style="3" customWidth="1"/>
    <col min="14" max="15" width="18.140625" style="3"/>
    <col min="16" max="16" width="59.5703125" style="3" bestFit="1" customWidth="1"/>
    <col min="17" max="16384" width="18.140625" style="3"/>
  </cols>
  <sheetData>
    <row r="1" spans="1:17" x14ac:dyDescent="0.2">
      <c r="A1" s="1" t="s">
        <v>49</v>
      </c>
      <c r="B1" s="2"/>
      <c r="C1" s="13"/>
      <c r="D1" s="2"/>
      <c r="E1" s="59">
        <f>A9</f>
        <v>42308</v>
      </c>
      <c r="F1" s="17"/>
      <c r="G1" s="2"/>
      <c r="H1" s="2"/>
      <c r="O1" s="3" t="s">
        <v>0</v>
      </c>
      <c r="P1" s="3" t="s">
        <v>1</v>
      </c>
    </row>
    <row r="2" spans="1:17" x14ac:dyDescent="0.2">
      <c r="A2" s="1" t="s">
        <v>47</v>
      </c>
      <c r="B2" s="18"/>
      <c r="D2" s="13"/>
      <c r="E2" s="71" t="s">
        <v>48</v>
      </c>
      <c r="F2" s="22">
        <v>0.3125</v>
      </c>
      <c r="G2" s="60"/>
      <c r="H2" s="5" t="s">
        <v>2</v>
      </c>
      <c r="K2" s="24">
        <f ca="1">INDIRECT(TEXT($E$1-1,"mmmm")&amp;"!C46")</f>
        <v>0</v>
      </c>
      <c r="M2" s="5" t="s">
        <v>3</v>
      </c>
      <c r="O2" s="54">
        <v>0</v>
      </c>
      <c r="P2" s="54">
        <f ca="1">INDIRECT(TEXT($E$1-1,"mmmm") &amp; "!P2")-O2</f>
        <v>25</v>
      </c>
    </row>
    <row r="3" spans="1:17" x14ac:dyDescent="0.2">
      <c r="A3" s="1" t="s">
        <v>6</v>
      </c>
      <c r="B3" s="2"/>
      <c r="C3" s="13"/>
      <c r="D3" s="2"/>
      <c r="E3" s="2"/>
      <c r="F3" s="22"/>
      <c r="H3" s="5" t="s">
        <v>4</v>
      </c>
      <c r="K3" s="24">
        <f ca="1">INDIRECT(TEXT($E$1-1,"mmmm")&amp;"!C47")</f>
        <v>0</v>
      </c>
      <c r="M3" s="5" t="s">
        <v>5</v>
      </c>
      <c r="O3" s="54">
        <v>0</v>
      </c>
      <c r="P3" s="54">
        <f ca="1">INDIRECT(TEXT($E$1-1,"mmmm") &amp; "!P3")-O3</f>
        <v>5</v>
      </c>
    </row>
    <row r="4" spans="1:17" x14ac:dyDescent="0.2">
      <c r="A4" s="1" t="s">
        <v>7</v>
      </c>
      <c r="B4" s="4"/>
      <c r="C4" s="14"/>
      <c r="D4" s="4"/>
      <c r="E4" s="4"/>
      <c r="F4" s="16"/>
      <c r="G4" s="5"/>
      <c r="H4" s="4"/>
      <c r="I4" s="1"/>
      <c r="M4" s="3" t="s">
        <v>9</v>
      </c>
      <c r="O4" s="54">
        <v>0</v>
      </c>
      <c r="P4" s="54">
        <f ca="1">INDIRECT(TEXT($E$1-1,"mmmm") &amp; "!P4")-O4</f>
        <v>14</v>
      </c>
    </row>
    <row r="5" spans="1:17" x14ac:dyDescent="0.2">
      <c r="A5" s="1"/>
      <c r="B5" s="4"/>
      <c r="C5" s="14"/>
      <c r="D5" s="4"/>
      <c r="E5" s="4"/>
      <c r="F5" s="16"/>
      <c r="G5" s="5"/>
      <c r="H5" s="4"/>
      <c r="I5" s="1"/>
      <c r="M5" s="3" t="s">
        <v>10</v>
      </c>
      <c r="O5" s="54">
        <v>0</v>
      </c>
      <c r="P5" s="54">
        <f ca="1">INDIRECT(TEXT($E$1-1,"mmmm") &amp; "!P5")-O5</f>
        <v>10</v>
      </c>
    </row>
    <row r="6" spans="1:17" x14ac:dyDescent="0.2">
      <c r="A6" s="1"/>
      <c r="B6" s="4"/>
      <c r="C6" s="14"/>
      <c r="D6" s="4"/>
      <c r="E6" s="4"/>
      <c r="F6" s="16"/>
      <c r="G6" s="5"/>
      <c r="H6" s="4"/>
      <c r="I6" s="1"/>
      <c r="M6" s="3" t="s">
        <v>11</v>
      </c>
      <c r="O6" s="54">
        <v>0</v>
      </c>
      <c r="P6" s="54">
        <f ca="1">INDIRECT(TEXT($E$1-1,"mmmm") &amp; "!P6")-O6</f>
        <v>6</v>
      </c>
      <c r="Q6" s="8"/>
    </row>
    <row r="7" spans="1:17" x14ac:dyDescent="0.2">
      <c r="J7" s="6"/>
    </row>
    <row r="8" spans="1:17" s="2" customFormat="1" ht="13.5" thickBot="1" x14ac:dyDescent="0.25">
      <c r="A8" s="38" t="s">
        <v>12</v>
      </c>
      <c r="B8" s="39" t="s">
        <v>13</v>
      </c>
      <c r="C8" s="40" t="s">
        <v>14</v>
      </c>
      <c r="D8" s="40" t="s">
        <v>15</v>
      </c>
      <c r="E8" s="41" t="s">
        <v>16</v>
      </c>
      <c r="F8" s="42" t="s">
        <v>17</v>
      </c>
      <c r="G8" s="39" t="s">
        <v>13</v>
      </c>
      <c r="H8" s="40" t="s">
        <v>14</v>
      </c>
      <c r="I8" s="43" t="s">
        <v>18</v>
      </c>
      <c r="J8" s="39" t="s">
        <v>13</v>
      </c>
      <c r="K8" s="40" t="s">
        <v>14</v>
      </c>
      <c r="L8" s="44" t="s">
        <v>19</v>
      </c>
      <c r="M8" s="39" t="s">
        <v>13</v>
      </c>
      <c r="N8" s="40" t="s">
        <v>14</v>
      </c>
      <c r="O8" s="45" t="s">
        <v>20</v>
      </c>
      <c r="P8" s="40" t="s">
        <v>21</v>
      </c>
    </row>
    <row r="9" spans="1:17" s="2" customFormat="1" x14ac:dyDescent="0.2">
      <c r="A9" s="29">
        <v>42308</v>
      </c>
      <c r="B9" s="30"/>
      <c r="C9" s="30"/>
      <c r="D9" s="31"/>
      <c r="E9" s="32">
        <f t="shared" ref="E9:E36" si="0">C9-B9</f>
        <v>0</v>
      </c>
      <c r="F9" s="33">
        <f t="shared" ref="F9:F36" si="1">IF(E9&gt;0,E9-$F$2,0)</f>
        <v>0</v>
      </c>
      <c r="G9" s="30"/>
      <c r="H9" s="30"/>
      <c r="I9" s="34">
        <f t="shared" ref="I9:I36" si="2">(H9-G9)*1.5</f>
        <v>0</v>
      </c>
      <c r="J9" s="30"/>
      <c r="K9" s="30"/>
      <c r="L9" s="35">
        <f t="shared" ref="L9:L36" si="3">(K9-J9)*2</f>
        <v>0</v>
      </c>
      <c r="M9" s="30"/>
      <c r="N9" s="30"/>
      <c r="O9" s="36">
        <f t="shared" ref="O9:O10" si="4">N9-M9</f>
        <v>0</v>
      </c>
      <c r="P9" s="37"/>
      <c r="Q9" s="58"/>
    </row>
    <row r="10" spans="1:17" s="2" customFormat="1" x14ac:dyDescent="0.2">
      <c r="A10" s="29">
        <v>42309</v>
      </c>
      <c r="B10" s="19"/>
      <c r="C10" s="19"/>
      <c r="D10" s="10"/>
      <c r="E10" s="32">
        <f t="shared" si="0"/>
        <v>0</v>
      </c>
      <c r="F10" s="33">
        <f t="shared" si="1"/>
        <v>0</v>
      </c>
      <c r="G10" s="19"/>
      <c r="H10" s="19"/>
      <c r="I10" s="26">
        <f t="shared" si="2"/>
        <v>0</v>
      </c>
      <c r="J10" s="19"/>
      <c r="K10" s="19"/>
      <c r="L10" s="27">
        <f t="shared" si="3"/>
        <v>0</v>
      </c>
      <c r="M10" s="30"/>
      <c r="N10" s="30"/>
      <c r="O10" s="28">
        <f t="shared" si="4"/>
        <v>0</v>
      </c>
      <c r="P10" s="7"/>
    </row>
    <row r="11" spans="1:17" s="4" customFormat="1" x14ac:dyDescent="0.2">
      <c r="A11" s="29">
        <v>42310</v>
      </c>
      <c r="B11" s="19"/>
      <c r="C11" s="19"/>
      <c r="D11" s="10"/>
      <c r="E11" s="32">
        <f t="shared" si="0"/>
        <v>0</v>
      </c>
      <c r="F11" s="33">
        <f t="shared" si="1"/>
        <v>0</v>
      </c>
      <c r="G11" s="19"/>
      <c r="H11" s="19"/>
      <c r="I11" s="26">
        <f t="shared" si="2"/>
        <v>0</v>
      </c>
      <c r="J11" s="19"/>
      <c r="K11" s="19"/>
      <c r="L11" s="27">
        <f t="shared" si="3"/>
        <v>0</v>
      </c>
      <c r="M11" s="30"/>
      <c r="N11" s="30"/>
      <c r="O11" s="28">
        <f>N11-M11</f>
        <v>0</v>
      </c>
      <c r="P11" s="7"/>
    </row>
    <row r="12" spans="1:17" s="4" customFormat="1" x14ac:dyDescent="0.2">
      <c r="A12" s="29">
        <v>42311</v>
      </c>
      <c r="B12" s="19"/>
      <c r="C12" s="19"/>
      <c r="D12" s="10"/>
      <c r="E12" s="32">
        <f t="shared" si="0"/>
        <v>0</v>
      </c>
      <c r="F12" s="33">
        <f t="shared" si="1"/>
        <v>0</v>
      </c>
      <c r="G12" s="19"/>
      <c r="H12" s="19"/>
      <c r="I12" s="26">
        <f t="shared" si="2"/>
        <v>0</v>
      </c>
      <c r="J12" s="19"/>
      <c r="K12" s="19"/>
      <c r="L12" s="27">
        <f t="shared" si="3"/>
        <v>0</v>
      </c>
      <c r="M12" s="19"/>
      <c r="N12" s="19"/>
      <c r="O12" s="28">
        <f>N12-M12</f>
        <v>0</v>
      </c>
      <c r="P12" s="7"/>
    </row>
    <row r="13" spans="1:17" s="4" customFormat="1" x14ac:dyDescent="0.2">
      <c r="A13" s="29">
        <v>42312</v>
      </c>
      <c r="B13" s="19"/>
      <c r="C13" s="19"/>
      <c r="D13" s="10"/>
      <c r="E13" s="32">
        <f t="shared" si="0"/>
        <v>0</v>
      </c>
      <c r="F13" s="33">
        <f t="shared" si="1"/>
        <v>0</v>
      </c>
      <c r="G13" s="19"/>
      <c r="H13" s="19"/>
      <c r="I13" s="26">
        <f t="shared" si="2"/>
        <v>0</v>
      </c>
      <c r="J13" s="19"/>
      <c r="K13" s="19"/>
      <c r="L13" s="27">
        <f t="shared" si="3"/>
        <v>0</v>
      </c>
      <c r="M13" s="19"/>
      <c r="N13" s="19"/>
      <c r="O13" s="28">
        <f>N13-M13</f>
        <v>0</v>
      </c>
      <c r="P13" s="23"/>
    </row>
    <row r="14" spans="1:17" s="4" customFormat="1" x14ac:dyDescent="0.2">
      <c r="A14" s="29">
        <v>42313</v>
      </c>
      <c r="B14" s="19"/>
      <c r="C14" s="19"/>
      <c r="D14" s="56"/>
      <c r="E14" s="32">
        <f t="shared" si="0"/>
        <v>0</v>
      </c>
      <c r="F14" s="33">
        <f t="shared" si="1"/>
        <v>0</v>
      </c>
      <c r="G14" s="19"/>
      <c r="H14" s="19"/>
      <c r="I14" s="26">
        <f t="shared" si="2"/>
        <v>0</v>
      </c>
      <c r="J14" s="19"/>
      <c r="K14" s="19"/>
      <c r="L14" s="27">
        <f t="shared" si="3"/>
        <v>0</v>
      </c>
      <c r="M14" s="19"/>
      <c r="N14" s="19"/>
      <c r="O14" s="28">
        <f t="shared" ref="O14:O36" si="5">N14-M14</f>
        <v>0</v>
      </c>
      <c r="P14" s="7"/>
    </row>
    <row r="15" spans="1:17" s="4" customFormat="1" x14ac:dyDescent="0.2">
      <c r="A15" s="29">
        <v>42314</v>
      </c>
      <c r="B15" s="19"/>
      <c r="C15" s="19"/>
      <c r="D15" s="10"/>
      <c r="E15" s="32">
        <f t="shared" si="0"/>
        <v>0</v>
      </c>
      <c r="F15" s="33">
        <f t="shared" si="1"/>
        <v>0</v>
      </c>
      <c r="G15" s="19"/>
      <c r="H15" s="19"/>
      <c r="I15" s="26">
        <f t="shared" si="2"/>
        <v>0</v>
      </c>
      <c r="J15" s="19"/>
      <c r="K15" s="19"/>
      <c r="L15" s="27">
        <f t="shared" si="3"/>
        <v>0</v>
      </c>
      <c r="M15" s="19"/>
      <c r="N15" s="19"/>
      <c r="O15" s="28">
        <f t="shared" si="5"/>
        <v>0</v>
      </c>
      <c r="P15" s="7"/>
    </row>
    <row r="16" spans="1:17" s="4" customFormat="1" x14ac:dyDescent="0.2">
      <c r="A16" s="29">
        <v>42315</v>
      </c>
      <c r="B16" s="19"/>
      <c r="C16" s="19"/>
      <c r="D16" s="56"/>
      <c r="E16" s="32">
        <f t="shared" si="0"/>
        <v>0</v>
      </c>
      <c r="F16" s="33">
        <f t="shared" si="1"/>
        <v>0</v>
      </c>
      <c r="G16" s="19"/>
      <c r="H16" s="19"/>
      <c r="I16" s="26">
        <f t="shared" si="2"/>
        <v>0</v>
      </c>
      <c r="J16" s="19"/>
      <c r="K16" s="19"/>
      <c r="L16" s="27">
        <f t="shared" si="3"/>
        <v>0</v>
      </c>
      <c r="M16" s="19"/>
      <c r="N16" s="19"/>
      <c r="O16" s="28">
        <f t="shared" si="5"/>
        <v>0</v>
      </c>
      <c r="P16" s="7"/>
    </row>
    <row r="17" spans="1:16" s="4" customFormat="1" x14ac:dyDescent="0.2">
      <c r="A17" s="29">
        <v>42316</v>
      </c>
      <c r="B17" s="19"/>
      <c r="C17" s="19"/>
      <c r="D17" s="11"/>
      <c r="E17" s="32">
        <f t="shared" si="0"/>
        <v>0</v>
      </c>
      <c r="F17" s="33">
        <f t="shared" si="1"/>
        <v>0</v>
      </c>
      <c r="G17" s="19"/>
      <c r="H17" s="19"/>
      <c r="I17" s="26">
        <f t="shared" si="2"/>
        <v>0</v>
      </c>
      <c r="J17" s="19"/>
      <c r="K17" s="19"/>
      <c r="L17" s="27">
        <f t="shared" si="3"/>
        <v>0</v>
      </c>
      <c r="M17" s="30"/>
      <c r="N17" s="30"/>
      <c r="O17" s="28">
        <f t="shared" si="5"/>
        <v>0</v>
      </c>
      <c r="P17" s="7"/>
    </row>
    <row r="18" spans="1:16" s="4" customFormat="1" x14ac:dyDescent="0.2">
      <c r="A18" s="29">
        <v>42317</v>
      </c>
      <c r="B18" s="19"/>
      <c r="C18" s="19"/>
      <c r="D18" s="10"/>
      <c r="E18" s="32">
        <f t="shared" si="0"/>
        <v>0</v>
      </c>
      <c r="F18" s="33">
        <f t="shared" si="1"/>
        <v>0</v>
      </c>
      <c r="G18" s="19"/>
      <c r="H18" s="19"/>
      <c r="I18" s="26">
        <f t="shared" si="2"/>
        <v>0</v>
      </c>
      <c r="J18" s="19"/>
      <c r="K18" s="19"/>
      <c r="L18" s="27">
        <f t="shared" si="3"/>
        <v>0</v>
      </c>
      <c r="M18" s="30"/>
      <c r="N18" s="30"/>
      <c r="O18" s="28">
        <f t="shared" si="5"/>
        <v>0</v>
      </c>
      <c r="P18" s="7"/>
    </row>
    <row r="19" spans="1:16" s="4" customFormat="1" x14ac:dyDescent="0.2">
      <c r="A19" s="29">
        <v>42318</v>
      </c>
      <c r="B19" s="19"/>
      <c r="C19" s="19"/>
      <c r="D19" s="11"/>
      <c r="E19" s="32">
        <f t="shared" si="0"/>
        <v>0</v>
      </c>
      <c r="F19" s="33">
        <f t="shared" si="1"/>
        <v>0</v>
      </c>
      <c r="G19" s="19"/>
      <c r="H19" s="19"/>
      <c r="I19" s="26">
        <f t="shared" si="2"/>
        <v>0</v>
      </c>
      <c r="J19" s="19"/>
      <c r="K19" s="19"/>
      <c r="L19" s="27">
        <f t="shared" si="3"/>
        <v>0</v>
      </c>
      <c r="M19" s="19"/>
      <c r="N19" s="19"/>
      <c r="O19" s="28">
        <f t="shared" si="5"/>
        <v>0</v>
      </c>
      <c r="P19" s="7"/>
    </row>
    <row r="20" spans="1:16" s="4" customFormat="1" x14ac:dyDescent="0.2">
      <c r="A20" s="29">
        <v>42319</v>
      </c>
      <c r="B20" s="19"/>
      <c r="C20" s="19"/>
      <c r="D20" s="10"/>
      <c r="E20" s="32">
        <f t="shared" si="0"/>
        <v>0</v>
      </c>
      <c r="F20" s="33">
        <f t="shared" si="1"/>
        <v>0</v>
      </c>
      <c r="G20" s="19"/>
      <c r="H20" s="19"/>
      <c r="I20" s="26">
        <f t="shared" si="2"/>
        <v>0</v>
      </c>
      <c r="J20" s="19"/>
      <c r="K20" s="19"/>
      <c r="L20" s="27">
        <f t="shared" si="3"/>
        <v>0</v>
      </c>
      <c r="M20" s="19"/>
      <c r="N20" s="19"/>
      <c r="O20" s="28">
        <f t="shared" si="5"/>
        <v>0</v>
      </c>
      <c r="P20" s="7"/>
    </row>
    <row r="21" spans="1:16" s="4" customFormat="1" x14ac:dyDescent="0.2">
      <c r="A21" s="29">
        <v>42320</v>
      </c>
      <c r="B21" s="19"/>
      <c r="C21" s="19"/>
      <c r="D21" s="11"/>
      <c r="E21" s="32">
        <f t="shared" si="0"/>
        <v>0</v>
      </c>
      <c r="F21" s="33">
        <f t="shared" si="1"/>
        <v>0</v>
      </c>
      <c r="G21" s="19"/>
      <c r="H21" s="19"/>
      <c r="I21" s="26">
        <f t="shared" si="2"/>
        <v>0</v>
      </c>
      <c r="J21" s="19"/>
      <c r="K21" s="19"/>
      <c r="L21" s="27">
        <f t="shared" si="3"/>
        <v>0</v>
      </c>
      <c r="M21" s="19"/>
      <c r="N21" s="19"/>
      <c r="O21" s="28">
        <f t="shared" si="5"/>
        <v>0</v>
      </c>
      <c r="P21" s="7"/>
    </row>
    <row r="22" spans="1:16" s="4" customFormat="1" x14ac:dyDescent="0.2">
      <c r="A22" s="29">
        <v>42321</v>
      </c>
      <c r="B22" s="19"/>
      <c r="C22" s="19"/>
      <c r="D22" s="11"/>
      <c r="E22" s="32">
        <f t="shared" si="0"/>
        <v>0</v>
      </c>
      <c r="F22" s="33">
        <f t="shared" si="1"/>
        <v>0</v>
      </c>
      <c r="G22" s="19"/>
      <c r="H22" s="19"/>
      <c r="I22" s="26">
        <f t="shared" si="2"/>
        <v>0</v>
      </c>
      <c r="J22" s="19"/>
      <c r="K22" s="19"/>
      <c r="L22" s="27">
        <f t="shared" si="3"/>
        <v>0</v>
      </c>
      <c r="M22" s="19"/>
      <c r="N22" s="19"/>
      <c r="O22" s="28">
        <f t="shared" si="5"/>
        <v>0</v>
      </c>
      <c r="P22" s="7"/>
    </row>
    <row r="23" spans="1:16" s="4" customFormat="1" x14ac:dyDescent="0.2">
      <c r="A23" s="29">
        <v>42322</v>
      </c>
      <c r="B23" s="19"/>
      <c r="C23" s="19"/>
      <c r="D23" s="11"/>
      <c r="E23" s="32">
        <f t="shared" si="0"/>
        <v>0</v>
      </c>
      <c r="F23" s="33">
        <f t="shared" si="1"/>
        <v>0</v>
      </c>
      <c r="G23" s="19"/>
      <c r="H23" s="19"/>
      <c r="I23" s="26">
        <f t="shared" si="2"/>
        <v>0</v>
      </c>
      <c r="J23" s="19"/>
      <c r="K23" s="19"/>
      <c r="L23" s="27">
        <f t="shared" si="3"/>
        <v>0</v>
      </c>
      <c r="M23" s="19"/>
      <c r="N23" s="19"/>
      <c r="O23" s="28">
        <f t="shared" si="5"/>
        <v>0</v>
      </c>
      <c r="P23" s="7"/>
    </row>
    <row r="24" spans="1:16" s="4" customFormat="1" x14ac:dyDescent="0.2">
      <c r="A24" s="29">
        <v>42323</v>
      </c>
      <c r="B24" s="19"/>
      <c r="C24" s="19"/>
      <c r="D24" s="11"/>
      <c r="E24" s="32">
        <f t="shared" si="0"/>
        <v>0</v>
      </c>
      <c r="F24" s="33">
        <f t="shared" si="1"/>
        <v>0</v>
      </c>
      <c r="G24" s="19"/>
      <c r="H24" s="19"/>
      <c r="I24" s="26">
        <f t="shared" si="2"/>
        <v>0</v>
      </c>
      <c r="J24" s="19"/>
      <c r="K24" s="19"/>
      <c r="L24" s="27">
        <f t="shared" si="3"/>
        <v>0</v>
      </c>
      <c r="M24" s="19"/>
      <c r="N24" s="19"/>
      <c r="O24" s="28">
        <f t="shared" si="5"/>
        <v>0</v>
      </c>
      <c r="P24" s="7"/>
    </row>
    <row r="25" spans="1:16" s="4" customFormat="1" x14ac:dyDescent="0.2">
      <c r="A25" s="29">
        <v>42324</v>
      </c>
      <c r="B25" s="19"/>
      <c r="C25" s="19"/>
      <c r="D25" s="11"/>
      <c r="E25" s="32">
        <f t="shared" si="0"/>
        <v>0</v>
      </c>
      <c r="F25" s="33">
        <f t="shared" si="1"/>
        <v>0</v>
      </c>
      <c r="G25" s="19"/>
      <c r="H25" s="19"/>
      <c r="I25" s="26">
        <f t="shared" si="2"/>
        <v>0</v>
      </c>
      <c r="J25" s="19"/>
      <c r="K25" s="19"/>
      <c r="L25" s="27">
        <f t="shared" si="3"/>
        <v>0</v>
      </c>
      <c r="M25" s="19"/>
      <c r="N25" s="19"/>
      <c r="O25" s="28">
        <f t="shared" si="5"/>
        <v>0</v>
      </c>
      <c r="P25" s="7"/>
    </row>
    <row r="26" spans="1:16" s="4" customFormat="1" x14ac:dyDescent="0.2">
      <c r="A26" s="29">
        <v>42325</v>
      </c>
      <c r="B26" s="19"/>
      <c r="C26" s="19"/>
      <c r="D26" s="11"/>
      <c r="E26" s="32">
        <f t="shared" si="0"/>
        <v>0</v>
      </c>
      <c r="F26" s="33">
        <f t="shared" si="1"/>
        <v>0</v>
      </c>
      <c r="G26" s="19"/>
      <c r="H26" s="19"/>
      <c r="I26" s="26">
        <f t="shared" si="2"/>
        <v>0</v>
      </c>
      <c r="J26" s="19"/>
      <c r="K26" s="19"/>
      <c r="L26" s="27">
        <f t="shared" si="3"/>
        <v>0</v>
      </c>
      <c r="M26" s="19"/>
      <c r="N26" s="19"/>
      <c r="O26" s="28">
        <f t="shared" si="5"/>
        <v>0</v>
      </c>
      <c r="P26" s="7"/>
    </row>
    <row r="27" spans="1:16" s="4" customFormat="1" x14ac:dyDescent="0.2">
      <c r="A27" s="29">
        <v>42326</v>
      </c>
      <c r="B27" s="19"/>
      <c r="C27" s="19"/>
      <c r="D27" s="67"/>
      <c r="E27" s="32">
        <f t="shared" si="0"/>
        <v>0</v>
      </c>
      <c r="F27" s="33">
        <f t="shared" si="1"/>
        <v>0</v>
      </c>
      <c r="G27" s="19"/>
      <c r="H27" s="19"/>
      <c r="I27" s="26">
        <f t="shared" si="2"/>
        <v>0</v>
      </c>
      <c r="J27" s="19"/>
      <c r="K27" s="19"/>
      <c r="L27" s="27">
        <f t="shared" si="3"/>
        <v>0</v>
      </c>
      <c r="M27" s="19"/>
      <c r="N27" s="19"/>
      <c r="O27" s="28">
        <f t="shared" si="5"/>
        <v>0</v>
      </c>
      <c r="P27" s="7"/>
    </row>
    <row r="28" spans="1:16" s="4" customFormat="1" x14ac:dyDescent="0.2">
      <c r="A28" s="29">
        <v>42327</v>
      </c>
      <c r="B28" s="19"/>
      <c r="C28" s="19"/>
      <c r="D28" s="11"/>
      <c r="E28" s="32">
        <f t="shared" si="0"/>
        <v>0</v>
      </c>
      <c r="F28" s="33">
        <f t="shared" si="1"/>
        <v>0</v>
      </c>
      <c r="G28" s="19"/>
      <c r="H28" s="19"/>
      <c r="I28" s="26">
        <f t="shared" si="2"/>
        <v>0</v>
      </c>
      <c r="J28" s="19"/>
      <c r="K28" s="19"/>
      <c r="L28" s="27">
        <f t="shared" si="3"/>
        <v>0</v>
      </c>
      <c r="M28" s="19"/>
      <c r="N28" s="19"/>
      <c r="O28" s="28">
        <f t="shared" si="5"/>
        <v>0</v>
      </c>
      <c r="P28" s="7"/>
    </row>
    <row r="29" spans="1:16" s="4" customFormat="1" x14ac:dyDescent="0.2">
      <c r="A29" s="29">
        <v>42328</v>
      </c>
      <c r="B29" s="19"/>
      <c r="C29" s="19"/>
      <c r="D29" s="11"/>
      <c r="E29" s="32">
        <f t="shared" si="0"/>
        <v>0</v>
      </c>
      <c r="F29" s="33">
        <f t="shared" si="1"/>
        <v>0</v>
      </c>
      <c r="G29" s="19"/>
      <c r="H29" s="19"/>
      <c r="I29" s="26">
        <f t="shared" si="2"/>
        <v>0</v>
      </c>
      <c r="J29" s="19"/>
      <c r="K29" s="19"/>
      <c r="L29" s="27">
        <f t="shared" si="3"/>
        <v>0</v>
      </c>
      <c r="M29" s="19"/>
      <c r="N29" s="19"/>
      <c r="O29" s="28">
        <f t="shared" si="5"/>
        <v>0</v>
      </c>
      <c r="P29" s="7"/>
    </row>
    <row r="30" spans="1:16" s="4" customFormat="1" x14ac:dyDescent="0.2">
      <c r="A30" s="29">
        <v>42329</v>
      </c>
      <c r="B30" s="19"/>
      <c r="C30" s="19"/>
      <c r="D30" s="11"/>
      <c r="E30" s="32">
        <f t="shared" si="0"/>
        <v>0</v>
      </c>
      <c r="F30" s="33">
        <f t="shared" si="1"/>
        <v>0</v>
      </c>
      <c r="G30" s="19"/>
      <c r="H30" s="19"/>
      <c r="I30" s="26">
        <f t="shared" si="2"/>
        <v>0</v>
      </c>
      <c r="J30" s="19"/>
      <c r="K30" s="19"/>
      <c r="L30" s="27">
        <f t="shared" si="3"/>
        <v>0</v>
      </c>
      <c r="M30" s="19"/>
      <c r="N30" s="19"/>
      <c r="O30" s="28">
        <f t="shared" si="5"/>
        <v>0</v>
      </c>
      <c r="P30" s="7"/>
    </row>
    <row r="31" spans="1:16" s="4" customFormat="1" x14ac:dyDescent="0.2">
      <c r="A31" s="29">
        <v>42330</v>
      </c>
      <c r="B31" s="19"/>
      <c r="C31" s="19"/>
      <c r="D31" s="11"/>
      <c r="E31" s="32">
        <f t="shared" si="0"/>
        <v>0</v>
      </c>
      <c r="F31" s="33">
        <f t="shared" si="1"/>
        <v>0</v>
      </c>
      <c r="G31" s="19"/>
      <c r="H31" s="19"/>
      <c r="I31" s="26">
        <f t="shared" si="2"/>
        <v>0</v>
      </c>
      <c r="J31" s="19"/>
      <c r="K31" s="19"/>
      <c r="L31" s="27">
        <f t="shared" si="3"/>
        <v>0</v>
      </c>
      <c r="M31" s="19"/>
      <c r="N31" s="19"/>
      <c r="O31" s="28">
        <f t="shared" si="5"/>
        <v>0</v>
      </c>
      <c r="P31" s="7"/>
    </row>
    <row r="32" spans="1:16" s="4" customFormat="1" x14ac:dyDescent="0.2">
      <c r="A32" s="29">
        <v>42331</v>
      </c>
      <c r="B32" s="19"/>
      <c r="C32" s="19"/>
      <c r="D32" s="11"/>
      <c r="E32" s="32">
        <f t="shared" si="0"/>
        <v>0</v>
      </c>
      <c r="F32" s="33">
        <f t="shared" si="1"/>
        <v>0</v>
      </c>
      <c r="G32" s="19"/>
      <c r="H32" s="19"/>
      <c r="I32" s="26">
        <f t="shared" si="2"/>
        <v>0</v>
      </c>
      <c r="J32" s="19"/>
      <c r="K32" s="19"/>
      <c r="L32" s="27">
        <f t="shared" si="3"/>
        <v>0</v>
      </c>
      <c r="M32" s="19"/>
      <c r="N32" s="19"/>
      <c r="O32" s="28">
        <f t="shared" si="5"/>
        <v>0</v>
      </c>
      <c r="P32" s="7"/>
    </row>
    <row r="33" spans="1:16" s="4" customFormat="1" x14ac:dyDescent="0.2">
      <c r="A33" s="29">
        <v>42332</v>
      </c>
      <c r="B33" s="19"/>
      <c r="C33" s="19"/>
      <c r="D33" s="11"/>
      <c r="E33" s="32">
        <f t="shared" si="0"/>
        <v>0</v>
      </c>
      <c r="F33" s="33">
        <f t="shared" si="1"/>
        <v>0</v>
      </c>
      <c r="G33" s="19"/>
      <c r="H33" s="19"/>
      <c r="I33" s="26">
        <f t="shared" si="2"/>
        <v>0</v>
      </c>
      <c r="J33" s="19"/>
      <c r="K33" s="19"/>
      <c r="L33" s="27">
        <f t="shared" si="3"/>
        <v>0</v>
      </c>
      <c r="M33" s="19"/>
      <c r="N33" s="19"/>
      <c r="O33" s="28">
        <f t="shared" si="5"/>
        <v>0</v>
      </c>
      <c r="P33" s="7"/>
    </row>
    <row r="34" spans="1:16" s="4" customFormat="1" x14ac:dyDescent="0.2">
      <c r="A34" s="29">
        <v>42333</v>
      </c>
      <c r="B34" s="19"/>
      <c r="C34" s="19"/>
      <c r="D34" s="11"/>
      <c r="E34" s="32">
        <f t="shared" si="0"/>
        <v>0</v>
      </c>
      <c r="F34" s="33">
        <f t="shared" si="1"/>
        <v>0</v>
      </c>
      <c r="G34" s="19"/>
      <c r="H34" s="19"/>
      <c r="I34" s="26">
        <f t="shared" si="2"/>
        <v>0</v>
      </c>
      <c r="J34" s="19"/>
      <c r="K34" s="19"/>
      <c r="L34" s="27">
        <f t="shared" si="3"/>
        <v>0</v>
      </c>
      <c r="M34" s="19"/>
      <c r="N34" s="19"/>
      <c r="O34" s="28">
        <f t="shared" si="5"/>
        <v>0</v>
      </c>
      <c r="P34" s="7"/>
    </row>
    <row r="35" spans="1:16" s="4" customFormat="1" x14ac:dyDescent="0.2">
      <c r="A35" s="29">
        <v>42334</v>
      </c>
      <c r="B35" s="19"/>
      <c r="C35" s="19"/>
      <c r="D35" s="11"/>
      <c r="E35" s="32">
        <f t="shared" si="0"/>
        <v>0</v>
      </c>
      <c r="F35" s="33">
        <f t="shared" si="1"/>
        <v>0</v>
      </c>
      <c r="G35" s="19"/>
      <c r="H35" s="19"/>
      <c r="I35" s="26">
        <f>(H35-G35)*1.5</f>
        <v>0</v>
      </c>
      <c r="J35" s="19"/>
      <c r="K35" s="19"/>
      <c r="L35" s="27">
        <f>(K35-J35)*2</f>
        <v>0</v>
      </c>
      <c r="M35" s="19"/>
      <c r="N35" s="19"/>
      <c r="O35" s="28">
        <f t="shared" si="5"/>
        <v>0</v>
      </c>
      <c r="P35" s="7"/>
    </row>
    <row r="36" spans="1:16" s="8" customFormat="1" x14ac:dyDescent="0.2">
      <c r="A36" s="29">
        <v>42335</v>
      </c>
      <c r="B36" s="19"/>
      <c r="C36" s="19"/>
      <c r="D36" s="11"/>
      <c r="E36" s="32">
        <f t="shared" si="0"/>
        <v>0</v>
      </c>
      <c r="F36" s="33">
        <f t="shared" si="1"/>
        <v>0</v>
      </c>
      <c r="G36" s="19"/>
      <c r="H36" s="19"/>
      <c r="I36" s="26">
        <f t="shared" si="2"/>
        <v>0</v>
      </c>
      <c r="J36" s="19"/>
      <c r="K36" s="19"/>
      <c r="L36" s="27">
        <f t="shared" si="3"/>
        <v>0</v>
      </c>
      <c r="M36" s="19"/>
      <c r="N36" s="19"/>
      <c r="O36" s="28">
        <f t="shared" si="5"/>
        <v>0</v>
      </c>
      <c r="P36" s="7"/>
    </row>
    <row r="37" spans="1:16" s="8" customFormat="1" x14ac:dyDescent="0.2">
      <c r="A37" s="29">
        <v>42336</v>
      </c>
      <c r="B37" s="19"/>
      <c r="C37" s="19"/>
      <c r="D37" s="12"/>
      <c r="E37" s="32">
        <f t="shared" ref="E37:E38" si="6">C37-B37</f>
        <v>0</v>
      </c>
      <c r="F37" s="33">
        <f t="shared" ref="F37:F38" si="7">IF(E37&gt;0,E37-$F$2,0)</f>
        <v>0</v>
      </c>
      <c r="G37" s="19"/>
      <c r="H37" s="19"/>
      <c r="I37" s="26">
        <f t="shared" ref="I37:I38" si="8">(H37-G37)*1.5</f>
        <v>0</v>
      </c>
      <c r="J37" s="19"/>
      <c r="K37" s="19"/>
      <c r="L37" s="27">
        <f t="shared" ref="L37:L38" si="9">(K37-J37)*2</f>
        <v>0</v>
      </c>
      <c r="M37" s="19"/>
      <c r="N37" s="19"/>
      <c r="O37" s="28">
        <f t="shared" ref="O37:O38" si="10">N37-M37</f>
        <v>0</v>
      </c>
      <c r="P37" s="7"/>
    </row>
    <row r="38" spans="1:16" s="8" customFormat="1" x14ac:dyDescent="0.2">
      <c r="A38" s="29">
        <v>42337</v>
      </c>
      <c r="B38" s="19"/>
      <c r="C38" s="19"/>
      <c r="D38" s="12"/>
      <c r="E38" s="32">
        <f t="shared" si="6"/>
        <v>0</v>
      </c>
      <c r="F38" s="33">
        <f t="shared" si="7"/>
        <v>0</v>
      </c>
      <c r="G38" s="19"/>
      <c r="H38" s="19"/>
      <c r="I38" s="26">
        <f t="shared" si="8"/>
        <v>0</v>
      </c>
      <c r="J38" s="19"/>
      <c r="K38" s="19"/>
      <c r="L38" s="27">
        <f t="shared" si="9"/>
        <v>0</v>
      </c>
      <c r="M38" s="19"/>
      <c r="N38" s="19"/>
      <c r="O38" s="28">
        <f t="shared" si="10"/>
        <v>0</v>
      </c>
      <c r="P38" s="7"/>
    </row>
    <row r="39" spans="1:16" s="8" customFormat="1" x14ac:dyDescent="0.2">
      <c r="A39" s="29"/>
      <c r="B39" s="19"/>
      <c r="C39" s="19"/>
      <c r="D39" s="12"/>
      <c r="E39" s="32"/>
      <c r="F39" s="33"/>
      <c r="G39" s="19"/>
      <c r="H39" s="19"/>
      <c r="I39" s="26"/>
      <c r="J39" s="19"/>
      <c r="K39" s="19"/>
      <c r="L39" s="27"/>
      <c r="M39" s="19"/>
      <c r="N39" s="19"/>
      <c r="O39" s="28"/>
      <c r="P39" s="7"/>
    </row>
    <row r="40" spans="1:16" x14ac:dyDescent="0.2">
      <c r="A40" s="29"/>
      <c r="B40" s="19"/>
      <c r="C40" s="19"/>
      <c r="D40" s="12"/>
      <c r="E40" s="20"/>
      <c r="F40" s="25"/>
      <c r="G40" s="19"/>
      <c r="H40" s="19"/>
      <c r="I40" s="26"/>
      <c r="J40" s="19"/>
      <c r="K40" s="19"/>
      <c r="L40" s="27"/>
      <c r="M40" s="19"/>
      <c r="N40" s="19"/>
      <c r="O40" s="28"/>
      <c r="P40" s="12"/>
    </row>
    <row r="41" spans="1:16" ht="13.5" thickBot="1" x14ac:dyDescent="0.25">
      <c r="I41" s="21"/>
    </row>
    <row r="42" spans="1:16" x14ac:dyDescent="0.2">
      <c r="A42" s="46" t="s">
        <v>22</v>
      </c>
      <c r="B42" s="47"/>
      <c r="C42" s="49">
        <f ca="1">SUM(F9:F40)+K2</f>
        <v>0</v>
      </c>
      <c r="G42" s="66"/>
    </row>
    <row r="43" spans="1:16" x14ac:dyDescent="0.2">
      <c r="A43" s="48" t="s">
        <v>24</v>
      </c>
      <c r="B43" s="4"/>
      <c r="C43" s="50">
        <f ca="1">SUM(I9:I40)+SUM(L9:L40)+K3</f>
        <v>0</v>
      </c>
      <c r="D43" s="9"/>
      <c r="E43" s="9"/>
      <c r="G43" s="64"/>
    </row>
    <row r="44" spans="1:16" x14ac:dyDescent="0.2">
      <c r="A44" s="48" t="s">
        <v>26</v>
      </c>
      <c r="B44" s="4"/>
      <c r="C44" s="50">
        <f>SUM(O9:O40)+K4</f>
        <v>0</v>
      </c>
      <c r="D44" s="9"/>
      <c r="G44" s="54"/>
    </row>
    <row r="45" spans="1:16" x14ac:dyDescent="0.2">
      <c r="A45" s="48" t="s">
        <v>28</v>
      </c>
      <c r="B45" s="4"/>
      <c r="C45" s="50">
        <v>0</v>
      </c>
      <c r="D45" s="9"/>
      <c r="F45" s="3"/>
      <c r="G45" s="22"/>
    </row>
    <row r="46" spans="1:16" ht="13.5" thickBot="1" x14ac:dyDescent="0.25">
      <c r="A46" s="51" t="s">
        <v>29</v>
      </c>
      <c r="B46" s="52"/>
      <c r="C46" s="53">
        <f ca="1">C42+C45</f>
        <v>0</v>
      </c>
      <c r="D46" s="9"/>
      <c r="F46" s="3"/>
    </row>
    <row r="47" spans="1:16" ht="13.5" thickBot="1" x14ac:dyDescent="0.25">
      <c r="A47" s="51" t="s">
        <v>30</v>
      </c>
      <c r="B47" s="52"/>
      <c r="C47" s="53">
        <f ca="1">C43-C44-C45</f>
        <v>0</v>
      </c>
      <c r="D47" s="63"/>
      <c r="F47" s="3"/>
    </row>
    <row r="48" spans="1:16" x14ac:dyDescent="0.2">
      <c r="F48" s="3"/>
    </row>
    <row r="49" spans="1:4" ht="38.25" x14ac:dyDescent="0.2">
      <c r="A49" s="68" t="s">
        <v>31</v>
      </c>
      <c r="B49" s="54">
        <f ca="1">Desember!G44</f>
        <v>0</v>
      </c>
      <c r="C49" s="64">
        <f ca="1">Desember!G43</f>
        <v>0</v>
      </c>
      <c r="D49" s="65">
        <f ca="1">MINUTE(C49)</f>
        <v>0</v>
      </c>
    </row>
  </sheetData>
  <conditionalFormatting sqref="A9:P40">
    <cfRule type="expression" dxfId="3" priority="2">
      <formula>WEEKDAY($A9,2)&gt;5</formula>
    </cfRule>
  </conditionalFormatting>
  <pageMargins left="0.78740157480314965" right="0.78740157480314965" top="0.39370078740157483" bottom="0.98425196850393704" header="0.51181102362204722" footer="0.51181102362204722"/>
  <pageSetup paperSize="9" orientation="landscape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5537B08-82D5-46B1-8C05-FB237894DDD3}">
            <xm:f>MATCH(A9,Helligdager!$B$1:$B$15,0)</xm:f>
            <x14:dxf>
              <font>
                <color rgb="FFFF0000"/>
              </font>
            </x14:dxf>
          </x14:cfRule>
          <xm:sqref>A9:A40 B9:O39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71DD-6185-475D-AFEC-0AF9BE2F41A9}">
  <dimension ref="A1:Q49"/>
  <sheetViews>
    <sheetView workbookViewId="0">
      <selection activeCell="H4" sqref="H4"/>
    </sheetView>
  </sheetViews>
  <sheetFormatPr baseColWidth="10" defaultColWidth="18.140625" defaultRowHeight="12.75" x14ac:dyDescent="0.2"/>
  <cols>
    <col min="1" max="1" width="15" style="3" customWidth="1"/>
    <col min="2" max="2" width="9.5703125" style="3" customWidth="1"/>
    <col min="3" max="3" width="6.7109375" style="15" customWidth="1"/>
    <col min="4" max="4" width="7.42578125" style="3" bestFit="1" customWidth="1"/>
    <col min="5" max="5" width="12.42578125" style="3" bestFit="1" customWidth="1"/>
    <col min="6" max="6" width="14.28515625" style="15" customWidth="1"/>
    <col min="7" max="7" width="8.5703125" style="3" customWidth="1"/>
    <col min="8" max="8" width="8.140625" style="3" customWidth="1"/>
    <col min="9" max="9" width="11.7109375" style="3" customWidth="1"/>
    <col min="10" max="10" width="8.140625" style="3" customWidth="1"/>
    <col min="11" max="11" width="7" style="3" customWidth="1"/>
    <col min="12" max="12" width="18.140625" style="3"/>
    <col min="13" max="13" width="10.140625" style="3" customWidth="1"/>
    <col min="14" max="15" width="18.140625" style="3"/>
    <col min="16" max="16" width="59.5703125" style="3" bestFit="1" customWidth="1"/>
    <col min="17" max="16384" width="18.140625" style="3"/>
  </cols>
  <sheetData>
    <row r="1" spans="1:17" x14ac:dyDescent="0.2">
      <c r="A1" s="1" t="s">
        <v>49</v>
      </c>
      <c r="B1" s="2"/>
      <c r="C1" s="13"/>
      <c r="D1" s="2"/>
      <c r="E1" s="59">
        <f>A9</f>
        <v>42338</v>
      </c>
      <c r="F1" s="17"/>
      <c r="G1" s="2"/>
      <c r="H1" s="2"/>
      <c r="O1" s="3" t="s">
        <v>0</v>
      </c>
      <c r="P1" s="3" t="s">
        <v>1</v>
      </c>
    </row>
    <row r="2" spans="1:17" x14ac:dyDescent="0.2">
      <c r="A2" s="1" t="s">
        <v>47</v>
      </c>
      <c r="B2" s="18"/>
      <c r="D2" s="13"/>
      <c r="E2" s="71" t="s">
        <v>48</v>
      </c>
      <c r="F2" s="22">
        <v>0.3125</v>
      </c>
      <c r="G2" s="60"/>
      <c r="H2" s="5" t="s">
        <v>2</v>
      </c>
      <c r="K2" s="24">
        <f ca="1">INDIRECT(TEXT($E$1-1,"mmmm")&amp;"!C46")</f>
        <v>0</v>
      </c>
      <c r="M2" s="5" t="s">
        <v>3</v>
      </c>
      <c r="O2" s="54">
        <v>0</v>
      </c>
      <c r="P2" s="54">
        <f ca="1">INDIRECT(TEXT($E$1-1,"mmmm") &amp; "!P2")-O2</f>
        <v>25</v>
      </c>
    </row>
    <row r="3" spans="1:17" x14ac:dyDescent="0.2">
      <c r="A3" s="1" t="s">
        <v>6</v>
      </c>
      <c r="B3" s="2"/>
      <c r="C3" s="13"/>
      <c r="D3" s="2"/>
      <c r="E3" s="2"/>
      <c r="F3" s="22"/>
      <c r="H3" s="5" t="s">
        <v>4</v>
      </c>
      <c r="K3" s="24">
        <f ca="1">INDIRECT(TEXT($E$1-1,"mmmm")&amp;"!C47")</f>
        <v>0</v>
      </c>
      <c r="M3" s="5" t="s">
        <v>5</v>
      </c>
      <c r="O3" s="54">
        <v>0</v>
      </c>
      <c r="P3" s="54">
        <f ca="1">INDIRECT(TEXT($E$1-1,"mmmm") &amp; "!P3")-O3</f>
        <v>5</v>
      </c>
    </row>
    <row r="4" spans="1:17" x14ac:dyDescent="0.2">
      <c r="A4" s="1" t="s">
        <v>7</v>
      </c>
      <c r="B4" s="4"/>
      <c r="C4" s="14"/>
      <c r="D4" s="4"/>
      <c r="E4" s="4"/>
      <c r="F4" s="16"/>
      <c r="G4" s="5"/>
      <c r="H4" s="4"/>
      <c r="I4" s="1"/>
      <c r="M4" s="3" t="s">
        <v>9</v>
      </c>
      <c r="O4" s="55">
        <v>0</v>
      </c>
      <c r="P4" s="55">
        <f ca="1">INDIRECT(TEXT($E$1-1,"mmmm") &amp; "!P4")-O4</f>
        <v>14</v>
      </c>
    </row>
    <row r="5" spans="1:17" x14ac:dyDescent="0.2">
      <c r="A5" s="1"/>
      <c r="B5" s="4"/>
      <c r="C5" s="14"/>
      <c r="D5" s="4"/>
      <c r="E5" s="4"/>
      <c r="F5" s="16"/>
      <c r="G5" s="5"/>
      <c r="H5" s="4"/>
      <c r="I5" s="1"/>
      <c r="M5" s="3" t="s">
        <v>10</v>
      </c>
      <c r="O5" s="55">
        <v>0</v>
      </c>
      <c r="P5" s="54">
        <f ca="1">INDIRECT(TEXT($E$1-1,"mmmm") &amp; "!P5")-O5</f>
        <v>10</v>
      </c>
    </row>
    <row r="6" spans="1:17" x14ac:dyDescent="0.2">
      <c r="A6" s="1"/>
      <c r="B6" s="4"/>
      <c r="C6" s="14"/>
      <c r="D6" s="4"/>
      <c r="E6" s="4"/>
      <c r="F6" s="16"/>
      <c r="G6" s="5"/>
      <c r="H6" s="4"/>
      <c r="I6" s="1"/>
      <c r="M6" s="3" t="s">
        <v>11</v>
      </c>
      <c r="O6" s="57">
        <v>0</v>
      </c>
      <c r="P6" s="57">
        <f ca="1">INDIRECT(TEXT($E$1-1,"mmmm") &amp; "!P6")-O6</f>
        <v>6</v>
      </c>
      <c r="Q6" s="8"/>
    </row>
    <row r="7" spans="1:17" x14ac:dyDescent="0.2">
      <c r="J7" s="6"/>
    </row>
    <row r="8" spans="1:17" s="2" customFormat="1" ht="13.5" thickBot="1" x14ac:dyDescent="0.25">
      <c r="A8" s="38" t="s">
        <v>12</v>
      </c>
      <c r="B8" s="39" t="s">
        <v>13</v>
      </c>
      <c r="C8" s="40" t="s">
        <v>14</v>
      </c>
      <c r="D8" s="40" t="s">
        <v>15</v>
      </c>
      <c r="E8" s="41" t="s">
        <v>16</v>
      </c>
      <c r="F8" s="42" t="s">
        <v>17</v>
      </c>
      <c r="G8" s="39" t="s">
        <v>13</v>
      </c>
      <c r="H8" s="40" t="s">
        <v>14</v>
      </c>
      <c r="I8" s="43" t="s">
        <v>18</v>
      </c>
      <c r="J8" s="39" t="s">
        <v>13</v>
      </c>
      <c r="K8" s="40" t="s">
        <v>14</v>
      </c>
      <c r="L8" s="44" t="s">
        <v>19</v>
      </c>
      <c r="M8" s="39" t="s">
        <v>13</v>
      </c>
      <c r="N8" s="40" t="s">
        <v>14</v>
      </c>
      <c r="O8" s="45" t="s">
        <v>20</v>
      </c>
      <c r="P8" s="40" t="s">
        <v>21</v>
      </c>
    </row>
    <row r="9" spans="1:17" s="2" customFormat="1" x14ac:dyDescent="0.2">
      <c r="A9" s="29">
        <v>42338</v>
      </c>
      <c r="B9" s="30"/>
      <c r="C9" s="30"/>
      <c r="D9" s="31"/>
      <c r="E9" s="32">
        <f t="shared" ref="E9:E36" si="0">C9-B9</f>
        <v>0</v>
      </c>
      <c r="F9" s="33">
        <f t="shared" ref="F9:F36" si="1">IF(E9&gt;0,E9-$F$2,0)</f>
        <v>0</v>
      </c>
      <c r="G9" s="30"/>
      <c r="H9" s="30"/>
      <c r="I9" s="34">
        <f t="shared" ref="I9:I36" si="2">(H9-G9)*1.5</f>
        <v>0</v>
      </c>
      <c r="J9" s="30"/>
      <c r="K9" s="30"/>
      <c r="L9" s="35">
        <f t="shared" ref="L9:L36" si="3">(K9-J9)*2</f>
        <v>0</v>
      </c>
      <c r="M9" s="30"/>
      <c r="N9" s="30"/>
      <c r="O9" s="36">
        <f t="shared" ref="O9:O10" si="4">N9-M9</f>
        <v>0</v>
      </c>
      <c r="P9" s="37"/>
      <c r="Q9" s="58"/>
    </row>
    <row r="10" spans="1:17" s="2" customFormat="1" x14ac:dyDescent="0.2">
      <c r="A10" s="29">
        <v>42339</v>
      </c>
      <c r="B10" s="19"/>
      <c r="C10" s="19"/>
      <c r="D10" s="10"/>
      <c r="E10" s="32">
        <f t="shared" si="0"/>
        <v>0</v>
      </c>
      <c r="F10" s="33">
        <f t="shared" si="1"/>
        <v>0</v>
      </c>
      <c r="G10" s="19"/>
      <c r="H10" s="19"/>
      <c r="I10" s="26">
        <f t="shared" si="2"/>
        <v>0</v>
      </c>
      <c r="J10" s="19"/>
      <c r="K10" s="19"/>
      <c r="L10" s="27">
        <f t="shared" si="3"/>
        <v>0</v>
      </c>
      <c r="M10" s="30"/>
      <c r="N10" s="30"/>
      <c r="O10" s="28">
        <f t="shared" si="4"/>
        <v>0</v>
      </c>
      <c r="P10" s="7"/>
    </row>
    <row r="11" spans="1:17" s="4" customFormat="1" x14ac:dyDescent="0.2">
      <c r="A11" s="29">
        <v>42340</v>
      </c>
      <c r="B11" s="19"/>
      <c r="C11" s="19"/>
      <c r="D11" s="10"/>
      <c r="E11" s="32">
        <f t="shared" si="0"/>
        <v>0</v>
      </c>
      <c r="F11" s="33">
        <f t="shared" si="1"/>
        <v>0</v>
      </c>
      <c r="G11" s="19"/>
      <c r="H11" s="19"/>
      <c r="I11" s="26">
        <f t="shared" si="2"/>
        <v>0</v>
      </c>
      <c r="J11" s="19"/>
      <c r="K11" s="19"/>
      <c r="L11" s="27">
        <f t="shared" si="3"/>
        <v>0</v>
      </c>
      <c r="M11" s="30"/>
      <c r="N11" s="30"/>
      <c r="O11" s="28">
        <f>N11-M11</f>
        <v>0</v>
      </c>
      <c r="P11" s="7"/>
    </row>
    <row r="12" spans="1:17" s="4" customFormat="1" x14ac:dyDescent="0.2">
      <c r="A12" s="29">
        <v>42341</v>
      </c>
      <c r="B12" s="19"/>
      <c r="C12" s="19"/>
      <c r="D12" s="10"/>
      <c r="E12" s="32">
        <f t="shared" si="0"/>
        <v>0</v>
      </c>
      <c r="F12" s="33">
        <f t="shared" si="1"/>
        <v>0</v>
      </c>
      <c r="G12" s="19"/>
      <c r="H12" s="19"/>
      <c r="I12" s="26">
        <f t="shared" si="2"/>
        <v>0</v>
      </c>
      <c r="J12" s="19"/>
      <c r="K12" s="19"/>
      <c r="L12" s="27">
        <f t="shared" si="3"/>
        <v>0</v>
      </c>
      <c r="M12" s="19"/>
      <c r="N12" s="19"/>
      <c r="O12" s="28">
        <f>N12-M12</f>
        <v>0</v>
      </c>
      <c r="P12" s="7"/>
    </row>
    <row r="13" spans="1:17" s="4" customFormat="1" x14ac:dyDescent="0.2">
      <c r="A13" s="29">
        <v>42342</v>
      </c>
      <c r="B13" s="19"/>
      <c r="C13" s="19"/>
      <c r="D13" s="10"/>
      <c r="E13" s="32">
        <f t="shared" si="0"/>
        <v>0</v>
      </c>
      <c r="F13" s="33">
        <f t="shared" si="1"/>
        <v>0</v>
      </c>
      <c r="G13" s="19"/>
      <c r="H13" s="19"/>
      <c r="I13" s="26">
        <f t="shared" si="2"/>
        <v>0</v>
      </c>
      <c r="J13" s="19"/>
      <c r="K13" s="19"/>
      <c r="L13" s="27">
        <f t="shared" si="3"/>
        <v>0</v>
      </c>
      <c r="M13" s="19"/>
      <c r="N13" s="19"/>
      <c r="O13" s="28">
        <f>N13-M13</f>
        <v>0</v>
      </c>
      <c r="P13" s="23"/>
    </row>
    <row r="14" spans="1:17" s="4" customFormat="1" x14ac:dyDescent="0.2">
      <c r="A14" s="29">
        <v>42343</v>
      </c>
      <c r="B14" s="19"/>
      <c r="C14" s="19"/>
      <c r="D14" s="56"/>
      <c r="E14" s="32">
        <f t="shared" si="0"/>
        <v>0</v>
      </c>
      <c r="F14" s="33">
        <f t="shared" si="1"/>
        <v>0</v>
      </c>
      <c r="G14" s="19"/>
      <c r="H14" s="19"/>
      <c r="I14" s="26">
        <f t="shared" si="2"/>
        <v>0</v>
      </c>
      <c r="J14" s="19"/>
      <c r="K14" s="19"/>
      <c r="L14" s="27">
        <f t="shared" si="3"/>
        <v>0</v>
      </c>
      <c r="M14" s="19"/>
      <c r="N14" s="19"/>
      <c r="O14" s="28">
        <f t="shared" ref="O14:O36" si="5">N14-M14</f>
        <v>0</v>
      </c>
      <c r="P14" s="7"/>
    </row>
    <row r="15" spans="1:17" s="4" customFormat="1" x14ac:dyDescent="0.2">
      <c r="A15" s="29">
        <v>42344</v>
      </c>
      <c r="B15" s="19"/>
      <c r="C15" s="19"/>
      <c r="D15" s="10"/>
      <c r="E15" s="32">
        <f t="shared" si="0"/>
        <v>0</v>
      </c>
      <c r="F15" s="33">
        <f t="shared" si="1"/>
        <v>0</v>
      </c>
      <c r="G15" s="19"/>
      <c r="H15" s="19"/>
      <c r="I15" s="26">
        <f t="shared" si="2"/>
        <v>0</v>
      </c>
      <c r="J15" s="19"/>
      <c r="K15" s="19"/>
      <c r="L15" s="27">
        <f t="shared" si="3"/>
        <v>0</v>
      </c>
      <c r="M15" s="19"/>
      <c r="N15" s="19"/>
      <c r="O15" s="28">
        <f t="shared" si="5"/>
        <v>0</v>
      </c>
      <c r="P15" s="7"/>
    </row>
    <row r="16" spans="1:17" s="4" customFormat="1" x14ac:dyDescent="0.2">
      <c r="A16" s="29">
        <v>42345</v>
      </c>
      <c r="B16" s="19"/>
      <c r="C16" s="19"/>
      <c r="D16" s="56"/>
      <c r="E16" s="32">
        <f t="shared" si="0"/>
        <v>0</v>
      </c>
      <c r="F16" s="33">
        <f t="shared" si="1"/>
        <v>0</v>
      </c>
      <c r="G16" s="19"/>
      <c r="H16" s="19"/>
      <c r="I16" s="26">
        <f t="shared" si="2"/>
        <v>0</v>
      </c>
      <c r="J16" s="19"/>
      <c r="K16" s="19"/>
      <c r="L16" s="27">
        <f t="shared" si="3"/>
        <v>0</v>
      </c>
      <c r="M16" s="19"/>
      <c r="N16" s="19"/>
      <c r="O16" s="28">
        <f t="shared" si="5"/>
        <v>0</v>
      </c>
      <c r="P16" s="7"/>
    </row>
    <row r="17" spans="1:16" s="4" customFormat="1" x14ac:dyDescent="0.2">
      <c r="A17" s="29">
        <v>42346</v>
      </c>
      <c r="B17" s="19"/>
      <c r="C17" s="19"/>
      <c r="D17" s="11"/>
      <c r="E17" s="32">
        <f t="shared" si="0"/>
        <v>0</v>
      </c>
      <c r="F17" s="33">
        <f t="shared" si="1"/>
        <v>0</v>
      </c>
      <c r="G17" s="19"/>
      <c r="H17" s="19"/>
      <c r="I17" s="26">
        <f t="shared" si="2"/>
        <v>0</v>
      </c>
      <c r="J17" s="19"/>
      <c r="K17" s="19"/>
      <c r="L17" s="27">
        <f t="shared" si="3"/>
        <v>0</v>
      </c>
      <c r="M17" s="30"/>
      <c r="N17" s="30"/>
      <c r="O17" s="28">
        <f t="shared" si="5"/>
        <v>0</v>
      </c>
      <c r="P17" s="7"/>
    </row>
    <row r="18" spans="1:16" s="4" customFormat="1" x14ac:dyDescent="0.2">
      <c r="A18" s="29">
        <v>42347</v>
      </c>
      <c r="B18" s="19"/>
      <c r="C18" s="19"/>
      <c r="D18" s="10"/>
      <c r="E18" s="32">
        <f t="shared" si="0"/>
        <v>0</v>
      </c>
      <c r="F18" s="33">
        <f t="shared" si="1"/>
        <v>0</v>
      </c>
      <c r="G18" s="19"/>
      <c r="H18" s="19"/>
      <c r="I18" s="26">
        <f t="shared" si="2"/>
        <v>0</v>
      </c>
      <c r="J18" s="19"/>
      <c r="K18" s="19"/>
      <c r="L18" s="27">
        <f t="shared" si="3"/>
        <v>0</v>
      </c>
      <c r="M18" s="30"/>
      <c r="N18" s="30"/>
      <c r="O18" s="28">
        <f t="shared" si="5"/>
        <v>0</v>
      </c>
      <c r="P18" s="7"/>
    </row>
    <row r="19" spans="1:16" s="4" customFormat="1" x14ac:dyDescent="0.2">
      <c r="A19" s="29">
        <v>42348</v>
      </c>
      <c r="B19" s="19"/>
      <c r="C19" s="19"/>
      <c r="D19" s="11"/>
      <c r="E19" s="32">
        <f t="shared" si="0"/>
        <v>0</v>
      </c>
      <c r="F19" s="33">
        <f t="shared" si="1"/>
        <v>0</v>
      </c>
      <c r="G19" s="19"/>
      <c r="H19" s="19"/>
      <c r="I19" s="26">
        <f t="shared" si="2"/>
        <v>0</v>
      </c>
      <c r="J19" s="19"/>
      <c r="K19" s="19"/>
      <c r="L19" s="27">
        <f t="shared" si="3"/>
        <v>0</v>
      </c>
      <c r="M19" s="19"/>
      <c r="N19" s="19"/>
      <c r="O19" s="28">
        <f t="shared" si="5"/>
        <v>0</v>
      </c>
      <c r="P19" s="7"/>
    </row>
    <row r="20" spans="1:16" s="4" customFormat="1" x14ac:dyDescent="0.2">
      <c r="A20" s="29">
        <v>42349</v>
      </c>
      <c r="B20" s="19"/>
      <c r="C20" s="19"/>
      <c r="D20" s="10"/>
      <c r="E20" s="32">
        <f t="shared" si="0"/>
        <v>0</v>
      </c>
      <c r="F20" s="33">
        <f t="shared" si="1"/>
        <v>0</v>
      </c>
      <c r="G20" s="19"/>
      <c r="H20" s="19"/>
      <c r="I20" s="26">
        <f t="shared" si="2"/>
        <v>0</v>
      </c>
      <c r="J20" s="19"/>
      <c r="K20" s="19"/>
      <c r="L20" s="27">
        <f t="shared" si="3"/>
        <v>0</v>
      </c>
      <c r="M20" s="19"/>
      <c r="N20" s="19"/>
      <c r="O20" s="28">
        <f t="shared" si="5"/>
        <v>0</v>
      </c>
      <c r="P20" s="7"/>
    </row>
    <row r="21" spans="1:16" s="4" customFormat="1" x14ac:dyDescent="0.2">
      <c r="A21" s="29">
        <v>42350</v>
      </c>
      <c r="B21" s="19"/>
      <c r="C21" s="19"/>
      <c r="D21" s="11"/>
      <c r="E21" s="32">
        <f t="shared" si="0"/>
        <v>0</v>
      </c>
      <c r="F21" s="33">
        <f t="shared" si="1"/>
        <v>0</v>
      </c>
      <c r="G21" s="19"/>
      <c r="H21" s="19"/>
      <c r="I21" s="26">
        <f t="shared" si="2"/>
        <v>0</v>
      </c>
      <c r="J21" s="19"/>
      <c r="K21" s="19"/>
      <c r="L21" s="27">
        <f t="shared" si="3"/>
        <v>0</v>
      </c>
      <c r="M21" s="19"/>
      <c r="N21" s="19"/>
      <c r="O21" s="28">
        <f t="shared" si="5"/>
        <v>0</v>
      </c>
      <c r="P21" s="7"/>
    </row>
    <row r="22" spans="1:16" s="4" customFormat="1" x14ac:dyDescent="0.2">
      <c r="A22" s="29">
        <v>42351</v>
      </c>
      <c r="B22" s="19"/>
      <c r="C22" s="19"/>
      <c r="D22" s="11"/>
      <c r="E22" s="32">
        <f t="shared" si="0"/>
        <v>0</v>
      </c>
      <c r="F22" s="33">
        <f t="shared" si="1"/>
        <v>0</v>
      </c>
      <c r="G22" s="19"/>
      <c r="H22" s="19"/>
      <c r="I22" s="26">
        <f t="shared" si="2"/>
        <v>0</v>
      </c>
      <c r="J22" s="19"/>
      <c r="K22" s="19"/>
      <c r="L22" s="27">
        <f t="shared" si="3"/>
        <v>0</v>
      </c>
      <c r="M22" s="19"/>
      <c r="N22" s="19"/>
      <c r="O22" s="28">
        <f t="shared" si="5"/>
        <v>0</v>
      </c>
      <c r="P22" s="7"/>
    </row>
    <row r="23" spans="1:16" s="4" customFormat="1" x14ac:dyDescent="0.2">
      <c r="A23" s="29">
        <v>42352</v>
      </c>
      <c r="B23" s="19"/>
      <c r="C23" s="19"/>
      <c r="D23" s="11"/>
      <c r="E23" s="32">
        <f t="shared" si="0"/>
        <v>0</v>
      </c>
      <c r="F23" s="33">
        <f t="shared" si="1"/>
        <v>0</v>
      </c>
      <c r="G23" s="19"/>
      <c r="H23" s="19"/>
      <c r="I23" s="26">
        <f t="shared" si="2"/>
        <v>0</v>
      </c>
      <c r="J23" s="19"/>
      <c r="K23" s="19"/>
      <c r="L23" s="27">
        <f t="shared" si="3"/>
        <v>0</v>
      </c>
      <c r="M23" s="19"/>
      <c r="N23" s="19"/>
      <c r="O23" s="28">
        <f t="shared" si="5"/>
        <v>0</v>
      </c>
      <c r="P23" s="7"/>
    </row>
    <row r="24" spans="1:16" s="4" customFormat="1" x14ac:dyDescent="0.2">
      <c r="A24" s="29">
        <v>42353</v>
      </c>
      <c r="B24" s="19"/>
      <c r="C24" s="19"/>
      <c r="D24" s="11"/>
      <c r="E24" s="32">
        <f t="shared" si="0"/>
        <v>0</v>
      </c>
      <c r="F24" s="33">
        <f t="shared" si="1"/>
        <v>0</v>
      </c>
      <c r="G24" s="19"/>
      <c r="H24" s="19"/>
      <c r="I24" s="26">
        <f t="shared" si="2"/>
        <v>0</v>
      </c>
      <c r="J24" s="19"/>
      <c r="K24" s="19"/>
      <c r="L24" s="27">
        <f t="shared" si="3"/>
        <v>0</v>
      </c>
      <c r="M24" s="19"/>
      <c r="N24" s="19"/>
      <c r="O24" s="28">
        <f t="shared" si="5"/>
        <v>0</v>
      </c>
      <c r="P24" s="7"/>
    </row>
    <row r="25" spans="1:16" s="4" customFormat="1" x14ac:dyDescent="0.2">
      <c r="A25" s="29">
        <v>42354</v>
      </c>
      <c r="B25" s="19"/>
      <c r="C25" s="19"/>
      <c r="D25" s="11"/>
      <c r="E25" s="32">
        <f t="shared" si="0"/>
        <v>0</v>
      </c>
      <c r="F25" s="33">
        <f t="shared" si="1"/>
        <v>0</v>
      </c>
      <c r="G25" s="19"/>
      <c r="H25" s="19"/>
      <c r="I25" s="26">
        <f t="shared" si="2"/>
        <v>0</v>
      </c>
      <c r="J25" s="19"/>
      <c r="K25" s="19"/>
      <c r="L25" s="27">
        <f t="shared" si="3"/>
        <v>0</v>
      </c>
      <c r="M25" s="19"/>
      <c r="N25" s="19"/>
      <c r="O25" s="28">
        <f t="shared" si="5"/>
        <v>0</v>
      </c>
      <c r="P25" s="7"/>
    </row>
    <row r="26" spans="1:16" s="4" customFormat="1" x14ac:dyDescent="0.2">
      <c r="A26" s="29">
        <v>42355</v>
      </c>
      <c r="B26" s="19"/>
      <c r="C26" s="19"/>
      <c r="D26" s="11"/>
      <c r="E26" s="32">
        <f t="shared" si="0"/>
        <v>0</v>
      </c>
      <c r="F26" s="33">
        <f t="shared" si="1"/>
        <v>0</v>
      </c>
      <c r="G26" s="19"/>
      <c r="H26" s="19"/>
      <c r="I26" s="26">
        <f t="shared" si="2"/>
        <v>0</v>
      </c>
      <c r="J26" s="19"/>
      <c r="K26" s="19"/>
      <c r="L26" s="27">
        <f t="shared" si="3"/>
        <v>0</v>
      </c>
      <c r="M26" s="19"/>
      <c r="N26" s="19"/>
      <c r="O26" s="28">
        <f t="shared" si="5"/>
        <v>0</v>
      </c>
      <c r="P26" s="7"/>
    </row>
    <row r="27" spans="1:16" s="4" customFormat="1" x14ac:dyDescent="0.2">
      <c r="A27" s="29">
        <v>42356</v>
      </c>
      <c r="B27" s="19"/>
      <c r="C27" s="19"/>
      <c r="D27" s="67"/>
      <c r="E27" s="32">
        <f t="shared" si="0"/>
        <v>0</v>
      </c>
      <c r="F27" s="33">
        <f t="shared" si="1"/>
        <v>0</v>
      </c>
      <c r="G27" s="19"/>
      <c r="H27" s="19"/>
      <c r="I27" s="26">
        <f t="shared" si="2"/>
        <v>0</v>
      </c>
      <c r="J27" s="19"/>
      <c r="K27" s="19"/>
      <c r="L27" s="27">
        <f t="shared" si="3"/>
        <v>0</v>
      </c>
      <c r="M27" s="19"/>
      <c r="N27" s="19"/>
      <c r="O27" s="28">
        <f t="shared" si="5"/>
        <v>0</v>
      </c>
      <c r="P27" s="7"/>
    </row>
    <row r="28" spans="1:16" s="4" customFormat="1" x14ac:dyDescent="0.2">
      <c r="A28" s="29">
        <v>42357</v>
      </c>
      <c r="B28" s="19"/>
      <c r="C28" s="19"/>
      <c r="D28" s="11"/>
      <c r="E28" s="32">
        <f t="shared" si="0"/>
        <v>0</v>
      </c>
      <c r="F28" s="33">
        <f t="shared" si="1"/>
        <v>0</v>
      </c>
      <c r="G28" s="19"/>
      <c r="H28" s="19"/>
      <c r="I28" s="26">
        <f t="shared" si="2"/>
        <v>0</v>
      </c>
      <c r="J28" s="19"/>
      <c r="K28" s="19"/>
      <c r="L28" s="27">
        <f t="shared" si="3"/>
        <v>0</v>
      </c>
      <c r="M28" s="19"/>
      <c r="N28" s="19"/>
      <c r="O28" s="28">
        <f t="shared" si="5"/>
        <v>0</v>
      </c>
      <c r="P28" s="7"/>
    </row>
    <row r="29" spans="1:16" s="4" customFormat="1" x14ac:dyDescent="0.2">
      <c r="A29" s="29">
        <v>42358</v>
      </c>
      <c r="B29" s="19"/>
      <c r="C29" s="19"/>
      <c r="D29" s="11"/>
      <c r="E29" s="32">
        <f t="shared" si="0"/>
        <v>0</v>
      </c>
      <c r="F29" s="33">
        <f t="shared" si="1"/>
        <v>0</v>
      </c>
      <c r="G29" s="19"/>
      <c r="H29" s="19"/>
      <c r="I29" s="26">
        <f t="shared" si="2"/>
        <v>0</v>
      </c>
      <c r="J29" s="19"/>
      <c r="K29" s="19"/>
      <c r="L29" s="27">
        <f t="shared" si="3"/>
        <v>0</v>
      </c>
      <c r="M29" s="19"/>
      <c r="N29" s="19"/>
      <c r="O29" s="28">
        <f t="shared" si="5"/>
        <v>0</v>
      </c>
      <c r="P29" s="7"/>
    </row>
    <row r="30" spans="1:16" s="4" customFormat="1" x14ac:dyDescent="0.2">
      <c r="A30" s="29">
        <v>42359</v>
      </c>
      <c r="B30" s="19"/>
      <c r="C30" s="19"/>
      <c r="D30" s="11"/>
      <c r="E30" s="32">
        <f t="shared" si="0"/>
        <v>0</v>
      </c>
      <c r="F30" s="33">
        <f t="shared" si="1"/>
        <v>0</v>
      </c>
      <c r="G30" s="19"/>
      <c r="H30" s="19"/>
      <c r="I30" s="26">
        <f t="shared" si="2"/>
        <v>0</v>
      </c>
      <c r="J30" s="19"/>
      <c r="K30" s="19"/>
      <c r="L30" s="27">
        <f t="shared" si="3"/>
        <v>0</v>
      </c>
      <c r="M30" s="19"/>
      <c r="N30" s="19"/>
      <c r="O30" s="28">
        <f t="shared" si="5"/>
        <v>0</v>
      </c>
      <c r="P30" s="7"/>
    </row>
    <row r="31" spans="1:16" s="4" customFormat="1" x14ac:dyDescent="0.2">
      <c r="A31" s="29">
        <v>42360</v>
      </c>
      <c r="B31" s="19"/>
      <c r="C31" s="19"/>
      <c r="D31" s="11"/>
      <c r="E31" s="32">
        <f t="shared" si="0"/>
        <v>0</v>
      </c>
      <c r="F31" s="33">
        <f t="shared" si="1"/>
        <v>0</v>
      </c>
      <c r="G31" s="19"/>
      <c r="H31" s="19"/>
      <c r="I31" s="26">
        <f t="shared" si="2"/>
        <v>0</v>
      </c>
      <c r="J31" s="19"/>
      <c r="K31" s="19"/>
      <c r="L31" s="27">
        <f t="shared" si="3"/>
        <v>0</v>
      </c>
      <c r="M31" s="19"/>
      <c r="N31" s="19"/>
      <c r="O31" s="28">
        <f t="shared" si="5"/>
        <v>0</v>
      </c>
      <c r="P31" s="7"/>
    </row>
    <row r="32" spans="1:16" s="4" customFormat="1" x14ac:dyDescent="0.2">
      <c r="A32" s="29">
        <v>42361</v>
      </c>
      <c r="B32" s="19"/>
      <c r="C32" s="19"/>
      <c r="D32" s="11"/>
      <c r="E32" s="32">
        <f t="shared" si="0"/>
        <v>0</v>
      </c>
      <c r="F32" s="33">
        <f t="shared" si="1"/>
        <v>0</v>
      </c>
      <c r="G32" s="19"/>
      <c r="H32" s="19"/>
      <c r="I32" s="26">
        <f t="shared" si="2"/>
        <v>0</v>
      </c>
      <c r="J32" s="19"/>
      <c r="K32" s="19"/>
      <c r="L32" s="27">
        <f t="shared" si="3"/>
        <v>0</v>
      </c>
      <c r="M32" s="19"/>
      <c r="N32" s="19"/>
      <c r="O32" s="28">
        <f t="shared" si="5"/>
        <v>0</v>
      </c>
      <c r="P32" s="7"/>
    </row>
    <row r="33" spans="1:16" s="4" customFormat="1" x14ac:dyDescent="0.2">
      <c r="A33" s="29">
        <v>42362</v>
      </c>
      <c r="B33" s="19"/>
      <c r="C33" s="19"/>
      <c r="D33" s="11"/>
      <c r="E33" s="32">
        <f t="shared" si="0"/>
        <v>0</v>
      </c>
      <c r="F33" s="33">
        <f t="shared" si="1"/>
        <v>0</v>
      </c>
      <c r="G33" s="19"/>
      <c r="H33" s="19"/>
      <c r="I33" s="26">
        <f t="shared" si="2"/>
        <v>0</v>
      </c>
      <c r="J33" s="19"/>
      <c r="K33" s="19"/>
      <c r="L33" s="27">
        <f t="shared" si="3"/>
        <v>0</v>
      </c>
      <c r="M33" s="19"/>
      <c r="N33" s="19"/>
      <c r="O33" s="28">
        <f t="shared" si="5"/>
        <v>0</v>
      </c>
      <c r="P33" s="7"/>
    </row>
    <row r="34" spans="1:16" s="4" customFormat="1" x14ac:dyDescent="0.2">
      <c r="A34" s="29">
        <v>42363</v>
      </c>
      <c r="B34" s="19"/>
      <c r="C34" s="19"/>
      <c r="D34" s="11"/>
      <c r="E34" s="32">
        <f t="shared" si="0"/>
        <v>0</v>
      </c>
      <c r="F34" s="33">
        <f t="shared" si="1"/>
        <v>0</v>
      </c>
      <c r="G34" s="19"/>
      <c r="H34" s="19"/>
      <c r="I34" s="26">
        <f t="shared" si="2"/>
        <v>0</v>
      </c>
      <c r="J34" s="19"/>
      <c r="K34" s="19"/>
      <c r="L34" s="27">
        <f t="shared" si="3"/>
        <v>0</v>
      </c>
      <c r="M34" s="19"/>
      <c r="N34" s="19"/>
      <c r="O34" s="28">
        <f t="shared" si="5"/>
        <v>0</v>
      </c>
      <c r="P34" s="7"/>
    </row>
    <row r="35" spans="1:16" s="4" customFormat="1" x14ac:dyDescent="0.2">
      <c r="A35" s="29">
        <v>42364</v>
      </c>
      <c r="B35" s="19"/>
      <c r="C35" s="19"/>
      <c r="D35" s="11"/>
      <c r="E35" s="32">
        <f t="shared" si="0"/>
        <v>0</v>
      </c>
      <c r="F35" s="33">
        <f t="shared" si="1"/>
        <v>0</v>
      </c>
      <c r="G35" s="19"/>
      <c r="H35" s="19"/>
      <c r="I35" s="26">
        <f>(H35-G35)*1.5</f>
        <v>0</v>
      </c>
      <c r="J35" s="19"/>
      <c r="K35" s="19"/>
      <c r="L35" s="27">
        <f>(K35-J35)*2</f>
        <v>0</v>
      </c>
      <c r="M35" s="19"/>
      <c r="N35" s="19"/>
      <c r="O35" s="28">
        <f t="shared" si="5"/>
        <v>0</v>
      </c>
      <c r="P35" s="7"/>
    </row>
    <row r="36" spans="1:16" s="8" customFormat="1" x14ac:dyDescent="0.2">
      <c r="A36" s="29">
        <v>42365</v>
      </c>
      <c r="B36" s="19"/>
      <c r="C36" s="19"/>
      <c r="D36" s="11"/>
      <c r="E36" s="32">
        <f t="shared" si="0"/>
        <v>0</v>
      </c>
      <c r="F36" s="33">
        <f t="shared" si="1"/>
        <v>0</v>
      </c>
      <c r="G36" s="19"/>
      <c r="H36" s="19"/>
      <c r="I36" s="26">
        <f t="shared" si="2"/>
        <v>0</v>
      </c>
      <c r="J36" s="19"/>
      <c r="K36" s="19"/>
      <c r="L36" s="27">
        <f t="shared" si="3"/>
        <v>0</v>
      </c>
      <c r="M36" s="19"/>
      <c r="N36" s="19"/>
      <c r="O36" s="28">
        <f t="shared" si="5"/>
        <v>0</v>
      </c>
      <c r="P36" s="7"/>
    </row>
    <row r="37" spans="1:16" s="8" customFormat="1" x14ac:dyDescent="0.2">
      <c r="A37" s="29">
        <v>42366</v>
      </c>
      <c r="B37" s="19"/>
      <c r="C37" s="19"/>
      <c r="D37" s="12"/>
      <c r="E37" s="32">
        <f t="shared" ref="E37:E39" si="6">C37-B37</f>
        <v>0</v>
      </c>
      <c r="F37" s="33">
        <f t="shared" ref="F37:F39" si="7">IF(E37&gt;0,E37-$F$2,0)</f>
        <v>0</v>
      </c>
      <c r="G37" s="19"/>
      <c r="H37" s="19"/>
      <c r="I37" s="26">
        <f t="shared" ref="I37:I39" si="8">(H37-G37)*1.5</f>
        <v>0</v>
      </c>
      <c r="J37" s="19"/>
      <c r="K37" s="19"/>
      <c r="L37" s="27">
        <f t="shared" ref="L37:L39" si="9">(K37-J37)*2</f>
        <v>0</v>
      </c>
      <c r="M37" s="19"/>
      <c r="N37" s="19"/>
      <c r="O37" s="28">
        <f t="shared" ref="O37:O39" si="10">N37-M37</f>
        <v>0</v>
      </c>
      <c r="P37" s="7"/>
    </row>
    <row r="38" spans="1:16" s="8" customFormat="1" x14ac:dyDescent="0.2">
      <c r="A38" s="29">
        <v>42367</v>
      </c>
      <c r="B38" s="19"/>
      <c r="C38" s="19"/>
      <c r="D38" s="12"/>
      <c r="E38" s="32">
        <f t="shared" si="6"/>
        <v>0</v>
      </c>
      <c r="F38" s="33">
        <f t="shared" si="7"/>
        <v>0</v>
      </c>
      <c r="G38" s="19"/>
      <c r="H38" s="19"/>
      <c r="I38" s="26">
        <f t="shared" si="8"/>
        <v>0</v>
      </c>
      <c r="J38" s="19"/>
      <c r="K38" s="19"/>
      <c r="L38" s="27">
        <f t="shared" si="9"/>
        <v>0</v>
      </c>
      <c r="M38" s="19"/>
      <c r="N38" s="19"/>
      <c r="O38" s="28">
        <f t="shared" si="10"/>
        <v>0</v>
      </c>
      <c r="P38" s="7"/>
    </row>
    <row r="39" spans="1:16" s="8" customFormat="1" x14ac:dyDescent="0.2">
      <c r="A39" s="29">
        <v>42368</v>
      </c>
      <c r="B39" s="19"/>
      <c r="C39" s="19"/>
      <c r="D39" s="12"/>
      <c r="E39" s="32">
        <f t="shared" si="6"/>
        <v>0</v>
      </c>
      <c r="F39" s="33">
        <f t="shared" si="7"/>
        <v>0</v>
      </c>
      <c r="G39" s="19"/>
      <c r="H39" s="19"/>
      <c r="I39" s="26">
        <f t="shared" si="8"/>
        <v>0</v>
      </c>
      <c r="J39" s="19"/>
      <c r="K39" s="19"/>
      <c r="L39" s="27">
        <f t="shared" si="9"/>
        <v>0</v>
      </c>
      <c r="M39" s="19"/>
      <c r="N39" s="19"/>
      <c r="O39" s="28">
        <f t="shared" si="10"/>
        <v>0</v>
      </c>
      <c r="P39" s="7"/>
    </row>
    <row r="40" spans="1:16" x14ac:dyDescent="0.2">
      <c r="A40" s="29"/>
      <c r="B40" s="19"/>
      <c r="C40" s="19"/>
      <c r="D40" s="12"/>
      <c r="E40" s="20"/>
      <c r="F40" s="25"/>
      <c r="G40" s="19"/>
      <c r="H40" s="19"/>
      <c r="I40" s="26"/>
      <c r="J40" s="19"/>
      <c r="K40" s="19"/>
      <c r="L40" s="27"/>
      <c r="M40" s="19"/>
      <c r="N40" s="19"/>
      <c r="O40" s="28"/>
      <c r="P40" s="12"/>
    </row>
    <row r="41" spans="1:16" ht="13.5" thickBot="1" x14ac:dyDescent="0.25">
      <c r="I41" s="21"/>
    </row>
    <row r="42" spans="1:16" x14ac:dyDescent="0.2">
      <c r="A42" s="46" t="s">
        <v>22</v>
      </c>
      <c r="B42" s="47"/>
      <c r="C42" s="49">
        <f ca="1">SUM(F9:F40)+K2</f>
        <v>0</v>
      </c>
      <c r="F42" s="15" t="s">
        <v>23</v>
      </c>
      <c r="G42" s="66">
        <f ca="1">MINUTE(G43)</f>
        <v>0</v>
      </c>
    </row>
    <row r="43" spans="1:16" x14ac:dyDescent="0.2">
      <c r="A43" s="48" t="s">
        <v>24</v>
      </c>
      <c r="B43" s="4"/>
      <c r="C43" s="50">
        <f ca="1">SUM(I9:I40)+SUM(L9:L40)+K3</f>
        <v>0</v>
      </c>
      <c r="D43" s="9"/>
      <c r="E43" s="9"/>
      <c r="F43" s="15" t="s">
        <v>25</v>
      </c>
      <c r="G43" s="64">
        <f ca="1">(Desember!C47/F2-TRUNC(Desember!C47/F2))*F2</f>
        <v>0</v>
      </c>
    </row>
    <row r="44" spans="1:16" x14ac:dyDescent="0.2">
      <c r="A44" s="48" t="s">
        <v>26</v>
      </c>
      <c r="B44" s="4"/>
      <c r="C44" s="50">
        <f>SUM(O9:O40)+K4</f>
        <v>0</v>
      </c>
      <c r="D44" s="9"/>
      <c r="F44" s="15" t="s">
        <v>27</v>
      </c>
      <c r="G44" s="54">
        <f ca="1">ROUNDDOWN(C47/F2,0)</f>
        <v>0</v>
      </c>
    </row>
    <row r="45" spans="1:16" x14ac:dyDescent="0.2">
      <c r="A45" s="48" t="s">
        <v>28</v>
      </c>
      <c r="B45" s="4"/>
      <c r="C45" s="50">
        <v>0</v>
      </c>
      <c r="D45" s="9"/>
      <c r="F45" s="3"/>
      <c r="G45" s="22"/>
    </row>
    <row r="46" spans="1:16" ht="13.5" thickBot="1" x14ac:dyDescent="0.25">
      <c r="A46" s="51" t="s">
        <v>29</v>
      </c>
      <c r="B46" s="52"/>
      <c r="C46" s="53">
        <f ca="1">C42+C45</f>
        <v>0</v>
      </c>
      <c r="D46" s="9"/>
      <c r="F46" s="3"/>
    </row>
    <row r="47" spans="1:16" ht="13.5" thickBot="1" x14ac:dyDescent="0.25">
      <c r="A47" s="51" t="s">
        <v>30</v>
      </c>
      <c r="B47" s="52"/>
      <c r="C47" s="53">
        <f ca="1">C43-C44-C45</f>
        <v>0</v>
      </c>
      <c r="D47" s="63"/>
      <c r="F47" s="3"/>
    </row>
    <row r="48" spans="1:16" x14ac:dyDescent="0.2">
      <c r="F48" s="3"/>
    </row>
    <row r="49" spans="1:4" ht="38.25" x14ac:dyDescent="0.2">
      <c r="A49" s="68" t="s">
        <v>31</v>
      </c>
      <c r="B49" s="54">
        <f ca="1">Desember!G44</f>
        <v>0</v>
      </c>
      <c r="C49" s="64">
        <f ca="1">Desember!G43</f>
        <v>0</v>
      </c>
      <c r="D49" s="65">
        <f ca="1">MINUTE(C49)</f>
        <v>0</v>
      </c>
    </row>
  </sheetData>
  <conditionalFormatting sqref="A9:P40">
    <cfRule type="expression" dxfId="1" priority="2">
      <formula>WEEKDAY($A9,2)&gt;5</formula>
    </cfRule>
  </conditionalFormatting>
  <pageMargins left="0.78740157480314965" right="0.78740157480314965" top="0.39370078740157483" bottom="0.98425196850393704" header="0.51181102362204722" footer="0.51181102362204722"/>
  <pageSetup paperSize="9" orientation="landscape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3BE1A27-5647-40C1-80AE-7AE0DBBDC4A5}">
            <xm:f>MATCH(A9,Helligdager!$B$1:$B$15,0)</xm:f>
            <x14:dxf>
              <font>
                <color rgb="FFFF0000"/>
              </font>
            </x14:dxf>
          </x14:cfRule>
          <xm:sqref>A9:A40 B9:O39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B15"/>
  <sheetViews>
    <sheetView workbookViewId="0">
      <selection activeCell="I35" sqref="I35"/>
    </sheetView>
  </sheetViews>
  <sheetFormatPr baseColWidth="10" defaultColWidth="11.42578125" defaultRowHeight="12.75" x14ac:dyDescent="0.2"/>
  <cols>
    <col min="1" max="1" width="39.7109375" bestFit="1" customWidth="1"/>
  </cols>
  <sheetData>
    <row r="1" spans="1:2" x14ac:dyDescent="0.2">
      <c r="A1" t="s">
        <v>32</v>
      </c>
      <c r="B1" s="61">
        <v>42004</v>
      </c>
    </row>
    <row r="2" spans="1:2" x14ac:dyDescent="0.2">
      <c r="A2" t="s">
        <v>33</v>
      </c>
      <c r="B2" s="61">
        <v>42107</v>
      </c>
    </row>
    <row r="3" spans="1:2" x14ac:dyDescent="0.2">
      <c r="A3" t="s">
        <v>34</v>
      </c>
      <c r="B3" s="61">
        <v>42111</v>
      </c>
    </row>
    <row r="4" spans="1:2" x14ac:dyDescent="0.2">
      <c r="A4" t="s">
        <v>35</v>
      </c>
      <c r="B4" s="61">
        <v>42112</v>
      </c>
    </row>
    <row r="5" spans="1:2" x14ac:dyDescent="0.2">
      <c r="A5" t="s">
        <v>36</v>
      </c>
      <c r="B5" s="61">
        <v>42113</v>
      </c>
    </row>
    <row r="6" spans="1:2" x14ac:dyDescent="0.2">
      <c r="A6" t="s">
        <v>37</v>
      </c>
      <c r="B6" s="61">
        <v>42114</v>
      </c>
    </row>
    <row r="7" spans="1:2" x14ac:dyDescent="0.2">
      <c r="A7" t="s">
        <v>38</v>
      </c>
      <c r="B7" s="61">
        <v>42124</v>
      </c>
    </row>
    <row r="8" spans="1:2" x14ac:dyDescent="0.2">
      <c r="A8" t="s">
        <v>39</v>
      </c>
      <c r="B8" s="61">
        <v>42153</v>
      </c>
    </row>
    <row r="9" spans="1:2" x14ac:dyDescent="0.2">
      <c r="A9" t="s">
        <v>40</v>
      </c>
      <c r="B9" s="61">
        <v>42140</v>
      </c>
    </row>
    <row r="10" spans="1:2" x14ac:dyDescent="0.2">
      <c r="A10" t="s">
        <v>41</v>
      </c>
      <c r="B10" s="61">
        <v>42163</v>
      </c>
    </row>
    <row r="11" spans="1:2" x14ac:dyDescent="0.2">
      <c r="A11" t="s">
        <v>42</v>
      </c>
      <c r="B11" s="61">
        <v>42164</v>
      </c>
    </row>
    <row r="12" spans="1:2" ht="14.25" x14ac:dyDescent="0.2">
      <c r="A12" s="62" t="s">
        <v>43</v>
      </c>
      <c r="B12" s="61">
        <v>42361</v>
      </c>
    </row>
    <row r="13" spans="1:2" x14ac:dyDescent="0.2">
      <c r="A13" t="s">
        <v>44</v>
      </c>
      <c r="B13" s="61">
        <v>42362</v>
      </c>
    </row>
    <row r="14" spans="1:2" x14ac:dyDescent="0.2">
      <c r="A14" t="s">
        <v>45</v>
      </c>
      <c r="B14" s="61">
        <v>42363</v>
      </c>
    </row>
    <row r="15" spans="1:2" ht="14.25" x14ac:dyDescent="0.2">
      <c r="A15" s="62" t="s">
        <v>46</v>
      </c>
      <c r="B15" s="61">
        <v>42368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1E249-01B0-4995-9E0F-0003D073A4AA}">
  <dimension ref="A1:Q49"/>
  <sheetViews>
    <sheetView workbookViewId="0">
      <selection activeCell="F4" sqref="A1:F4"/>
    </sheetView>
  </sheetViews>
  <sheetFormatPr baseColWidth="10" defaultColWidth="18.140625" defaultRowHeight="12.75" x14ac:dyDescent="0.2"/>
  <cols>
    <col min="1" max="1" width="15" style="3" customWidth="1"/>
    <col min="2" max="2" width="9.5703125" style="3" customWidth="1"/>
    <col min="3" max="3" width="6.7109375" style="15" customWidth="1"/>
    <col min="4" max="4" width="7.42578125" style="3" bestFit="1" customWidth="1"/>
    <col min="5" max="5" width="12.42578125" style="3" bestFit="1" customWidth="1"/>
    <col min="6" max="6" width="14.28515625" style="15" customWidth="1"/>
    <col min="7" max="7" width="8.5703125" style="3" customWidth="1"/>
    <col min="8" max="8" width="8.140625" style="3" customWidth="1"/>
    <col min="9" max="9" width="11.7109375" style="3" customWidth="1"/>
    <col min="10" max="10" width="8.140625" style="3" customWidth="1"/>
    <col min="11" max="11" width="7" style="3" customWidth="1"/>
    <col min="12" max="12" width="18.140625" style="3"/>
    <col min="13" max="13" width="10.140625" style="3" customWidth="1"/>
    <col min="14" max="15" width="18.140625" style="3"/>
    <col min="16" max="16" width="59.5703125" style="3" bestFit="1" customWidth="1"/>
    <col min="17" max="16384" width="18.140625" style="3"/>
  </cols>
  <sheetData>
    <row r="1" spans="1:17" x14ac:dyDescent="0.2">
      <c r="A1" s="1" t="s">
        <v>49</v>
      </c>
      <c r="B1" s="2"/>
      <c r="C1" s="13"/>
      <c r="D1" s="2"/>
      <c r="E1" s="59">
        <f>A9</f>
        <v>42035</v>
      </c>
      <c r="F1" s="17"/>
      <c r="G1" s="2"/>
      <c r="H1" s="2"/>
      <c r="O1" s="3" t="s">
        <v>0</v>
      </c>
      <c r="P1" s="3" t="s">
        <v>1</v>
      </c>
    </row>
    <row r="2" spans="1:17" x14ac:dyDescent="0.2">
      <c r="A2" s="1" t="s">
        <v>47</v>
      </c>
      <c r="B2" s="18"/>
      <c r="D2" s="13"/>
      <c r="E2" s="71" t="s">
        <v>48</v>
      </c>
      <c r="F2" s="22">
        <v>0.3125</v>
      </c>
      <c r="G2" s="60"/>
      <c r="H2" s="5" t="s">
        <v>2</v>
      </c>
      <c r="K2" s="24">
        <f ca="1">INDIRECT(TEXT($E$1-1,"mmmm")&amp;"!C46")</f>
        <v>0</v>
      </c>
      <c r="M2" s="5" t="s">
        <v>3</v>
      </c>
      <c r="O2" s="54">
        <v>0</v>
      </c>
      <c r="P2" s="54">
        <f ca="1">INDIRECT(TEXT($E$1-1,"mmmm") &amp; "!P2")-O2</f>
        <v>25</v>
      </c>
    </row>
    <row r="3" spans="1:17" x14ac:dyDescent="0.2">
      <c r="A3" s="1" t="s">
        <v>6</v>
      </c>
      <c r="B3" s="2"/>
      <c r="C3" s="13"/>
      <c r="D3" s="2"/>
      <c r="E3" s="2"/>
      <c r="F3" s="22"/>
      <c r="H3" s="5" t="s">
        <v>4</v>
      </c>
      <c r="K3" s="24">
        <f ca="1">INDIRECT(TEXT($E$1-1,"mmmm")&amp;"!C47")</f>
        <v>0</v>
      </c>
      <c r="M3" s="5" t="s">
        <v>5</v>
      </c>
      <c r="O3" s="54">
        <v>0</v>
      </c>
      <c r="P3" s="54">
        <f ca="1">INDIRECT(TEXT($E$1-1,"mmmm") &amp; "!P3")-O3</f>
        <v>5</v>
      </c>
    </row>
    <row r="4" spans="1:17" x14ac:dyDescent="0.2">
      <c r="A4" s="1" t="s">
        <v>7</v>
      </c>
      <c r="B4" s="4"/>
      <c r="C4" s="14"/>
      <c r="D4" s="4"/>
      <c r="E4" s="4"/>
      <c r="F4" s="16"/>
      <c r="G4" s="5"/>
      <c r="H4" s="4"/>
      <c r="I4" s="1"/>
      <c r="M4" s="3" t="s">
        <v>9</v>
      </c>
      <c r="O4" s="54">
        <v>0</v>
      </c>
      <c r="P4" s="54">
        <f ca="1">INDIRECT(TEXT($E$1-1,"mmmm") &amp; "!P4")-O4</f>
        <v>14</v>
      </c>
    </row>
    <row r="5" spans="1:17" x14ac:dyDescent="0.2">
      <c r="B5" s="4"/>
      <c r="C5" s="14"/>
      <c r="D5" s="4"/>
      <c r="E5" s="4"/>
      <c r="F5" s="16"/>
      <c r="G5" s="5"/>
      <c r="H5" s="4"/>
      <c r="I5" s="1"/>
      <c r="M5" s="3" t="s">
        <v>10</v>
      </c>
      <c r="O5" s="54">
        <v>0</v>
      </c>
      <c r="P5" s="54">
        <f ca="1">INDIRECT(TEXT($E$1-1,"mmmm") &amp; "!P5")-O5</f>
        <v>10</v>
      </c>
    </row>
    <row r="6" spans="1:17" x14ac:dyDescent="0.2">
      <c r="A6" s="1"/>
      <c r="B6" s="4"/>
      <c r="C6" s="14"/>
      <c r="D6" s="4"/>
      <c r="E6" s="4"/>
      <c r="F6" s="16"/>
      <c r="G6" s="5"/>
      <c r="H6" s="4"/>
      <c r="I6" s="1"/>
      <c r="M6" s="3" t="s">
        <v>11</v>
      </c>
      <c r="O6" s="54">
        <v>0</v>
      </c>
      <c r="P6" s="69">
        <f ca="1">INDIRECT(TEXT($E$1-1,"mmmm") &amp; "!P6")-O6</f>
        <v>6</v>
      </c>
      <c r="Q6" s="8"/>
    </row>
    <row r="7" spans="1:17" x14ac:dyDescent="0.2">
      <c r="J7" s="6"/>
    </row>
    <row r="8" spans="1:17" s="2" customFormat="1" ht="13.5" thickBot="1" x14ac:dyDescent="0.25">
      <c r="A8" s="38" t="s">
        <v>12</v>
      </c>
      <c r="B8" s="39" t="s">
        <v>13</v>
      </c>
      <c r="C8" s="40" t="s">
        <v>14</v>
      </c>
      <c r="D8" s="40" t="s">
        <v>15</v>
      </c>
      <c r="E8" s="41" t="s">
        <v>16</v>
      </c>
      <c r="F8" s="42" t="s">
        <v>17</v>
      </c>
      <c r="G8" s="39" t="s">
        <v>13</v>
      </c>
      <c r="H8" s="40" t="s">
        <v>14</v>
      </c>
      <c r="I8" s="43" t="s">
        <v>18</v>
      </c>
      <c r="J8" s="39" t="s">
        <v>13</v>
      </c>
      <c r="K8" s="40" t="s">
        <v>14</v>
      </c>
      <c r="L8" s="44" t="s">
        <v>19</v>
      </c>
      <c r="M8" s="39" t="s">
        <v>13</v>
      </c>
      <c r="N8" s="40" t="s">
        <v>14</v>
      </c>
      <c r="O8" s="45" t="s">
        <v>20</v>
      </c>
      <c r="P8" s="40" t="s">
        <v>21</v>
      </c>
    </row>
    <row r="9" spans="1:17" s="2" customFormat="1" x14ac:dyDescent="0.2">
      <c r="A9" s="29">
        <v>42035</v>
      </c>
      <c r="B9" s="30"/>
      <c r="C9" s="30"/>
      <c r="D9" s="31"/>
      <c r="E9" s="32">
        <f t="shared" ref="E9:E35" si="0">C9-B9</f>
        <v>0</v>
      </c>
      <c r="F9" s="33">
        <f t="shared" ref="F9:F36" si="1">IF(E9&gt;0,E9-$F$2,0)</f>
        <v>0</v>
      </c>
      <c r="G9" s="30"/>
      <c r="H9" s="30"/>
      <c r="I9" s="34">
        <f t="shared" ref="I9:I36" si="2">(H9-G9)*1.5</f>
        <v>0</v>
      </c>
      <c r="J9" s="30"/>
      <c r="K9" s="30"/>
      <c r="L9" s="35">
        <f t="shared" ref="L9:L36" si="3">(K9-J9)*2</f>
        <v>0</v>
      </c>
      <c r="M9" s="30"/>
      <c r="N9" s="30"/>
      <c r="O9" s="36">
        <f t="shared" ref="O9:O10" si="4">N9-M9</f>
        <v>0</v>
      </c>
      <c r="P9" s="37"/>
      <c r="Q9" s="58"/>
    </row>
    <row r="10" spans="1:17" s="2" customFormat="1" x14ac:dyDescent="0.2">
      <c r="A10" s="29">
        <v>42036</v>
      </c>
      <c r="B10" s="19"/>
      <c r="C10" s="19"/>
      <c r="D10" s="10"/>
      <c r="E10" s="32">
        <f t="shared" si="0"/>
        <v>0</v>
      </c>
      <c r="F10" s="33">
        <f t="shared" si="1"/>
        <v>0</v>
      </c>
      <c r="G10" s="19"/>
      <c r="H10" s="19"/>
      <c r="I10" s="26">
        <f t="shared" si="2"/>
        <v>0</v>
      </c>
      <c r="J10" s="19"/>
      <c r="K10" s="19"/>
      <c r="L10" s="27">
        <f t="shared" si="3"/>
        <v>0</v>
      </c>
      <c r="M10" s="30"/>
      <c r="N10" s="30"/>
      <c r="O10" s="28">
        <f t="shared" si="4"/>
        <v>0</v>
      </c>
      <c r="P10" s="7"/>
    </row>
    <row r="11" spans="1:17" s="4" customFormat="1" x14ac:dyDescent="0.2">
      <c r="A11" s="29">
        <v>42037</v>
      </c>
      <c r="B11" s="19"/>
      <c r="C11" s="19"/>
      <c r="D11" s="10"/>
      <c r="E11" s="32">
        <f t="shared" si="0"/>
        <v>0</v>
      </c>
      <c r="F11" s="33">
        <f t="shared" si="1"/>
        <v>0</v>
      </c>
      <c r="G11" s="19"/>
      <c r="H11" s="19"/>
      <c r="I11" s="26">
        <f t="shared" si="2"/>
        <v>0</v>
      </c>
      <c r="J11" s="19"/>
      <c r="K11" s="19"/>
      <c r="L11" s="27">
        <f t="shared" si="3"/>
        <v>0</v>
      </c>
      <c r="M11" s="30"/>
      <c r="N11" s="30"/>
      <c r="O11" s="28">
        <f>N11-M11</f>
        <v>0</v>
      </c>
      <c r="P11" s="7"/>
    </row>
    <row r="12" spans="1:17" s="4" customFormat="1" x14ac:dyDescent="0.2">
      <c r="A12" s="29">
        <v>42038</v>
      </c>
      <c r="B12" s="19"/>
      <c r="C12" s="19"/>
      <c r="D12" s="10"/>
      <c r="E12" s="32">
        <f t="shared" si="0"/>
        <v>0</v>
      </c>
      <c r="F12" s="33">
        <f t="shared" si="1"/>
        <v>0</v>
      </c>
      <c r="G12" s="19"/>
      <c r="H12" s="19"/>
      <c r="I12" s="26">
        <f t="shared" si="2"/>
        <v>0</v>
      </c>
      <c r="J12" s="19"/>
      <c r="K12" s="19"/>
      <c r="L12" s="27">
        <f t="shared" si="3"/>
        <v>0</v>
      </c>
      <c r="M12" s="19"/>
      <c r="N12" s="19"/>
      <c r="O12" s="28">
        <f>N12-M12</f>
        <v>0</v>
      </c>
      <c r="P12" s="7"/>
    </row>
    <row r="13" spans="1:17" s="4" customFormat="1" x14ac:dyDescent="0.2">
      <c r="A13" s="29">
        <v>42039</v>
      </c>
      <c r="B13" s="19"/>
      <c r="C13" s="19"/>
      <c r="D13" s="10"/>
      <c r="E13" s="32">
        <f t="shared" si="0"/>
        <v>0</v>
      </c>
      <c r="F13" s="33">
        <f t="shared" si="1"/>
        <v>0</v>
      </c>
      <c r="G13" s="19"/>
      <c r="H13" s="19"/>
      <c r="I13" s="26">
        <f t="shared" si="2"/>
        <v>0</v>
      </c>
      <c r="J13" s="19"/>
      <c r="K13" s="19"/>
      <c r="L13" s="27">
        <f t="shared" si="3"/>
        <v>0</v>
      </c>
      <c r="M13" s="19"/>
      <c r="N13" s="19"/>
      <c r="O13" s="28">
        <f>N13-M13</f>
        <v>0</v>
      </c>
      <c r="P13" s="23"/>
    </row>
    <row r="14" spans="1:17" s="4" customFormat="1" x14ac:dyDescent="0.2">
      <c r="A14" s="29">
        <v>42040</v>
      </c>
      <c r="B14" s="19"/>
      <c r="C14" s="19"/>
      <c r="D14" s="56"/>
      <c r="E14" s="32">
        <f t="shared" si="0"/>
        <v>0</v>
      </c>
      <c r="F14" s="33">
        <f t="shared" si="1"/>
        <v>0</v>
      </c>
      <c r="G14" s="19"/>
      <c r="H14" s="19"/>
      <c r="I14" s="26">
        <f t="shared" si="2"/>
        <v>0</v>
      </c>
      <c r="J14" s="19"/>
      <c r="K14" s="19"/>
      <c r="L14" s="27">
        <f t="shared" si="3"/>
        <v>0</v>
      </c>
      <c r="M14" s="19"/>
      <c r="N14" s="19"/>
      <c r="O14" s="28">
        <f t="shared" ref="O14:O36" si="5">N14-M14</f>
        <v>0</v>
      </c>
      <c r="P14" s="7"/>
    </row>
    <row r="15" spans="1:17" s="4" customFormat="1" x14ac:dyDescent="0.2">
      <c r="A15" s="29">
        <v>42041</v>
      </c>
      <c r="B15" s="19"/>
      <c r="C15" s="19"/>
      <c r="D15" s="10"/>
      <c r="E15" s="32">
        <f t="shared" si="0"/>
        <v>0</v>
      </c>
      <c r="F15" s="33">
        <f t="shared" si="1"/>
        <v>0</v>
      </c>
      <c r="G15" s="19"/>
      <c r="H15" s="19"/>
      <c r="I15" s="26">
        <f t="shared" si="2"/>
        <v>0</v>
      </c>
      <c r="J15" s="19"/>
      <c r="K15" s="19"/>
      <c r="L15" s="27">
        <f t="shared" si="3"/>
        <v>0</v>
      </c>
      <c r="M15" s="19"/>
      <c r="N15" s="19"/>
      <c r="O15" s="28">
        <f t="shared" si="5"/>
        <v>0</v>
      </c>
      <c r="P15" s="7"/>
    </row>
    <row r="16" spans="1:17" s="4" customFormat="1" x14ac:dyDescent="0.2">
      <c r="A16" s="29">
        <v>42042</v>
      </c>
      <c r="B16" s="19"/>
      <c r="C16" s="19"/>
      <c r="D16" s="56"/>
      <c r="E16" s="32">
        <f t="shared" si="0"/>
        <v>0</v>
      </c>
      <c r="F16" s="33">
        <f t="shared" si="1"/>
        <v>0</v>
      </c>
      <c r="G16" s="19"/>
      <c r="H16" s="19"/>
      <c r="I16" s="26">
        <f t="shared" si="2"/>
        <v>0</v>
      </c>
      <c r="J16" s="19"/>
      <c r="K16" s="19"/>
      <c r="L16" s="27">
        <f t="shared" si="3"/>
        <v>0</v>
      </c>
      <c r="M16" s="19"/>
      <c r="N16" s="19"/>
      <c r="O16" s="28">
        <f t="shared" si="5"/>
        <v>0</v>
      </c>
      <c r="P16" s="7"/>
    </row>
    <row r="17" spans="1:16" s="4" customFormat="1" x14ac:dyDescent="0.2">
      <c r="A17" s="29">
        <v>42043</v>
      </c>
      <c r="B17" s="19"/>
      <c r="C17" s="19"/>
      <c r="D17" s="11"/>
      <c r="E17" s="32">
        <f t="shared" si="0"/>
        <v>0</v>
      </c>
      <c r="F17" s="33">
        <f t="shared" si="1"/>
        <v>0</v>
      </c>
      <c r="G17" s="19"/>
      <c r="H17" s="19"/>
      <c r="I17" s="26">
        <f t="shared" si="2"/>
        <v>0</v>
      </c>
      <c r="J17" s="19"/>
      <c r="K17" s="19"/>
      <c r="L17" s="27">
        <f t="shared" si="3"/>
        <v>0</v>
      </c>
      <c r="M17" s="30"/>
      <c r="N17" s="30"/>
      <c r="O17" s="28">
        <f t="shared" si="5"/>
        <v>0</v>
      </c>
      <c r="P17" s="7"/>
    </row>
    <row r="18" spans="1:16" s="4" customFormat="1" x14ac:dyDescent="0.2">
      <c r="A18" s="29">
        <v>42044</v>
      </c>
      <c r="B18" s="19"/>
      <c r="C18" s="19"/>
      <c r="D18" s="10"/>
      <c r="E18" s="32">
        <f t="shared" si="0"/>
        <v>0</v>
      </c>
      <c r="F18" s="33">
        <f t="shared" si="1"/>
        <v>0</v>
      </c>
      <c r="G18" s="19"/>
      <c r="H18" s="19"/>
      <c r="I18" s="26">
        <f t="shared" si="2"/>
        <v>0</v>
      </c>
      <c r="J18" s="19"/>
      <c r="K18" s="19"/>
      <c r="L18" s="27">
        <f t="shared" si="3"/>
        <v>0</v>
      </c>
      <c r="M18" s="30"/>
      <c r="N18" s="30"/>
      <c r="O18" s="28">
        <f t="shared" si="5"/>
        <v>0</v>
      </c>
      <c r="P18" s="7"/>
    </row>
    <row r="19" spans="1:16" s="4" customFormat="1" x14ac:dyDescent="0.2">
      <c r="A19" s="29">
        <v>42045</v>
      </c>
      <c r="B19" s="19"/>
      <c r="C19" s="19"/>
      <c r="D19" s="11"/>
      <c r="E19" s="32">
        <f t="shared" si="0"/>
        <v>0</v>
      </c>
      <c r="F19" s="33">
        <f t="shared" si="1"/>
        <v>0</v>
      </c>
      <c r="G19" s="19"/>
      <c r="H19" s="19"/>
      <c r="I19" s="26">
        <f t="shared" si="2"/>
        <v>0</v>
      </c>
      <c r="J19" s="19"/>
      <c r="K19" s="19"/>
      <c r="L19" s="27">
        <f t="shared" si="3"/>
        <v>0</v>
      </c>
      <c r="M19" s="19"/>
      <c r="N19" s="19"/>
      <c r="O19" s="28">
        <f t="shared" si="5"/>
        <v>0</v>
      </c>
      <c r="P19" s="7"/>
    </row>
    <row r="20" spans="1:16" s="4" customFormat="1" x14ac:dyDescent="0.2">
      <c r="A20" s="29">
        <v>42046</v>
      </c>
      <c r="B20" s="19"/>
      <c r="C20" s="19"/>
      <c r="D20" s="10"/>
      <c r="E20" s="32">
        <f t="shared" si="0"/>
        <v>0</v>
      </c>
      <c r="F20" s="33">
        <f t="shared" si="1"/>
        <v>0</v>
      </c>
      <c r="G20" s="19"/>
      <c r="H20" s="19"/>
      <c r="I20" s="26">
        <f t="shared" si="2"/>
        <v>0</v>
      </c>
      <c r="J20" s="19"/>
      <c r="K20" s="19"/>
      <c r="L20" s="27">
        <f t="shared" si="3"/>
        <v>0</v>
      </c>
      <c r="M20" s="19"/>
      <c r="N20" s="19"/>
      <c r="O20" s="28">
        <f t="shared" si="5"/>
        <v>0</v>
      </c>
      <c r="P20" s="7"/>
    </row>
    <row r="21" spans="1:16" s="4" customFormat="1" x14ac:dyDescent="0.2">
      <c r="A21" s="29">
        <v>42047</v>
      </c>
      <c r="B21" s="19"/>
      <c r="C21" s="19"/>
      <c r="D21" s="11"/>
      <c r="E21" s="32">
        <f t="shared" si="0"/>
        <v>0</v>
      </c>
      <c r="F21" s="33">
        <f t="shared" si="1"/>
        <v>0</v>
      </c>
      <c r="G21" s="19"/>
      <c r="H21" s="19"/>
      <c r="I21" s="26">
        <f t="shared" si="2"/>
        <v>0</v>
      </c>
      <c r="J21" s="19"/>
      <c r="K21" s="19"/>
      <c r="L21" s="27">
        <f t="shared" si="3"/>
        <v>0</v>
      </c>
      <c r="M21" s="19"/>
      <c r="N21" s="19"/>
      <c r="O21" s="28">
        <f t="shared" si="5"/>
        <v>0</v>
      </c>
      <c r="P21" s="7"/>
    </row>
    <row r="22" spans="1:16" s="4" customFormat="1" x14ac:dyDescent="0.2">
      <c r="A22" s="29">
        <v>42048</v>
      </c>
      <c r="B22" s="19"/>
      <c r="C22" s="19"/>
      <c r="D22" s="11"/>
      <c r="E22" s="32">
        <f t="shared" si="0"/>
        <v>0</v>
      </c>
      <c r="F22" s="33">
        <f t="shared" si="1"/>
        <v>0</v>
      </c>
      <c r="G22" s="19"/>
      <c r="H22" s="19"/>
      <c r="I22" s="26">
        <f t="shared" si="2"/>
        <v>0</v>
      </c>
      <c r="J22" s="19"/>
      <c r="K22" s="19"/>
      <c r="L22" s="27">
        <f t="shared" si="3"/>
        <v>0</v>
      </c>
      <c r="M22" s="19"/>
      <c r="N22" s="19"/>
      <c r="O22" s="28">
        <f t="shared" si="5"/>
        <v>0</v>
      </c>
      <c r="P22" s="7"/>
    </row>
    <row r="23" spans="1:16" s="4" customFormat="1" x14ac:dyDescent="0.2">
      <c r="A23" s="29">
        <v>42049</v>
      </c>
      <c r="B23" s="19"/>
      <c r="C23" s="19"/>
      <c r="D23" s="11"/>
      <c r="E23" s="32">
        <f t="shared" si="0"/>
        <v>0</v>
      </c>
      <c r="F23" s="33">
        <f t="shared" si="1"/>
        <v>0</v>
      </c>
      <c r="G23" s="19"/>
      <c r="H23" s="19"/>
      <c r="I23" s="26">
        <f t="shared" si="2"/>
        <v>0</v>
      </c>
      <c r="J23" s="19"/>
      <c r="K23" s="19"/>
      <c r="L23" s="27">
        <f t="shared" si="3"/>
        <v>0</v>
      </c>
      <c r="M23" s="19"/>
      <c r="N23" s="19"/>
      <c r="O23" s="28">
        <f t="shared" si="5"/>
        <v>0</v>
      </c>
      <c r="P23" s="7"/>
    </row>
    <row r="24" spans="1:16" s="4" customFormat="1" x14ac:dyDescent="0.2">
      <c r="A24" s="29">
        <v>42050</v>
      </c>
      <c r="B24" s="19"/>
      <c r="C24" s="19"/>
      <c r="D24" s="11"/>
      <c r="E24" s="32">
        <f t="shared" si="0"/>
        <v>0</v>
      </c>
      <c r="F24" s="33">
        <f t="shared" si="1"/>
        <v>0</v>
      </c>
      <c r="G24" s="19"/>
      <c r="H24" s="19"/>
      <c r="I24" s="26">
        <f t="shared" si="2"/>
        <v>0</v>
      </c>
      <c r="J24" s="19"/>
      <c r="K24" s="19"/>
      <c r="L24" s="27">
        <f t="shared" si="3"/>
        <v>0</v>
      </c>
      <c r="M24" s="19"/>
      <c r="N24" s="19"/>
      <c r="O24" s="28">
        <f t="shared" si="5"/>
        <v>0</v>
      </c>
      <c r="P24" s="7"/>
    </row>
    <row r="25" spans="1:16" s="4" customFormat="1" x14ac:dyDescent="0.2">
      <c r="A25" s="29">
        <v>42051</v>
      </c>
      <c r="B25" s="19"/>
      <c r="C25" s="19"/>
      <c r="D25" s="11"/>
      <c r="E25" s="32">
        <f t="shared" si="0"/>
        <v>0</v>
      </c>
      <c r="F25" s="33">
        <f t="shared" si="1"/>
        <v>0</v>
      </c>
      <c r="G25" s="19"/>
      <c r="H25" s="19"/>
      <c r="I25" s="26">
        <f t="shared" si="2"/>
        <v>0</v>
      </c>
      <c r="J25" s="19"/>
      <c r="K25" s="19"/>
      <c r="L25" s="27">
        <f t="shared" si="3"/>
        <v>0</v>
      </c>
      <c r="M25" s="19"/>
      <c r="N25" s="19"/>
      <c r="O25" s="28">
        <f t="shared" si="5"/>
        <v>0</v>
      </c>
      <c r="P25" s="7"/>
    </row>
    <row r="26" spans="1:16" s="4" customFormat="1" x14ac:dyDescent="0.2">
      <c r="A26" s="29">
        <v>42052</v>
      </c>
      <c r="B26" s="19"/>
      <c r="C26" s="19"/>
      <c r="D26" s="11"/>
      <c r="E26" s="32">
        <f>C26-B26</f>
        <v>0</v>
      </c>
      <c r="F26" s="33">
        <f t="shared" si="1"/>
        <v>0</v>
      </c>
      <c r="G26" s="19"/>
      <c r="H26" s="19"/>
      <c r="I26" s="26">
        <f t="shared" si="2"/>
        <v>0</v>
      </c>
      <c r="J26" s="19"/>
      <c r="K26" s="19"/>
      <c r="L26" s="27">
        <f t="shared" si="3"/>
        <v>0</v>
      </c>
      <c r="M26" s="19"/>
      <c r="N26" s="19"/>
      <c r="O26" s="28">
        <f t="shared" si="5"/>
        <v>0</v>
      </c>
      <c r="P26" s="7"/>
    </row>
    <row r="27" spans="1:16" s="4" customFormat="1" x14ac:dyDescent="0.2">
      <c r="A27" s="29">
        <v>42053</v>
      </c>
      <c r="B27" s="19"/>
      <c r="C27" s="19"/>
      <c r="D27" s="67"/>
      <c r="E27" s="32">
        <f t="shared" si="0"/>
        <v>0</v>
      </c>
      <c r="F27" s="33">
        <f t="shared" si="1"/>
        <v>0</v>
      </c>
      <c r="G27" s="19"/>
      <c r="H27" s="19"/>
      <c r="I27" s="26">
        <f t="shared" si="2"/>
        <v>0</v>
      </c>
      <c r="J27" s="19"/>
      <c r="K27" s="19"/>
      <c r="L27" s="27">
        <f t="shared" si="3"/>
        <v>0</v>
      </c>
      <c r="M27" s="19"/>
      <c r="N27" s="19"/>
      <c r="O27" s="28">
        <f t="shared" si="5"/>
        <v>0</v>
      </c>
      <c r="P27" s="7"/>
    </row>
    <row r="28" spans="1:16" s="4" customFormat="1" x14ac:dyDescent="0.2">
      <c r="A28" s="29">
        <v>42054</v>
      </c>
      <c r="B28" s="19"/>
      <c r="C28" s="19"/>
      <c r="D28" s="11"/>
      <c r="E28" s="32">
        <f t="shared" si="0"/>
        <v>0</v>
      </c>
      <c r="F28" s="33">
        <f t="shared" si="1"/>
        <v>0</v>
      </c>
      <c r="G28" s="19"/>
      <c r="H28" s="19"/>
      <c r="I28" s="26">
        <f t="shared" si="2"/>
        <v>0</v>
      </c>
      <c r="J28" s="19"/>
      <c r="K28" s="19"/>
      <c r="L28" s="27">
        <f t="shared" si="3"/>
        <v>0</v>
      </c>
      <c r="M28" s="19"/>
      <c r="N28" s="19"/>
      <c r="O28" s="28">
        <f t="shared" si="5"/>
        <v>0</v>
      </c>
      <c r="P28" s="7"/>
    </row>
    <row r="29" spans="1:16" s="4" customFormat="1" x14ac:dyDescent="0.2">
      <c r="A29" s="29">
        <v>42055</v>
      </c>
      <c r="B29" s="19"/>
      <c r="C29" s="19"/>
      <c r="D29" s="11"/>
      <c r="E29" s="32">
        <f t="shared" si="0"/>
        <v>0</v>
      </c>
      <c r="F29" s="33">
        <f t="shared" si="1"/>
        <v>0</v>
      </c>
      <c r="G29" s="19"/>
      <c r="H29" s="19"/>
      <c r="I29" s="26">
        <f t="shared" si="2"/>
        <v>0</v>
      </c>
      <c r="J29" s="19"/>
      <c r="K29" s="19"/>
      <c r="L29" s="27">
        <f t="shared" si="3"/>
        <v>0</v>
      </c>
      <c r="M29" s="19"/>
      <c r="N29" s="19"/>
      <c r="O29" s="28">
        <f t="shared" si="5"/>
        <v>0</v>
      </c>
      <c r="P29" s="7"/>
    </row>
    <row r="30" spans="1:16" s="4" customFormat="1" x14ac:dyDescent="0.2">
      <c r="A30" s="29">
        <v>42056</v>
      </c>
      <c r="B30" s="19"/>
      <c r="C30" s="19"/>
      <c r="D30" s="11"/>
      <c r="E30" s="32">
        <f t="shared" si="0"/>
        <v>0</v>
      </c>
      <c r="F30" s="33">
        <f t="shared" si="1"/>
        <v>0</v>
      </c>
      <c r="G30" s="19"/>
      <c r="H30" s="19"/>
      <c r="I30" s="26">
        <f t="shared" si="2"/>
        <v>0</v>
      </c>
      <c r="J30" s="19"/>
      <c r="K30" s="19"/>
      <c r="L30" s="27">
        <f t="shared" si="3"/>
        <v>0</v>
      </c>
      <c r="M30" s="19"/>
      <c r="N30" s="19"/>
      <c r="O30" s="28">
        <f t="shared" si="5"/>
        <v>0</v>
      </c>
      <c r="P30" s="7"/>
    </row>
    <row r="31" spans="1:16" s="4" customFormat="1" x14ac:dyDescent="0.2">
      <c r="A31" s="29">
        <v>42057</v>
      </c>
      <c r="B31" s="19"/>
      <c r="C31" s="19"/>
      <c r="D31" s="11"/>
      <c r="E31" s="32">
        <f t="shared" si="0"/>
        <v>0</v>
      </c>
      <c r="F31" s="33">
        <f t="shared" si="1"/>
        <v>0</v>
      </c>
      <c r="G31" s="19"/>
      <c r="H31" s="19"/>
      <c r="I31" s="26">
        <f t="shared" si="2"/>
        <v>0</v>
      </c>
      <c r="J31" s="19"/>
      <c r="K31" s="19"/>
      <c r="L31" s="27">
        <f t="shared" si="3"/>
        <v>0</v>
      </c>
      <c r="M31" s="19"/>
      <c r="N31" s="19"/>
      <c r="O31" s="28">
        <f t="shared" si="5"/>
        <v>0</v>
      </c>
      <c r="P31" s="7"/>
    </row>
    <row r="32" spans="1:16" s="4" customFormat="1" x14ac:dyDescent="0.2">
      <c r="A32" s="29">
        <v>42058</v>
      </c>
      <c r="B32" s="19"/>
      <c r="C32" s="19"/>
      <c r="D32" s="11"/>
      <c r="E32" s="32">
        <f t="shared" si="0"/>
        <v>0</v>
      </c>
      <c r="F32" s="33">
        <f t="shared" si="1"/>
        <v>0</v>
      </c>
      <c r="G32" s="19"/>
      <c r="H32" s="19"/>
      <c r="I32" s="26">
        <f t="shared" si="2"/>
        <v>0</v>
      </c>
      <c r="J32" s="19"/>
      <c r="K32" s="19"/>
      <c r="L32" s="27">
        <f t="shared" si="3"/>
        <v>0</v>
      </c>
      <c r="M32" s="19"/>
      <c r="N32" s="19"/>
      <c r="O32" s="28">
        <f t="shared" si="5"/>
        <v>0</v>
      </c>
      <c r="P32" s="7"/>
    </row>
    <row r="33" spans="1:16" s="4" customFormat="1" x14ac:dyDescent="0.2">
      <c r="A33" s="29">
        <v>42059</v>
      </c>
      <c r="B33" s="70"/>
      <c r="C33" s="70"/>
      <c r="D33" s="11"/>
      <c r="E33" s="32">
        <f>C33-B33</f>
        <v>0</v>
      </c>
      <c r="F33" s="33">
        <f t="shared" si="1"/>
        <v>0</v>
      </c>
      <c r="G33" s="19"/>
      <c r="H33" s="19"/>
      <c r="I33" s="26">
        <f t="shared" si="2"/>
        <v>0</v>
      </c>
      <c r="J33" s="19"/>
      <c r="K33" s="19"/>
      <c r="L33" s="27">
        <f t="shared" si="3"/>
        <v>0</v>
      </c>
      <c r="M33" s="19"/>
      <c r="N33" s="19"/>
      <c r="O33" s="28">
        <f t="shared" si="5"/>
        <v>0</v>
      </c>
      <c r="P33" s="7"/>
    </row>
    <row r="34" spans="1:16" s="4" customFormat="1" x14ac:dyDescent="0.2">
      <c r="A34" s="29">
        <v>42060</v>
      </c>
      <c r="B34" s="19"/>
      <c r="C34" s="19"/>
      <c r="D34" s="11"/>
      <c r="E34" s="32">
        <f t="shared" si="0"/>
        <v>0</v>
      </c>
      <c r="F34" s="33">
        <f t="shared" si="1"/>
        <v>0</v>
      </c>
      <c r="G34" s="19"/>
      <c r="H34" s="19"/>
      <c r="I34" s="26">
        <f t="shared" si="2"/>
        <v>0</v>
      </c>
      <c r="J34" s="19"/>
      <c r="K34" s="19"/>
      <c r="L34" s="27">
        <f t="shared" si="3"/>
        <v>0</v>
      </c>
      <c r="M34" s="19"/>
      <c r="N34" s="19"/>
      <c r="O34" s="28">
        <f t="shared" si="5"/>
        <v>0</v>
      </c>
      <c r="P34" s="7"/>
    </row>
    <row r="35" spans="1:16" s="4" customFormat="1" x14ac:dyDescent="0.2">
      <c r="A35" s="29">
        <v>42061</v>
      </c>
      <c r="B35" s="19"/>
      <c r="C35" s="19"/>
      <c r="D35" s="11"/>
      <c r="E35" s="32">
        <f t="shared" si="0"/>
        <v>0</v>
      </c>
      <c r="F35" s="33">
        <f t="shared" si="1"/>
        <v>0</v>
      </c>
      <c r="G35" s="19"/>
      <c r="H35" s="19"/>
      <c r="I35" s="26">
        <f>(H35-G35)*1.5</f>
        <v>0</v>
      </c>
      <c r="J35" s="19"/>
      <c r="K35" s="19"/>
      <c r="L35" s="27">
        <f>(K35-J35)*2</f>
        <v>0</v>
      </c>
      <c r="M35" s="19"/>
      <c r="N35" s="19"/>
      <c r="O35" s="28">
        <f t="shared" si="5"/>
        <v>0</v>
      </c>
      <c r="P35" s="7"/>
    </row>
    <row r="36" spans="1:16" s="8" customFormat="1" x14ac:dyDescent="0.2">
      <c r="A36" s="29">
        <v>42062</v>
      </c>
      <c r="B36" s="19"/>
      <c r="C36" s="19"/>
      <c r="D36" s="67"/>
      <c r="E36" s="32">
        <f>C36-B36-D36</f>
        <v>0</v>
      </c>
      <c r="F36" s="33">
        <f t="shared" si="1"/>
        <v>0</v>
      </c>
      <c r="G36" s="19"/>
      <c r="H36" s="19"/>
      <c r="I36" s="26">
        <f t="shared" si="2"/>
        <v>0</v>
      </c>
      <c r="J36" s="19"/>
      <c r="K36" s="19"/>
      <c r="L36" s="27">
        <f t="shared" si="3"/>
        <v>0</v>
      </c>
      <c r="M36" s="19"/>
      <c r="N36" s="19"/>
      <c r="O36" s="28">
        <f t="shared" si="5"/>
        <v>0</v>
      </c>
      <c r="P36" s="7"/>
    </row>
    <row r="37" spans="1:16" s="8" customFormat="1" x14ac:dyDescent="0.2">
      <c r="A37" s="29"/>
      <c r="B37" s="19"/>
      <c r="C37" s="19"/>
      <c r="D37" s="12"/>
      <c r="E37" s="32"/>
      <c r="F37" s="33"/>
      <c r="G37" s="19"/>
      <c r="H37" s="19"/>
      <c r="I37" s="26"/>
      <c r="J37" s="19"/>
      <c r="K37" s="19"/>
      <c r="L37" s="27"/>
      <c r="M37" s="19"/>
      <c r="N37" s="19"/>
      <c r="O37" s="28"/>
      <c r="P37" s="7"/>
    </row>
    <row r="38" spans="1:16" s="8" customFormat="1" x14ac:dyDescent="0.2">
      <c r="A38" s="29"/>
      <c r="B38" s="19"/>
      <c r="C38" s="19"/>
      <c r="D38" s="12"/>
      <c r="E38" s="32"/>
      <c r="F38" s="33"/>
      <c r="G38" s="19"/>
      <c r="H38" s="19"/>
      <c r="I38" s="26"/>
      <c r="J38" s="19"/>
      <c r="K38" s="19"/>
      <c r="L38" s="27"/>
      <c r="M38" s="19"/>
      <c r="N38" s="19"/>
      <c r="O38" s="28"/>
      <c r="P38" s="7"/>
    </row>
    <row r="39" spans="1:16" s="8" customFormat="1" x14ac:dyDescent="0.2">
      <c r="A39" s="29"/>
      <c r="B39" s="19"/>
      <c r="C39" s="19"/>
      <c r="D39" s="12"/>
      <c r="E39" s="32"/>
      <c r="F39" s="33"/>
      <c r="G39" s="19"/>
      <c r="H39" s="19"/>
      <c r="I39" s="26"/>
      <c r="J39" s="19"/>
      <c r="K39" s="19"/>
      <c r="L39" s="27"/>
      <c r="M39" s="19"/>
      <c r="N39" s="19"/>
      <c r="O39" s="28"/>
      <c r="P39" s="7"/>
    </row>
    <row r="40" spans="1:16" x14ac:dyDescent="0.2">
      <c r="A40" s="29"/>
      <c r="B40" s="19"/>
      <c r="C40" s="19"/>
      <c r="D40" s="12"/>
      <c r="E40" s="20"/>
      <c r="F40" s="25"/>
      <c r="G40" s="19"/>
      <c r="H40" s="19"/>
      <c r="I40" s="26"/>
      <c r="J40" s="19"/>
      <c r="K40" s="19"/>
      <c r="L40" s="27"/>
      <c r="M40" s="19"/>
      <c r="N40" s="19"/>
      <c r="O40" s="28"/>
      <c r="P40" s="12"/>
    </row>
    <row r="41" spans="1:16" ht="13.5" thickBot="1" x14ac:dyDescent="0.25">
      <c r="I41" s="21"/>
    </row>
    <row r="42" spans="1:16" x14ac:dyDescent="0.2">
      <c r="A42" s="46" t="s">
        <v>22</v>
      </c>
      <c r="B42" s="47"/>
      <c r="C42" s="49">
        <f ca="1">SUM(F9:F40)+K2</f>
        <v>0</v>
      </c>
      <c r="G42" s="66"/>
    </row>
    <row r="43" spans="1:16" x14ac:dyDescent="0.2">
      <c r="A43" s="48" t="s">
        <v>24</v>
      </c>
      <c r="B43" s="4"/>
      <c r="C43" s="50">
        <f ca="1">SUM(I9:I40)+SUM(L9:L40)+K3</f>
        <v>0</v>
      </c>
      <c r="D43" s="9"/>
      <c r="E43" s="9"/>
      <c r="G43" s="64"/>
    </row>
    <row r="44" spans="1:16" x14ac:dyDescent="0.2">
      <c r="A44" s="48" t="s">
        <v>26</v>
      </c>
      <c r="B44" s="4"/>
      <c r="C44" s="50">
        <f>SUM(O9:O40)+K4</f>
        <v>0</v>
      </c>
      <c r="D44" s="9"/>
      <c r="G44" s="54"/>
    </row>
    <row r="45" spans="1:16" x14ac:dyDescent="0.2">
      <c r="A45" s="48" t="s">
        <v>28</v>
      </c>
      <c r="B45" s="4"/>
      <c r="C45" s="50">
        <v>0</v>
      </c>
      <c r="D45" s="9"/>
      <c r="F45" s="3"/>
      <c r="G45" s="22"/>
    </row>
    <row r="46" spans="1:16" ht="13.5" thickBot="1" x14ac:dyDescent="0.25">
      <c r="A46" s="51" t="s">
        <v>29</v>
      </c>
      <c r="B46" s="52"/>
      <c r="C46" s="53">
        <f ca="1">C42+C45</f>
        <v>0</v>
      </c>
      <c r="D46" s="9"/>
      <c r="F46" s="3"/>
    </row>
    <row r="47" spans="1:16" ht="13.5" thickBot="1" x14ac:dyDescent="0.25">
      <c r="A47" s="51" t="s">
        <v>30</v>
      </c>
      <c r="B47" s="52"/>
      <c r="C47" s="53">
        <f ca="1">C43-C44-C45</f>
        <v>0</v>
      </c>
      <c r="D47" s="63"/>
      <c r="F47" s="3"/>
    </row>
    <row r="48" spans="1:16" x14ac:dyDescent="0.2">
      <c r="F48" s="3"/>
    </row>
    <row r="49" spans="1:4" ht="38.25" x14ac:dyDescent="0.2">
      <c r="A49" s="68" t="s">
        <v>31</v>
      </c>
      <c r="B49" s="54">
        <f ca="1">Desember!G44</f>
        <v>0</v>
      </c>
      <c r="C49" s="64">
        <f ca="1">Desember!G43</f>
        <v>0</v>
      </c>
      <c r="D49" s="65">
        <f ca="1">MINUTE(C49)</f>
        <v>0</v>
      </c>
    </row>
  </sheetData>
  <conditionalFormatting sqref="A9:P40">
    <cfRule type="expression" dxfId="21" priority="2">
      <formula>WEEKDAY($A9,2)&gt;5</formula>
    </cfRule>
  </conditionalFormatting>
  <pageMargins left="0.78740157480314965" right="0.78740157480314965" top="0.39370078740157483" bottom="0.98425196850393704" header="0.51181102362204722" footer="0.51181102362204722"/>
  <pageSetup paperSize="9" orientation="landscape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DF73830-A41F-4A7F-8262-0396C19ABF83}">
            <xm:f>MATCH(A9,Helligdager!$B$1:$B$15,0)</xm:f>
            <x14:dxf>
              <font>
                <color rgb="FFFF0000"/>
              </font>
            </x14:dxf>
          </x14:cfRule>
          <xm:sqref>B9:O39 A9:A40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7133-524F-41DA-85A2-BC8700EF0C80}">
  <dimension ref="A1:Q49"/>
  <sheetViews>
    <sheetView workbookViewId="0">
      <selection activeCell="O4" sqref="O4:O6"/>
    </sheetView>
  </sheetViews>
  <sheetFormatPr baseColWidth="10" defaultColWidth="18.140625" defaultRowHeight="12.75" x14ac:dyDescent="0.2"/>
  <cols>
    <col min="1" max="1" width="15" style="3" customWidth="1"/>
    <col min="2" max="2" width="9.5703125" style="3" customWidth="1"/>
    <col min="3" max="3" width="6.7109375" style="15" customWidth="1"/>
    <col min="4" max="4" width="7.42578125" style="3" bestFit="1" customWidth="1"/>
    <col min="5" max="5" width="12.42578125" style="3" bestFit="1" customWidth="1"/>
    <col min="6" max="6" width="14.28515625" style="15" customWidth="1"/>
    <col min="7" max="7" width="8.5703125" style="3" customWidth="1"/>
    <col min="8" max="8" width="8.140625" style="3" customWidth="1"/>
    <col min="9" max="9" width="11.7109375" style="3" customWidth="1"/>
    <col min="10" max="10" width="8.140625" style="3" customWidth="1"/>
    <col min="11" max="11" width="7" style="3" customWidth="1"/>
    <col min="12" max="12" width="18.140625" style="3"/>
    <col min="13" max="13" width="10.140625" style="3" customWidth="1"/>
    <col min="14" max="15" width="18.140625" style="3"/>
    <col min="16" max="16" width="59.5703125" style="3" bestFit="1" customWidth="1"/>
    <col min="17" max="16384" width="18.140625" style="3"/>
  </cols>
  <sheetData>
    <row r="1" spans="1:17" x14ac:dyDescent="0.2">
      <c r="A1" s="1" t="s">
        <v>49</v>
      </c>
      <c r="B1" s="2"/>
      <c r="C1" s="13"/>
      <c r="D1" s="2"/>
      <c r="E1" s="59">
        <f>A9</f>
        <v>42063</v>
      </c>
      <c r="F1" s="17"/>
      <c r="G1" s="2"/>
      <c r="H1" s="2"/>
      <c r="O1" s="3" t="s">
        <v>0</v>
      </c>
      <c r="P1" s="3" t="s">
        <v>1</v>
      </c>
    </row>
    <row r="2" spans="1:17" x14ac:dyDescent="0.2">
      <c r="A2" s="1" t="s">
        <v>47</v>
      </c>
      <c r="B2" s="18"/>
      <c r="D2" s="13"/>
      <c r="E2" s="71" t="s">
        <v>48</v>
      </c>
      <c r="F2" s="22">
        <v>0.3125</v>
      </c>
      <c r="G2" s="60"/>
      <c r="H2" s="5" t="s">
        <v>2</v>
      </c>
      <c r="K2" s="24">
        <f ca="1">INDIRECT(TEXT($E$1-1,"mmmm")&amp;"!C46")</f>
        <v>0</v>
      </c>
      <c r="M2" s="5" t="s">
        <v>3</v>
      </c>
      <c r="O2" s="54">
        <v>0</v>
      </c>
      <c r="P2" s="54">
        <f ca="1">INDIRECT(TEXT($E$1-1,"mmmm") &amp; "!P2")-O2</f>
        <v>25</v>
      </c>
    </row>
    <row r="3" spans="1:17" x14ac:dyDescent="0.2">
      <c r="A3" s="1" t="s">
        <v>6</v>
      </c>
      <c r="B3" s="2"/>
      <c r="C3" s="13"/>
      <c r="D3" s="2"/>
      <c r="E3" s="2"/>
      <c r="F3" s="22"/>
      <c r="H3" s="5" t="s">
        <v>4</v>
      </c>
      <c r="K3" s="24">
        <f ca="1">INDIRECT(TEXT($E$1-1,"mmmm")&amp;"!C47")</f>
        <v>0</v>
      </c>
      <c r="M3" s="5" t="s">
        <v>5</v>
      </c>
      <c r="O3" s="54">
        <v>0</v>
      </c>
      <c r="P3" s="54">
        <f ca="1">INDIRECT(TEXT($E$1-1,"mmmm") &amp; "!P3")-O3</f>
        <v>5</v>
      </c>
    </row>
    <row r="4" spans="1:17" x14ac:dyDescent="0.2">
      <c r="A4" s="1" t="s">
        <v>7</v>
      </c>
      <c r="B4" s="4"/>
      <c r="C4" s="14"/>
      <c r="D4" s="4"/>
      <c r="E4" s="4"/>
      <c r="F4" s="16"/>
      <c r="G4" s="5"/>
      <c r="H4" s="4"/>
      <c r="I4" s="1"/>
      <c r="M4" s="3" t="s">
        <v>9</v>
      </c>
      <c r="O4" s="54">
        <v>0</v>
      </c>
      <c r="P4" s="54">
        <f ca="1">INDIRECT(TEXT($E$1-1,"mmmm") &amp; "!P4")-O4</f>
        <v>14</v>
      </c>
    </row>
    <row r="5" spans="1:17" x14ac:dyDescent="0.2">
      <c r="A5" s="1"/>
      <c r="B5" s="4"/>
      <c r="C5" s="14"/>
      <c r="D5" s="4"/>
      <c r="E5" s="4"/>
      <c r="F5" s="16"/>
      <c r="G5" s="5"/>
      <c r="H5" s="4"/>
      <c r="I5" s="1"/>
      <c r="M5" s="3" t="s">
        <v>10</v>
      </c>
      <c r="O5" s="54">
        <v>0</v>
      </c>
      <c r="P5" s="54">
        <f ca="1">INDIRECT(TEXT($E$1-1,"mmmm") &amp; "!P5")-O5</f>
        <v>10</v>
      </c>
    </row>
    <row r="6" spans="1:17" x14ac:dyDescent="0.2">
      <c r="A6" s="1"/>
      <c r="B6" s="4"/>
      <c r="C6" s="14"/>
      <c r="D6" s="4"/>
      <c r="E6" s="4"/>
      <c r="F6" s="16"/>
      <c r="G6" s="5"/>
      <c r="H6" s="4"/>
      <c r="I6" s="1"/>
      <c r="M6" s="3" t="s">
        <v>11</v>
      </c>
      <c r="O6" s="54">
        <v>0</v>
      </c>
      <c r="P6" s="69">
        <f ca="1">INDIRECT(TEXT($E$1-1,"mmmm") &amp; "!P6")-O6</f>
        <v>6</v>
      </c>
      <c r="Q6" s="8"/>
    </row>
    <row r="7" spans="1:17" x14ac:dyDescent="0.2">
      <c r="J7" s="6"/>
    </row>
    <row r="8" spans="1:17" s="2" customFormat="1" ht="13.5" thickBot="1" x14ac:dyDescent="0.25">
      <c r="A8" s="38" t="s">
        <v>12</v>
      </c>
      <c r="B8" s="39" t="s">
        <v>13</v>
      </c>
      <c r="C8" s="40" t="s">
        <v>14</v>
      </c>
      <c r="D8" s="40" t="s">
        <v>15</v>
      </c>
      <c r="E8" s="41" t="s">
        <v>16</v>
      </c>
      <c r="F8" s="42" t="s">
        <v>17</v>
      </c>
      <c r="G8" s="39" t="s">
        <v>13</v>
      </c>
      <c r="H8" s="40" t="s">
        <v>14</v>
      </c>
      <c r="I8" s="43" t="s">
        <v>18</v>
      </c>
      <c r="J8" s="39" t="s">
        <v>13</v>
      </c>
      <c r="K8" s="40" t="s">
        <v>14</v>
      </c>
      <c r="L8" s="44" t="s">
        <v>19</v>
      </c>
      <c r="M8" s="39" t="s">
        <v>13</v>
      </c>
      <c r="N8" s="40" t="s">
        <v>14</v>
      </c>
      <c r="O8" s="45" t="s">
        <v>20</v>
      </c>
      <c r="P8" s="40" t="s">
        <v>21</v>
      </c>
    </row>
    <row r="9" spans="1:17" s="2" customFormat="1" x14ac:dyDescent="0.2">
      <c r="A9" s="29">
        <v>42063</v>
      </c>
      <c r="B9" s="30"/>
      <c r="C9" s="30"/>
      <c r="D9" s="31"/>
      <c r="E9" s="32">
        <f t="shared" ref="E9:E36" si="0">C9-B9</f>
        <v>0</v>
      </c>
      <c r="F9" s="33">
        <f t="shared" ref="F9:F36" si="1">IF(E9&gt;0,E9-$F$2,0)</f>
        <v>0</v>
      </c>
      <c r="G9" s="30"/>
      <c r="H9" s="30"/>
      <c r="I9" s="34">
        <f t="shared" ref="I9:I36" si="2">(H9-G9)*1.5</f>
        <v>0</v>
      </c>
      <c r="J9" s="30"/>
      <c r="K9" s="30"/>
      <c r="L9" s="35">
        <f t="shared" ref="L9:L36" si="3">(K9-J9)*2</f>
        <v>0</v>
      </c>
      <c r="M9" s="30"/>
      <c r="N9" s="30"/>
      <c r="O9" s="36">
        <f t="shared" ref="O9:O10" si="4">N9-M9</f>
        <v>0</v>
      </c>
      <c r="P9" s="37"/>
      <c r="Q9" s="58"/>
    </row>
    <row r="10" spans="1:17" s="2" customFormat="1" x14ac:dyDescent="0.2">
      <c r="A10" s="29">
        <v>42064</v>
      </c>
      <c r="B10" s="19"/>
      <c r="C10" s="19"/>
      <c r="D10" s="10"/>
      <c r="E10" s="32">
        <f t="shared" si="0"/>
        <v>0</v>
      </c>
      <c r="F10" s="33">
        <f t="shared" si="1"/>
        <v>0</v>
      </c>
      <c r="G10" s="19"/>
      <c r="H10" s="19"/>
      <c r="I10" s="26">
        <f t="shared" si="2"/>
        <v>0</v>
      </c>
      <c r="J10" s="19"/>
      <c r="K10" s="19"/>
      <c r="L10" s="27">
        <f t="shared" si="3"/>
        <v>0</v>
      </c>
      <c r="M10" s="30"/>
      <c r="N10" s="30"/>
      <c r="O10" s="28">
        <f t="shared" si="4"/>
        <v>0</v>
      </c>
      <c r="P10" s="7"/>
    </row>
    <row r="11" spans="1:17" s="4" customFormat="1" x14ac:dyDescent="0.2">
      <c r="A11" s="29">
        <v>42065</v>
      </c>
      <c r="B11" s="19"/>
      <c r="C11" s="19"/>
      <c r="D11" s="10"/>
      <c r="E11" s="32">
        <f t="shared" si="0"/>
        <v>0</v>
      </c>
      <c r="F11" s="33">
        <f t="shared" si="1"/>
        <v>0</v>
      </c>
      <c r="G11" s="19"/>
      <c r="H11" s="19"/>
      <c r="I11" s="26">
        <f t="shared" si="2"/>
        <v>0</v>
      </c>
      <c r="J11" s="19"/>
      <c r="K11" s="19"/>
      <c r="L11" s="27">
        <f t="shared" si="3"/>
        <v>0</v>
      </c>
      <c r="M11" s="30"/>
      <c r="N11" s="30"/>
      <c r="O11" s="28">
        <f>N11-M11</f>
        <v>0</v>
      </c>
      <c r="P11" s="7"/>
    </row>
    <row r="12" spans="1:17" s="4" customFormat="1" x14ac:dyDescent="0.2">
      <c r="A12" s="29">
        <v>42066</v>
      </c>
      <c r="B12" s="19"/>
      <c r="C12" s="19"/>
      <c r="D12" s="10"/>
      <c r="E12" s="32">
        <f t="shared" si="0"/>
        <v>0</v>
      </c>
      <c r="F12" s="33">
        <f t="shared" si="1"/>
        <v>0</v>
      </c>
      <c r="G12" s="19"/>
      <c r="H12" s="19"/>
      <c r="I12" s="26">
        <f t="shared" si="2"/>
        <v>0</v>
      </c>
      <c r="J12" s="19"/>
      <c r="K12" s="19"/>
      <c r="L12" s="27">
        <f t="shared" si="3"/>
        <v>0</v>
      </c>
      <c r="M12" s="19"/>
      <c r="N12" s="19"/>
      <c r="O12" s="28">
        <f>N12-M12</f>
        <v>0</v>
      </c>
      <c r="P12" s="7"/>
    </row>
    <row r="13" spans="1:17" s="4" customFormat="1" x14ac:dyDescent="0.2">
      <c r="A13" s="29">
        <v>42067</v>
      </c>
      <c r="B13" s="19"/>
      <c r="C13" s="19"/>
      <c r="D13" s="56"/>
      <c r="E13" s="32">
        <f>C13-B13-D13</f>
        <v>0</v>
      </c>
      <c r="F13" s="33">
        <f t="shared" si="1"/>
        <v>0</v>
      </c>
      <c r="G13" s="19"/>
      <c r="H13" s="19"/>
      <c r="I13" s="26">
        <f t="shared" si="2"/>
        <v>0</v>
      </c>
      <c r="J13" s="19"/>
      <c r="K13" s="19"/>
      <c r="L13" s="27">
        <f t="shared" si="3"/>
        <v>0</v>
      </c>
      <c r="M13" s="19"/>
      <c r="N13" s="19"/>
      <c r="O13" s="28">
        <f>N13-M13</f>
        <v>0</v>
      </c>
      <c r="P13" s="23"/>
    </row>
    <row r="14" spans="1:17" s="4" customFormat="1" x14ac:dyDescent="0.2">
      <c r="A14" s="29">
        <v>42068</v>
      </c>
      <c r="B14" s="19"/>
      <c r="C14" s="19"/>
      <c r="D14" s="56"/>
      <c r="E14" s="32">
        <f t="shared" si="0"/>
        <v>0</v>
      </c>
      <c r="F14" s="33">
        <f t="shared" si="1"/>
        <v>0</v>
      </c>
      <c r="G14" s="19"/>
      <c r="H14" s="19"/>
      <c r="I14" s="26">
        <f t="shared" si="2"/>
        <v>0</v>
      </c>
      <c r="J14" s="19"/>
      <c r="K14" s="19"/>
      <c r="L14" s="27">
        <f t="shared" si="3"/>
        <v>0</v>
      </c>
      <c r="M14" s="19"/>
      <c r="N14" s="19"/>
      <c r="O14" s="28">
        <f t="shared" ref="O14:O36" si="5">N14-M14</f>
        <v>0</v>
      </c>
      <c r="P14" s="7"/>
    </row>
    <row r="15" spans="1:17" s="4" customFormat="1" x14ac:dyDescent="0.2">
      <c r="A15" s="29">
        <v>42069</v>
      </c>
      <c r="B15" s="19"/>
      <c r="C15" s="19"/>
      <c r="D15" s="10"/>
      <c r="E15" s="32">
        <f t="shared" si="0"/>
        <v>0</v>
      </c>
      <c r="F15" s="33">
        <f t="shared" si="1"/>
        <v>0</v>
      </c>
      <c r="G15" s="19"/>
      <c r="H15" s="19"/>
      <c r="I15" s="26">
        <f t="shared" si="2"/>
        <v>0</v>
      </c>
      <c r="J15" s="19"/>
      <c r="K15" s="19"/>
      <c r="L15" s="27">
        <f t="shared" si="3"/>
        <v>0</v>
      </c>
      <c r="M15" s="19"/>
      <c r="N15" s="19"/>
      <c r="O15" s="28">
        <f t="shared" si="5"/>
        <v>0</v>
      </c>
      <c r="P15" s="7"/>
    </row>
    <row r="16" spans="1:17" s="4" customFormat="1" x14ac:dyDescent="0.2">
      <c r="A16" s="29">
        <v>42070</v>
      </c>
      <c r="B16" s="19"/>
      <c r="C16" s="19"/>
      <c r="D16" s="56"/>
      <c r="E16" s="32">
        <f t="shared" si="0"/>
        <v>0</v>
      </c>
      <c r="F16" s="33">
        <f t="shared" si="1"/>
        <v>0</v>
      </c>
      <c r="G16" s="19"/>
      <c r="H16" s="19"/>
      <c r="I16" s="26">
        <f t="shared" si="2"/>
        <v>0</v>
      </c>
      <c r="J16" s="19"/>
      <c r="K16" s="19"/>
      <c r="L16" s="27">
        <f t="shared" si="3"/>
        <v>0</v>
      </c>
      <c r="M16" s="19"/>
      <c r="N16" s="19"/>
      <c r="O16" s="28">
        <f t="shared" si="5"/>
        <v>0</v>
      </c>
      <c r="P16" s="7"/>
    </row>
    <row r="17" spans="1:16" s="4" customFormat="1" x14ac:dyDescent="0.2">
      <c r="A17" s="29">
        <v>42071</v>
      </c>
      <c r="B17" s="19"/>
      <c r="C17" s="19"/>
      <c r="D17" s="11"/>
      <c r="E17" s="32">
        <f t="shared" si="0"/>
        <v>0</v>
      </c>
      <c r="F17" s="33">
        <f t="shared" si="1"/>
        <v>0</v>
      </c>
      <c r="G17" s="19"/>
      <c r="H17" s="19"/>
      <c r="I17" s="26">
        <f t="shared" si="2"/>
        <v>0</v>
      </c>
      <c r="J17" s="19"/>
      <c r="K17" s="19"/>
      <c r="L17" s="27">
        <f t="shared" si="3"/>
        <v>0</v>
      </c>
      <c r="M17" s="30"/>
      <c r="N17" s="30"/>
      <c r="O17" s="28">
        <f t="shared" si="5"/>
        <v>0</v>
      </c>
      <c r="P17" s="7"/>
    </row>
    <row r="18" spans="1:16" s="4" customFormat="1" x14ac:dyDescent="0.2">
      <c r="A18" s="29">
        <v>42072</v>
      </c>
      <c r="B18" s="19"/>
      <c r="C18" s="19"/>
      <c r="D18" s="10"/>
      <c r="E18" s="32">
        <f t="shared" si="0"/>
        <v>0</v>
      </c>
      <c r="F18" s="33">
        <f t="shared" si="1"/>
        <v>0</v>
      </c>
      <c r="G18" s="19"/>
      <c r="H18" s="19"/>
      <c r="I18" s="26">
        <f t="shared" si="2"/>
        <v>0</v>
      </c>
      <c r="J18" s="19"/>
      <c r="K18" s="19"/>
      <c r="L18" s="27">
        <f t="shared" si="3"/>
        <v>0</v>
      </c>
      <c r="M18" s="30"/>
      <c r="N18" s="30"/>
      <c r="O18" s="28">
        <f t="shared" si="5"/>
        <v>0</v>
      </c>
      <c r="P18" s="7"/>
    </row>
    <row r="19" spans="1:16" s="4" customFormat="1" x14ac:dyDescent="0.2">
      <c r="A19" s="29">
        <v>42073</v>
      </c>
      <c r="B19" s="19"/>
      <c r="C19" s="19"/>
      <c r="D19" s="11"/>
      <c r="E19" s="32">
        <f t="shared" si="0"/>
        <v>0</v>
      </c>
      <c r="F19" s="33">
        <f t="shared" si="1"/>
        <v>0</v>
      </c>
      <c r="G19" s="19"/>
      <c r="H19" s="19"/>
      <c r="I19" s="26">
        <f t="shared" si="2"/>
        <v>0</v>
      </c>
      <c r="J19" s="19"/>
      <c r="K19" s="19"/>
      <c r="L19" s="27">
        <f t="shared" si="3"/>
        <v>0</v>
      </c>
      <c r="M19" s="19"/>
      <c r="N19" s="19"/>
      <c r="O19" s="28">
        <f t="shared" si="5"/>
        <v>0</v>
      </c>
      <c r="P19" s="7"/>
    </row>
    <row r="20" spans="1:16" s="4" customFormat="1" x14ac:dyDescent="0.2">
      <c r="A20" s="29">
        <v>42074</v>
      </c>
      <c r="B20" s="19"/>
      <c r="C20" s="19"/>
      <c r="D20" s="10"/>
      <c r="E20" s="32">
        <f t="shared" si="0"/>
        <v>0</v>
      </c>
      <c r="F20" s="33">
        <f t="shared" si="1"/>
        <v>0</v>
      </c>
      <c r="G20" s="19"/>
      <c r="H20" s="19"/>
      <c r="I20" s="26">
        <f t="shared" si="2"/>
        <v>0</v>
      </c>
      <c r="J20" s="19"/>
      <c r="K20" s="19"/>
      <c r="L20" s="27">
        <f t="shared" si="3"/>
        <v>0</v>
      </c>
      <c r="M20" s="19"/>
      <c r="N20" s="19"/>
      <c r="O20" s="28">
        <f t="shared" si="5"/>
        <v>0</v>
      </c>
      <c r="P20" s="7"/>
    </row>
    <row r="21" spans="1:16" s="4" customFormat="1" x14ac:dyDescent="0.2">
      <c r="A21" s="29">
        <v>42075</v>
      </c>
      <c r="B21" s="19"/>
      <c r="C21" s="19"/>
      <c r="D21" s="11"/>
      <c r="E21" s="32">
        <f t="shared" si="0"/>
        <v>0</v>
      </c>
      <c r="F21" s="33">
        <f t="shared" si="1"/>
        <v>0</v>
      </c>
      <c r="G21" s="19"/>
      <c r="H21" s="19"/>
      <c r="I21" s="26">
        <f t="shared" si="2"/>
        <v>0</v>
      </c>
      <c r="J21" s="19"/>
      <c r="K21" s="19"/>
      <c r="L21" s="27">
        <f t="shared" si="3"/>
        <v>0</v>
      </c>
      <c r="M21" s="19"/>
      <c r="N21" s="19"/>
      <c r="O21" s="28">
        <f t="shared" si="5"/>
        <v>0</v>
      </c>
      <c r="P21" s="7"/>
    </row>
    <row r="22" spans="1:16" s="4" customFormat="1" x14ac:dyDescent="0.2">
      <c r="A22" s="29">
        <v>42076</v>
      </c>
      <c r="B22" s="19"/>
      <c r="C22" s="19"/>
      <c r="D22" s="11"/>
      <c r="E22" s="32">
        <f t="shared" si="0"/>
        <v>0</v>
      </c>
      <c r="F22" s="33">
        <f t="shared" si="1"/>
        <v>0</v>
      </c>
      <c r="G22" s="19"/>
      <c r="H22" s="19"/>
      <c r="I22" s="26">
        <f t="shared" si="2"/>
        <v>0</v>
      </c>
      <c r="J22" s="19"/>
      <c r="K22" s="19"/>
      <c r="L22" s="27">
        <f t="shared" si="3"/>
        <v>0</v>
      </c>
      <c r="M22" s="19"/>
      <c r="N22" s="19"/>
      <c r="O22" s="28">
        <f t="shared" si="5"/>
        <v>0</v>
      </c>
      <c r="P22" s="7"/>
    </row>
    <row r="23" spans="1:16" s="4" customFormat="1" x14ac:dyDescent="0.2">
      <c r="A23" s="29">
        <v>42077</v>
      </c>
      <c r="B23" s="19"/>
      <c r="C23" s="19"/>
      <c r="D23" s="11"/>
      <c r="E23" s="32">
        <f t="shared" si="0"/>
        <v>0</v>
      </c>
      <c r="F23" s="33">
        <f t="shared" si="1"/>
        <v>0</v>
      </c>
      <c r="G23" s="19"/>
      <c r="H23" s="19"/>
      <c r="I23" s="26">
        <f t="shared" si="2"/>
        <v>0</v>
      </c>
      <c r="J23" s="19"/>
      <c r="K23" s="19"/>
      <c r="L23" s="27">
        <f t="shared" si="3"/>
        <v>0</v>
      </c>
      <c r="M23" s="19"/>
      <c r="N23" s="19"/>
      <c r="O23" s="28">
        <f t="shared" si="5"/>
        <v>0</v>
      </c>
      <c r="P23" s="7"/>
    </row>
    <row r="24" spans="1:16" s="4" customFormat="1" x14ac:dyDescent="0.2">
      <c r="A24" s="29">
        <v>42078</v>
      </c>
      <c r="B24" s="19"/>
      <c r="C24" s="19"/>
      <c r="D24" s="11"/>
      <c r="E24" s="32">
        <f t="shared" si="0"/>
        <v>0</v>
      </c>
      <c r="F24" s="33">
        <f t="shared" si="1"/>
        <v>0</v>
      </c>
      <c r="G24" s="19"/>
      <c r="H24" s="19"/>
      <c r="I24" s="26">
        <f t="shared" si="2"/>
        <v>0</v>
      </c>
      <c r="J24" s="19"/>
      <c r="K24" s="19"/>
      <c r="L24" s="27">
        <f t="shared" si="3"/>
        <v>0</v>
      </c>
      <c r="M24" s="19"/>
      <c r="N24" s="19"/>
      <c r="O24" s="28">
        <f t="shared" si="5"/>
        <v>0</v>
      </c>
      <c r="P24" s="7"/>
    </row>
    <row r="25" spans="1:16" s="4" customFormat="1" x14ac:dyDescent="0.2">
      <c r="A25" s="29">
        <v>42079</v>
      </c>
      <c r="B25" s="19"/>
      <c r="C25" s="19"/>
      <c r="D25" s="11"/>
      <c r="E25" s="32">
        <f t="shared" si="0"/>
        <v>0</v>
      </c>
      <c r="F25" s="33">
        <f t="shared" si="1"/>
        <v>0</v>
      </c>
      <c r="G25" s="19"/>
      <c r="H25" s="19"/>
      <c r="I25" s="26">
        <f t="shared" si="2"/>
        <v>0</v>
      </c>
      <c r="J25" s="19"/>
      <c r="K25" s="19"/>
      <c r="L25" s="27">
        <f t="shared" si="3"/>
        <v>0</v>
      </c>
      <c r="M25" s="19"/>
      <c r="N25" s="19"/>
      <c r="O25" s="28">
        <f t="shared" si="5"/>
        <v>0</v>
      </c>
      <c r="P25" s="7"/>
    </row>
    <row r="26" spans="1:16" s="4" customFormat="1" x14ac:dyDescent="0.2">
      <c r="A26" s="29">
        <v>42080</v>
      </c>
      <c r="B26" s="19"/>
      <c r="C26" s="19"/>
      <c r="D26" s="11"/>
      <c r="E26" s="32">
        <f t="shared" si="0"/>
        <v>0</v>
      </c>
      <c r="F26" s="33">
        <f t="shared" si="1"/>
        <v>0</v>
      </c>
      <c r="G26" s="19"/>
      <c r="H26" s="19"/>
      <c r="I26" s="26">
        <f t="shared" si="2"/>
        <v>0</v>
      </c>
      <c r="J26" s="19"/>
      <c r="K26" s="19"/>
      <c r="L26" s="27">
        <f t="shared" si="3"/>
        <v>0</v>
      </c>
      <c r="M26" s="19"/>
      <c r="N26" s="19"/>
      <c r="O26" s="28">
        <f t="shared" si="5"/>
        <v>0</v>
      </c>
      <c r="P26" s="7"/>
    </row>
    <row r="27" spans="1:16" s="4" customFormat="1" x14ac:dyDescent="0.2">
      <c r="A27" s="29">
        <v>42081</v>
      </c>
      <c r="B27" s="19"/>
      <c r="C27" s="19"/>
      <c r="D27" s="67"/>
      <c r="E27" s="32">
        <f t="shared" si="0"/>
        <v>0</v>
      </c>
      <c r="F27" s="33">
        <f t="shared" si="1"/>
        <v>0</v>
      </c>
      <c r="G27" s="19"/>
      <c r="H27" s="19"/>
      <c r="I27" s="26">
        <f t="shared" si="2"/>
        <v>0</v>
      </c>
      <c r="J27" s="19"/>
      <c r="K27" s="19"/>
      <c r="L27" s="27">
        <f t="shared" si="3"/>
        <v>0</v>
      </c>
      <c r="M27" s="19"/>
      <c r="N27" s="19"/>
      <c r="O27" s="28">
        <f t="shared" si="5"/>
        <v>0</v>
      </c>
      <c r="P27" s="7"/>
    </row>
    <row r="28" spans="1:16" s="4" customFormat="1" x14ac:dyDescent="0.2">
      <c r="A28" s="29">
        <v>42082</v>
      </c>
      <c r="B28" s="19"/>
      <c r="C28" s="19"/>
      <c r="D28" s="11"/>
      <c r="E28" s="32">
        <f t="shared" si="0"/>
        <v>0</v>
      </c>
      <c r="F28" s="33">
        <f t="shared" si="1"/>
        <v>0</v>
      </c>
      <c r="G28" s="19"/>
      <c r="H28" s="19"/>
      <c r="I28" s="26">
        <f t="shared" si="2"/>
        <v>0</v>
      </c>
      <c r="J28" s="19"/>
      <c r="K28" s="19"/>
      <c r="L28" s="27">
        <f t="shared" si="3"/>
        <v>0</v>
      </c>
      <c r="M28" s="19"/>
      <c r="N28" s="19"/>
      <c r="O28" s="28">
        <f t="shared" si="5"/>
        <v>0</v>
      </c>
      <c r="P28" s="7"/>
    </row>
    <row r="29" spans="1:16" s="4" customFormat="1" x14ac:dyDescent="0.2">
      <c r="A29" s="29">
        <v>42083</v>
      </c>
      <c r="B29" s="19"/>
      <c r="C29" s="19"/>
      <c r="D29" s="11"/>
      <c r="E29" s="32">
        <f t="shared" si="0"/>
        <v>0</v>
      </c>
      <c r="F29" s="33">
        <f t="shared" si="1"/>
        <v>0</v>
      </c>
      <c r="G29" s="19"/>
      <c r="H29" s="19"/>
      <c r="I29" s="26">
        <f t="shared" si="2"/>
        <v>0</v>
      </c>
      <c r="J29" s="19"/>
      <c r="K29" s="19"/>
      <c r="L29" s="27">
        <f t="shared" si="3"/>
        <v>0</v>
      </c>
      <c r="M29" s="19"/>
      <c r="N29" s="19"/>
      <c r="O29" s="28">
        <f t="shared" si="5"/>
        <v>0</v>
      </c>
      <c r="P29" s="7"/>
    </row>
    <row r="30" spans="1:16" s="4" customFormat="1" x14ac:dyDescent="0.2">
      <c r="A30" s="29">
        <v>42084</v>
      </c>
      <c r="B30" s="19"/>
      <c r="C30" s="19"/>
      <c r="D30" s="11"/>
      <c r="E30" s="32">
        <f t="shared" si="0"/>
        <v>0</v>
      </c>
      <c r="F30" s="33">
        <f t="shared" si="1"/>
        <v>0</v>
      </c>
      <c r="G30" s="19"/>
      <c r="H30" s="19"/>
      <c r="I30" s="26">
        <f t="shared" si="2"/>
        <v>0</v>
      </c>
      <c r="J30" s="19"/>
      <c r="K30" s="19"/>
      <c r="L30" s="27">
        <f t="shared" si="3"/>
        <v>0</v>
      </c>
      <c r="M30" s="19"/>
      <c r="N30" s="19"/>
      <c r="O30" s="28">
        <f t="shared" si="5"/>
        <v>0</v>
      </c>
      <c r="P30" s="7"/>
    </row>
    <row r="31" spans="1:16" s="4" customFormat="1" x14ac:dyDescent="0.2">
      <c r="A31" s="29">
        <v>42085</v>
      </c>
      <c r="B31" s="19"/>
      <c r="C31" s="19"/>
      <c r="D31" s="11"/>
      <c r="E31" s="32">
        <f t="shared" si="0"/>
        <v>0</v>
      </c>
      <c r="F31" s="33">
        <f t="shared" si="1"/>
        <v>0</v>
      </c>
      <c r="G31" s="19"/>
      <c r="H31" s="19"/>
      <c r="I31" s="26">
        <f t="shared" si="2"/>
        <v>0</v>
      </c>
      <c r="J31" s="19"/>
      <c r="K31" s="19"/>
      <c r="L31" s="27">
        <f t="shared" si="3"/>
        <v>0</v>
      </c>
      <c r="M31" s="19"/>
      <c r="N31" s="19"/>
      <c r="O31" s="28">
        <f t="shared" si="5"/>
        <v>0</v>
      </c>
      <c r="P31" s="7"/>
    </row>
    <row r="32" spans="1:16" s="4" customFormat="1" x14ac:dyDescent="0.2">
      <c r="A32" s="29">
        <v>42086</v>
      </c>
      <c r="B32" s="19"/>
      <c r="C32" s="19"/>
      <c r="D32" s="11"/>
      <c r="E32" s="32">
        <f t="shared" si="0"/>
        <v>0</v>
      </c>
      <c r="F32" s="33">
        <f t="shared" si="1"/>
        <v>0</v>
      </c>
      <c r="G32" s="19"/>
      <c r="H32" s="19"/>
      <c r="I32" s="26">
        <f t="shared" si="2"/>
        <v>0</v>
      </c>
      <c r="J32" s="19"/>
      <c r="K32" s="19"/>
      <c r="L32" s="27">
        <f t="shared" si="3"/>
        <v>0</v>
      </c>
      <c r="M32" s="19"/>
      <c r="N32" s="19"/>
      <c r="O32" s="28">
        <f t="shared" si="5"/>
        <v>0</v>
      </c>
      <c r="P32" s="7"/>
    </row>
    <row r="33" spans="1:16" s="4" customFormat="1" x14ac:dyDescent="0.2">
      <c r="A33" s="29">
        <v>42087</v>
      </c>
      <c r="B33" s="19"/>
      <c r="C33" s="19"/>
      <c r="D33" s="11"/>
      <c r="E33" s="32">
        <f t="shared" si="0"/>
        <v>0</v>
      </c>
      <c r="F33" s="33">
        <f t="shared" si="1"/>
        <v>0</v>
      </c>
      <c r="G33" s="19"/>
      <c r="H33" s="19"/>
      <c r="I33" s="26">
        <f t="shared" si="2"/>
        <v>0</v>
      </c>
      <c r="J33" s="19"/>
      <c r="K33" s="19"/>
      <c r="L33" s="27">
        <f t="shared" si="3"/>
        <v>0</v>
      </c>
      <c r="M33" s="19"/>
      <c r="N33" s="19"/>
      <c r="O33" s="28">
        <f t="shared" si="5"/>
        <v>0</v>
      </c>
      <c r="P33" s="7"/>
    </row>
    <row r="34" spans="1:16" s="4" customFormat="1" x14ac:dyDescent="0.2">
      <c r="A34" s="29">
        <v>42088</v>
      </c>
      <c r="B34" s="19"/>
      <c r="C34" s="19"/>
      <c r="D34" s="11"/>
      <c r="E34" s="32">
        <f t="shared" si="0"/>
        <v>0</v>
      </c>
      <c r="F34" s="33">
        <f t="shared" si="1"/>
        <v>0</v>
      </c>
      <c r="G34" s="19"/>
      <c r="H34" s="19"/>
      <c r="I34" s="26">
        <f t="shared" si="2"/>
        <v>0</v>
      </c>
      <c r="J34" s="19"/>
      <c r="K34" s="19"/>
      <c r="L34" s="27">
        <f t="shared" si="3"/>
        <v>0</v>
      </c>
      <c r="M34" s="19"/>
      <c r="N34" s="19"/>
      <c r="O34" s="28">
        <f t="shared" si="5"/>
        <v>0</v>
      </c>
      <c r="P34" s="7"/>
    </row>
    <row r="35" spans="1:16" s="4" customFormat="1" x14ac:dyDescent="0.2">
      <c r="A35" s="29">
        <v>42089</v>
      </c>
      <c r="B35" s="19"/>
      <c r="C35" s="19"/>
      <c r="D35" s="11"/>
      <c r="E35" s="32">
        <f t="shared" si="0"/>
        <v>0</v>
      </c>
      <c r="F35" s="33">
        <f t="shared" si="1"/>
        <v>0</v>
      </c>
      <c r="G35" s="19"/>
      <c r="H35" s="19"/>
      <c r="I35" s="26">
        <f>(H35-G35)*1.5</f>
        <v>0</v>
      </c>
      <c r="J35" s="19"/>
      <c r="K35" s="19"/>
      <c r="L35" s="27">
        <f>(K35-J35)*2</f>
        <v>0</v>
      </c>
      <c r="M35" s="19"/>
      <c r="N35" s="19"/>
      <c r="O35" s="28">
        <f t="shared" si="5"/>
        <v>0</v>
      </c>
      <c r="P35" s="7"/>
    </row>
    <row r="36" spans="1:16" s="8" customFormat="1" x14ac:dyDescent="0.2">
      <c r="A36" s="29">
        <v>42090</v>
      </c>
      <c r="B36" s="19"/>
      <c r="C36" s="19"/>
      <c r="D36" s="11"/>
      <c r="E36" s="32">
        <f t="shared" si="0"/>
        <v>0</v>
      </c>
      <c r="F36" s="33">
        <f t="shared" si="1"/>
        <v>0</v>
      </c>
      <c r="G36" s="19"/>
      <c r="H36" s="19"/>
      <c r="I36" s="26">
        <f t="shared" si="2"/>
        <v>0</v>
      </c>
      <c r="J36" s="19"/>
      <c r="K36" s="19"/>
      <c r="L36" s="27">
        <f t="shared" si="3"/>
        <v>0</v>
      </c>
      <c r="M36" s="19"/>
      <c r="N36" s="19"/>
      <c r="O36" s="28">
        <f t="shared" si="5"/>
        <v>0</v>
      </c>
      <c r="P36" s="7"/>
    </row>
    <row r="37" spans="1:16" s="8" customFormat="1" x14ac:dyDescent="0.2">
      <c r="A37" s="29">
        <v>42091</v>
      </c>
      <c r="B37" s="19"/>
      <c r="C37" s="19"/>
      <c r="D37" s="12"/>
      <c r="E37" s="32">
        <f t="shared" ref="E37:E39" si="6">C37-B37</f>
        <v>0</v>
      </c>
      <c r="F37" s="33">
        <f t="shared" ref="F37:F39" si="7">IF(E37&gt;0,E37-$F$2,0)</f>
        <v>0</v>
      </c>
      <c r="G37" s="19"/>
      <c r="H37" s="19"/>
      <c r="I37" s="26">
        <f t="shared" ref="I37:I39" si="8">(H37-G37)*1.5</f>
        <v>0</v>
      </c>
      <c r="J37" s="19"/>
      <c r="K37" s="19"/>
      <c r="L37" s="27">
        <f t="shared" ref="L37:L39" si="9">(K37-J37)*2</f>
        <v>0</v>
      </c>
      <c r="M37" s="19"/>
      <c r="N37" s="19"/>
      <c r="O37" s="28">
        <f t="shared" ref="O37:O39" si="10">N37-M37</f>
        <v>0</v>
      </c>
      <c r="P37" s="7"/>
    </row>
    <row r="38" spans="1:16" s="8" customFormat="1" x14ac:dyDescent="0.2">
      <c r="A38" s="29">
        <v>42092</v>
      </c>
      <c r="B38" s="19"/>
      <c r="C38" s="19"/>
      <c r="D38" s="12"/>
      <c r="E38" s="32">
        <f t="shared" si="6"/>
        <v>0</v>
      </c>
      <c r="F38" s="33">
        <f t="shared" si="7"/>
        <v>0</v>
      </c>
      <c r="G38" s="19"/>
      <c r="H38" s="19"/>
      <c r="I38" s="26">
        <f t="shared" si="8"/>
        <v>0</v>
      </c>
      <c r="J38" s="19"/>
      <c r="K38" s="19"/>
      <c r="L38" s="27">
        <f t="shared" si="9"/>
        <v>0</v>
      </c>
      <c r="M38" s="19"/>
      <c r="N38" s="19"/>
      <c r="O38" s="28">
        <f t="shared" si="10"/>
        <v>0</v>
      </c>
      <c r="P38" s="7"/>
    </row>
    <row r="39" spans="1:16" s="8" customFormat="1" x14ac:dyDescent="0.2">
      <c r="A39" s="29">
        <v>42093</v>
      </c>
      <c r="B39" s="19"/>
      <c r="C39" s="19"/>
      <c r="D39" s="12"/>
      <c r="E39" s="32">
        <f t="shared" si="6"/>
        <v>0</v>
      </c>
      <c r="F39" s="33">
        <f t="shared" si="7"/>
        <v>0</v>
      </c>
      <c r="G39" s="19"/>
      <c r="H39" s="19"/>
      <c r="I39" s="26">
        <f t="shared" si="8"/>
        <v>0</v>
      </c>
      <c r="J39" s="19"/>
      <c r="K39" s="19"/>
      <c r="L39" s="27">
        <f t="shared" si="9"/>
        <v>0</v>
      </c>
      <c r="M39" s="19"/>
      <c r="N39" s="19"/>
      <c r="O39" s="28">
        <f t="shared" si="10"/>
        <v>0</v>
      </c>
      <c r="P39" s="7"/>
    </row>
    <row r="40" spans="1:16" x14ac:dyDescent="0.2">
      <c r="A40" s="29"/>
      <c r="B40" s="19"/>
      <c r="C40" s="19"/>
      <c r="D40" s="12"/>
      <c r="E40" s="20"/>
      <c r="F40" s="25"/>
      <c r="G40" s="19"/>
      <c r="H40" s="19"/>
      <c r="I40" s="26"/>
      <c r="J40" s="19"/>
      <c r="K40" s="19"/>
      <c r="L40" s="27"/>
      <c r="M40" s="19"/>
      <c r="N40" s="19"/>
      <c r="O40" s="28"/>
      <c r="P40" s="12"/>
    </row>
    <row r="41" spans="1:16" ht="13.5" thickBot="1" x14ac:dyDescent="0.25">
      <c r="I41" s="21"/>
    </row>
    <row r="42" spans="1:16" x14ac:dyDescent="0.2">
      <c r="A42" s="46" t="s">
        <v>22</v>
      </c>
      <c r="B42" s="47"/>
      <c r="C42" s="49">
        <f ca="1">SUM(F9:F40)+K2</f>
        <v>0</v>
      </c>
      <c r="G42" s="66"/>
    </row>
    <row r="43" spans="1:16" x14ac:dyDescent="0.2">
      <c r="A43" s="48" t="s">
        <v>24</v>
      </c>
      <c r="B43" s="4"/>
      <c r="C43" s="50">
        <f ca="1">SUM(I9:I40)+SUM(L9:L40)+K3</f>
        <v>0</v>
      </c>
      <c r="D43" s="9"/>
      <c r="E43" s="9"/>
      <c r="G43" s="64"/>
    </row>
    <row r="44" spans="1:16" x14ac:dyDescent="0.2">
      <c r="A44" s="48" t="s">
        <v>26</v>
      </c>
      <c r="B44" s="4"/>
      <c r="C44" s="50">
        <f>SUM(O9:O40)+K4</f>
        <v>0</v>
      </c>
      <c r="D44" s="9"/>
      <c r="G44" s="54"/>
    </row>
    <row r="45" spans="1:16" x14ac:dyDescent="0.2">
      <c r="A45" s="48" t="s">
        <v>28</v>
      </c>
      <c r="B45" s="4"/>
      <c r="C45" s="50">
        <v>0</v>
      </c>
      <c r="D45" s="9"/>
      <c r="F45" s="3"/>
      <c r="G45" s="22"/>
    </row>
    <row r="46" spans="1:16" ht="13.5" thickBot="1" x14ac:dyDescent="0.25">
      <c r="A46" s="51" t="s">
        <v>29</v>
      </c>
      <c r="B46" s="52"/>
      <c r="C46" s="53">
        <f ca="1">C42+C45</f>
        <v>0</v>
      </c>
      <c r="D46" s="9"/>
      <c r="F46" s="3"/>
    </row>
    <row r="47" spans="1:16" ht="13.5" thickBot="1" x14ac:dyDescent="0.25">
      <c r="A47" s="51" t="s">
        <v>30</v>
      </c>
      <c r="B47" s="52"/>
      <c r="C47" s="53">
        <f ca="1">C43-C44-C45</f>
        <v>0</v>
      </c>
      <c r="D47" s="63"/>
      <c r="F47" s="3"/>
    </row>
    <row r="48" spans="1:16" x14ac:dyDescent="0.2">
      <c r="F48" s="3"/>
    </row>
    <row r="49" spans="1:4" ht="38.25" x14ac:dyDescent="0.2">
      <c r="A49" s="68" t="s">
        <v>31</v>
      </c>
      <c r="B49" s="54">
        <f ca="1">Desember!G44</f>
        <v>0</v>
      </c>
      <c r="C49" s="64">
        <f ca="1">Desember!G43</f>
        <v>0</v>
      </c>
      <c r="D49" s="65">
        <f ca="1">MINUTE(C49)</f>
        <v>0</v>
      </c>
    </row>
  </sheetData>
  <conditionalFormatting sqref="A9:P40">
    <cfRule type="expression" dxfId="19" priority="2">
      <formula>WEEKDAY($A9,2)&gt;5</formula>
    </cfRule>
  </conditionalFormatting>
  <pageMargins left="0.78740157480314965" right="0.78740157480314965" top="0.39370078740157483" bottom="0.98425196850393704" header="0.51181102362204722" footer="0.51181102362204722"/>
  <pageSetup paperSize="9" orientation="landscape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5D4CEB3-0765-4D1F-ADF3-281D84709870}">
            <xm:f>MATCH(A9,Helligdager!$B$1:$B$15,0)</xm:f>
            <x14:dxf>
              <font>
                <color rgb="FFFF0000"/>
              </font>
            </x14:dxf>
          </x14:cfRule>
          <xm:sqref>A9:A40 B9:O39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8C10F-5919-4C2D-8332-F6C192F7A51D}">
  <dimension ref="A1:Q49"/>
  <sheetViews>
    <sheetView workbookViewId="0">
      <selection sqref="A1:G6"/>
    </sheetView>
  </sheetViews>
  <sheetFormatPr baseColWidth="10" defaultColWidth="18.140625" defaultRowHeight="12.75" x14ac:dyDescent="0.2"/>
  <cols>
    <col min="1" max="1" width="15" style="3" customWidth="1"/>
    <col min="2" max="2" width="9.5703125" style="3" customWidth="1"/>
    <col min="3" max="3" width="6.7109375" style="15" customWidth="1"/>
    <col min="4" max="4" width="7.42578125" style="3" bestFit="1" customWidth="1"/>
    <col min="5" max="5" width="12.42578125" style="3" bestFit="1" customWidth="1"/>
    <col min="6" max="6" width="14.28515625" style="15" customWidth="1"/>
    <col min="7" max="7" width="8.5703125" style="3" customWidth="1"/>
    <col min="8" max="8" width="8.140625" style="3" customWidth="1"/>
    <col min="9" max="9" width="11.7109375" style="3" customWidth="1"/>
    <col min="10" max="10" width="8.140625" style="3" customWidth="1"/>
    <col min="11" max="11" width="7" style="3" customWidth="1"/>
    <col min="12" max="12" width="18.140625" style="3"/>
    <col min="13" max="13" width="10.140625" style="3" customWidth="1"/>
    <col min="14" max="15" width="18.140625" style="3"/>
    <col min="16" max="16" width="59.5703125" style="3" bestFit="1" customWidth="1"/>
    <col min="17" max="16384" width="18.140625" style="3"/>
  </cols>
  <sheetData>
    <row r="1" spans="1:17" x14ac:dyDescent="0.2">
      <c r="A1" s="1" t="s">
        <v>49</v>
      </c>
      <c r="B1" s="2"/>
      <c r="C1" s="13"/>
      <c r="D1" s="2"/>
      <c r="E1" s="59">
        <f>A9</f>
        <v>42094</v>
      </c>
      <c r="F1" s="17"/>
      <c r="G1" s="2"/>
      <c r="H1" s="2"/>
      <c r="O1" s="3" t="s">
        <v>0</v>
      </c>
      <c r="P1" s="3" t="s">
        <v>1</v>
      </c>
    </row>
    <row r="2" spans="1:17" x14ac:dyDescent="0.2">
      <c r="A2" s="1" t="s">
        <v>47</v>
      </c>
      <c r="B2" s="18"/>
      <c r="D2" s="13"/>
      <c r="E2" s="71" t="s">
        <v>48</v>
      </c>
      <c r="F2" s="22">
        <v>0.3125</v>
      </c>
      <c r="G2" s="60"/>
      <c r="H2" s="5" t="s">
        <v>2</v>
      </c>
      <c r="K2" s="24">
        <f ca="1">INDIRECT(TEXT($E$1-1,"mmmm")&amp;"!C46")</f>
        <v>0</v>
      </c>
      <c r="M2" s="5" t="s">
        <v>3</v>
      </c>
      <c r="O2" s="54">
        <v>0</v>
      </c>
      <c r="P2" s="54">
        <f ca="1">INDIRECT(TEXT($E$1-1,"mmmm") &amp; "!P2")-O2</f>
        <v>25</v>
      </c>
    </row>
    <row r="3" spans="1:17" x14ac:dyDescent="0.2">
      <c r="A3" s="1" t="s">
        <v>6</v>
      </c>
      <c r="B3" s="2"/>
      <c r="C3" s="13"/>
      <c r="D3" s="2"/>
      <c r="E3" s="2"/>
      <c r="F3" s="22"/>
      <c r="H3" s="5" t="s">
        <v>4</v>
      </c>
      <c r="K3" s="24">
        <f ca="1">INDIRECT(TEXT($E$1-1,"mmmm")&amp;"!C47")</f>
        <v>0</v>
      </c>
      <c r="M3" s="5" t="s">
        <v>5</v>
      </c>
      <c r="O3" s="54">
        <v>0</v>
      </c>
      <c r="P3" s="54">
        <f ca="1">INDIRECT(TEXT($E$1-1,"mmmm") &amp; "!P3")-O3</f>
        <v>5</v>
      </c>
    </row>
    <row r="4" spans="1:17" x14ac:dyDescent="0.2">
      <c r="A4" s="1" t="s">
        <v>7</v>
      </c>
      <c r="B4" s="4"/>
      <c r="C4" s="14"/>
      <c r="D4" s="4"/>
      <c r="E4" s="4"/>
      <c r="F4" s="16"/>
      <c r="G4" s="5"/>
      <c r="H4" s="4"/>
      <c r="I4" s="1"/>
      <c r="M4" s="3" t="s">
        <v>9</v>
      </c>
      <c r="O4" s="54">
        <v>0</v>
      </c>
      <c r="P4" s="54">
        <f ca="1">INDIRECT(TEXT($E$1-1,"mmmm") &amp; "!P4")-O4</f>
        <v>14</v>
      </c>
    </row>
    <row r="5" spans="1:17" x14ac:dyDescent="0.2">
      <c r="A5" s="1"/>
      <c r="B5" s="4"/>
      <c r="C5" s="14"/>
      <c r="D5" s="4"/>
      <c r="E5" s="4"/>
      <c r="F5" s="16"/>
      <c r="G5" s="5"/>
      <c r="H5" s="4"/>
      <c r="I5" s="1"/>
      <c r="M5" s="3" t="s">
        <v>10</v>
      </c>
      <c r="O5" s="54">
        <v>0</v>
      </c>
      <c r="P5" s="54">
        <f ca="1">INDIRECT(TEXT($E$1-1,"mmmm") &amp; "!P5")-O5</f>
        <v>10</v>
      </c>
    </row>
    <row r="6" spans="1:17" x14ac:dyDescent="0.2">
      <c r="A6" s="1"/>
      <c r="B6" s="4"/>
      <c r="C6" s="14"/>
      <c r="D6" s="4"/>
      <c r="E6" s="4"/>
      <c r="F6" s="16"/>
      <c r="G6" s="5"/>
      <c r="H6" s="4"/>
      <c r="I6" s="1"/>
      <c r="M6" s="3" t="s">
        <v>11</v>
      </c>
      <c r="O6" s="54">
        <v>0</v>
      </c>
      <c r="P6" s="69">
        <f ca="1">INDIRECT(TEXT($E$1-1,"mmmm") &amp; "!P6")-O6</f>
        <v>6</v>
      </c>
      <c r="Q6" s="8"/>
    </row>
    <row r="7" spans="1:17" x14ac:dyDescent="0.2">
      <c r="J7" s="6"/>
    </row>
    <row r="8" spans="1:17" s="2" customFormat="1" ht="13.5" thickBot="1" x14ac:dyDescent="0.25">
      <c r="A8" s="38" t="s">
        <v>12</v>
      </c>
      <c r="B8" s="39" t="s">
        <v>13</v>
      </c>
      <c r="C8" s="40" t="s">
        <v>14</v>
      </c>
      <c r="D8" s="40" t="s">
        <v>15</v>
      </c>
      <c r="E8" s="41" t="s">
        <v>16</v>
      </c>
      <c r="F8" s="42" t="s">
        <v>17</v>
      </c>
      <c r="G8" s="39" t="s">
        <v>13</v>
      </c>
      <c r="H8" s="40" t="s">
        <v>14</v>
      </c>
      <c r="I8" s="43" t="s">
        <v>18</v>
      </c>
      <c r="J8" s="39" t="s">
        <v>13</v>
      </c>
      <c r="K8" s="40" t="s">
        <v>14</v>
      </c>
      <c r="L8" s="44" t="s">
        <v>19</v>
      </c>
      <c r="M8" s="39" t="s">
        <v>13</v>
      </c>
      <c r="N8" s="40" t="s">
        <v>14</v>
      </c>
      <c r="O8" s="45" t="s">
        <v>20</v>
      </c>
      <c r="P8" s="40" t="s">
        <v>21</v>
      </c>
    </row>
    <row r="9" spans="1:17" s="2" customFormat="1" x14ac:dyDescent="0.2">
      <c r="A9" s="29">
        <v>42094</v>
      </c>
      <c r="B9" s="30"/>
      <c r="C9" s="30"/>
      <c r="D9" s="31"/>
      <c r="E9" s="32">
        <f t="shared" ref="E9:E36" si="0">C9-B9</f>
        <v>0</v>
      </c>
      <c r="F9" s="33">
        <f t="shared" ref="F9:F36" si="1">IF(E9&gt;0,E9-$F$2,0)</f>
        <v>0</v>
      </c>
      <c r="G9" s="30"/>
      <c r="H9" s="30"/>
      <c r="I9" s="34">
        <f t="shared" ref="I9:I36" si="2">(H9-G9)*1.5</f>
        <v>0</v>
      </c>
      <c r="J9" s="30"/>
      <c r="K9" s="30"/>
      <c r="L9" s="35">
        <f t="shared" ref="L9:L36" si="3">(K9-J9)*2</f>
        <v>0</v>
      </c>
      <c r="M9" s="30"/>
      <c r="N9" s="30"/>
      <c r="O9" s="36">
        <f t="shared" ref="O9:O10" si="4">N9-M9</f>
        <v>0</v>
      </c>
      <c r="P9" s="37"/>
      <c r="Q9" s="58"/>
    </row>
    <row r="10" spans="1:17" s="2" customFormat="1" x14ac:dyDescent="0.2">
      <c r="A10" s="29">
        <v>42095</v>
      </c>
      <c r="B10" s="19"/>
      <c r="C10" s="19"/>
      <c r="D10" s="10"/>
      <c r="E10" s="32">
        <f t="shared" si="0"/>
        <v>0</v>
      </c>
      <c r="F10" s="33">
        <f t="shared" si="1"/>
        <v>0</v>
      </c>
      <c r="G10" s="19"/>
      <c r="H10" s="19"/>
      <c r="I10" s="26">
        <f t="shared" si="2"/>
        <v>0</v>
      </c>
      <c r="J10" s="19"/>
      <c r="K10" s="19"/>
      <c r="L10" s="27">
        <f t="shared" si="3"/>
        <v>0</v>
      </c>
      <c r="M10" s="30"/>
      <c r="N10" s="30"/>
      <c r="O10" s="28">
        <f t="shared" si="4"/>
        <v>0</v>
      </c>
      <c r="P10" s="7"/>
    </row>
    <row r="11" spans="1:17" s="4" customFormat="1" x14ac:dyDescent="0.2">
      <c r="A11" s="29">
        <v>42096</v>
      </c>
      <c r="B11" s="19"/>
      <c r="C11" s="19"/>
      <c r="D11" s="10"/>
      <c r="E11" s="32">
        <f t="shared" si="0"/>
        <v>0</v>
      </c>
      <c r="F11" s="33">
        <f t="shared" si="1"/>
        <v>0</v>
      </c>
      <c r="G11" s="19"/>
      <c r="H11" s="19"/>
      <c r="I11" s="26">
        <f t="shared" si="2"/>
        <v>0</v>
      </c>
      <c r="J11" s="19"/>
      <c r="K11" s="19"/>
      <c r="L11" s="27">
        <f t="shared" si="3"/>
        <v>0</v>
      </c>
      <c r="M11" s="30"/>
      <c r="N11" s="30"/>
      <c r="O11" s="28">
        <f>N11-M11</f>
        <v>0</v>
      </c>
      <c r="P11" s="7"/>
    </row>
    <row r="12" spans="1:17" s="4" customFormat="1" x14ac:dyDescent="0.2">
      <c r="A12" s="29">
        <v>42097</v>
      </c>
      <c r="B12" s="19"/>
      <c r="C12" s="19"/>
      <c r="D12" s="10"/>
      <c r="E12" s="32">
        <f t="shared" si="0"/>
        <v>0</v>
      </c>
      <c r="F12" s="33">
        <f t="shared" si="1"/>
        <v>0</v>
      </c>
      <c r="G12" s="19"/>
      <c r="H12" s="19"/>
      <c r="I12" s="26">
        <f t="shared" si="2"/>
        <v>0</v>
      </c>
      <c r="J12" s="19"/>
      <c r="K12" s="19"/>
      <c r="L12" s="27">
        <f t="shared" si="3"/>
        <v>0</v>
      </c>
      <c r="M12" s="19"/>
      <c r="N12" s="19"/>
      <c r="O12" s="28">
        <f>N12-M12</f>
        <v>0</v>
      </c>
      <c r="P12" s="7"/>
    </row>
    <row r="13" spans="1:17" s="4" customFormat="1" x14ac:dyDescent="0.2">
      <c r="A13" s="29">
        <v>42098</v>
      </c>
      <c r="B13" s="19"/>
      <c r="C13" s="19"/>
      <c r="D13" s="10"/>
      <c r="E13" s="32">
        <f t="shared" si="0"/>
        <v>0</v>
      </c>
      <c r="F13" s="33">
        <f t="shared" si="1"/>
        <v>0</v>
      </c>
      <c r="G13" s="19"/>
      <c r="H13" s="19"/>
      <c r="I13" s="26">
        <f t="shared" si="2"/>
        <v>0</v>
      </c>
      <c r="J13" s="19"/>
      <c r="K13" s="19"/>
      <c r="L13" s="27">
        <f t="shared" si="3"/>
        <v>0</v>
      </c>
      <c r="M13" s="19"/>
      <c r="N13" s="19"/>
      <c r="O13" s="28">
        <f>N13-M13</f>
        <v>0</v>
      </c>
      <c r="P13" s="23"/>
    </row>
    <row r="14" spans="1:17" s="4" customFormat="1" x14ac:dyDescent="0.2">
      <c r="A14" s="29">
        <v>42099</v>
      </c>
      <c r="B14" s="19"/>
      <c r="C14" s="19"/>
      <c r="D14" s="56"/>
      <c r="E14" s="32">
        <f t="shared" si="0"/>
        <v>0</v>
      </c>
      <c r="F14" s="33">
        <f t="shared" si="1"/>
        <v>0</v>
      </c>
      <c r="G14" s="19"/>
      <c r="H14" s="19"/>
      <c r="I14" s="26">
        <f t="shared" si="2"/>
        <v>0</v>
      </c>
      <c r="J14" s="19"/>
      <c r="K14" s="19"/>
      <c r="L14" s="27">
        <f t="shared" si="3"/>
        <v>0</v>
      </c>
      <c r="M14" s="19"/>
      <c r="N14" s="19"/>
      <c r="O14" s="28">
        <f t="shared" ref="O14:O36" si="5">N14-M14</f>
        <v>0</v>
      </c>
      <c r="P14" s="7"/>
    </row>
    <row r="15" spans="1:17" s="4" customFormat="1" x14ac:dyDescent="0.2">
      <c r="A15" s="29">
        <v>42100</v>
      </c>
      <c r="B15" s="19"/>
      <c r="C15" s="19"/>
      <c r="D15" s="10"/>
      <c r="E15" s="32">
        <f t="shared" si="0"/>
        <v>0</v>
      </c>
      <c r="F15" s="33">
        <f t="shared" si="1"/>
        <v>0</v>
      </c>
      <c r="G15" s="19"/>
      <c r="H15" s="19"/>
      <c r="I15" s="26">
        <f t="shared" si="2"/>
        <v>0</v>
      </c>
      <c r="J15" s="19"/>
      <c r="K15" s="19"/>
      <c r="L15" s="27">
        <f t="shared" si="3"/>
        <v>0</v>
      </c>
      <c r="M15" s="19"/>
      <c r="N15" s="19"/>
      <c r="O15" s="28">
        <f t="shared" si="5"/>
        <v>0</v>
      </c>
      <c r="P15" s="7"/>
    </row>
    <row r="16" spans="1:17" s="4" customFormat="1" x14ac:dyDescent="0.2">
      <c r="A16" s="29">
        <v>42101</v>
      </c>
      <c r="B16" s="19"/>
      <c r="C16" s="19"/>
      <c r="D16" s="56"/>
      <c r="E16" s="32">
        <f t="shared" si="0"/>
        <v>0</v>
      </c>
      <c r="F16" s="33">
        <f t="shared" si="1"/>
        <v>0</v>
      </c>
      <c r="G16" s="19"/>
      <c r="H16" s="19"/>
      <c r="I16" s="26">
        <f t="shared" si="2"/>
        <v>0</v>
      </c>
      <c r="J16" s="19"/>
      <c r="K16" s="19"/>
      <c r="L16" s="27">
        <f t="shared" si="3"/>
        <v>0</v>
      </c>
      <c r="M16" s="19"/>
      <c r="N16" s="19"/>
      <c r="O16" s="28">
        <f t="shared" si="5"/>
        <v>0</v>
      </c>
      <c r="P16" s="7"/>
    </row>
    <row r="17" spans="1:16" s="4" customFormat="1" x14ac:dyDescent="0.2">
      <c r="A17" s="29">
        <v>42102</v>
      </c>
      <c r="B17" s="19"/>
      <c r="C17" s="19"/>
      <c r="D17" s="11"/>
      <c r="E17" s="32">
        <f t="shared" si="0"/>
        <v>0</v>
      </c>
      <c r="F17" s="33">
        <f t="shared" si="1"/>
        <v>0</v>
      </c>
      <c r="G17" s="19"/>
      <c r="H17" s="19"/>
      <c r="I17" s="26">
        <f t="shared" si="2"/>
        <v>0</v>
      </c>
      <c r="J17" s="19"/>
      <c r="K17" s="19"/>
      <c r="L17" s="27">
        <f t="shared" si="3"/>
        <v>0</v>
      </c>
      <c r="M17" s="30"/>
      <c r="N17" s="30"/>
      <c r="O17" s="28">
        <f t="shared" si="5"/>
        <v>0</v>
      </c>
      <c r="P17" s="7"/>
    </row>
    <row r="18" spans="1:16" s="4" customFormat="1" x14ac:dyDescent="0.2">
      <c r="A18" s="29">
        <v>42103</v>
      </c>
      <c r="B18" s="19"/>
      <c r="C18" s="19"/>
      <c r="D18" s="10"/>
      <c r="E18" s="32">
        <f t="shared" si="0"/>
        <v>0</v>
      </c>
      <c r="F18" s="33">
        <f t="shared" si="1"/>
        <v>0</v>
      </c>
      <c r="G18" s="19"/>
      <c r="H18" s="19"/>
      <c r="I18" s="26">
        <f t="shared" si="2"/>
        <v>0</v>
      </c>
      <c r="J18" s="19"/>
      <c r="K18" s="19"/>
      <c r="L18" s="27">
        <f t="shared" si="3"/>
        <v>0</v>
      </c>
      <c r="M18" s="30"/>
      <c r="N18" s="30"/>
      <c r="O18" s="28">
        <f t="shared" si="5"/>
        <v>0</v>
      </c>
      <c r="P18" s="7"/>
    </row>
    <row r="19" spans="1:16" s="4" customFormat="1" x14ac:dyDescent="0.2">
      <c r="A19" s="29">
        <v>42104</v>
      </c>
      <c r="B19" s="19"/>
      <c r="C19" s="19"/>
      <c r="D19" s="11"/>
      <c r="E19" s="32">
        <f t="shared" si="0"/>
        <v>0</v>
      </c>
      <c r="F19" s="33">
        <f t="shared" si="1"/>
        <v>0</v>
      </c>
      <c r="G19" s="19"/>
      <c r="H19" s="19"/>
      <c r="I19" s="26">
        <f t="shared" si="2"/>
        <v>0</v>
      </c>
      <c r="J19" s="19"/>
      <c r="K19" s="19"/>
      <c r="L19" s="27">
        <f t="shared" si="3"/>
        <v>0</v>
      </c>
      <c r="M19" s="19"/>
      <c r="N19" s="19"/>
      <c r="O19" s="28">
        <f t="shared" si="5"/>
        <v>0</v>
      </c>
      <c r="P19" s="7"/>
    </row>
    <row r="20" spans="1:16" s="4" customFormat="1" x14ac:dyDescent="0.2">
      <c r="A20" s="29">
        <v>42105</v>
      </c>
      <c r="B20" s="19"/>
      <c r="C20" s="19"/>
      <c r="D20" s="10"/>
      <c r="E20" s="32">
        <f t="shared" si="0"/>
        <v>0</v>
      </c>
      <c r="F20" s="33">
        <f t="shared" si="1"/>
        <v>0</v>
      </c>
      <c r="G20" s="19"/>
      <c r="H20" s="19"/>
      <c r="I20" s="26">
        <f t="shared" si="2"/>
        <v>0</v>
      </c>
      <c r="J20" s="19"/>
      <c r="K20" s="19"/>
      <c r="L20" s="27">
        <f t="shared" si="3"/>
        <v>0</v>
      </c>
      <c r="M20" s="19"/>
      <c r="N20" s="19"/>
      <c r="O20" s="28">
        <f t="shared" si="5"/>
        <v>0</v>
      </c>
      <c r="P20" s="7"/>
    </row>
    <row r="21" spans="1:16" s="4" customFormat="1" x14ac:dyDescent="0.2">
      <c r="A21" s="29">
        <v>42106</v>
      </c>
      <c r="B21" s="19"/>
      <c r="C21" s="19"/>
      <c r="D21" s="11"/>
      <c r="E21" s="32">
        <f t="shared" si="0"/>
        <v>0</v>
      </c>
      <c r="F21" s="33">
        <f t="shared" si="1"/>
        <v>0</v>
      </c>
      <c r="G21" s="19"/>
      <c r="H21" s="19"/>
      <c r="I21" s="26">
        <f t="shared" si="2"/>
        <v>0</v>
      </c>
      <c r="J21" s="19"/>
      <c r="K21" s="19"/>
      <c r="L21" s="27">
        <f t="shared" si="3"/>
        <v>0</v>
      </c>
      <c r="M21" s="19"/>
      <c r="N21" s="19"/>
      <c r="O21" s="28">
        <f t="shared" si="5"/>
        <v>0</v>
      </c>
      <c r="P21" s="7"/>
    </row>
    <row r="22" spans="1:16" s="4" customFormat="1" x14ac:dyDescent="0.2">
      <c r="A22" s="29">
        <v>42107</v>
      </c>
      <c r="B22" s="19"/>
      <c r="C22" s="19"/>
      <c r="D22" s="11"/>
      <c r="E22" s="32">
        <f t="shared" si="0"/>
        <v>0</v>
      </c>
      <c r="F22" s="33">
        <f t="shared" si="1"/>
        <v>0</v>
      </c>
      <c r="G22" s="19"/>
      <c r="H22" s="19"/>
      <c r="I22" s="26">
        <f t="shared" si="2"/>
        <v>0</v>
      </c>
      <c r="J22" s="19"/>
      <c r="K22" s="19"/>
      <c r="L22" s="27">
        <f t="shared" si="3"/>
        <v>0</v>
      </c>
      <c r="M22" s="19"/>
      <c r="N22" s="19"/>
      <c r="O22" s="28">
        <f t="shared" si="5"/>
        <v>0</v>
      </c>
      <c r="P22" s="7"/>
    </row>
    <row r="23" spans="1:16" s="4" customFormat="1" x14ac:dyDescent="0.2">
      <c r="A23" s="29">
        <v>42108</v>
      </c>
      <c r="B23" s="19"/>
      <c r="C23" s="19"/>
      <c r="D23" s="11"/>
      <c r="E23" s="32">
        <f t="shared" si="0"/>
        <v>0</v>
      </c>
      <c r="F23" s="33">
        <f t="shared" si="1"/>
        <v>0</v>
      </c>
      <c r="G23" s="19"/>
      <c r="H23" s="19"/>
      <c r="I23" s="26">
        <f t="shared" si="2"/>
        <v>0</v>
      </c>
      <c r="J23" s="19"/>
      <c r="K23" s="19"/>
      <c r="L23" s="27">
        <f t="shared" si="3"/>
        <v>0</v>
      </c>
      <c r="M23" s="19"/>
      <c r="N23" s="19"/>
      <c r="O23" s="28">
        <f t="shared" si="5"/>
        <v>0</v>
      </c>
      <c r="P23" s="7"/>
    </row>
    <row r="24" spans="1:16" s="4" customFormat="1" x14ac:dyDescent="0.2">
      <c r="A24" s="29">
        <v>42109</v>
      </c>
      <c r="B24" s="19"/>
      <c r="C24" s="19"/>
      <c r="D24" s="11"/>
      <c r="E24" s="32">
        <f t="shared" si="0"/>
        <v>0</v>
      </c>
      <c r="F24" s="33">
        <f t="shared" si="1"/>
        <v>0</v>
      </c>
      <c r="G24" s="19"/>
      <c r="H24" s="19"/>
      <c r="I24" s="26">
        <f t="shared" si="2"/>
        <v>0</v>
      </c>
      <c r="J24" s="19"/>
      <c r="K24" s="19"/>
      <c r="L24" s="27">
        <f t="shared" si="3"/>
        <v>0</v>
      </c>
      <c r="M24" s="19"/>
      <c r="N24" s="19"/>
      <c r="O24" s="28">
        <f t="shared" si="5"/>
        <v>0</v>
      </c>
      <c r="P24" s="7"/>
    </row>
    <row r="25" spans="1:16" s="4" customFormat="1" x14ac:dyDescent="0.2">
      <c r="A25" s="29">
        <v>42110</v>
      </c>
      <c r="B25" s="19"/>
      <c r="C25" s="19"/>
      <c r="D25" s="11"/>
      <c r="E25" s="32">
        <f t="shared" si="0"/>
        <v>0</v>
      </c>
      <c r="F25" s="33">
        <f t="shared" si="1"/>
        <v>0</v>
      </c>
      <c r="G25" s="19"/>
      <c r="H25" s="19"/>
      <c r="I25" s="26">
        <f t="shared" si="2"/>
        <v>0</v>
      </c>
      <c r="J25" s="19"/>
      <c r="K25" s="19"/>
      <c r="L25" s="27">
        <f t="shared" si="3"/>
        <v>0</v>
      </c>
      <c r="M25" s="19"/>
      <c r="N25" s="19"/>
      <c r="O25" s="28">
        <f t="shared" si="5"/>
        <v>0</v>
      </c>
      <c r="P25" s="7"/>
    </row>
    <row r="26" spans="1:16" s="4" customFormat="1" x14ac:dyDescent="0.2">
      <c r="A26" s="29">
        <v>42111</v>
      </c>
      <c r="B26" s="19"/>
      <c r="C26" s="19"/>
      <c r="D26" s="11"/>
      <c r="E26" s="32">
        <f t="shared" si="0"/>
        <v>0</v>
      </c>
      <c r="F26" s="33">
        <f t="shared" si="1"/>
        <v>0</v>
      </c>
      <c r="G26" s="19"/>
      <c r="H26" s="19"/>
      <c r="I26" s="26">
        <f t="shared" si="2"/>
        <v>0</v>
      </c>
      <c r="J26" s="19"/>
      <c r="K26" s="19"/>
      <c r="L26" s="27">
        <f t="shared" si="3"/>
        <v>0</v>
      </c>
      <c r="M26" s="19"/>
      <c r="N26" s="19"/>
      <c r="O26" s="28">
        <f t="shared" si="5"/>
        <v>0</v>
      </c>
      <c r="P26" s="7"/>
    </row>
    <row r="27" spans="1:16" s="4" customFormat="1" x14ac:dyDescent="0.2">
      <c r="A27" s="29">
        <v>42112</v>
      </c>
      <c r="B27" s="19"/>
      <c r="C27" s="19"/>
      <c r="D27" s="67"/>
      <c r="E27" s="32">
        <f t="shared" si="0"/>
        <v>0</v>
      </c>
      <c r="F27" s="33">
        <f t="shared" si="1"/>
        <v>0</v>
      </c>
      <c r="G27" s="19"/>
      <c r="H27" s="19"/>
      <c r="I27" s="26">
        <f t="shared" si="2"/>
        <v>0</v>
      </c>
      <c r="J27" s="19"/>
      <c r="K27" s="19"/>
      <c r="L27" s="27">
        <f t="shared" si="3"/>
        <v>0</v>
      </c>
      <c r="M27" s="19"/>
      <c r="N27" s="19"/>
      <c r="O27" s="28">
        <f t="shared" si="5"/>
        <v>0</v>
      </c>
      <c r="P27" s="7"/>
    </row>
    <row r="28" spans="1:16" s="4" customFormat="1" x14ac:dyDescent="0.2">
      <c r="A28" s="29">
        <v>42113</v>
      </c>
      <c r="B28" s="19"/>
      <c r="C28" s="19"/>
      <c r="D28" s="11"/>
      <c r="E28" s="32">
        <f t="shared" si="0"/>
        <v>0</v>
      </c>
      <c r="F28" s="33">
        <f t="shared" si="1"/>
        <v>0</v>
      </c>
      <c r="G28" s="19"/>
      <c r="H28" s="19"/>
      <c r="I28" s="26">
        <f t="shared" si="2"/>
        <v>0</v>
      </c>
      <c r="J28" s="19"/>
      <c r="K28" s="19"/>
      <c r="L28" s="27">
        <f t="shared" si="3"/>
        <v>0</v>
      </c>
      <c r="M28" s="19"/>
      <c r="N28" s="19"/>
      <c r="O28" s="28">
        <f t="shared" si="5"/>
        <v>0</v>
      </c>
      <c r="P28" s="7"/>
    </row>
    <row r="29" spans="1:16" s="4" customFormat="1" x14ac:dyDescent="0.2">
      <c r="A29" s="29">
        <v>42114</v>
      </c>
      <c r="B29" s="19"/>
      <c r="C29" s="19"/>
      <c r="D29" s="11"/>
      <c r="E29" s="32">
        <f t="shared" si="0"/>
        <v>0</v>
      </c>
      <c r="F29" s="33">
        <f t="shared" si="1"/>
        <v>0</v>
      </c>
      <c r="G29" s="19"/>
      <c r="H29" s="19"/>
      <c r="I29" s="26">
        <f t="shared" si="2"/>
        <v>0</v>
      </c>
      <c r="J29" s="19"/>
      <c r="K29" s="19"/>
      <c r="L29" s="27">
        <f t="shared" si="3"/>
        <v>0</v>
      </c>
      <c r="M29" s="19"/>
      <c r="N29" s="19"/>
      <c r="O29" s="28">
        <f t="shared" si="5"/>
        <v>0</v>
      </c>
      <c r="P29" s="7"/>
    </row>
    <row r="30" spans="1:16" s="4" customFormat="1" x14ac:dyDescent="0.2">
      <c r="A30" s="29">
        <v>42115</v>
      </c>
      <c r="B30" s="19"/>
      <c r="C30" s="19"/>
      <c r="D30" s="11"/>
      <c r="E30" s="32">
        <f t="shared" si="0"/>
        <v>0</v>
      </c>
      <c r="F30" s="33">
        <f t="shared" si="1"/>
        <v>0</v>
      </c>
      <c r="G30" s="19"/>
      <c r="H30" s="19"/>
      <c r="I30" s="26">
        <f t="shared" si="2"/>
        <v>0</v>
      </c>
      <c r="J30" s="19"/>
      <c r="K30" s="19"/>
      <c r="L30" s="27">
        <f t="shared" si="3"/>
        <v>0</v>
      </c>
      <c r="M30" s="19"/>
      <c r="N30" s="19"/>
      <c r="O30" s="28">
        <f t="shared" si="5"/>
        <v>0</v>
      </c>
      <c r="P30" s="7"/>
    </row>
    <row r="31" spans="1:16" s="4" customFormat="1" x14ac:dyDescent="0.2">
      <c r="A31" s="29">
        <v>42116</v>
      </c>
      <c r="B31" s="19"/>
      <c r="C31" s="19"/>
      <c r="D31" s="11"/>
      <c r="E31" s="32">
        <f t="shared" si="0"/>
        <v>0</v>
      </c>
      <c r="F31" s="33">
        <f t="shared" si="1"/>
        <v>0</v>
      </c>
      <c r="G31" s="19"/>
      <c r="H31" s="19"/>
      <c r="I31" s="26">
        <f t="shared" si="2"/>
        <v>0</v>
      </c>
      <c r="J31" s="19"/>
      <c r="K31" s="19"/>
      <c r="L31" s="27">
        <f t="shared" si="3"/>
        <v>0</v>
      </c>
      <c r="M31" s="19"/>
      <c r="N31" s="19"/>
      <c r="O31" s="28">
        <f t="shared" si="5"/>
        <v>0</v>
      </c>
      <c r="P31" s="7"/>
    </row>
    <row r="32" spans="1:16" s="4" customFormat="1" x14ac:dyDescent="0.2">
      <c r="A32" s="29">
        <v>42117</v>
      </c>
      <c r="B32" s="19"/>
      <c r="C32" s="19"/>
      <c r="D32" s="11"/>
      <c r="E32" s="32">
        <f t="shared" si="0"/>
        <v>0</v>
      </c>
      <c r="F32" s="33">
        <f t="shared" si="1"/>
        <v>0</v>
      </c>
      <c r="G32" s="19"/>
      <c r="H32" s="19"/>
      <c r="I32" s="26">
        <f t="shared" si="2"/>
        <v>0</v>
      </c>
      <c r="J32" s="19"/>
      <c r="K32" s="19"/>
      <c r="L32" s="27">
        <f t="shared" si="3"/>
        <v>0</v>
      </c>
      <c r="M32" s="19"/>
      <c r="N32" s="19"/>
      <c r="O32" s="28">
        <f t="shared" si="5"/>
        <v>0</v>
      </c>
      <c r="P32" s="7"/>
    </row>
    <row r="33" spans="1:16" s="4" customFormat="1" x14ac:dyDescent="0.2">
      <c r="A33" s="29">
        <v>42118</v>
      </c>
      <c r="B33" s="19"/>
      <c r="C33" s="19"/>
      <c r="D33" s="11"/>
      <c r="E33" s="32">
        <f t="shared" si="0"/>
        <v>0</v>
      </c>
      <c r="F33" s="33">
        <f t="shared" si="1"/>
        <v>0</v>
      </c>
      <c r="G33" s="19"/>
      <c r="H33" s="19"/>
      <c r="I33" s="26">
        <f t="shared" si="2"/>
        <v>0</v>
      </c>
      <c r="J33" s="19"/>
      <c r="K33" s="19"/>
      <c r="L33" s="27">
        <f t="shared" si="3"/>
        <v>0</v>
      </c>
      <c r="M33" s="19"/>
      <c r="N33" s="19"/>
      <c r="O33" s="28">
        <f t="shared" si="5"/>
        <v>0</v>
      </c>
      <c r="P33" s="7"/>
    </row>
    <row r="34" spans="1:16" s="4" customFormat="1" x14ac:dyDescent="0.2">
      <c r="A34" s="29">
        <v>42119</v>
      </c>
      <c r="B34" s="19"/>
      <c r="C34" s="19"/>
      <c r="D34" s="11"/>
      <c r="E34" s="32">
        <f t="shared" si="0"/>
        <v>0</v>
      </c>
      <c r="F34" s="33">
        <f t="shared" si="1"/>
        <v>0</v>
      </c>
      <c r="G34" s="19"/>
      <c r="H34" s="19"/>
      <c r="I34" s="26">
        <f t="shared" si="2"/>
        <v>0</v>
      </c>
      <c r="J34" s="19"/>
      <c r="K34" s="19"/>
      <c r="L34" s="27">
        <f t="shared" si="3"/>
        <v>0</v>
      </c>
      <c r="M34" s="19"/>
      <c r="N34" s="19"/>
      <c r="O34" s="28">
        <f t="shared" si="5"/>
        <v>0</v>
      </c>
      <c r="P34" s="7"/>
    </row>
    <row r="35" spans="1:16" s="4" customFormat="1" x14ac:dyDescent="0.2">
      <c r="A35" s="29">
        <v>42120</v>
      </c>
      <c r="B35" s="19"/>
      <c r="C35" s="19"/>
      <c r="D35" s="11"/>
      <c r="E35" s="32">
        <f t="shared" si="0"/>
        <v>0</v>
      </c>
      <c r="F35" s="33">
        <f t="shared" si="1"/>
        <v>0</v>
      </c>
      <c r="G35" s="19"/>
      <c r="H35" s="19"/>
      <c r="I35" s="26">
        <f>(H35-G35)*1.5</f>
        <v>0</v>
      </c>
      <c r="J35" s="19"/>
      <c r="K35" s="19"/>
      <c r="L35" s="27">
        <f>(K35-J35)*2</f>
        <v>0</v>
      </c>
      <c r="M35" s="19"/>
      <c r="N35" s="19"/>
      <c r="O35" s="28">
        <f t="shared" si="5"/>
        <v>0</v>
      </c>
      <c r="P35" s="7"/>
    </row>
    <row r="36" spans="1:16" s="8" customFormat="1" x14ac:dyDescent="0.2">
      <c r="A36" s="29">
        <v>42121</v>
      </c>
      <c r="B36" s="19"/>
      <c r="C36" s="19"/>
      <c r="D36" s="11"/>
      <c r="E36" s="32">
        <f t="shared" si="0"/>
        <v>0</v>
      </c>
      <c r="F36" s="33">
        <f t="shared" si="1"/>
        <v>0</v>
      </c>
      <c r="G36" s="19"/>
      <c r="H36" s="19"/>
      <c r="I36" s="26">
        <f t="shared" si="2"/>
        <v>0</v>
      </c>
      <c r="J36" s="19"/>
      <c r="K36" s="19"/>
      <c r="L36" s="27">
        <f t="shared" si="3"/>
        <v>0</v>
      </c>
      <c r="M36" s="19"/>
      <c r="N36" s="19"/>
      <c r="O36" s="28">
        <f t="shared" si="5"/>
        <v>0</v>
      </c>
      <c r="P36" s="7"/>
    </row>
    <row r="37" spans="1:16" s="8" customFormat="1" x14ac:dyDescent="0.2">
      <c r="A37" s="29">
        <v>42122</v>
      </c>
      <c r="B37" s="19"/>
      <c r="C37" s="19"/>
      <c r="D37" s="12"/>
      <c r="E37" s="32">
        <f t="shared" ref="E37:E38" si="6">C37-B37</f>
        <v>0</v>
      </c>
      <c r="F37" s="33">
        <f t="shared" ref="F37:F38" si="7">IF(E37&gt;0,E37-$F$2,0)</f>
        <v>0</v>
      </c>
      <c r="G37" s="19"/>
      <c r="H37" s="19"/>
      <c r="I37" s="26">
        <f t="shared" ref="I37:I38" si="8">(H37-G37)*1.5</f>
        <v>0</v>
      </c>
      <c r="J37" s="19"/>
      <c r="K37" s="19"/>
      <c r="L37" s="27">
        <f t="shared" ref="L37:L38" si="9">(K37-J37)*2</f>
        <v>0</v>
      </c>
      <c r="M37" s="19"/>
      <c r="N37" s="19"/>
      <c r="O37" s="28">
        <f t="shared" ref="O37:O38" si="10">N37-M37</f>
        <v>0</v>
      </c>
      <c r="P37" s="7"/>
    </row>
    <row r="38" spans="1:16" s="8" customFormat="1" x14ac:dyDescent="0.2">
      <c r="A38" s="29">
        <v>42123</v>
      </c>
      <c r="B38" s="19"/>
      <c r="C38" s="19"/>
      <c r="D38" s="12"/>
      <c r="E38" s="32">
        <f t="shared" si="6"/>
        <v>0</v>
      </c>
      <c r="F38" s="33">
        <f t="shared" si="7"/>
        <v>0</v>
      </c>
      <c r="G38" s="19"/>
      <c r="H38" s="19"/>
      <c r="I38" s="26">
        <f t="shared" si="8"/>
        <v>0</v>
      </c>
      <c r="J38" s="19"/>
      <c r="K38" s="19"/>
      <c r="L38" s="27">
        <f t="shared" si="9"/>
        <v>0</v>
      </c>
      <c r="M38" s="19"/>
      <c r="N38" s="19"/>
      <c r="O38" s="28">
        <f t="shared" si="10"/>
        <v>0</v>
      </c>
      <c r="P38" s="7"/>
    </row>
    <row r="39" spans="1:16" s="8" customFormat="1" x14ac:dyDescent="0.2">
      <c r="A39" s="29"/>
      <c r="B39" s="19"/>
      <c r="C39" s="19"/>
      <c r="D39" s="12"/>
      <c r="E39" s="32"/>
      <c r="F39" s="33"/>
      <c r="G39" s="19"/>
      <c r="H39" s="19"/>
      <c r="I39" s="26"/>
      <c r="J39" s="19"/>
      <c r="K39" s="19"/>
      <c r="L39" s="27"/>
      <c r="M39" s="19"/>
      <c r="N39" s="19"/>
      <c r="O39" s="28"/>
      <c r="P39" s="7"/>
    </row>
    <row r="40" spans="1:16" x14ac:dyDescent="0.2">
      <c r="A40" s="29"/>
      <c r="B40" s="19"/>
      <c r="C40" s="19"/>
      <c r="D40" s="12"/>
      <c r="E40" s="20"/>
      <c r="F40" s="25"/>
      <c r="G40" s="19"/>
      <c r="H40" s="19"/>
      <c r="I40" s="26"/>
      <c r="J40" s="19"/>
      <c r="K40" s="19"/>
      <c r="L40" s="27"/>
      <c r="M40" s="19"/>
      <c r="N40" s="19"/>
      <c r="O40" s="28"/>
      <c r="P40" s="12"/>
    </row>
    <row r="41" spans="1:16" ht="13.5" thickBot="1" x14ac:dyDescent="0.25">
      <c r="I41" s="21"/>
    </row>
    <row r="42" spans="1:16" x14ac:dyDescent="0.2">
      <c r="A42" s="46" t="s">
        <v>22</v>
      </c>
      <c r="B42" s="47"/>
      <c r="C42" s="49">
        <f ca="1">SUM(F9:F40)+K2</f>
        <v>0</v>
      </c>
      <c r="G42" s="66"/>
    </row>
    <row r="43" spans="1:16" x14ac:dyDescent="0.2">
      <c r="A43" s="48" t="s">
        <v>24</v>
      </c>
      <c r="B43" s="4"/>
      <c r="C43" s="50">
        <f ca="1">SUM(I9:I40)+SUM(L9:L40)+K3</f>
        <v>0</v>
      </c>
      <c r="D43" s="9"/>
      <c r="E43" s="9"/>
      <c r="G43" s="64"/>
    </row>
    <row r="44" spans="1:16" x14ac:dyDescent="0.2">
      <c r="A44" s="48" t="s">
        <v>26</v>
      </c>
      <c r="B44" s="4"/>
      <c r="C44" s="50">
        <f>SUM(O9:O40)+K4</f>
        <v>0</v>
      </c>
      <c r="D44" s="9"/>
      <c r="G44" s="54"/>
    </row>
    <row r="45" spans="1:16" x14ac:dyDescent="0.2">
      <c r="A45" s="48" t="s">
        <v>28</v>
      </c>
      <c r="B45" s="4"/>
      <c r="C45" s="50">
        <v>0</v>
      </c>
      <c r="D45" s="9"/>
      <c r="F45" s="3"/>
      <c r="G45" s="22"/>
    </row>
    <row r="46" spans="1:16" ht="13.5" thickBot="1" x14ac:dyDescent="0.25">
      <c r="A46" s="51" t="s">
        <v>29</v>
      </c>
      <c r="B46" s="52"/>
      <c r="C46" s="53">
        <f ca="1">C42+C45</f>
        <v>0</v>
      </c>
      <c r="D46" s="9"/>
      <c r="F46" s="3"/>
    </row>
    <row r="47" spans="1:16" ht="13.5" thickBot="1" x14ac:dyDescent="0.25">
      <c r="A47" s="51" t="s">
        <v>30</v>
      </c>
      <c r="B47" s="52"/>
      <c r="C47" s="53">
        <f ca="1">C43-C44-C45</f>
        <v>0</v>
      </c>
      <c r="D47" s="63"/>
      <c r="F47" s="3"/>
    </row>
    <row r="48" spans="1:16" x14ac:dyDescent="0.2">
      <c r="F48" s="3"/>
    </row>
    <row r="49" spans="1:4" ht="38.25" x14ac:dyDescent="0.2">
      <c r="A49" s="68" t="s">
        <v>31</v>
      </c>
      <c r="B49" s="54">
        <f ca="1">Desember!G44</f>
        <v>0</v>
      </c>
      <c r="C49" s="64">
        <f ca="1">Desember!G43</f>
        <v>0</v>
      </c>
      <c r="D49" s="65">
        <f ca="1">MINUTE(C49)</f>
        <v>0</v>
      </c>
    </row>
  </sheetData>
  <conditionalFormatting sqref="A9:P40">
    <cfRule type="expression" dxfId="17" priority="2">
      <formula>WEEKDAY($A9,2)&gt;5</formula>
    </cfRule>
  </conditionalFormatting>
  <pageMargins left="0.78740157480314965" right="0.78740157480314965" top="0.39370078740157483" bottom="0.98425196850393704" header="0.51181102362204722" footer="0.51181102362204722"/>
  <pageSetup paperSize="9" orientation="landscape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BC47B81-F8C5-418B-AECD-6D398AF443A6}">
            <xm:f>MATCH(A9,Helligdager!$B$1:$B$15,0)</xm:f>
            <x14:dxf>
              <font>
                <color rgb="FFFF0000"/>
              </font>
            </x14:dxf>
          </x14:cfRule>
          <xm:sqref>A9:A40 B9:O39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23ED-0D6A-4C79-8BB4-FAF565FF6784}">
  <dimension ref="A1:Q49"/>
  <sheetViews>
    <sheetView workbookViewId="0">
      <selection sqref="A1:G6"/>
    </sheetView>
  </sheetViews>
  <sheetFormatPr baseColWidth="10" defaultColWidth="18.140625" defaultRowHeight="12.75" x14ac:dyDescent="0.2"/>
  <cols>
    <col min="1" max="1" width="15" style="3" customWidth="1"/>
    <col min="2" max="2" width="9.5703125" style="3" customWidth="1"/>
    <col min="3" max="3" width="6.7109375" style="15" customWidth="1"/>
    <col min="4" max="4" width="7.42578125" style="3" bestFit="1" customWidth="1"/>
    <col min="5" max="5" width="12.42578125" style="3" bestFit="1" customWidth="1"/>
    <col min="6" max="6" width="14.28515625" style="15" customWidth="1"/>
    <col min="7" max="7" width="8.5703125" style="3" customWidth="1"/>
    <col min="8" max="8" width="8.140625" style="3" customWidth="1"/>
    <col min="9" max="9" width="11.7109375" style="3" customWidth="1"/>
    <col min="10" max="10" width="8.140625" style="3" customWidth="1"/>
    <col min="11" max="11" width="7" style="3" customWidth="1"/>
    <col min="12" max="12" width="18.140625" style="3"/>
    <col min="13" max="13" width="10.140625" style="3" customWidth="1"/>
    <col min="14" max="15" width="18.140625" style="3"/>
    <col min="16" max="16" width="59.5703125" style="3" bestFit="1" customWidth="1"/>
    <col min="17" max="16384" width="18.140625" style="3"/>
  </cols>
  <sheetData>
    <row r="1" spans="1:17" x14ac:dyDescent="0.2">
      <c r="A1" s="1" t="s">
        <v>49</v>
      </c>
      <c r="B1" s="2"/>
      <c r="C1" s="13"/>
      <c r="D1" s="2"/>
      <c r="E1" s="59">
        <f>A9</f>
        <v>42124</v>
      </c>
      <c r="F1" s="17"/>
      <c r="G1" s="2"/>
      <c r="H1" s="2"/>
      <c r="O1" s="3" t="s">
        <v>0</v>
      </c>
      <c r="P1" s="3" t="s">
        <v>1</v>
      </c>
    </row>
    <row r="2" spans="1:17" x14ac:dyDescent="0.2">
      <c r="A2" s="1" t="s">
        <v>47</v>
      </c>
      <c r="B2" s="18"/>
      <c r="D2" s="13"/>
      <c r="E2" s="71" t="s">
        <v>48</v>
      </c>
      <c r="F2" s="22">
        <v>0.3125</v>
      </c>
      <c r="G2" s="60"/>
      <c r="H2" s="5" t="s">
        <v>2</v>
      </c>
      <c r="K2" s="24">
        <f ca="1">INDIRECT(TEXT($E$1-1,"mmmm")&amp;"!C46")</f>
        <v>0</v>
      </c>
      <c r="M2" s="5" t="s">
        <v>3</v>
      </c>
      <c r="O2" s="54">
        <v>0</v>
      </c>
      <c r="P2" s="54">
        <f ca="1">INDIRECT(TEXT($E$1-1,"mmmm") &amp; "!P2")-O2</f>
        <v>25</v>
      </c>
    </row>
    <row r="3" spans="1:17" x14ac:dyDescent="0.2">
      <c r="A3" s="1" t="s">
        <v>6</v>
      </c>
      <c r="B3" s="2"/>
      <c r="C3" s="13"/>
      <c r="D3" s="2"/>
      <c r="E3" s="2"/>
      <c r="F3" s="22"/>
      <c r="H3" s="5" t="s">
        <v>4</v>
      </c>
      <c r="K3" s="24">
        <f ca="1">INDIRECT(TEXT($E$1-1,"mmmm")&amp;"!C47")</f>
        <v>0</v>
      </c>
      <c r="M3" s="5" t="s">
        <v>5</v>
      </c>
      <c r="O3" s="54">
        <v>0</v>
      </c>
      <c r="P3" s="54">
        <f ca="1">INDIRECT(TEXT($E$1-1,"mmmm") &amp; "!P3")-O3</f>
        <v>5</v>
      </c>
    </row>
    <row r="4" spans="1:17" x14ac:dyDescent="0.2">
      <c r="A4" s="1" t="s">
        <v>7</v>
      </c>
      <c r="B4" s="4"/>
      <c r="C4" s="14"/>
      <c r="D4" s="4"/>
      <c r="E4" s="4"/>
      <c r="F4" s="16"/>
      <c r="G4" s="5"/>
      <c r="H4" s="4" t="s">
        <v>8</v>
      </c>
      <c r="I4" s="1"/>
      <c r="M4" s="3" t="s">
        <v>9</v>
      </c>
      <c r="O4" s="54">
        <v>0</v>
      </c>
      <c r="P4" s="54">
        <f ca="1">INDIRECT(TEXT($E$1-1,"mmmm") &amp; "!P4")-O4</f>
        <v>14</v>
      </c>
    </row>
    <row r="5" spans="1:17" x14ac:dyDescent="0.2">
      <c r="A5" s="1"/>
      <c r="B5" s="4"/>
      <c r="C5" s="14"/>
      <c r="D5" s="4"/>
      <c r="E5" s="4"/>
      <c r="F5" s="16"/>
      <c r="G5" s="5"/>
      <c r="H5" s="4"/>
      <c r="I5" s="1"/>
      <c r="M5" s="3" t="s">
        <v>10</v>
      </c>
      <c r="O5" s="54">
        <v>0</v>
      </c>
      <c r="P5" s="54">
        <f ca="1">INDIRECT(TEXT($E$1-1,"mmmm") &amp; "!P5")-O5</f>
        <v>10</v>
      </c>
    </row>
    <row r="6" spans="1:17" x14ac:dyDescent="0.2">
      <c r="A6" s="1"/>
      <c r="B6" s="4"/>
      <c r="C6" s="14"/>
      <c r="D6" s="4"/>
      <c r="E6" s="4"/>
      <c r="F6" s="16"/>
      <c r="G6" s="5"/>
      <c r="H6" s="4"/>
      <c r="I6" s="1"/>
      <c r="M6" s="3" t="s">
        <v>11</v>
      </c>
      <c r="O6" s="54">
        <v>0</v>
      </c>
      <c r="P6" s="69">
        <f ca="1">INDIRECT(TEXT($E$1-1,"mmmm") &amp; "!P6")-O6</f>
        <v>6</v>
      </c>
      <c r="Q6" s="8"/>
    </row>
    <row r="7" spans="1:17" x14ac:dyDescent="0.2">
      <c r="J7" s="6"/>
    </row>
    <row r="8" spans="1:17" s="2" customFormat="1" ht="13.5" thickBot="1" x14ac:dyDescent="0.25">
      <c r="A8" s="38" t="s">
        <v>12</v>
      </c>
      <c r="B8" s="39" t="s">
        <v>13</v>
      </c>
      <c r="C8" s="40" t="s">
        <v>14</v>
      </c>
      <c r="D8" s="40" t="s">
        <v>15</v>
      </c>
      <c r="E8" s="41" t="s">
        <v>16</v>
      </c>
      <c r="F8" s="42" t="s">
        <v>17</v>
      </c>
      <c r="G8" s="39" t="s">
        <v>13</v>
      </c>
      <c r="H8" s="40" t="s">
        <v>14</v>
      </c>
      <c r="I8" s="43" t="s">
        <v>18</v>
      </c>
      <c r="J8" s="39" t="s">
        <v>13</v>
      </c>
      <c r="K8" s="40" t="s">
        <v>14</v>
      </c>
      <c r="L8" s="44" t="s">
        <v>19</v>
      </c>
      <c r="M8" s="39" t="s">
        <v>13</v>
      </c>
      <c r="N8" s="40" t="s">
        <v>14</v>
      </c>
      <c r="O8" s="45" t="s">
        <v>20</v>
      </c>
      <c r="P8" s="40" t="s">
        <v>21</v>
      </c>
    </row>
    <row r="9" spans="1:17" s="2" customFormat="1" x14ac:dyDescent="0.2">
      <c r="A9" s="29">
        <v>42124</v>
      </c>
      <c r="B9" s="30"/>
      <c r="C9" s="30"/>
      <c r="D9" s="31"/>
      <c r="E9" s="32">
        <f t="shared" ref="E9:E35" si="0">C9-B9</f>
        <v>0</v>
      </c>
      <c r="F9" s="33">
        <f t="shared" ref="F9:F36" si="1">IF(E9&gt;0,E9-$F$2,0)</f>
        <v>0</v>
      </c>
      <c r="G9" s="30"/>
      <c r="H9" s="30"/>
      <c r="I9" s="34">
        <f t="shared" ref="I9:I36" si="2">(H9-G9)*1.5</f>
        <v>0</v>
      </c>
      <c r="J9" s="30"/>
      <c r="K9" s="30"/>
      <c r="L9" s="35">
        <f t="shared" ref="L9:L36" si="3">(K9-J9)*2</f>
        <v>0</v>
      </c>
      <c r="M9" s="30"/>
      <c r="N9" s="30"/>
      <c r="O9" s="36">
        <f t="shared" ref="O9:O10" si="4">N9-M9</f>
        <v>0</v>
      </c>
      <c r="P9" s="37"/>
      <c r="Q9" s="58"/>
    </row>
    <row r="10" spans="1:17" s="2" customFormat="1" x14ac:dyDescent="0.2">
      <c r="A10" s="29">
        <v>42125</v>
      </c>
      <c r="B10" s="19"/>
      <c r="C10" s="19"/>
      <c r="D10" s="10"/>
      <c r="E10" s="32">
        <f t="shared" si="0"/>
        <v>0</v>
      </c>
      <c r="F10" s="33">
        <f t="shared" si="1"/>
        <v>0</v>
      </c>
      <c r="G10" s="19"/>
      <c r="H10" s="19"/>
      <c r="I10" s="26">
        <f t="shared" si="2"/>
        <v>0</v>
      </c>
      <c r="J10" s="19"/>
      <c r="K10" s="19"/>
      <c r="L10" s="27">
        <f t="shared" si="3"/>
        <v>0</v>
      </c>
      <c r="M10" s="30"/>
      <c r="N10" s="30"/>
      <c r="O10" s="28">
        <f t="shared" si="4"/>
        <v>0</v>
      </c>
      <c r="P10" s="7"/>
    </row>
    <row r="11" spans="1:17" s="4" customFormat="1" x14ac:dyDescent="0.2">
      <c r="A11" s="29">
        <v>42126</v>
      </c>
      <c r="B11" s="19"/>
      <c r="C11" s="19"/>
      <c r="D11" s="10"/>
      <c r="E11" s="32">
        <f t="shared" si="0"/>
        <v>0</v>
      </c>
      <c r="F11" s="33">
        <f t="shared" si="1"/>
        <v>0</v>
      </c>
      <c r="G11" s="19"/>
      <c r="H11" s="19"/>
      <c r="I11" s="26">
        <f t="shared" si="2"/>
        <v>0</v>
      </c>
      <c r="J11" s="19"/>
      <c r="K11" s="19"/>
      <c r="L11" s="27">
        <f t="shared" si="3"/>
        <v>0</v>
      </c>
      <c r="M11" s="30"/>
      <c r="N11" s="30"/>
      <c r="O11" s="28">
        <f>N11-M11</f>
        <v>0</v>
      </c>
      <c r="P11" s="7"/>
    </row>
    <row r="12" spans="1:17" s="4" customFormat="1" x14ac:dyDescent="0.2">
      <c r="A12" s="29">
        <v>42127</v>
      </c>
      <c r="B12" s="19"/>
      <c r="C12" s="19"/>
      <c r="D12" s="10"/>
      <c r="E12" s="32">
        <f t="shared" si="0"/>
        <v>0</v>
      </c>
      <c r="F12" s="33">
        <f t="shared" si="1"/>
        <v>0</v>
      </c>
      <c r="G12" s="19"/>
      <c r="H12" s="19"/>
      <c r="I12" s="26">
        <f t="shared" si="2"/>
        <v>0</v>
      </c>
      <c r="J12" s="19"/>
      <c r="K12" s="19"/>
      <c r="L12" s="27">
        <f t="shared" si="3"/>
        <v>0</v>
      </c>
      <c r="M12" s="19"/>
      <c r="N12" s="19"/>
      <c r="O12" s="28">
        <f>N12-M12</f>
        <v>0</v>
      </c>
      <c r="P12" s="7"/>
    </row>
    <row r="13" spans="1:17" s="4" customFormat="1" x14ac:dyDescent="0.2">
      <c r="A13" s="29">
        <v>42128</v>
      </c>
      <c r="B13" s="19"/>
      <c r="C13" s="19"/>
      <c r="D13" s="10"/>
      <c r="E13" s="32">
        <f t="shared" si="0"/>
        <v>0</v>
      </c>
      <c r="F13" s="33">
        <f t="shared" si="1"/>
        <v>0</v>
      </c>
      <c r="G13" s="19"/>
      <c r="H13" s="19"/>
      <c r="I13" s="26">
        <f t="shared" si="2"/>
        <v>0</v>
      </c>
      <c r="J13" s="19"/>
      <c r="K13" s="19"/>
      <c r="L13" s="27">
        <f t="shared" si="3"/>
        <v>0</v>
      </c>
      <c r="M13" s="19"/>
      <c r="N13" s="19"/>
      <c r="O13" s="28">
        <f>N13-M13</f>
        <v>0</v>
      </c>
      <c r="P13" s="23"/>
    </row>
    <row r="14" spans="1:17" s="4" customFormat="1" x14ac:dyDescent="0.2">
      <c r="A14" s="29">
        <v>42129</v>
      </c>
      <c r="B14" s="19"/>
      <c r="C14" s="19"/>
      <c r="D14" s="56"/>
      <c r="E14" s="32">
        <f t="shared" si="0"/>
        <v>0</v>
      </c>
      <c r="F14" s="33">
        <f t="shared" si="1"/>
        <v>0</v>
      </c>
      <c r="G14" s="19"/>
      <c r="H14" s="19"/>
      <c r="I14" s="26">
        <f t="shared" si="2"/>
        <v>0</v>
      </c>
      <c r="J14" s="19"/>
      <c r="K14" s="19"/>
      <c r="L14" s="27">
        <f t="shared" si="3"/>
        <v>0</v>
      </c>
      <c r="M14" s="19"/>
      <c r="N14" s="19"/>
      <c r="O14" s="28">
        <f t="shared" ref="O14:O36" si="5">N14-M14</f>
        <v>0</v>
      </c>
      <c r="P14" s="7"/>
    </row>
    <row r="15" spans="1:17" s="4" customFormat="1" x14ac:dyDescent="0.2">
      <c r="A15" s="29">
        <v>42130</v>
      </c>
      <c r="B15" s="19"/>
      <c r="C15" s="19"/>
      <c r="D15" s="10"/>
      <c r="E15" s="32">
        <f t="shared" si="0"/>
        <v>0</v>
      </c>
      <c r="F15" s="33">
        <f t="shared" si="1"/>
        <v>0</v>
      </c>
      <c r="G15" s="19"/>
      <c r="H15" s="19"/>
      <c r="I15" s="26">
        <f t="shared" si="2"/>
        <v>0</v>
      </c>
      <c r="J15" s="19"/>
      <c r="K15" s="19"/>
      <c r="L15" s="27">
        <f t="shared" si="3"/>
        <v>0</v>
      </c>
      <c r="M15" s="19"/>
      <c r="N15" s="19"/>
      <c r="O15" s="28">
        <f t="shared" si="5"/>
        <v>0</v>
      </c>
      <c r="P15" s="7"/>
    </row>
    <row r="16" spans="1:17" s="4" customFormat="1" x14ac:dyDescent="0.2">
      <c r="A16" s="29">
        <v>42131</v>
      </c>
      <c r="B16" s="19"/>
      <c r="C16" s="19"/>
      <c r="D16" s="56"/>
      <c r="E16" s="32">
        <f t="shared" si="0"/>
        <v>0</v>
      </c>
      <c r="F16" s="33">
        <f t="shared" si="1"/>
        <v>0</v>
      </c>
      <c r="G16" s="19"/>
      <c r="H16" s="19"/>
      <c r="I16" s="26">
        <f t="shared" si="2"/>
        <v>0</v>
      </c>
      <c r="J16" s="19"/>
      <c r="K16" s="19"/>
      <c r="L16" s="27">
        <f t="shared" si="3"/>
        <v>0</v>
      </c>
      <c r="M16" s="19"/>
      <c r="N16" s="19"/>
      <c r="O16" s="28">
        <f t="shared" si="5"/>
        <v>0</v>
      </c>
      <c r="P16" s="7"/>
    </row>
    <row r="17" spans="1:16" s="4" customFormat="1" x14ac:dyDescent="0.2">
      <c r="A17" s="29">
        <v>42132</v>
      </c>
      <c r="B17" s="19"/>
      <c r="C17" s="19"/>
      <c r="D17" s="11"/>
      <c r="E17" s="32">
        <f t="shared" si="0"/>
        <v>0</v>
      </c>
      <c r="F17" s="33">
        <f t="shared" si="1"/>
        <v>0</v>
      </c>
      <c r="G17" s="19"/>
      <c r="H17" s="19"/>
      <c r="I17" s="26">
        <f t="shared" si="2"/>
        <v>0</v>
      </c>
      <c r="J17" s="19"/>
      <c r="K17" s="19"/>
      <c r="L17" s="27">
        <f t="shared" si="3"/>
        <v>0</v>
      </c>
      <c r="M17" s="30"/>
      <c r="N17" s="30"/>
      <c r="O17" s="28">
        <f t="shared" si="5"/>
        <v>0</v>
      </c>
      <c r="P17" s="7"/>
    </row>
    <row r="18" spans="1:16" s="4" customFormat="1" x14ac:dyDescent="0.2">
      <c r="A18" s="29">
        <v>42133</v>
      </c>
      <c r="B18" s="19"/>
      <c r="C18" s="19"/>
      <c r="D18" s="10"/>
      <c r="E18" s="32">
        <f t="shared" si="0"/>
        <v>0</v>
      </c>
      <c r="F18" s="33">
        <f t="shared" si="1"/>
        <v>0</v>
      </c>
      <c r="G18" s="19"/>
      <c r="H18" s="19"/>
      <c r="I18" s="26">
        <f t="shared" si="2"/>
        <v>0</v>
      </c>
      <c r="J18" s="19"/>
      <c r="K18" s="19"/>
      <c r="L18" s="27">
        <f t="shared" si="3"/>
        <v>0</v>
      </c>
      <c r="M18" s="30"/>
      <c r="N18" s="30"/>
      <c r="O18" s="28">
        <f t="shared" si="5"/>
        <v>0</v>
      </c>
      <c r="P18" s="7"/>
    </row>
    <row r="19" spans="1:16" s="4" customFormat="1" x14ac:dyDescent="0.2">
      <c r="A19" s="29">
        <v>42134</v>
      </c>
      <c r="B19" s="19"/>
      <c r="C19" s="19"/>
      <c r="D19" s="11"/>
      <c r="E19" s="32">
        <f t="shared" si="0"/>
        <v>0</v>
      </c>
      <c r="F19" s="33">
        <f t="shared" si="1"/>
        <v>0</v>
      </c>
      <c r="G19" s="19"/>
      <c r="H19" s="19"/>
      <c r="I19" s="26">
        <f t="shared" si="2"/>
        <v>0</v>
      </c>
      <c r="J19" s="19"/>
      <c r="K19" s="19"/>
      <c r="L19" s="27">
        <f t="shared" si="3"/>
        <v>0</v>
      </c>
      <c r="M19" s="19"/>
      <c r="N19" s="19"/>
      <c r="O19" s="28">
        <f t="shared" si="5"/>
        <v>0</v>
      </c>
      <c r="P19" s="7"/>
    </row>
    <row r="20" spans="1:16" s="4" customFormat="1" x14ac:dyDescent="0.2">
      <c r="A20" s="29">
        <v>42135</v>
      </c>
      <c r="B20" s="19"/>
      <c r="C20" s="19"/>
      <c r="D20" s="10"/>
      <c r="E20" s="32">
        <f t="shared" si="0"/>
        <v>0</v>
      </c>
      <c r="F20" s="33">
        <f t="shared" si="1"/>
        <v>0</v>
      </c>
      <c r="G20" s="19"/>
      <c r="H20" s="19"/>
      <c r="I20" s="26">
        <f t="shared" si="2"/>
        <v>0</v>
      </c>
      <c r="J20" s="19"/>
      <c r="K20" s="19"/>
      <c r="L20" s="27">
        <f t="shared" si="3"/>
        <v>0</v>
      </c>
      <c r="M20" s="19"/>
      <c r="N20" s="19"/>
      <c r="O20" s="28">
        <f t="shared" si="5"/>
        <v>0</v>
      </c>
      <c r="P20" s="7"/>
    </row>
    <row r="21" spans="1:16" s="4" customFormat="1" x14ac:dyDescent="0.2">
      <c r="A21" s="29">
        <v>42136</v>
      </c>
      <c r="B21" s="19"/>
      <c r="C21" s="19"/>
      <c r="D21" s="11"/>
      <c r="E21" s="32">
        <f t="shared" si="0"/>
        <v>0</v>
      </c>
      <c r="F21" s="33">
        <f t="shared" si="1"/>
        <v>0</v>
      </c>
      <c r="G21" s="19"/>
      <c r="H21" s="19"/>
      <c r="I21" s="26">
        <f t="shared" si="2"/>
        <v>0</v>
      </c>
      <c r="J21" s="19"/>
      <c r="K21" s="19"/>
      <c r="L21" s="27">
        <f t="shared" si="3"/>
        <v>0</v>
      </c>
      <c r="M21" s="19"/>
      <c r="N21" s="19"/>
      <c r="O21" s="28">
        <f t="shared" si="5"/>
        <v>0</v>
      </c>
      <c r="P21" s="7"/>
    </row>
    <row r="22" spans="1:16" s="4" customFormat="1" x14ac:dyDescent="0.2">
      <c r="A22" s="29">
        <v>42137</v>
      </c>
      <c r="B22" s="19"/>
      <c r="C22" s="19"/>
      <c r="D22" s="11"/>
      <c r="E22" s="32">
        <f t="shared" si="0"/>
        <v>0</v>
      </c>
      <c r="F22" s="33">
        <f t="shared" si="1"/>
        <v>0</v>
      </c>
      <c r="G22" s="19"/>
      <c r="H22" s="19"/>
      <c r="I22" s="26">
        <f t="shared" si="2"/>
        <v>0</v>
      </c>
      <c r="J22" s="19"/>
      <c r="K22" s="19"/>
      <c r="L22" s="27">
        <f t="shared" si="3"/>
        <v>0</v>
      </c>
      <c r="M22" s="19"/>
      <c r="N22" s="19"/>
      <c r="O22" s="28">
        <f t="shared" si="5"/>
        <v>0</v>
      </c>
      <c r="P22" s="7"/>
    </row>
    <row r="23" spans="1:16" s="4" customFormat="1" x14ac:dyDescent="0.2">
      <c r="A23" s="29">
        <v>42138</v>
      </c>
      <c r="B23" s="19"/>
      <c r="C23" s="19"/>
      <c r="D23" s="11"/>
      <c r="E23" s="32">
        <f t="shared" si="0"/>
        <v>0</v>
      </c>
      <c r="F23" s="33">
        <f t="shared" si="1"/>
        <v>0</v>
      </c>
      <c r="G23" s="19"/>
      <c r="H23" s="19"/>
      <c r="I23" s="26">
        <f t="shared" si="2"/>
        <v>0</v>
      </c>
      <c r="J23" s="19"/>
      <c r="K23" s="19"/>
      <c r="L23" s="27">
        <f t="shared" si="3"/>
        <v>0</v>
      </c>
      <c r="M23" s="19"/>
      <c r="N23" s="19"/>
      <c r="O23" s="28">
        <f t="shared" si="5"/>
        <v>0</v>
      </c>
      <c r="P23" s="7"/>
    </row>
    <row r="24" spans="1:16" s="4" customFormat="1" x14ac:dyDescent="0.2">
      <c r="A24" s="29">
        <v>42139</v>
      </c>
      <c r="B24" s="19"/>
      <c r="C24" s="19"/>
      <c r="D24" s="11"/>
      <c r="E24" s="32">
        <f t="shared" si="0"/>
        <v>0</v>
      </c>
      <c r="F24" s="33">
        <f t="shared" si="1"/>
        <v>0</v>
      </c>
      <c r="G24" s="19"/>
      <c r="H24" s="19"/>
      <c r="I24" s="26">
        <f t="shared" si="2"/>
        <v>0</v>
      </c>
      <c r="J24" s="19"/>
      <c r="K24" s="19"/>
      <c r="L24" s="27">
        <f t="shared" si="3"/>
        <v>0</v>
      </c>
      <c r="M24" s="19"/>
      <c r="N24" s="19"/>
      <c r="O24" s="28">
        <f t="shared" si="5"/>
        <v>0</v>
      </c>
      <c r="P24" s="7"/>
    </row>
    <row r="25" spans="1:16" s="4" customFormat="1" x14ac:dyDescent="0.2">
      <c r="A25" s="29">
        <v>42140</v>
      </c>
      <c r="B25" s="19"/>
      <c r="C25" s="19"/>
      <c r="D25" s="11"/>
      <c r="E25" s="32">
        <f t="shared" si="0"/>
        <v>0</v>
      </c>
      <c r="F25" s="33">
        <f t="shared" si="1"/>
        <v>0</v>
      </c>
      <c r="G25" s="19"/>
      <c r="H25" s="19"/>
      <c r="I25" s="26">
        <f t="shared" si="2"/>
        <v>0</v>
      </c>
      <c r="J25" s="19"/>
      <c r="K25" s="19"/>
      <c r="L25" s="27">
        <f t="shared" si="3"/>
        <v>0</v>
      </c>
      <c r="M25" s="19"/>
      <c r="N25" s="19"/>
      <c r="O25" s="28">
        <f t="shared" si="5"/>
        <v>0</v>
      </c>
      <c r="P25" s="7"/>
    </row>
    <row r="26" spans="1:16" s="4" customFormat="1" x14ac:dyDescent="0.2">
      <c r="A26" s="29">
        <v>42141</v>
      </c>
      <c r="B26" s="19"/>
      <c r="C26" s="19"/>
      <c r="D26" s="11"/>
      <c r="E26" s="32">
        <f t="shared" si="0"/>
        <v>0</v>
      </c>
      <c r="F26" s="33">
        <f t="shared" si="1"/>
        <v>0</v>
      </c>
      <c r="G26" s="19"/>
      <c r="H26" s="19"/>
      <c r="I26" s="26">
        <f t="shared" si="2"/>
        <v>0</v>
      </c>
      <c r="J26" s="19"/>
      <c r="K26" s="19"/>
      <c r="L26" s="27">
        <f t="shared" si="3"/>
        <v>0</v>
      </c>
      <c r="M26" s="19"/>
      <c r="N26" s="19"/>
      <c r="O26" s="28">
        <f t="shared" si="5"/>
        <v>0</v>
      </c>
      <c r="P26" s="7"/>
    </row>
    <row r="27" spans="1:16" s="4" customFormat="1" x14ac:dyDescent="0.2">
      <c r="A27" s="29">
        <v>42142</v>
      </c>
      <c r="B27" s="19"/>
      <c r="C27" s="19"/>
      <c r="D27" s="67"/>
      <c r="E27" s="32">
        <f t="shared" si="0"/>
        <v>0</v>
      </c>
      <c r="F27" s="33">
        <f t="shared" si="1"/>
        <v>0</v>
      </c>
      <c r="G27" s="19"/>
      <c r="H27" s="19"/>
      <c r="I27" s="26">
        <f t="shared" si="2"/>
        <v>0</v>
      </c>
      <c r="J27" s="19"/>
      <c r="K27" s="19"/>
      <c r="L27" s="27">
        <f t="shared" si="3"/>
        <v>0</v>
      </c>
      <c r="M27" s="19"/>
      <c r="N27" s="19"/>
      <c r="O27" s="28">
        <f t="shared" si="5"/>
        <v>0</v>
      </c>
      <c r="P27" s="7"/>
    </row>
    <row r="28" spans="1:16" s="4" customFormat="1" x14ac:dyDescent="0.2">
      <c r="A28" s="29">
        <v>42143</v>
      </c>
      <c r="B28" s="19"/>
      <c r="C28" s="19"/>
      <c r="D28" s="11"/>
      <c r="E28" s="32">
        <f t="shared" si="0"/>
        <v>0</v>
      </c>
      <c r="F28" s="33">
        <f t="shared" si="1"/>
        <v>0</v>
      </c>
      <c r="G28" s="19"/>
      <c r="H28" s="19"/>
      <c r="I28" s="26">
        <f t="shared" si="2"/>
        <v>0</v>
      </c>
      <c r="J28" s="19"/>
      <c r="K28" s="19"/>
      <c r="L28" s="27">
        <f t="shared" si="3"/>
        <v>0</v>
      </c>
      <c r="M28" s="19"/>
      <c r="N28" s="19"/>
      <c r="O28" s="28">
        <f t="shared" si="5"/>
        <v>0</v>
      </c>
      <c r="P28" s="7"/>
    </row>
    <row r="29" spans="1:16" s="4" customFormat="1" x14ac:dyDescent="0.2">
      <c r="A29" s="29">
        <v>42144</v>
      </c>
      <c r="B29" s="19"/>
      <c r="C29" s="19"/>
      <c r="D29" s="11"/>
      <c r="E29" s="32">
        <f t="shared" si="0"/>
        <v>0</v>
      </c>
      <c r="F29" s="33">
        <f t="shared" si="1"/>
        <v>0</v>
      </c>
      <c r="G29" s="19"/>
      <c r="H29" s="19"/>
      <c r="I29" s="26">
        <f t="shared" si="2"/>
        <v>0</v>
      </c>
      <c r="J29" s="19"/>
      <c r="K29" s="19"/>
      <c r="L29" s="27">
        <f t="shared" si="3"/>
        <v>0</v>
      </c>
      <c r="M29" s="19"/>
      <c r="N29" s="19"/>
      <c r="O29" s="28">
        <f t="shared" si="5"/>
        <v>0</v>
      </c>
      <c r="P29" s="7"/>
    </row>
    <row r="30" spans="1:16" s="4" customFormat="1" x14ac:dyDescent="0.2">
      <c r="A30" s="29">
        <v>42145</v>
      </c>
      <c r="B30" s="19"/>
      <c r="C30" s="19"/>
      <c r="D30" s="11"/>
      <c r="E30" s="32">
        <f t="shared" si="0"/>
        <v>0</v>
      </c>
      <c r="F30" s="33">
        <f t="shared" si="1"/>
        <v>0</v>
      </c>
      <c r="G30" s="19"/>
      <c r="H30" s="19"/>
      <c r="I30" s="26">
        <f t="shared" si="2"/>
        <v>0</v>
      </c>
      <c r="J30" s="19"/>
      <c r="K30" s="19"/>
      <c r="L30" s="27">
        <f t="shared" si="3"/>
        <v>0</v>
      </c>
      <c r="M30" s="19"/>
      <c r="N30" s="19"/>
      <c r="O30" s="28">
        <f t="shared" si="5"/>
        <v>0</v>
      </c>
      <c r="P30" s="7"/>
    </row>
    <row r="31" spans="1:16" s="4" customFormat="1" x14ac:dyDescent="0.2">
      <c r="A31" s="29">
        <v>42146</v>
      </c>
      <c r="B31" s="19"/>
      <c r="C31" s="19"/>
      <c r="D31" s="11"/>
      <c r="E31" s="32">
        <f t="shared" si="0"/>
        <v>0</v>
      </c>
      <c r="F31" s="33">
        <f t="shared" si="1"/>
        <v>0</v>
      </c>
      <c r="G31" s="19"/>
      <c r="H31" s="19"/>
      <c r="I31" s="26">
        <f t="shared" si="2"/>
        <v>0</v>
      </c>
      <c r="J31" s="19"/>
      <c r="K31" s="19"/>
      <c r="L31" s="27">
        <f t="shared" si="3"/>
        <v>0</v>
      </c>
      <c r="M31" s="19"/>
      <c r="N31" s="19"/>
      <c r="O31" s="28">
        <f t="shared" si="5"/>
        <v>0</v>
      </c>
      <c r="P31" s="7"/>
    </row>
    <row r="32" spans="1:16" s="4" customFormat="1" x14ac:dyDescent="0.2">
      <c r="A32" s="29">
        <v>42147</v>
      </c>
      <c r="B32" s="19"/>
      <c r="C32" s="19"/>
      <c r="D32" s="11"/>
      <c r="E32" s="32">
        <f t="shared" si="0"/>
        <v>0</v>
      </c>
      <c r="F32" s="33">
        <f t="shared" si="1"/>
        <v>0</v>
      </c>
      <c r="G32" s="19"/>
      <c r="H32" s="19"/>
      <c r="I32" s="26">
        <f t="shared" si="2"/>
        <v>0</v>
      </c>
      <c r="J32" s="19"/>
      <c r="K32" s="19"/>
      <c r="L32" s="27">
        <f t="shared" si="3"/>
        <v>0</v>
      </c>
      <c r="M32" s="19"/>
      <c r="N32" s="19"/>
      <c r="O32" s="28">
        <f t="shared" si="5"/>
        <v>0</v>
      </c>
      <c r="P32" s="7"/>
    </row>
    <row r="33" spans="1:16" s="4" customFormat="1" x14ac:dyDescent="0.2">
      <c r="A33" s="29">
        <v>42148</v>
      </c>
      <c r="B33" s="19"/>
      <c r="C33" s="19"/>
      <c r="D33" s="11"/>
      <c r="E33" s="32">
        <f t="shared" si="0"/>
        <v>0</v>
      </c>
      <c r="F33" s="33">
        <f t="shared" si="1"/>
        <v>0</v>
      </c>
      <c r="G33" s="19"/>
      <c r="H33" s="19"/>
      <c r="I33" s="26">
        <f t="shared" si="2"/>
        <v>0</v>
      </c>
      <c r="J33" s="19"/>
      <c r="K33" s="19"/>
      <c r="L33" s="27">
        <f t="shared" si="3"/>
        <v>0</v>
      </c>
      <c r="M33" s="19"/>
      <c r="N33" s="19"/>
      <c r="O33" s="28">
        <f t="shared" si="5"/>
        <v>0</v>
      </c>
      <c r="P33" s="7"/>
    </row>
    <row r="34" spans="1:16" s="4" customFormat="1" x14ac:dyDescent="0.2">
      <c r="A34" s="29">
        <v>42149</v>
      </c>
      <c r="B34" s="19"/>
      <c r="C34" s="19"/>
      <c r="D34" s="11"/>
      <c r="E34" s="32">
        <f t="shared" si="0"/>
        <v>0</v>
      </c>
      <c r="F34" s="33">
        <f t="shared" si="1"/>
        <v>0</v>
      </c>
      <c r="G34" s="19"/>
      <c r="H34" s="19"/>
      <c r="I34" s="26">
        <f t="shared" si="2"/>
        <v>0</v>
      </c>
      <c r="J34" s="19"/>
      <c r="K34" s="19"/>
      <c r="L34" s="27">
        <f t="shared" si="3"/>
        <v>0</v>
      </c>
      <c r="M34" s="19"/>
      <c r="N34" s="19"/>
      <c r="O34" s="28">
        <f t="shared" si="5"/>
        <v>0</v>
      </c>
      <c r="P34" s="7"/>
    </row>
    <row r="35" spans="1:16" s="4" customFormat="1" x14ac:dyDescent="0.2">
      <c r="A35" s="29">
        <v>42150</v>
      </c>
      <c r="B35" s="19"/>
      <c r="C35" s="19"/>
      <c r="D35" s="11"/>
      <c r="E35" s="32">
        <f t="shared" si="0"/>
        <v>0</v>
      </c>
      <c r="F35" s="33">
        <f t="shared" si="1"/>
        <v>0</v>
      </c>
      <c r="G35" s="19"/>
      <c r="H35" s="19"/>
      <c r="I35" s="26">
        <f>(H35-G35)*1.5</f>
        <v>0</v>
      </c>
      <c r="J35" s="19"/>
      <c r="K35" s="19"/>
      <c r="L35" s="27">
        <f>(K35-J35)*2</f>
        <v>0</v>
      </c>
      <c r="M35" s="19"/>
      <c r="N35" s="19"/>
      <c r="O35" s="28">
        <f t="shared" si="5"/>
        <v>0</v>
      </c>
      <c r="P35" s="7"/>
    </row>
    <row r="36" spans="1:16" s="8" customFormat="1" x14ac:dyDescent="0.2">
      <c r="A36" s="29">
        <v>42151</v>
      </c>
      <c r="B36" s="19"/>
      <c r="C36" s="19"/>
      <c r="D36" s="11"/>
      <c r="E36" s="32">
        <f>C36-B36</f>
        <v>0</v>
      </c>
      <c r="F36" s="33">
        <f t="shared" si="1"/>
        <v>0</v>
      </c>
      <c r="G36" s="19"/>
      <c r="H36" s="19"/>
      <c r="I36" s="26">
        <f t="shared" si="2"/>
        <v>0</v>
      </c>
      <c r="J36" s="19"/>
      <c r="K36" s="19"/>
      <c r="L36" s="27">
        <f t="shared" si="3"/>
        <v>0</v>
      </c>
      <c r="M36" s="19"/>
      <c r="N36" s="19"/>
      <c r="O36" s="28">
        <f t="shared" si="5"/>
        <v>0</v>
      </c>
      <c r="P36" s="7"/>
    </row>
    <row r="37" spans="1:16" s="8" customFormat="1" x14ac:dyDescent="0.2">
      <c r="A37" s="29">
        <v>42152</v>
      </c>
      <c r="B37" s="19"/>
      <c r="C37" s="19"/>
      <c r="D37" s="12"/>
      <c r="E37" s="32">
        <f t="shared" ref="E37:E39" si="6">C37-B37</f>
        <v>0</v>
      </c>
      <c r="F37" s="33">
        <f t="shared" ref="F37:F39" si="7">IF(E37&gt;0,E37-$F$2,0)</f>
        <v>0</v>
      </c>
      <c r="G37" s="19"/>
      <c r="H37" s="19"/>
      <c r="I37" s="26">
        <f t="shared" ref="I37:I39" si="8">(H37-G37)*1.5</f>
        <v>0</v>
      </c>
      <c r="J37" s="19"/>
      <c r="K37" s="19"/>
      <c r="L37" s="27">
        <f t="shared" ref="L37:L39" si="9">(K37-J37)*2</f>
        <v>0</v>
      </c>
      <c r="M37" s="19"/>
      <c r="N37" s="19"/>
      <c r="O37" s="28">
        <f t="shared" ref="O37:O39" si="10">N37-M37</f>
        <v>0</v>
      </c>
      <c r="P37" s="7"/>
    </row>
    <row r="38" spans="1:16" s="8" customFormat="1" x14ac:dyDescent="0.2">
      <c r="A38" s="29">
        <v>42153</v>
      </c>
      <c r="B38" s="19"/>
      <c r="C38" s="19"/>
      <c r="D38" s="12"/>
      <c r="E38" s="32">
        <f t="shared" si="6"/>
        <v>0</v>
      </c>
      <c r="F38" s="33">
        <f t="shared" si="7"/>
        <v>0</v>
      </c>
      <c r="G38" s="19"/>
      <c r="H38" s="19"/>
      <c r="I38" s="26">
        <f t="shared" si="8"/>
        <v>0</v>
      </c>
      <c r="J38" s="19"/>
      <c r="K38" s="19"/>
      <c r="L38" s="27">
        <f t="shared" si="9"/>
        <v>0</v>
      </c>
      <c r="M38" s="19"/>
      <c r="N38" s="19"/>
      <c r="O38" s="28">
        <f t="shared" si="10"/>
        <v>0</v>
      </c>
      <c r="P38" s="7"/>
    </row>
    <row r="39" spans="1:16" s="8" customFormat="1" x14ac:dyDescent="0.2">
      <c r="A39" s="29">
        <v>42154</v>
      </c>
      <c r="B39" s="19"/>
      <c r="C39" s="19"/>
      <c r="D39" s="12"/>
      <c r="E39" s="32">
        <f t="shared" si="6"/>
        <v>0</v>
      </c>
      <c r="F39" s="33">
        <f t="shared" si="7"/>
        <v>0</v>
      </c>
      <c r="G39" s="19"/>
      <c r="H39" s="19"/>
      <c r="I39" s="26">
        <f t="shared" si="8"/>
        <v>0</v>
      </c>
      <c r="J39" s="19"/>
      <c r="K39" s="19"/>
      <c r="L39" s="27">
        <f t="shared" si="9"/>
        <v>0</v>
      </c>
      <c r="M39" s="19"/>
      <c r="N39" s="19"/>
      <c r="O39" s="28">
        <f t="shared" si="10"/>
        <v>0</v>
      </c>
      <c r="P39" s="7"/>
    </row>
    <row r="40" spans="1:16" x14ac:dyDescent="0.2">
      <c r="A40" s="29"/>
      <c r="B40" s="19"/>
      <c r="C40" s="19"/>
      <c r="D40" s="12"/>
      <c r="E40" s="20"/>
      <c r="F40" s="25"/>
      <c r="G40" s="19"/>
      <c r="H40" s="19"/>
      <c r="I40" s="26"/>
      <c r="J40" s="19"/>
      <c r="K40" s="19"/>
      <c r="L40" s="27"/>
      <c r="M40" s="19"/>
      <c r="N40" s="19"/>
      <c r="O40" s="28"/>
      <c r="P40" s="12"/>
    </row>
    <row r="41" spans="1:16" ht="13.5" thickBot="1" x14ac:dyDescent="0.25">
      <c r="I41" s="21"/>
    </row>
    <row r="42" spans="1:16" x14ac:dyDescent="0.2">
      <c r="A42" s="46" t="s">
        <v>22</v>
      </c>
      <c r="B42" s="47"/>
      <c r="C42" s="49">
        <f ca="1">SUM(F9:F40)+K2</f>
        <v>0</v>
      </c>
      <c r="G42" s="66"/>
    </row>
    <row r="43" spans="1:16" x14ac:dyDescent="0.2">
      <c r="A43" s="48" t="s">
        <v>24</v>
      </c>
      <c r="B43" s="4"/>
      <c r="C43" s="50">
        <f ca="1">SUM(I9:I40)+SUM(L9:L40)+K3</f>
        <v>0</v>
      </c>
      <c r="D43" s="9"/>
      <c r="E43" s="9"/>
      <c r="G43" s="64"/>
    </row>
    <row r="44" spans="1:16" x14ac:dyDescent="0.2">
      <c r="A44" s="48" t="s">
        <v>26</v>
      </c>
      <c r="B44" s="4"/>
      <c r="C44" s="50">
        <f>SUM(O9:O40)+K4</f>
        <v>0</v>
      </c>
      <c r="D44" s="9"/>
      <c r="G44" s="54"/>
    </row>
    <row r="45" spans="1:16" x14ac:dyDescent="0.2">
      <c r="A45" s="48" t="s">
        <v>28</v>
      </c>
      <c r="B45" s="4"/>
      <c r="C45" s="50">
        <v>0</v>
      </c>
      <c r="D45" s="9"/>
      <c r="F45" s="3"/>
      <c r="G45" s="22"/>
    </row>
    <row r="46" spans="1:16" ht="13.5" thickBot="1" x14ac:dyDescent="0.25">
      <c r="A46" s="51" t="s">
        <v>29</v>
      </c>
      <c r="B46" s="52"/>
      <c r="C46" s="53">
        <f ca="1">C42+C45</f>
        <v>0</v>
      </c>
      <c r="D46" s="9"/>
      <c r="F46" s="3"/>
    </row>
    <row r="47" spans="1:16" ht="13.5" thickBot="1" x14ac:dyDescent="0.25">
      <c r="A47" s="51" t="s">
        <v>30</v>
      </c>
      <c r="B47" s="52"/>
      <c r="C47" s="53">
        <f ca="1">C43-C44-C45</f>
        <v>0</v>
      </c>
      <c r="D47" s="63"/>
      <c r="F47" s="3"/>
    </row>
    <row r="48" spans="1:16" x14ac:dyDescent="0.2">
      <c r="F48" s="3"/>
    </row>
    <row r="49" spans="1:4" ht="38.25" x14ac:dyDescent="0.2">
      <c r="A49" s="68" t="s">
        <v>31</v>
      </c>
      <c r="B49" s="54">
        <f ca="1">Desember!G44</f>
        <v>0</v>
      </c>
      <c r="C49" s="64">
        <f ca="1">Desember!G43</f>
        <v>0</v>
      </c>
      <c r="D49" s="65">
        <f ca="1">MINUTE(C49)</f>
        <v>0</v>
      </c>
    </row>
  </sheetData>
  <conditionalFormatting sqref="A9:P40">
    <cfRule type="expression" dxfId="15" priority="2">
      <formula>WEEKDAY($A9,2)&gt;5</formula>
    </cfRule>
  </conditionalFormatting>
  <pageMargins left="0.78740157480314965" right="0.78740157480314965" top="0.39370078740157483" bottom="0.98425196850393704" header="0.51181102362204722" footer="0.51181102362204722"/>
  <pageSetup paperSize="9" orientation="landscape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6DFE7D6-C781-4073-B47E-D97F302D6836}">
            <xm:f>MATCH(A9,Helligdager!$B$1:$B$15,0)</xm:f>
            <x14:dxf>
              <font>
                <color rgb="FFFF0000"/>
              </font>
            </x14:dxf>
          </x14:cfRule>
          <xm:sqref>A9:A40 B9:O39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6C48E-1F88-4EA2-88B4-90EC9E485A94}">
  <dimension ref="A1:Q49"/>
  <sheetViews>
    <sheetView workbookViewId="0">
      <selection sqref="A1:G6"/>
    </sheetView>
  </sheetViews>
  <sheetFormatPr baseColWidth="10" defaultColWidth="18.140625" defaultRowHeight="12.75" x14ac:dyDescent="0.2"/>
  <cols>
    <col min="1" max="1" width="15" style="3" customWidth="1"/>
    <col min="2" max="2" width="9.5703125" style="3" customWidth="1"/>
    <col min="3" max="3" width="6.7109375" style="15" customWidth="1"/>
    <col min="4" max="4" width="7.42578125" style="3" bestFit="1" customWidth="1"/>
    <col min="5" max="5" width="12.42578125" style="3" bestFit="1" customWidth="1"/>
    <col min="6" max="6" width="14.28515625" style="15" customWidth="1"/>
    <col min="7" max="7" width="8.5703125" style="3" customWidth="1"/>
    <col min="8" max="8" width="8.140625" style="3" customWidth="1"/>
    <col min="9" max="9" width="11.7109375" style="3" customWidth="1"/>
    <col min="10" max="10" width="8.140625" style="3" customWidth="1"/>
    <col min="11" max="11" width="7" style="3" customWidth="1"/>
    <col min="12" max="12" width="18.140625" style="3"/>
    <col min="13" max="13" width="10.140625" style="3" customWidth="1"/>
    <col min="14" max="15" width="18.140625" style="3"/>
    <col min="16" max="16" width="59.5703125" style="3" bestFit="1" customWidth="1"/>
    <col min="17" max="16384" width="18.140625" style="3"/>
  </cols>
  <sheetData>
    <row r="1" spans="1:17" x14ac:dyDescent="0.2">
      <c r="A1" s="1" t="s">
        <v>49</v>
      </c>
      <c r="B1" s="2"/>
      <c r="C1" s="13"/>
      <c r="D1" s="2"/>
      <c r="E1" s="59">
        <f>A9</f>
        <v>42155</v>
      </c>
      <c r="F1" s="17"/>
      <c r="G1" s="2"/>
      <c r="H1" s="2"/>
      <c r="O1" s="3" t="s">
        <v>0</v>
      </c>
      <c r="P1" s="3" t="s">
        <v>1</v>
      </c>
    </row>
    <row r="2" spans="1:17" x14ac:dyDescent="0.2">
      <c r="A2" s="1" t="s">
        <v>47</v>
      </c>
      <c r="B2" s="18"/>
      <c r="D2" s="13"/>
      <c r="E2" s="71" t="s">
        <v>48</v>
      </c>
      <c r="F2" s="22">
        <v>0.3125</v>
      </c>
      <c r="G2" s="60"/>
      <c r="H2" s="5" t="s">
        <v>2</v>
      </c>
      <c r="K2" s="24">
        <f ca="1">INDIRECT(TEXT($E$1-1,"mmmm")&amp;"!C46")</f>
        <v>0</v>
      </c>
      <c r="M2" s="5" t="s">
        <v>3</v>
      </c>
      <c r="O2" s="54">
        <v>0</v>
      </c>
      <c r="P2" s="54">
        <f ca="1">INDIRECT(TEXT($E$1-1,"mmmm") &amp; "!P2")-O2</f>
        <v>25</v>
      </c>
    </row>
    <row r="3" spans="1:17" x14ac:dyDescent="0.2">
      <c r="A3" s="1" t="s">
        <v>6</v>
      </c>
      <c r="B3" s="2"/>
      <c r="C3" s="13"/>
      <c r="D3" s="2"/>
      <c r="E3" s="2"/>
      <c r="F3" s="22"/>
      <c r="H3" s="5" t="s">
        <v>4</v>
      </c>
      <c r="K3" s="24">
        <f ca="1">INDIRECT(TEXT($E$1-1,"mmmm")&amp;"!C47")</f>
        <v>0</v>
      </c>
      <c r="M3" s="5" t="s">
        <v>5</v>
      </c>
      <c r="O3" s="54">
        <v>0</v>
      </c>
      <c r="P3" s="54">
        <f ca="1">INDIRECT(TEXT($E$1-1,"mmmm") &amp; "!P3")-O3</f>
        <v>5</v>
      </c>
    </row>
    <row r="4" spans="1:17" x14ac:dyDescent="0.2">
      <c r="A4" s="1" t="s">
        <v>7</v>
      </c>
      <c r="B4" s="4"/>
      <c r="C4" s="14"/>
      <c r="D4" s="4"/>
      <c r="E4" s="4"/>
      <c r="F4" s="16"/>
      <c r="G4" s="5"/>
      <c r="H4" s="4"/>
      <c r="I4" s="1"/>
      <c r="M4" s="3" t="s">
        <v>9</v>
      </c>
      <c r="O4" s="54">
        <v>0</v>
      </c>
      <c r="P4" s="54">
        <f ca="1">INDIRECT(TEXT($E$1-1,"mmmm") &amp; "!P4")-O4</f>
        <v>14</v>
      </c>
    </row>
    <row r="5" spans="1:17" x14ac:dyDescent="0.2">
      <c r="A5" s="1"/>
      <c r="B5" s="4"/>
      <c r="C5" s="14"/>
      <c r="D5" s="4"/>
      <c r="E5" s="4"/>
      <c r="F5" s="16"/>
      <c r="G5" s="5"/>
      <c r="H5" s="4"/>
      <c r="I5" s="1"/>
      <c r="M5" s="3" t="s">
        <v>10</v>
      </c>
      <c r="O5" s="54">
        <v>0</v>
      </c>
      <c r="P5" s="54">
        <f ca="1">INDIRECT(TEXT($E$1-1,"mmmm") &amp; "!P5")-O5</f>
        <v>10</v>
      </c>
    </row>
    <row r="6" spans="1:17" x14ac:dyDescent="0.2">
      <c r="A6" s="1"/>
      <c r="B6" s="4"/>
      <c r="C6" s="14"/>
      <c r="D6" s="4"/>
      <c r="E6" s="4"/>
      <c r="F6" s="16"/>
      <c r="G6" s="5"/>
      <c r="H6" s="4"/>
      <c r="I6" s="1"/>
      <c r="M6" s="3" t="s">
        <v>11</v>
      </c>
      <c r="O6" s="54">
        <v>0</v>
      </c>
      <c r="P6" s="69">
        <f ca="1">INDIRECT(TEXT($E$1-1,"mmmm") &amp; "!P6")-O6</f>
        <v>6</v>
      </c>
      <c r="Q6" s="8"/>
    </row>
    <row r="7" spans="1:17" x14ac:dyDescent="0.2">
      <c r="J7" s="6"/>
    </row>
    <row r="8" spans="1:17" s="2" customFormat="1" ht="13.5" thickBot="1" x14ac:dyDescent="0.25">
      <c r="A8" s="38" t="s">
        <v>12</v>
      </c>
      <c r="B8" s="39" t="s">
        <v>13</v>
      </c>
      <c r="C8" s="40" t="s">
        <v>14</v>
      </c>
      <c r="D8" s="40" t="s">
        <v>15</v>
      </c>
      <c r="E8" s="41" t="s">
        <v>16</v>
      </c>
      <c r="F8" s="42" t="s">
        <v>17</v>
      </c>
      <c r="G8" s="39" t="s">
        <v>13</v>
      </c>
      <c r="H8" s="40" t="s">
        <v>14</v>
      </c>
      <c r="I8" s="43" t="s">
        <v>18</v>
      </c>
      <c r="J8" s="39" t="s">
        <v>13</v>
      </c>
      <c r="K8" s="40" t="s">
        <v>14</v>
      </c>
      <c r="L8" s="44" t="s">
        <v>19</v>
      </c>
      <c r="M8" s="39" t="s">
        <v>13</v>
      </c>
      <c r="N8" s="40" t="s">
        <v>14</v>
      </c>
      <c r="O8" s="45" t="s">
        <v>20</v>
      </c>
      <c r="P8" s="40" t="s">
        <v>21</v>
      </c>
    </row>
    <row r="9" spans="1:17" s="2" customFormat="1" x14ac:dyDescent="0.2">
      <c r="A9" s="29">
        <v>42155</v>
      </c>
      <c r="B9" s="30"/>
      <c r="C9" s="30"/>
      <c r="D9" s="31"/>
      <c r="E9" s="32">
        <f t="shared" ref="E9:E36" si="0">C9-B9</f>
        <v>0</v>
      </c>
      <c r="F9" s="33">
        <f t="shared" ref="F9:F36" si="1">IF(E9&gt;0,E9-$F$2,0)</f>
        <v>0</v>
      </c>
      <c r="G9" s="30"/>
      <c r="H9" s="30"/>
      <c r="I9" s="34">
        <f t="shared" ref="I9:I36" si="2">(H9-G9)*1.5</f>
        <v>0</v>
      </c>
      <c r="J9" s="30"/>
      <c r="K9" s="30"/>
      <c r="L9" s="35">
        <f t="shared" ref="L9:L36" si="3">(K9-J9)*2</f>
        <v>0</v>
      </c>
      <c r="M9" s="30"/>
      <c r="N9" s="30"/>
      <c r="O9" s="36">
        <f t="shared" ref="O9:O10" si="4">N9-M9</f>
        <v>0</v>
      </c>
      <c r="P9" s="37"/>
      <c r="Q9" s="58"/>
    </row>
    <row r="10" spans="1:17" s="2" customFormat="1" x14ac:dyDescent="0.2">
      <c r="A10" s="29">
        <v>42156</v>
      </c>
      <c r="B10" s="19"/>
      <c r="C10" s="19"/>
      <c r="D10" s="10"/>
      <c r="E10" s="32">
        <f t="shared" si="0"/>
        <v>0</v>
      </c>
      <c r="F10" s="33">
        <f t="shared" si="1"/>
        <v>0</v>
      </c>
      <c r="G10" s="19"/>
      <c r="H10" s="19"/>
      <c r="I10" s="26">
        <f t="shared" si="2"/>
        <v>0</v>
      </c>
      <c r="J10" s="19"/>
      <c r="K10" s="19"/>
      <c r="L10" s="27">
        <f t="shared" si="3"/>
        <v>0</v>
      </c>
      <c r="M10" s="30"/>
      <c r="N10" s="30"/>
      <c r="O10" s="28">
        <f t="shared" si="4"/>
        <v>0</v>
      </c>
      <c r="P10" s="7"/>
    </row>
    <row r="11" spans="1:17" s="4" customFormat="1" x14ac:dyDescent="0.2">
      <c r="A11" s="29">
        <v>42157</v>
      </c>
      <c r="B11" s="19"/>
      <c r="C11" s="19"/>
      <c r="D11" s="10"/>
      <c r="E11" s="32">
        <f t="shared" si="0"/>
        <v>0</v>
      </c>
      <c r="F11" s="33">
        <f t="shared" si="1"/>
        <v>0</v>
      </c>
      <c r="G11" s="19"/>
      <c r="H11" s="19"/>
      <c r="I11" s="26">
        <f t="shared" si="2"/>
        <v>0</v>
      </c>
      <c r="J11" s="19"/>
      <c r="K11" s="19"/>
      <c r="L11" s="27">
        <f t="shared" si="3"/>
        <v>0</v>
      </c>
      <c r="M11" s="30"/>
      <c r="N11" s="30"/>
      <c r="O11" s="28">
        <f>N11-M11</f>
        <v>0</v>
      </c>
      <c r="P11" s="7"/>
    </row>
    <row r="12" spans="1:17" s="4" customFormat="1" x14ac:dyDescent="0.2">
      <c r="A12" s="29">
        <v>42158</v>
      </c>
      <c r="B12" s="19"/>
      <c r="C12" s="19"/>
      <c r="D12" s="10"/>
      <c r="E12" s="32">
        <f t="shared" si="0"/>
        <v>0</v>
      </c>
      <c r="F12" s="33">
        <f t="shared" si="1"/>
        <v>0</v>
      </c>
      <c r="G12" s="19"/>
      <c r="H12" s="19"/>
      <c r="I12" s="26">
        <f t="shared" si="2"/>
        <v>0</v>
      </c>
      <c r="J12" s="19"/>
      <c r="K12" s="19"/>
      <c r="L12" s="27">
        <f t="shared" si="3"/>
        <v>0</v>
      </c>
      <c r="M12" s="19"/>
      <c r="N12" s="19"/>
      <c r="O12" s="28">
        <f>N12-M12</f>
        <v>0</v>
      </c>
      <c r="P12" s="7"/>
    </row>
    <row r="13" spans="1:17" s="4" customFormat="1" x14ac:dyDescent="0.2">
      <c r="A13" s="29">
        <v>42159</v>
      </c>
      <c r="B13" s="19"/>
      <c r="C13" s="19"/>
      <c r="D13" s="10"/>
      <c r="E13" s="32">
        <f t="shared" si="0"/>
        <v>0</v>
      </c>
      <c r="F13" s="33">
        <f t="shared" si="1"/>
        <v>0</v>
      </c>
      <c r="G13" s="19"/>
      <c r="H13" s="19"/>
      <c r="I13" s="26">
        <f t="shared" si="2"/>
        <v>0</v>
      </c>
      <c r="J13" s="19"/>
      <c r="K13" s="19"/>
      <c r="L13" s="27">
        <f t="shared" si="3"/>
        <v>0</v>
      </c>
      <c r="M13" s="19"/>
      <c r="N13" s="19"/>
      <c r="O13" s="28">
        <f>N13-M13</f>
        <v>0</v>
      </c>
      <c r="P13" s="23"/>
    </row>
    <row r="14" spans="1:17" s="4" customFormat="1" x14ac:dyDescent="0.2">
      <c r="A14" s="29">
        <v>42160</v>
      </c>
      <c r="B14" s="19"/>
      <c r="C14" s="19"/>
      <c r="D14" s="56"/>
      <c r="E14" s="32">
        <f t="shared" si="0"/>
        <v>0</v>
      </c>
      <c r="F14" s="33">
        <f t="shared" si="1"/>
        <v>0</v>
      </c>
      <c r="G14" s="19"/>
      <c r="H14" s="19"/>
      <c r="I14" s="26">
        <f t="shared" si="2"/>
        <v>0</v>
      </c>
      <c r="J14" s="19"/>
      <c r="K14" s="19"/>
      <c r="L14" s="27">
        <f t="shared" si="3"/>
        <v>0</v>
      </c>
      <c r="M14" s="19"/>
      <c r="N14" s="19"/>
      <c r="O14" s="28">
        <f t="shared" ref="O14:O36" si="5">N14-M14</f>
        <v>0</v>
      </c>
      <c r="P14" s="7"/>
    </row>
    <row r="15" spans="1:17" s="4" customFormat="1" x14ac:dyDescent="0.2">
      <c r="A15" s="29">
        <v>42161</v>
      </c>
      <c r="B15" s="19"/>
      <c r="C15" s="19"/>
      <c r="D15" s="10"/>
      <c r="E15" s="32">
        <f t="shared" si="0"/>
        <v>0</v>
      </c>
      <c r="F15" s="33">
        <f t="shared" si="1"/>
        <v>0</v>
      </c>
      <c r="G15" s="19"/>
      <c r="H15" s="19"/>
      <c r="I15" s="26">
        <f t="shared" si="2"/>
        <v>0</v>
      </c>
      <c r="J15" s="19"/>
      <c r="K15" s="19"/>
      <c r="L15" s="27">
        <f t="shared" si="3"/>
        <v>0</v>
      </c>
      <c r="M15" s="19"/>
      <c r="N15" s="19"/>
      <c r="O15" s="28">
        <f t="shared" si="5"/>
        <v>0</v>
      </c>
      <c r="P15" s="7"/>
    </row>
    <row r="16" spans="1:17" s="4" customFormat="1" x14ac:dyDescent="0.2">
      <c r="A16" s="29">
        <v>42162</v>
      </c>
      <c r="B16" s="19"/>
      <c r="C16" s="19"/>
      <c r="D16" s="56"/>
      <c r="E16" s="32">
        <f t="shared" si="0"/>
        <v>0</v>
      </c>
      <c r="F16" s="33">
        <f t="shared" si="1"/>
        <v>0</v>
      </c>
      <c r="G16" s="19"/>
      <c r="H16" s="19"/>
      <c r="I16" s="26">
        <f t="shared" si="2"/>
        <v>0</v>
      </c>
      <c r="J16" s="19"/>
      <c r="K16" s="19"/>
      <c r="L16" s="27">
        <f t="shared" si="3"/>
        <v>0</v>
      </c>
      <c r="M16" s="19"/>
      <c r="N16" s="19"/>
      <c r="O16" s="28">
        <f t="shared" si="5"/>
        <v>0</v>
      </c>
      <c r="P16" s="7"/>
    </row>
    <row r="17" spans="1:16" s="4" customFormat="1" x14ac:dyDescent="0.2">
      <c r="A17" s="29">
        <v>42163</v>
      </c>
      <c r="B17" s="19"/>
      <c r="C17" s="19"/>
      <c r="D17" s="11"/>
      <c r="E17" s="32">
        <f t="shared" si="0"/>
        <v>0</v>
      </c>
      <c r="F17" s="33">
        <f t="shared" si="1"/>
        <v>0</v>
      </c>
      <c r="G17" s="19"/>
      <c r="H17" s="19"/>
      <c r="I17" s="26">
        <f t="shared" si="2"/>
        <v>0</v>
      </c>
      <c r="J17" s="19"/>
      <c r="K17" s="19"/>
      <c r="L17" s="27">
        <f t="shared" si="3"/>
        <v>0</v>
      </c>
      <c r="M17" s="30"/>
      <c r="N17" s="30"/>
      <c r="O17" s="28">
        <f t="shared" si="5"/>
        <v>0</v>
      </c>
      <c r="P17" s="7"/>
    </row>
    <row r="18" spans="1:16" s="4" customFormat="1" x14ac:dyDescent="0.2">
      <c r="A18" s="29">
        <v>42164</v>
      </c>
      <c r="B18" s="19"/>
      <c r="C18" s="19"/>
      <c r="D18" s="10"/>
      <c r="E18" s="32">
        <f t="shared" si="0"/>
        <v>0</v>
      </c>
      <c r="F18" s="33">
        <f t="shared" si="1"/>
        <v>0</v>
      </c>
      <c r="G18" s="19"/>
      <c r="H18" s="19"/>
      <c r="I18" s="26">
        <f t="shared" si="2"/>
        <v>0</v>
      </c>
      <c r="J18" s="19"/>
      <c r="K18" s="19"/>
      <c r="L18" s="27">
        <f t="shared" si="3"/>
        <v>0</v>
      </c>
      <c r="M18" s="30"/>
      <c r="N18" s="30"/>
      <c r="O18" s="28">
        <f t="shared" si="5"/>
        <v>0</v>
      </c>
      <c r="P18" s="7"/>
    </row>
    <row r="19" spans="1:16" s="4" customFormat="1" x14ac:dyDescent="0.2">
      <c r="A19" s="29">
        <v>42165</v>
      </c>
      <c r="B19" s="19"/>
      <c r="C19" s="19"/>
      <c r="D19" s="11"/>
      <c r="E19" s="32">
        <f t="shared" si="0"/>
        <v>0</v>
      </c>
      <c r="F19" s="33">
        <f t="shared" si="1"/>
        <v>0</v>
      </c>
      <c r="G19" s="19"/>
      <c r="H19" s="19"/>
      <c r="I19" s="26">
        <f t="shared" si="2"/>
        <v>0</v>
      </c>
      <c r="J19" s="19"/>
      <c r="K19" s="19"/>
      <c r="L19" s="27">
        <f t="shared" si="3"/>
        <v>0</v>
      </c>
      <c r="M19" s="19"/>
      <c r="N19" s="19"/>
      <c r="O19" s="28">
        <f t="shared" si="5"/>
        <v>0</v>
      </c>
      <c r="P19" s="7"/>
    </row>
    <row r="20" spans="1:16" s="4" customFormat="1" x14ac:dyDescent="0.2">
      <c r="A20" s="29">
        <v>42166</v>
      </c>
      <c r="B20" s="19"/>
      <c r="C20" s="19"/>
      <c r="D20" s="10"/>
      <c r="E20" s="32">
        <f t="shared" si="0"/>
        <v>0</v>
      </c>
      <c r="F20" s="33">
        <f t="shared" si="1"/>
        <v>0</v>
      </c>
      <c r="G20" s="19"/>
      <c r="H20" s="19"/>
      <c r="I20" s="26">
        <f t="shared" si="2"/>
        <v>0</v>
      </c>
      <c r="J20" s="19"/>
      <c r="K20" s="19"/>
      <c r="L20" s="27">
        <f t="shared" si="3"/>
        <v>0</v>
      </c>
      <c r="M20" s="19"/>
      <c r="N20" s="19"/>
      <c r="O20" s="28">
        <f t="shared" si="5"/>
        <v>0</v>
      </c>
      <c r="P20" s="7"/>
    </row>
    <row r="21" spans="1:16" s="4" customFormat="1" x14ac:dyDescent="0.2">
      <c r="A21" s="29">
        <v>42167</v>
      </c>
      <c r="B21" s="19"/>
      <c r="C21" s="19"/>
      <c r="D21" s="11"/>
      <c r="E21" s="32">
        <f t="shared" si="0"/>
        <v>0</v>
      </c>
      <c r="F21" s="33">
        <f t="shared" si="1"/>
        <v>0</v>
      </c>
      <c r="G21" s="19"/>
      <c r="H21" s="19"/>
      <c r="I21" s="26">
        <f t="shared" si="2"/>
        <v>0</v>
      </c>
      <c r="J21" s="19"/>
      <c r="K21" s="19"/>
      <c r="L21" s="27">
        <f t="shared" si="3"/>
        <v>0</v>
      </c>
      <c r="M21" s="19"/>
      <c r="N21" s="19"/>
      <c r="O21" s="28">
        <f t="shared" si="5"/>
        <v>0</v>
      </c>
      <c r="P21" s="7"/>
    </row>
    <row r="22" spans="1:16" s="4" customFormat="1" x14ac:dyDescent="0.2">
      <c r="A22" s="29">
        <v>42168</v>
      </c>
      <c r="B22" s="19"/>
      <c r="C22" s="19"/>
      <c r="D22" s="11"/>
      <c r="E22" s="32">
        <f t="shared" si="0"/>
        <v>0</v>
      </c>
      <c r="F22" s="33">
        <f t="shared" si="1"/>
        <v>0</v>
      </c>
      <c r="G22" s="19"/>
      <c r="H22" s="19"/>
      <c r="I22" s="26">
        <f t="shared" si="2"/>
        <v>0</v>
      </c>
      <c r="J22" s="19"/>
      <c r="K22" s="19"/>
      <c r="L22" s="27">
        <f t="shared" si="3"/>
        <v>0</v>
      </c>
      <c r="M22" s="19"/>
      <c r="N22" s="19"/>
      <c r="O22" s="28">
        <f t="shared" si="5"/>
        <v>0</v>
      </c>
      <c r="P22" s="7"/>
    </row>
    <row r="23" spans="1:16" s="4" customFormat="1" x14ac:dyDescent="0.2">
      <c r="A23" s="29">
        <v>42169</v>
      </c>
      <c r="B23" s="19"/>
      <c r="C23" s="19"/>
      <c r="D23" s="11"/>
      <c r="E23" s="32">
        <f t="shared" si="0"/>
        <v>0</v>
      </c>
      <c r="F23" s="33">
        <f t="shared" si="1"/>
        <v>0</v>
      </c>
      <c r="G23" s="19"/>
      <c r="H23" s="19"/>
      <c r="I23" s="26">
        <f t="shared" si="2"/>
        <v>0</v>
      </c>
      <c r="J23" s="19"/>
      <c r="K23" s="19"/>
      <c r="L23" s="27">
        <f t="shared" si="3"/>
        <v>0</v>
      </c>
      <c r="M23" s="19"/>
      <c r="N23" s="19"/>
      <c r="O23" s="28">
        <f t="shared" si="5"/>
        <v>0</v>
      </c>
      <c r="P23" s="7"/>
    </row>
    <row r="24" spans="1:16" s="4" customFormat="1" x14ac:dyDescent="0.2">
      <c r="A24" s="29">
        <v>42170</v>
      </c>
      <c r="B24" s="19"/>
      <c r="C24" s="19"/>
      <c r="D24" s="11"/>
      <c r="E24" s="32">
        <f t="shared" si="0"/>
        <v>0</v>
      </c>
      <c r="F24" s="33">
        <f t="shared" si="1"/>
        <v>0</v>
      </c>
      <c r="G24" s="19"/>
      <c r="H24" s="19"/>
      <c r="I24" s="26">
        <f t="shared" si="2"/>
        <v>0</v>
      </c>
      <c r="J24" s="19"/>
      <c r="K24" s="19"/>
      <c r="L24" s="27">
        <f t="shared" si="3"/>
        <v>0</v>
      </c>
      <c r="M24" s="19"/>
      <c r="N24" s="19"/>
      <c r="O24" s="28">
        <f t="shared" si="5"/>
        <v>0</v>
      </c>
      <c r="P24" s="7"/>
    </row>
    <row r="25" spans="1:16" s="4" customFormat="1" x14ac:dyDescent="0.2">
      <c r="A25" s="29">
        <v>42171</v>
      </c>
      <c r="B25" s="19"/>
      <c r="C25" s="19"/>
      <c r="D25" s="11"/>
      <c r="E25" s="32">
        <f t="shared" si="0"/>
        <v>0</v>
      </c>
      <c r="F25" s="33">
        <f t="shared" si="1"/>
        <v>0</v>
      </c>
      <c r="G25" s="19"/>
      <c r="H25" s="19"/>
      <c r="I25" s="26">
        <f t="shared" si="2"/>
        <v>0</v>
      </c>
      <c r="J25" s="19"/>
      <c r="K25" s="19"/>
      <c r="L25" s="27">
        <f t="shared" si="3"/>
        <v>0</v>
      </c>
      <c r="M25" s="19"/>
      <c r="N25" s="19"/>
      <c r="O25" s="28">
        <f t="shared" si="5"/>
        <v>0</v>
      </c>
      <c r="P25" s="7"/>
    </row>
    <row r="26" spans="1:16" s="4" customFormat="1" x14ac:dyDescent="0.2">
      <c r="A26" s="29">
        <v>42172</v>
      </c>
      <c r="B26" s="19"/>
      <c r="C26" s="19"/>
      <c r="D26" s="11"/>
      <c r="E26" s="32">
        <f t="shared" si="0"/>
        <v>0</v>
      </c>
      <c r="F26" s="33">
        <f t="shared" si="1"/>
        <v>0</v>
      </c>
      <c r="G26" s="19"/>
      <c r="H26" s="19"/>
      <c r="I26" s="26">
        <f t="shared" si="2"/>
        <v>0</v>
      </c>
      <c r="J26" s="19"/>
      <c r="K26" s="19"/>
      <c r="L26" s="27">
        <f t="shared" si="3"/>
        <v>0</v>
      </c>
      <c r="M26" s="19"/>
      <c r="N26" s="19"/>
      <c r="O26" s="28">
        <f t="shared" si="5"/>
        <v>0</v>
      </c>
      <c r="P26" s="7"/>
    </row>
    <row r="27" spans="1:16" s="4" customFormat="1" x14ac:dyDescent="0.2">
      <c r="A27" s="29">
        <v>42173</v>
      </c>
      <c r="B27" s="19"/>
      <c r="C27" s="19"/>
      <c r="D27" s="67"/>
      <c r="E27" s="32">
        <f t="shared" si="0"/>
        <v>0</v>
      </c>
      <c r="F27" s="33">
        <f t="shared" si="1"/>
        <v>0</v>
      </c>
      <c r="G27" s="19"/>
      <c r="H27" s="19"/>
      <c r="I27" s="26">
        <f t="shared" si="2"/>
        <v>0</v>
      </c>
      <c r="J27" s="19"/>
      <c r="K27" s="19"/>
      <c r="L27" s="27">
        <f t="shared" si="3"/>
        <v>0</v>
      </c>
      <c r="M27" s="19"/>
      <c r="N27" s="19"/>
      <c r="O27" s="28">
        <f t="shared" si="5"/>
        <v>0</v>
      </c>
      <c r="P27" s="7"/>
    </row>
    <row r="28" spans="1:16" s="4" customFormat="1" x14ac:dyDescent="0.2">
      <c r="A28" s="29">
        <v>42174</v>
      </c>
      <c r="B28" s="19"/>
      <c r="C28" s="19"/>
      <c r="D28" s="11"/>
      <c r="E28" s="32">
        <f t="shared" si="0"/>
        <v>0</v>
      </c>
      <c r="F28" s="33">
        <f t="shared" si="1"/>
        <v>0</v>
      </c>
      <c r="G28" s="19"/>
      <c r="H28" s="19"/>
      <c r="I28" s="26">
        <f t="shared" si="2"/>
        <v>0</v>
      </c>
      <c r="J28" s="19"/>
      <c r="K28" s="19"/>
      <c r="L28" s="27">
        <f t="shared" si="3"/>
        <v>0</v>
      </c>
      <c r="M28" s="19"/>
      <c r="N28" s="19"/>
      <c r="O28" s="28">
        <f t="shared" si="5"/>
        <v>0</v>
      </c>
      <c r="P28" s="7"/>
    </row>
    <row r="29" spans="1:16" s="4" customFormat="1" x14ac:dyDescent="0.2">
      <c r="A29" s="29">
        <v>42175</v>
      </c>
      <c r="B29" s="19"/>
      <c r="C29" s="19"/>
      <c r="D29" s="11"/>
      <c r="E29" s="32">
        <f t="shared" si="0"/>
        <v>0</v>
      </c>
      <c r="F29" s="33">
        <f t="shared" si="1"/>
        <v>0</v>
      </c>
      <c r="G29" s="19"/>
      <c r="H29" s="19"/>
      <c r="I29" s="26">
        <f t="shared" si="2"/>
        <v>0</v>
      </c>
      <c r="J29" s="19"/>
      <c r="K29" s="19"/>
      <c r="L29" s="27">
        <f t="shared" si="3"/>
        <v>0</v>
      </c>
      <c r="M29" s="19"/>
      <c r="N29" s="19"/>
      <c r="O29" s="28">
        <f t="shared" si="5"/>
        <v>0</v>
      </c>
      <c r="P29" s="7"/>
    </row>
    <row r="30" spans="1:16" s="4" customFormat="1" x14ac:dyDescent="0.2">
      <c r="A30" s="29">
        <v>42176</v>
      </c>
      <c r="B30" s="19"/>
      <c r="C30" s="19"/>
      <c r="D30" s="11"/>
      <c r="E30" s="32">
        <f t="shared" si="0"/>
        <v>0</v>
      </c>
      <c r="F30" s="33">
        <f t="shared" si="1"/>
        <v>0</v>
      </c>
      <c r="G30" s="19"/>
      <c r="H30" s="19"/>
      <c r="I30" s="26">
        <f t="shared" si="2"/>
        <v>0</v>
      </c>
      <c r="J30" s="19"/>
      <c r="K30" s="19"/>
      <c r="L30" s="27">
        <f t="shared" si="3"/>
        <v>0</v>
      </c>
      <c r="M30" s="19"/>
      <c r="N30" s="19"/>
      <c r="O30" s="28">
        <f t="shared" si="5"/>
        <v>0</v>
      </c>
      <c r="P30" s="7"/>
    </row>
    <row r="31" spans="1:16" s="4" customFormat="1" x14ac:dyDescent="0.2">
      <c r="A31" s="29">
        <v>42177</v>
      </c>
      <c r="B31" s="19"/>
      <c r="C31" s="19"/>
      <c r="D31" s="11"/>
      <c r="E31" s="32">
        <f t="shared" si="0"/>
        <v>0</v>
      </c>
      <c r="F31" s="33">
        <f t="shared" si="1"/>
        <v>0</v>
      </c>
      <c r="G31" s="19"/>
      <c r="H31" s="19"/>
      <c r="I31" s="26">
        <f t="shared" si="2"/>
        <v>0</v>
      </c>
      <c r="J31" s="19"/>
      <c r="K31" s="19"/>
      <c r="L31" s="27">
        <f t="shared" si="3"/>
        <v>0</v>
      </c>
      <c r="M31" s="19"/>
      <c r="N31" s="19"/>
      <c r="O31" s="28">
        <f t="shared" si="5"/>
        <v>0</v>
      </c>
      <c r="P31" s="7"/>
    </row>
    <row r="32" spans="1:16" s="4" customFormat="1" x14ac:dyDescent="0.2">
      <c r="A32" s="29">
        <v>42178</v>
      </c>
      <c r="B32" s="19"/>
      <c r="C32" s="19"/>
      <c r="D32" s="11"/>
      <c r="E32" s="32">
        <f t="shared" si="0"/>
        <v>0</v>
      </c>
      <c r="F32" s="33">
        <f t="shared" si="1"/>
        <v>0</v>
      </c>
      <c r="G32" s="19"/>
      <c r="H32" s="19"/>
      <c r="I32" s="26">
        <f t="shared" si="2"/>
        <v>0</v>
      </c>
      <c r="J32" s="19"/>
      <c r="K32" s="19"/>
      <c r="L32" s="27">
        <f t="shared" si="3"/>
        <v>0</v>
      </c>
      <c r="M32" s="19"/>
      <c r="N32" s="19"/>
      <c r="O32" s="28">
        <f t="shared" si="5"/>
        <v>0</v>
      </c>
      <c r="P32" s="7"/>
    </row>
    <row r="33" spans="1:16" s="4" customFormat="1" x14ac:dyDescent="0.2">
      <c r="A33" s="29">
        <v>42179</v>
      </c>
      <c r="B33" s="19"/>
      <c r="C33" s="19"/>
      <c r="D33" s="11"/>
      <c r="E33" s="32">
        <f t="shared" si="0"/>
        <v>0</v>
      </c>
      <c r="F33" s="33">
        <f t="shared" si="1"/>
        <v>0</v>
      </c>
      <c r="G33" s="19"/>
      <c r="H33" s="19"/>
      <c r="I33" s="26">
        <f t="shared" si="2"/>
        <v>0</v>
      </c>
      <c r="J33" s="19"/>
      <c r="K33" s="19"/>
      <c r="L33" s="27">
        <f t="shared" si="3"/>
        <v>0</v>
      </c>
      <c r="M33" s="19"/>
      <c r="N33" s="19"/>
      <c r="O33" s="28">
        <f t="shared" si="5"/>
        <v>0</v>
      </c>
      <c r="P33" s="7"/>
    </row>
    <row r="34" spans="1:16" s="4" customFormat="1" x14ac:dyDescent="0.2">
      <c r="A34" s="29">
        <v>42180</v>
      </c>
      <c r="B34" s="19"/>
      <c r="C34" s="19"/>
      <c r="D34" s="11"/>
      <c r="E34" s="32">
        <f t="shared" si="0"/>
        <v>0</v>
      </c>
      <c r="F34" s="33">
        <f t="shared" si="1"/>
        <v>0</v>
      </c>
      <c r="G34" s="19"/>
      <c r="H34" s="19"/>
      <c r="I34" s="26">
        <f t="shared" si="2"/>
        <v>0</v>
      </c>
      <c r="J34" s="19"/>
      <c r="K34" s="19"/>
      <c r="L34" s="27">
        <f t="shared" si="3"/>
        <v>0</v>
      </c>
      <c r="M34" s="19"/>
      <c r="N34" s="19"/>
      <c r="O34" s="28">
        <f t="shared" si="5"/>
        <v>0</v>
      </c>
      <c r="P34" s="7"/>
    </row>
    <row r="35" spans="1:16" s="4" customFormat="1" x14ac:dyDescent="0.2">
      <c r="A35" s="29">
        <v>42181</v>
      </c>
      <c r="B35" s="19"/>
      <c r="C35" s="19"/>
      <c r="D35" s="11"/>
      <c r="E35" s="32">
        <f t="shared" si="0"/>
        <v>0</v>
      </c>
      <c r="F35" s="33">
        <f t="shared" si="1"/>
        <v>0</v>
      </c>
      <c r="G35" s="19"/>
      <c r="H35" s="19"/>
      <c r="I35" s="26">
        <f>(H35-G35)*1.5</f>
        <v>0</v>
      </c>
      <c r="J35" s="19"/>
      <c r="K35" s="19"/>
      <c r="L35" s="27">
        <f>(K35-J35)*2</f>
        <v>0</v>
      </c>
      <c r="M35" s="19"/>
      <c r="N35" s="19"/>
      <c r="O35" s="28">
        <f t="shared" si="5"/>
        <v>0</v>
      </c>
      <c r="P35" s="7"/>
    </row>
    <row r="36" spans="1:16" s="8" customFormat="1" x14ac:dyDescent="0.2">
      <c r="A36" s="29">
        <v>42182</v>
      </c>
      <c r="B36" s="19"/>
      <c r="C36" s="19"/>
      <c r="D36" s="11"/>
      <c r="E36" s="32">
        <f t="shared" si="0"/>
        <v>0</v>
      </c>
      <c r="F36" s="33">
        <f t="shared" si="1"/>
        <v>0</v>
      </c>
      <c r="G36" s="19"/>
      <c r="H36" s="19"/>
      <c r="I36" s="26">
        <f t="shared" si="2"/>
        <v>0</v>
      </c>
      <c r="J36" s="19"/>
      <c r="K36" s="19"/>
      <c r="L36" s="27">
        <f t="shared" si="3"/>
        <v>0</v>
      </c>
      <c r="M36" s="19"/>
      <c r="N36" s="19"/>
      <c r="O36" s="28">
        <f t="shared" si="5"/>
        <v>0</v>
      </c>
      <c r="P36" s="7"/>
    </row>
    <row r="37" spans="1:16" s="8" customFormat="1" x14ac:dyDescent="0.2">
      <c r="A37" s="29">
        <v>42183</v>
      </c>
      <c r="B37" s="19"/>
      <c r="C37" s="19"/>
      <c r="D37" s="12"/>
      <c r="E37" s="32">
        <f t="shared" ref="E37:E38" si="6">C37-B37</f>
        <v>0</v>
      </c>
      <c r="F37" s="33">
        <f t="shared" ref="F37:F38" si="7">IF(E37&gt;0,E37-$F$2,0)</f>
        <v>0</v>
      </c>
      <c r="G37" s="19"/>
      <c r="H37" s="19"/>
      <c r="I37" s="26">
        <f t="shared" ref="I37:I38" si="8">(H37-G37)*1.5</f>
        <v>0</v>
      </c>
      <c r="J37" s="19"/>
      <c r="K37" s="19"/>
      <c r="L37" s="27">
        <f t="shared" ref="L37:L38" si="9">(K37-J37)*2</f>
        <v>0</v>
      </c>
      <c r="M37" s="19"/>
      <c r="N37" s="19"/>
      <c r="O37" s="28">
        <f t="shared" ref="O37:O38" si="10">N37-M37</f>
        <v>0</v>
      </c>
      <c r="P37" s="7"/>
    </row>
    <row r="38" spans="1:16" s="8" customFormat="1" x14ac:dyDescent="0.2">
      <c r="A38" s="29">
        <v>42184</v>
      </c>
      <c r="B38" s="19"/>
      <c r="C38" s="19"/>
      <c r="D38" s="12"/>
      <c r="E38" s="32">
        <f t="shared" si="6"/>
        <v>0</v>
      </c>
      <c r="F38" s="33">
        <f t="shared" si="7"/>
        <v>0</v>
      </c>
      <c r="G38" s="19"/>
      <c r="H38" s="19"/>
      <c r="I38" s="26">
        <f t="shared" si="8"/>
        <v>0</v>
      </c>
      <c r="J38" s="19"/>
      <c r="K38" s="19"/>
      <c r="L38" s="27">
        <f t="shared" si="9"/>
        <v>0</v>
      </c>
      <c r="M38" s="19"/>
      <c r="N38" s="19"/>
      <c r="O38" s="28">
        <f t="shared" si="10"/>
        <v>0</v>
      </c>
      <c r="P38" s="7"/>
    </row>
    <row r="39" spans="1:16" s="8" customFormat="1" x14ac:dyDescent="0.2">
      <c r="A39" s="29"/>
      <c r="B39" s="19"/>
      <c r="C39" s="19"/>
      <c r="D39" s="12"/>
      <c r="E39" s="32"/>
      <c r="F39" s="33"/>
      <c r="G39" s="19"/>
      <c r="H39" s="19"/>
      <c r="I39" s="26"/>
      <c r="J39" s="19"/>
      <c r="K39" s="19"/>
      <c r="L39" s="27"/>
      <c r="M39" s="19"/>
      <c r="N39" s="19"/>
      <c r="O39" s="28"/>
      <c r="P39" s="7"/>
    </row>
    <row r="40" spans="1:16" x14ac:dyDescent="0.2">
      <c r="A40" s="29"/>
      <c r="B40" s="19"/>
      <c r="C40" s="19"/>
      <c r="D40" s="12"/>
      <c r="E40" s="20"/>
      <c r="F40" s="25"/>
      <c r="G40" s="19"/>
      <c r="H40" s="19"/>
      <c r="I40" s="26"/>
      <c r="J40" s="19"/>
      <c r="K40" s="19"/>
      <c r="L40" s="27"/>
      <c r="M40" s="19"/>
      <c r="N40" s="19"/>
      <c r="O40" s="28"/>
      <c r="P40" s="12"/>
    </row>
    <row r="41" spans="1:16" ht="13.5" thickBot="1" x14ac:dyDescent="0.25">
      <c r="I41" s="21"/>
    </row>
    <row r="42" spans="1:16" x14ac:dyDescent="0.2">
      <c r="A42" s="46" t="s">
        <v>22</v>
      </c>
      <c r="B42" s="47"/>
      <c r="C42" s="49">
        <f ca="1">SUM(F9:F40)+K2</f>
        <v>0</v>
      </c>
      <c r="G42" s="66"/>
    </row>
    <row r="43" spans="1:16" x14ac:dyDescent="0.2">
      <c r="A43" s="48" t="s">
        <v>24</v>
      </c>
      <c r="B43" s="4"/>
      <c r="C43" s="50">
        <f ca="1">SUM(I9:I40)+SUM(L9:L40)+K3</f>
        <v>0</v>
      </c>
      <c r="D43" s="9"/>
      <c r="E43" s="9"/>
      <c r="G43" s="64"/>
    </row>
    <row r="44" spans="1:16" x14ac:dyDescent="0.2">
      <c r="A44" s="48" t="s">
        <v>26</v>
      </c>
      <c r="B44" s="4"/>
      <c r="C44" s="50">
        <f>SUM(O9:O40)+K4</f>
        <v>0</v>
      </c>
      <c r="D44" s="9"/>
      <c r="G44" s="54"/>
    </row>
    <row r="45" spans="1:16" x14ac:dyDescent="0.2">
      <c r="A45" s="48" t="s">
        <v>28</v>
      </c>
      <c r="B45" s="4"/>
      <c r="C45" s="50">
        <v>0</v>
      </c>
      <c r="D45" s="9"/>
      <c r="F45" s="3"/>
      <c r="G45" s="22"/>
    </row>
    <row r="46" spans="1:16" ht="13.5" thickBot="1" x14ac:dyDescent="0.25">
      <c r="A46" s="51" t="s">
        <v>29</v>
      </c>
      <c r="B46" s="52"/>
      <c r="C46" s="53">
        <f ca="1">C42+C45</f>
        <v>0</v>
      </c>
      <c r="D46" s="9"/>
      <c r="F46" s="3"/>
    </row>
    <row r="47" spans="1:16" ht="13.5" thickBot="1" x14ac:dyDescent="0.25">
      <c r="A47" s="51" t="s">
        <v>30</v>
      </c>
      <c r="B47" s="52"/>
      <c r="C47" s="53">
        <f ca="1">C43-C44-C45</f>
        <v>0</v>
      </c>
      <c r="D47" s="63"/>
      <c r="F47" s="3"/>
    </row>
    <row r="48" spans="1:16" x14ac:dyDescent="0.2">
      <c r="F48" s="3"/>
    </row>
    <row r="49" spans="1:4" ht="38.25" x14ac:dyDescent="0.2">
      <c r="A49" s="68" t="s">
        <v>31</v>
      </c>
      <c r="B49" s="54">
        <f ca="1">Desember!G44</f>
        <v>0</v>
      </c>
      <c r="C49" s="64">
        <f ca="1">Desember!G43</f>
        <v>0</v>
      </c>
      <c r="D49" s="65">
        <f ca="1">MINUTE(C49)</f>
        <v>0</v>
      </c>
    </row>
  </sheetData>
  <conditionalFormatting sqref="A9:P40">
    <cfRule type="expression" dxfId="13" priority="2">
      <formula>WEEKDAY($A9,2)&gt;5</formula>
    </cfRule>
  </conditionalFormatting>
  <pageMargins left="0.78740157480314965" right="0.78740157480314965" top="0.39370078740157483" bottom="0.98425196850393704" header="0.51181102362204722" footer="0.51181102362204722"/>
  <pageSetup paperSize="9" orientation="landscape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FAEF06B-DC0F-4E40-BB55-0943F0962FDD}">
            <xm:f>MATCH(A9,Helligdager!$B$1:$B$15,0)</xm:f>
            <x14:dxf>
              <font>
                <color rgb="FFFF0000"/>
              </font>
            </x14:dxf>
          </x14:cfRule>
          <xm:sqref>A9:A40 B9:O39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34298-2B27-4500-8260-8E3BEFA47C8B}">
  <dimension ref="A1:Q49"/>
  <sheetViews>
    <sheetView workbookViewId="0">
      <selection sqref="A1:G6"/>
    </sheetView>
  </sheetViews>
  <sheetFormatPr baseColWidth="10" defaultColWidth="18.140625" defaultRowHeight="12.75" x14ac:dyDescent="0.2"/>
  <cols>
    <col min="1" max="1" width="15" style="3" customWidth="1"/>
    <col min="2" max="2" width="9.5703125" style="3" customWidth="1"/>
    <col min="3" max="3" width="6.7109375" style="15" customWidth="1"/>
    <col min="4" max="4" width="7.42578125" style="3" bestFit="1" customWidth="1"/>
    <col min="5" max="5" width="12.42578125" style="3" bestFit="1" customWidth="1"/>
    <col min="6" max="6" width="14.28515625" style="15" customWidth="1"/>
    <col min="7" max="7" width="8.5703125" style="3" customWidth="1"/>
    <col min="8" max="8" width="8.140625" style="3" customWidth="1"/>
    <col min="9" max="9" width="11.7109375" style="3" customWidth="1"/>
    <col min="10" max="10" width="8.140625" style="3" customWidth="1"/>
    <col min="11" max="11" width="7" style="3" customWidth="1"/>
    <col min="12" max="12" width="18.140625" style="3"/>
    <col min="13" max="13" width="10.140625" style="3" customWidth="1"/>
    <col min="14" max="15" width="18.140625" style="3"/>
    <col min="16" max="16" width="59.5703125" style="3" bestFit="1" customWidth="1"/>
    <col min="17" max="16384" width="18.140625" style="3"/>
  </cols>
  <sheetData>
    <row r="1" spans="1:17" x14ac:dyDescent="0.2">
      <c r="A1" s="1" t="s">
        <v>49</v>
      </c>
      <c r="B1" s="2"/>
      <c r="C1" s="13"/>
      <c r="D1" s="2"/>
      <c r="E1" s="59">
        <f>A9</f>
        <v>42185</v>
      </c>
      <c r="F1" s="17"/>
      <c r="G1" s="2"/>
      <c r="H1" s="2"/>
      <c r="O1" s="3" t="s">
        <v>0</v>
      </c>
      <c r="P1" s="3" t="s">
        <v>1</v>
      </c>
    </row>
    <row r="2" spans="1:17" x14ac:dyDescent="0.2">
      <c r="A2" s="1" t="s">
        <v>47</v>
      </c>
      <c r="B2" s="18"/>
      <c r="D2" s="13"/>
      <c r="E2" s="71" t="s">
        <v>48</v>
      </c>
      <c r="F2" s="22">
        <v>0.3125</v>
      </c>
      <c r="G2" s="60"/>
      <c r="H2" s="5" t="s">
        <v>2</v>
      </c>
      <c r="K2" s="24">
        <f ca="1">INDIRECT(TEXT($E$1-1,"mmmm")&amp;"!C46")</f>
        <v>0</v>
      </c>
      <c r="M2" s="5" t="s">
        <v>3</v>
      </c>
      <c r="O2" s="54">
        <v>0</v>
      </c>
      <c r="P2" s="54">
        <f ca="1">INDIRECT(TEXT($E$1-1,"mmmm") &amp; "!P2")-O2</f>
        <v>25</v>
      </c>
    </row>
    <row r="3" spans="1:17" x14ac:dyDescent="0.2">
      <c r="A3" s="1" t="s">
        <v>6</v>
      </c>
      <c r="B3" s="2"/>
      <c r="C3" s="13"/>
      <c r="D3" s="2"/>
      <c r="E3" s="2"/>
      <c r="F3" s="22"/>
      <c r="H3" s="5" t="s">
        <v>4</v>
      </c>
      <c r="K3" s="24">
        <f ca="1">INDIRECT(TEXT($E$1-1,"mmmm")&amp;"!C47")</f>
        <v>0</v>
      </c>
      <c r="M3" s="5" t="s">
        <v>5</v>
      </c>
      <c r="O3" s="54">
        <v>0</v>
      </c>
      <c r="P3" s="54">
        <f ca="1">INDIRECT(TEXT($E$1-1,"mmmm") &amp; "!P3")-O3</f>
        <v>5</v>
      </c>
    </row>
    <row r="4" spans="1:17" x14ac:dyDescent="0.2">
      <c r="A4" s="1" t="s">
        <v>7</v>
      </c>
      <c r="B4" s="4"/>
      <c r="C4" s="14"/>
      <c r="D4" s="4"/>
      <c r="E4" s="4"/>
      <c r="F4" s="16"/>
      <c r="G4" s="5"/>
      <c r="H4" s="4"/>
      <c r="I4" s="1"/>
      <c r="M4" s="3" t="s">
        <v>9</v>
      </c>
      <c r="O4" s="54">
        <v>0</v>
      </c>
      <c r="P4" s="54">
        <f ca="1">INDIRECT(TEXT($E$1-1,"mmmm") &amp; "!P4")-O4</f>
        <v>14</v>
      </c>
    </row>
    <row r="5" spans="1:17" x14ac:dyDescent="0.2">
      <c r="A5" s="1"/>
      <c r="B5" s="4"/>
      <c r="C5" s="14"/>
      <c r="D5" s="4"/>
      <c r="E5" s="4"/>
      <c r="F5" s="16"/>
      <c r="G5" s="5"/>
      <c r="H5" s="4"/>
      <c r="I5" s="1"/>
      <c r="M5" s="3" t="s">
        <v>10</v>
      </c>
      <c r="O5" s="54">
        <v>0</v>
      </c>
      <c r="P5" s="54">
        <f ca="1">INDIRECT(TEXT($E$1-1,"mmmm") &amp; "!P5")-O5</f>
        <v>10</v>
      </c>
    </row>
    <row r="6" spans="1:17" x14ac:dyDescent="0.2">
      <c r="A6" s="1"/>
      <c r="B6" s="4"/>
      <c r="C6" s="14"/>
      <c r="D6" s="4"/>
      <c r="E6" s="4"/>
      <c r="F6" s="16"/>
      <c r="G6" s="5"/>
      <c r="H6" s="4"/>
      <c r="I6" s="1"/>
      <c r="M6" s="3" t="s">
        <v>11</v>
      </c>
      <c r="O6" s="54">
        <v>0</v>
      </c>
      <c r="P6" s="69">
        <f ca="1">INDIRECT(TEXT($E$1-1,"mmmm") &amp; "!P6")-O6</f>
        <v>6</v>
      </c>
      <c r="Q6" s="8"/>
    </row>
    <row r="7" spans="1:17" x14ac:dyDescent="0.2">
      <c r="J7" s="6"/>
    </row>
    <row r="8" spans="1:17" s="2" customFormat="1" ht="13.5" thickBot="1" x14ac:dyDescent="0.25">
      <c r="A8" s="38" t="s">
        <v>12</v>
      </c>
      <c r="B8" s="39" t="s">
        <v>13</v>
      </c>
      <c r="C8" s="40" t="s">
        <v>14</v>
      </c>
      <c r="D8" s="40" t="s">
        <v>15</v>
      </c>
      <c r="E8" s="41" t="s">
        <v>16</v>
      </c>
      <c r="F8" s="42" t="s">
        <v>17</v>
      </c>
      <c r="G8" s="39" t="s">
        <v>13</v>
      </c>
      <c r="H8" s="40" t="s">
        <v>14</v>
      </c>
      <c r="I8" s="43" t="s">
        <v>18</v>
      </c>
      <c r="J8" s="39" t="s">
        <v>13</v>
      </c>
      <c r="K8" s="40" t="s">
        <v>14</v>
      </c>
      <c r="L8" s="44" t="s">
        <v>19</v>
      </c>
      <c r="M8" s="39" t="s">
        <v>13</v>
      </c>
      <c r="N8" s="40" t="s">
        <v>14</v>
      </c>
      <c r="O8" s="45" t="s">
        <v>20</v>
      </c>
      <c r="P8" s="40" t="s">
        <v>21</v>
      </c>
    </row>
    <row r="9" spans="1:17" s="2" customFormat="1" x14ac:dyDescent="0.2">
      <c r="A9" s="29">
        <v>42185</v>
      </c>
      <c r="B9" s="30"/>
      <c r="C9" s="30"/>
      <c r="D9" s="31"/>
      <c r="E9" s="32">
        <f t="shared" ref="E9:E36" si="0">C9-B9</f>
        <v>0</v>
      </c>
      <c r="F9" s="33">
        <f t="shared" ref="F9:F36" si="1">IF(E9&gt;0,E9-$F$2,0)</f>
        <v>0</v>
      </c>
      <c r="G9" s="30"/>
      <c r="H9" s="30"/>
      <c r="I9" s="34">
        <f t="shared" ref="I9:I36" si="2">(H9-G9)*1.5</f>
        <v>0</v>
      </c>
      <c r="J9" s="30"/>
      <c r="K9" s="30"/>
      <c r="L9" s="35">
        <f t="shared" ref="L9:L36" si="3">(K9-J9)*2</f>
        <v>0</v>
      </c>
      <c r="M9" s="30"/>
      <c r="N9" s="30"/>
      <c r="O9" s="36">
        <f t="shared" ref="O9:O10" si="4">N9-M9</f>
        <v>0</v>
      </c>
      <c r="P9" s="37"/>
      <c r="Q9" s="58"/>
    </row>
    <row r="10" spans="1:17" s="2" customFormat="1" x14ac:dyDescent="0.2">
      <c r="A10" s="29">
        <v>42186</v>
      </c>
      <c r="B10" s="19"/>
      <c r="C10" s="19"/>
      <c r="D10" s="10"/>
      <c r="E10" s="32">
        <f t="shared" si="0"/>
        <v>0</v>
      </c>
      <c r="F10" s="33">
        <f t="shared" si="1"/>
        <v>0</v>
      </c>
      <c r="G10" s="19"/>
      <c r="H10" s="19"/>
      <c r="I10" s="26">
        <f t="shared" si="2"/>
        <v>0</v>
      </c>
      <c r="J10" s="19"/>
      <c r="K10" s="19"/>
      <c r="L10" s="27">
        <f t="shared" si="3"/>
        <v>0</v>
      </c>
      <c r="M10" s="30"/>
      <c r="N10" s="30"/>
      <c r="O10" s="28">
        <f t="shared" si="4"/>
        <v>0</v>
      </c>
      <c r="P10" s="7"/>
    </row>
    <row r="11" spans="1:17" s="4" customFormat="1" x14ac:dyDescent="0.2">
      <c r="A11" s="29">
        <v>42187</v>
      </c>
      <c r="B11" s="19"/>
      <c r="C11" s="19"/>
      <c r="D11" s="10"/>
      <c r="E11" s="32">
        <f t="shared" si="0"/>
        <v>0</v>
      </c>
      <c r="F11" s="33">
        <f t="shared" si="1"/>
        <v>0</v>
      </c>
      <c r="G11" s="19"/>
      <c r="H11" s="19"/>
      <c r="I11" s="26">
        <f t="shared" si="2"/>
        <v>0</v>
      </c>
      <c r="J11" s="19"/>
      <c r="K11" s="19"/>
      <c r="L11" s="27">
        <f t="shared" si="3"/>
        <v>0</v>
      </c>
      <c r="M11" s="30"/>
      <c r="N11" s="30"/>
      <c r="O11" s="28">
        <f>N11-M11</f>
        <v>0</v>
      </c>
      <c r="P11" s="7"/>
    </row>
    <row r="12" spans="1:17" s="4" customFormat="1" x14ac:dyDescent="0.2">
      <c r="A12" s="29">
        <v>42188</v>
      </c>
      <c r="B12" s="19"/>
      <c r="C12" s="19"/>
      <c r="D12" s="10"/>
      <c r="E12" s="32">
        <f t="shared" si="0"/>
        <v>0</v>
      </c>
      <c r="F12" s="33">
        <f t="shared" si="1"/>
        <v>0</v>
      </c>
      <c r="G12" s="19"/>
      <c r="H12" s="19"/>
      <c r="I12" s="26">
        <f t="shared" si="2"/>
        <v>0</v>
      </c>
      <c r="J12" s="19"/>
      <c r="K12" s="19"/>
      <c r="L12" s="27">
        <f t="shared" si="3"/>
        <v>0</v>
      </c>
      <c r="M12" s="19"/>
      <c r="N12" s="19"/>
      <c r="O12" s="28">
        <f>N12-M12</f>
        <v>0</v>
      </c>
      <c r="P12" s="7"/>
    </row>
    <row r="13" spans="1:17" s="4" customFormat="1" x14ac:dyDescent="0.2">
      <c r="A13" s="29">
        <v>42189</v>
      </c>
      <c r="B13" s="19"/>
      <c r="C13" s="19"/>
      <c r="D13" s="10"/>
      <c r="E13" s="32">
        <f t="shared" si="0"/>
        <v>0</v>
      </c>
      <c r="F13" s="33">
        <f t="shared" si="1"/>
        <v>0</v>
      </c>
      <c r="G13" s="19"/>
      <c r="H13" s="19"/>
      <c r="I13" s="26">
        <f t="shared" si="2"/>
        <v>0</v>
      </c>
      <c r="J13" s="19"/>
      <c r="K13" s="19"/>
      <c r="L13" s="27">
        <f t="shared" si="3"/>
        <v>0</v>
      </c>
      <c r="M13" s="19"/>
      <c r="N13" s="19"/>
      <c r="O13" s="28">
        <f>N13-M13</f>
        <v>0</v>
      </c>
      <c r="P13" s="23"/>
    </row>
    <row r="14" spans="1:17" s="4" customFormat="1" x14ac:dyDescent="0.2">
      <c r="A14" s="29">
        <v>42190</v>
      </c>
      <c r="B14" s="19"/>
      <c r="C14" s="19"/>
      <c r="D14" s="56"/>
      <c r="E14" s="32">
        <f t="shared" si="0"/>
        <v>0</v>
      </c>
      <c r="F14" s="33">
        <f t="shared" si="1"/>
        <v>0</v>
      </c>
      <c r="G14" s="19"/>
      <c r="H14" s="19"/>
      <c r="I14" s="26">
        <f t="shared" si="2"/>
        <v>0</v>
      </c>
      <c r="J14" s="19"/>
      <c r="K14" s="19"/>
      <c r="L14" s="27">
        <f t="shared" si="3"/>
        <v>0</v>
      </c>
      <c r="M14" s="19"/>
      <c r="N14" s="19"/>
      <c r="O14" s="28">
        <f t="shared" ref="O14:O36" si="5">N14-M14</f>
        <v>0</v>
      </c>
      <c r="P14" s="7"/>
    </row>
    <row r="15" spans="1:17" s="4" customFormat="1" x14ac:dyDescent="0.2">
      <c r="A15" s="29">
        <v>42191</v>
      </c>
      <c r="B15" s="19"/>
      <c r="C15" s="19"/>
      <c r="D15" s="10"/>
      <c r="E15" s="32">
        <f t="shared" si="0"/>
        <v>0</v>
      </c>
      <c r="F15" s="33">
        <f t="shared" si="1"/>
        <v>0</v>
      </c>
      <c r="G15" s="19"/>
      <c r="H15" s="19"/>
      <c r="I15" s="26">
        <f t="shared" si="2"/>
        <v>0</v>
      </c>
      <c r="J15" s="19"/>
      <c r="K15" s="19"/>
      <c r="L15" s="27">
        <f t="shared" si="3"/>
        <v>0</v>
      </c>
      <c r="M15" s="19"/>
      <c r="N15" s="19"/>
      <c r="O15" s="28">
        <f t="shared" si="5"/>
        <v>0</v>
      </c>
      <c r="P15" s="7"/>
    </row>
    <row r="16" spans="1:17" s="4" customFormat="1" x14ac:dyDescent="0.2">
      <c r="A16" s="29">
        <v>42192</v>
      </c>
      <c r="B16" s="19"/>
      <c r="C16" s="19"/>
      <c r="D16" s="56"/>
      <c r="E16" s="32">
        <f t="shared" si="0"/>
        <v>0</v>
      </c>
      <c r="F16" s="33">
        <f t="shared" si="1"/>
        <v>0</v>
      </c>
      <c r="G16" s="19"/>
      <c r="H16" s="19"/>
      <c r="I16" s="26">
        <f t="shared" si="2"/>
        <v>0</v>
      </c>
      <c r="J16" s="19"/>
      <c r="K16" s="19"/>
      <c r="L16" s="27">
        <f t="shared" si="3"/>
        <v>0</v>
      </c>
      <c r="M16" s="19"/>
      <c r="N16" s="19"/>
      <c r="O16" s="28">
        <f t="shared" si="5"/>
        <v>0</v>
      </c>
      <c r="P16" s="7"/>
    </row>
    <row r="17" spans="1:16" s="4" customFormat="1" x14ac:dyDescent="0.2">
      <c r="A17" s="29">
        <v>42193</v>
      </c>
      <c r="B17" s="19"/>
      <c r="C17" s="19"/>
      <c r="D17" s="11"/>
      <c r="E17" s="32">
        <f t="shared" si="0"/>
        <v>0</v>
      </c>
      <c r="F17" s="33">
        <f t="shared" si="1"/>
        <v>0</v>
      </c>
      <c r="G17" s="19"/>
      <c r="H17" s="19"/>
      <c r="I17" s="26">
        <f t="shared" si="2"/>
        <v>0</v>
      </c>
      <c r="J17" s="19"/>
      <c r="K17" s="19"/>
      <c r="L17" s="27">
        <f t="shared" si="3"/>
        <v>0</v>
      </c>
      <c r="M17" s="30"/>
      <c r="N17" s="30"/>
      <c r="O17" s="28">
        <f t="shared" si="5"/>
        <v>0</v>
      </c>
      <c r="P17" s="7"/>
    </row>
    <row r="18" spans="1:16" s="4" customFormat="1" x14ac:dyDescent="0.2">
      <c r="A18" s="29">
        <v>42194</v>
      </c>
      <c r="B18" s="19"/>
      <c r="C18" s="19"/>
      <c r="D18" s="10"/>
      <c r="E18" s="32">
        <f t="shared" si="0"/>
        <v>0</v>
      </c>
      <c r="F18" s="33">
        <f t="shared" si="1"/>
        <v>0</v>
      </c>
      <c r="G18" s="19"/>
      <c r="H18" s="19"/>
      <c r="I18" s="26">
        <f t="shared" si="2"/>
        <v>0</v>
      </c>
      <c r="J18" s="19"/>
      <c r="K18" s="19"/>
      <c r="L18" s="27">
        <f t="shared" si="3"/>
        <v>0</v>
      </c>
      <c r="M18" s="30"/>
      <c r="N18" s="30"/>
      <c r="O18" s="28">
        <f t="shared" si="5"/>
        <v>0</v>
      </c>
      <c r="P18" s="7"/>
    </row>
    <row r="19" spans="1:16" s="4" customFormat="1" x14ac:dyDescent="0.2">
      <c r="A19" s="29">
        <v>42195</v>
      </c>
      <c r="B19" s="19"/>
      <c r="C19" s="19"/>
      <c r="D19" s="11"/>
      <c r="E19" s="32">
        <f t="shared" si="0"/>
        <v>0</v>
      </c>
      <c r="F19" s="33">
        <f t="shared" si="1"/>
        <v>0</v>
      </c>
      <c r="G19" s="19"/>
      <c r="H19" s="19"/>
      <c r="I19" s="26">
        <f t="shared" si="2"/>
        <v>0</v>
      </c>
      <c r="J19" s="19"/>
      <c r="K19" s="19"/>
      <c r="L19" s="27">
        <f t="shared" si="3"/>
        <v>0</v>
      </c>
      <c r="M19" s="19"/>
      <c r="N19" s="19"/>
      <c r="O19" s="28">
        <f t="shared" si="5"/>
        <v>0</v>
      </c>
      <c r="P19" s="7"/>
    </row>
    <row r="20" spans="1:16" s="4" customFormat="1" x14ac:dyDescent="0.2">
      <c r="A20" s="29">
        <v>42196</v>
      </c>
      <c r="B20" s="19"/>
      <c r="C20" s="19"/>
      <c r="D20" s="10"/>
      <c r="E20" s="32">
        <f t="shared" si="0"/>
        <v>0</v>
      </c>
      <c r="F20" s="33">
        <f t="shared" si="1"/>
        <v>0</v>
      </c>
      <c r="G20" s="19"/>
      <c r="H20" s="19"/>
      <c r="I20" s="26">
        <f t="shared" si="2"/>
        <v>0</v>
      </c>
      <c r="J20" s="19"/>
      <c r="K20" s="19"/>
      <c r="L20" s="27">
        <f t="shared" si="3"/>
        <v>0</v>
      </c>
      <c r="M20" s="19"/>
      <c r="N20" s="19"/>
      <c r="O20" s="28">
        <f t="shared" si="5"/>
        <v>0</v>
      </c>
      <c r="P20" s="7"/>
    </row>
    <row r="21" spans="1:16" s="4" customFormat="1" x14ac:dyDescent="0.2">
      <c r="A21" s="29">
        <v>42197</v>
      </c>
      <c r="B21" s="19"/>
      <c r="C21" s="19"/>
      <c r="D21" s="11"/>
      <c r="E21" s="32">
        <f t="shared" si="0"/>
        <v>0</v>
      </c>
      <c r="F21" s="33">
        <f t="shared" si="1"/>
        <v>0</v>
      </c>
      <c r="G21" s="19"/>
      <c r="H21" s="19"/>
      <c r="I21" s="26">
        <f t="shared" si="2"/>
        <v>0</v>
      </c>
      <c r="J21" s="19"/>
      <c r="K21" s="19"/>
      <c r="L21" s="27">
        <f t="shared" si="3"/>
        <v>0</v>
      </c>
      <c r="M21" s="19"/>
      <c r="N21" s="19"/>
      <c r="O21" s="28">
        <f t="shared" si="5"/>
        <v>0</v>
      </c>
      <c r="P21" s="7"/>
    </row>
    <row r="22" spans="1:16" s="4" customFormat="1" x14ac:dyDescent="0.2">
      <c r="A22" s="29">
        <v>42198</v>
      </c>
      <c r="B22" s="19"/>
      <c r="C22" s="19"/>
      <c r="D22" s="11"/>
      <c r="E22" s="32">
        <f t="shared" si="0"/>
        <v>0</v>
      </c>
      <c r="F22" s="33">
        <f t="shared" si="1"/>
        <v>0</v>
      </c>
      <c r="G22" s="19"/>
      <c r="H22" s="19"/>
      <c r="I22" s="26">
        <f t="shared" si="2"/>
        <v>0</v>
      </c>
      <c r="J22" s="19"/>
      <c r="K22" s="19"/>
      <c r="L22" s="27">
        <f t="shared" si="3"/>
        <v>0</v>
      </c>
      <c r="M22" s="19"/>
      <c r="N22" s="19"/>
      <c r="O22" s="28">
        <f t="shared" si="5"/>
        <v>0</v>
      </c>
      <c r="P22" s="7"/>
    </row>
    <row r="23" spans="1:16" s="4" customFormat="1" x14ac:dyDescent="0.2">
      <c r="A23" s="29">
        <v>42199</v>
      </c>
      <c r="B23" s="19"/>
      <c r="C23" s="19"/>
      <c r="D23" s="11"/>
      <c r="E23" s="32">
        <f t="shared" si="0"/>
        <v>0</v>
      </c>
      <c r="F23" s="33">
        <f t="shared" si="1"/>
        <v>0</v>
      </c>
      <c r="G23" s="19"/>
      <c r="H23" s="19"/>
      <c r="I23" s="26">
        <f t="shared" si="2"/>
        <v>0</v>
      </c>
      <c r="J23" s="19"/>
      <c r="K23" s="19"/>
      <c r="L23" s="27">
        <f t="shared" si="3"/>
        <v>0</v>
      </c>
      <c r="M23" s="19"/>
      <c r="N23" s="19"/>
      <c r="O23" s="28">
        <f t="shared" si="5"/>
        <v>0</v>
      </c>
      <c r="P23" s="7"/>
    </row>
    <row r="24" spans="1:16" s="4" customFormat="1" x14ac:dyDescent="0.2">
      <c r="A24" s="29">
        <v>42200</v>
      </c>
      <c r="B24" s="19"/>
      <c r="C24" s="19"/>
      <c r="D24" s="11"/>
      <c r="E24" s="32">
        <f t="shared" si="0"/>
        <v>0</v>
      </c>
      <c r="F24" s="33">
        <f t="shared" si="1"/>
        <v>0</v>
      </c>
      <c r="G24" s="19"/>
      <c r="H24" s="19"/>
      <c r="I24" s="26">
        <f t="shared" si="2"/>
        <v>0</v>
      </c>
      <c r="J24" s="19"/>
      <c r="K24" s="19"/>
      <c r="L24" s="27">
        <f t="shared" si="3"/>
        <v>0</v>
      </c>
      <c r="M24" s="19"/>
      <c r="N24" s="19"/>
      <c r="O24" s="28">
        <f t="shared" si="5"/>
        <v>0</v>
      </c>
      <c r="P24" s="7"/>
    </row>
    <row r="25" spans="1:16" s="4" customFormat="1" x14ac:dyDescent="0.2">
      <c r="A25" s="29">
        <v>42201</v>
      </c>
      <c r="B25" s="19"/>
      <c r="C25" s="19"/>
      <c r="D25" s="11"/>
      <c r="E25" s="32">
        <f t="shared" si="0"/>
        <v>0</v>
      </c>
      <c r="F25" s="33">
        <f t="shared" si="1"/>
        <v>0</v>
      </c>
      <c r="G25" s="19"/>
      <c r="H25" s="19"/>
      <c r="I25" s="26">
        <f t="shared" si="2"/>
        <v>0</v>
      </c>
      <c r="J25" s="19"/>
      <c r="K25" s="19"/>
      <c r="L25" s="27">
        <f t="shared" si="3"/>
        <v>0</v>
      </c>
      <c r="M25" s="19"/>
      <c r="N25" s="19"/>
      <c r="O25" s="28">
        <f t="shared" si="5"/>
        <v>0</v>
      </c>
      <c r="P25" s="7"/>
    </row>
    <row r="26" spans="1:16" s="4" customFormat="1" x14ac:dyDescent="0.2">
      <c r="A26" s="29">
        <v>42202</v>
      </c>
      <c r="B26" s="19"/>
      <c r="C26" s="19"/>
      <c r="D26" s="11"/>
      <c r="E26" s="32">
        <f t="shared" si="0"/>
        <v>0</v>
      </c>
      <c r="F26" s="33">
        <f t="shared" si="1"/>
        <v>0</v>
      </c>
      <c r="G26" s="19"/>
      <c r="H26" s="19"/>
      <c r="I26" s="26">
        <f t="shared" si="2"/>
        <v>0</v>
      </c>
      <c r="J26" s="19"/>
      <c r="K26" s="19"/>
      <c r="L26" s="27">
        <f t="shared" si="3"/>
        <v>0</v>
      </c>
      <c r="M26" s="19"/>
      <c r="N26" s="19"/>
      <c r="O26" s="28">
        <f t="shared" si="5"/>
        <v>0</v>
      </c>
      <c r="P26" s="7"/>
    </row>
    <row r="27" spans="1:16" s="4" customFormat="1" x14ac:dyDescent="0.2">
      <c r="A27" s="29">
        <v>42203</v>
      </c>
      <c r="B27" s="19"/>
      <c r="C27" s="19"/>
      <c r="D27" s="67"/>
      <c r="E27" s="32">
        <f t="shared" si="0"/>
        <v>0</v>
      </c>
      <c r="F27" s="33">
        <f t="shared" si="1"/>
        <v>0</v>
      </c>
      <c r="G27" s="19"/>
      <c r="H27" s="19"/>
      <c r="I27" s="26">
        <f t="shared" si="2"/>
        <v>0</v>
      </c>
      <c r="J27" s="19"/>
      <c r="K27" s="19"/>
      <c r="L27" s="27">
        <f t="shared" si="3"/>
        <v>0</v>
      </c>
      <c r="M27" s="19"/>
      <c r="N27" s="19"/>
      <c r="O27" s="28">
        <f t="shared" si="5"/>
        <v>0</v>
      </c>
      <c r="P27" s="7"/>
    </row>
    <row r="28" spans="1:16" s="4" customFormat="1" x14ac:dyDescent="0.2">
      <c r="A28" s="29">
        <v>42204</v>
      </c>
      <c r="B28" s="19"/>
      <c r="C28" s="19"/>
      <c r="D28" s="11"/>
      <c r="E28" s="32">
        <f t="shared" si="0"/>
        <v>0</v>
      </c>
      <c r="F28" s="33">
        <f t="shared" si="1"/>
        <v>0</v>
      </c>
      <c r="G28" s="19"/>
      <c r="H28" s="19"/>
      <c r="I28" s="26">
        <f t="shared" si="2"/>
        <v>0</v>
      </c>
      <c r="J28" s="19"/>
      <c r="K28" s="19"/>
      <c r="L28" s="27">
        <f t="shared" si="3"/>
        <v>0</v>
      </c>
      <c r="M28" s="19"/>
      <c r="N28" s="19"/>
      <c r="O28" s="28">
        <f t="shared" si="5"/>
        <v>0</v>
      </c>
      <c r="P28" s="7"/>
    </row>
    <row r="29" spans="1:16" s="4" customFormat="1" x14ac:dyDescent="0.2">
      <c r="A29" s="29">
        <v>42205</v>
      </c>
      <c r="B29" s="19"/>
      <c r="C29" s="19"/>
      <c r="D29" s="11"/>
      <c r="E29" s="32">
        <f t="shared" si="0"/>
        <v>0</v>
      </c>
      <c r="F29" s="33">
        <f t="shared" si="1"/>
        <v>0</v>
      </c>
      <c r="G29" s="19"/>
      <c r="H29" s="19"/>
      <c r="I29" s="26">
        <f t="shared" si="2"/>
        <v>0</v>
      </c>
      <c r="J29" s="19"/>
      <c r="K29" s="19"/>
      <c r="L29" s="27">
        <f t="shared" si="3"/>
        <v>0</v>
      </c>
      <c r="M29" s="19"/>
      <c r="N29" s="19"/>
      <c r="O29" s="28">
        <f t="shared" si="5"/>
        <v>0</v>
      </c>
      <c r="P29" s="7"/>
    </row>
    <row r="30" spans="1:16" s="4" customFormat="1" x14ac:dyDescent="0.2">
      <c r="A30" s="29">
        <v>42206</v>
      </c>
      <c r="B30" s="19"/>
      <c r="C30" s="19"/>
      <c r="D30" s="11"/>
      <c r="E30" s="32">
        <f t="shared" si="0"/>
        <v>0</v>
      </c>
      <c r="F30" s="33">
        <f t="shared" si="1"/>
        <v>0</v>
      </c>
      <c r="G30" s="19"/>
      <c r="H30" s="19"/>
      <c r="I30" s="26">
        <f t="shared" si="2"/>
        <v>0</v>
      </c>
      <c r="J30" s="19"/>
      <c r="K30" s="19"/>
      <c r="L30" s="27">
        <f t="shared" si="3"/>
        <v>0</v>
      </c>
      <c r="M30" s="19"/>
      <c r="N30" s="19"/>
      <c r="O30" s="28">
        <f t="shared" si="5"/>
        <v>0</v>
      </c>
      <c r="P30" s="7"/>
    </row>
    <row r="31" spans="1:16" s="4" customFormat="1" x14ac:dyDescent="0.2">
      <c r="A31" s="29">
        <v>42207</v>
      </c>
      <c r="B31" s="19"/>
      <c r="C31" s="19"/>
      <c r="D31" s="11"/>
      <c r="E31" s="32">
        <f t="shared" si="0"/>
        <v>0</v>
      </c>
      <c r="F31" s="33">
        <f t="shared" si="1"/>
        <v>0</v>
      </c>
      <c r="G31" s="19"/>
      <c r="H31" s="19"/>
      <c r="I31" s="26">
        <f t="shared" si="2"/>
        <v>0</v>
      </c>
      <c r="J31" s="19"/>
      <c r="K31" s="19"/>
      <c r="L31" s="27">
        <f t="shared" si="3"/>
        <v>0</v>
      </c>
      <c r="M31" s="19"/>
      <c r="N31" s="19"/>
      <c r="O31" s="28">
        <f t="shared" si="5"/>
        <v>0</v>
      </c>
      <c r="P31" s="7"/>
    </row>
    <row r="32" spans="1:16" s="4" customFormat="1" x14ac:dyDescent="0.2">
      <c r="A32" s="29">
        <v>42208</v>
      </c>
      <c r="B32" s="19"/>
      <c r="C32" s="19"/>
      <c r="D32" s="11"/>
      <c r="E32" s="32">
        <f t="shared" si="0"/>
        <v>0</v>
      </c>
      <c r="F32" s="33">
        <f t="shared" si="1"/>
        <v>0</v>
      </c>
      <c r="G32" s="19"/>
      <c r="H32" s="19"/>
      <c r="I32" s="26">
        <f t="shared" si="2"/>
        <v>0</v>
      </c>
      <c r="J32" s="19"/>
      <c r="K32" s="19"/>
      <c r="L32" s="27">
        <f t="shared" si="3"/>
        <v>0</v>
      </c>
      <c r="M32" s="19"/>
      <c r="N32" s="19"/>
      <c r="O32" s="28">
        <f t="shared" si="5"/>
        <v>0</v>
      </c>
      <c r="P32" s="7"/>
    </row>
    <row r="33" spans="1:16" s="4" customFormat="1" x14ac:dyDescent="0.2">
      <c r="A33" s="29">
        <v>42209</v>
      </c>
      <c r="B33" s="19"/>
      <c r="C33" s="19"/>
      <c r="D33" s="11"/>
      <c r="E33" s="32">
        <f t="shared" si="0"/>
        <v>0</v>
      </c>
      <c r="F33" s="33">
        <f t="shared" si="1"/>
        <v>0</v>
      </c>
      <c r="G33" s="19"/>
      <c r="H33" s="19"/>
      <c r="I33" s="26">
        <f t="shared" si="2"/>
        <v>0</v>
      </c>
      <c r="J33" s="19"/>
      <c r="K33" s="19"/>
      <c r="L33" s="27">
        <f t="shared" si="3"/>
        <v>0</v>
      </c>
      <c r="M33" s="19"/>
      <c r="N33" s="19"/>
      <c r="O33" s="28">
        <f t="shared" si="5"/>
        <v>0</v>
      </c>
      <c r="P33" s="7"/>
    </row>
    <row r="34" spans="1:16" s="4" customFormat="1" x14ac:dyDescent="0.2">
      <c r="A34" s="29">
        <v>42210</v>
      </c>
      <c r="B34" s="19"/>
      <c r="C34" s="19"/>
      <c r="D34" s="11"/>
      <c r="E34" s="32">
        <f t="shared" si="0"/>
        <v>0</v>
      </c>
      <c r="F34" s="33">
        <f t="shared" si="1"/>
        <v>0</v>
      </c>
      <c r="G34" s="19"/>
      <c r="H34" s="19"/>
      <c r="I34" s="26">
        <f t="shared" si="2"/>
        <v>0</v>
      </c>
      <c r="J34" s="19"/>
      <c r="K34" s="19"/>
      <c r="L34" s="27">
        <f t="shared" si="3"/>
        <v>0</v>
      </c>
      <c r="M34" s="19"/>
      <c r="N34" s="19"/>
      <c r="O34" s="28">
        <f t="shared" si="5"/>
        <v>0</v>
      </c>
      <c r="P34" s="7"/>
    </row>
    <row r="35" spans="1:16" s="4" customFormat="1" x14ac:dyDescent="0.2">
      <c r="A35" s="29">
        <v>42211</v>
      </c>
      <c r="B35" s="19"/>
      <c r="C35" s="19"/>
      <c r="D35" s="11"/>
      <c r="E35" s="32">
        <f t="shared" si="0"/>
        <v>0</v>
      </c>
      <c r="F35" s="33">
        <f t="shared" si="1"/>
        <v>0</v>
      </c>
      <c r="G35" s="19"/>
      <c r="H35" s="19"/>
      <c r="I35" s="26">
        <f>(H35-G35)*1.5</f>
        <v>0</v>
      </c>
      <c r="J35" s="19"/>
      <c r="K35" s="19"/>
      <c r="L35" s="27">
        <f>(K35-J35)*2</f>
        <v>0</v>
      </c>
      <c r="M35" s="19"/>
      <c r="N35" s="19"/>
      <c r="O35" s="28">
        <f t="shared" si="5"/>
        <v>0</v>
      </c>
      <c r="P35" s="7"/>
    </row>
    <row r="36" spans="1:16" s="8" customFormat="1" x14ac:dyDescent="0.2">
      <c r="A36" s="29">
        <v>42212</v>
      </c>
      <c r="B36" s="19"/>
      <c r="C36" s="19"/>
      <c r="D36" s="11"/>
      <c r="E36" s="32">
        <f t="shared" si="0"/>
        <v>0</v>
      </c>
      <c r="F36" s="33">
        <f t="shared" si="1"/>
        <v>0</v>
      </c>
      <c r="G36" s="19"/>
      <c r="H36" s="19"/>
      <c r="I36" s="26">
        <f t="shared" si="2"/>
        <v>0</v>
      </c>
      <c r="J36" s="19"/>
      <c r="K36" s="19"/>
      <c r="L36" s="27">
        <f t="shared" si="3"/>
        <v>0</v>
      </c>
      <c r="M36" s="19"/>
      <c r="N36" s="19"/>
      <c r="O36" s="28">
        <f t="shared" si="5"/>
        <v>0</v>
      </c>
      <c r="P36" s="7"/>
    </row>
    <row r="37" spans="1:16" s="8" customFormat="1" x14ac:dyDescent="0.2">
      <c r="A37" s="29">
        <v>42213</v>
      </c>
      <c r="B37" s="19"/>
      <c r="C37" s="19"/>
      <c r="D37" s="12"/>
      <c r="E37" s="32">
        <f t="shared" ref="E37:E39" si="6">C37-B37</f>
        <v>0</v>
      </c>
      <c r="F37" s="33">
        <f t="shared" ref="F37:F39" si="7">IF(E37&gt;0,E37-$F$2,0)</f>
        <v>0</v>
      </c>
      <c r="G37" s="19"/>
      <c r="H37" s="19"/>
      <c r="I37" s="26">
        <f t="shared" ref="I37:I39" si="8">(H37-G37)*1.5</f>
        <v>0</v>
      </c>
      <c r="J37" s="19"/>
      <c r="K37" s="19"/>
      <c r="L37" s="27">
        <f t="shared" ref="L37:L39" si="9">(K37-J37)*2</f>
        <v>0</v>
      </c>
      <c r="M37" s="19"/>
      <c r="N37" s="19"/>
      <c r="O37" s="28">
        <f t="shared" ref="O37:O39" si="10">N37-M37</f>
        <v>0</v>
      </c>
      <c r="P37" s="7"/>
    </row>
    <row r="38" spans="1:16" s="8" customFormat="1" x14ac:dyDescent="0.2">
      <c r="A38" s="29">
        <v>42214</v>
      </c>
      <c r="B38" s="19"/>
      <c r="C38" s="19"/>
      <c r="D38" s="12"/>
      <c r="E38" s="32">
        <f t="shared" si="6"/>
        <v>0</v>
      </c>
      <c r="F38" s="33">
        <f t="shared" si="7"/>
        <v>0</v>
      </c>
      <c r="G38" s="19"/>
      <c r="H38" s="19"/>
      <c r="I38" s="26">
        <f t="shared" si="8"/>
        <v>0</v>
      </c>
      <c r="J38" s="19"/>
      <c r="K38" s="19"/>
      <c r="L38" s="27">
        <f t="shared" si="9"/>
        <v>0</v>
      </c>
      <c r="M38" s="19"/>
      <c r="N38" s="19"/>
      <c r="O38" s="28">
        <f t="shared" si="10"/>
        <v>0</v>
      </c>
      <c r="P38" s="7"/>
    </row>
    <row r="39" spans="1:16" s="8" customFormat="1" x14ac:dyDescent="0.2">
      <c r="A39" s="29">
        <v>42215</v>
      </c>
      <c r="B39" s="19"/>
      <c r="C39" s="19"/>
      <c r="D39" s="12"/>
      <c r="E39" s="32">
        <f t="shared" si="6"/>
        <v>0</v>
      </c>
      <c r="F39" s="33">
        <f t="shared" si="7"/>
        <v>0</v>
      </c>
      <c r="G39" s="19"/>
      <c r="H39" s="19"/>
      <c r="I39" s="26">
        <f t="shared" si="8"/>
        <v>0</v>
      </c>
      <c r="J39" s="19"/>
      <c r="K39" s="19"/>
      <c r="L39" s="27">
        <f t="shared" si="9"/>
        <v>0</v>
      </c>
      <c r="M39" s="19"/>
      <c r="N39" s="19"/>
      <c r="O39" s="28">
        <f t="shared" si="10"/>
        <v>0</v>
      </c>
      <c r="P39" s="7"/>
    </row>
    <row r="40" spans="1:16" x14ac:dyDescent="0.2">
      <c r="A40" s="29"/>
      <c r="B40" s="19"/>
      <c r="C40" s="19"/>
      <c r="D40" s="12"/>
      <c r="E40" s="20"/>
      <c r="F40" s="25"/>
      <c r="G40" s="19"/>
      <c r="H40" s="19"/>
      <c r="I40" s="26"/>
      <c r="J40" s="19"/>
      <c r="K40" s="19"/>
      <c r="L40" s="27"/>
      <c r="M40" s="19"/>
      <c r="N40" s="19"/>
      <c r="O40" s="28"/>
      <c r="P40" s="12"/>
    </row>
    <row r="41" spans="1:16" ht="13.5" thickBot="1" x14ac:dyDescent="0.25">
      <c r="I41" s="21"/>
    </row>
    <row r="42" spans="1:16" x14ac:dyDescent="0.2">
      <c r="A42" s="46" t="s">
        <v>22</v>
      </c>
      <c r="B42" s="47"/>
      <c r="C42" s="49">
        <f ca="1">SUM(F9:F40)+K2</f>
        <v>0</v>
      </c>
      <c r="G42" s="66"/>
    </row>
    <row r="43" spans="1:16" x14ac:dyDescent="0.2">
      <c r="A43" s="48" t="s">
        <v>24</v>
      </c>
      <c r="B43" s="4"/>
      <c r="C43" s="50">
        <f ca="1">SUM(I9:I40)+SUM(L9:L40)+K3</f>
        <v>0</v>
      </c>
      <c r="D43" s="9"/>
      <c r="E43" s="9"/>
      <c r="G43" s="64"/>
    </row>
    <row r="44" spans="1:16" x14ac:dyDescent="0.2">
      <c r="A44" s="48" t="s">
        <v>26</v>
      </c>
      <c r="B44" s="4"/>
      <c r="C44" s="50">
        <f>SUM(O9:O40)+K4</f>
        <v>0</v>
      </c>
      <c r="D44" s="9"/>
      <c r="G44" s="54"/>
    </row>
    <row r="45" spans="1:16" x14ac:dyDescent="0.2">
      <c r="A45" s="48" t="s">
        <v>28</v>
      </c>
      <c r="B45" s="4"/>
      <c r="C45" s="50">
        <v>0</v>
      </c>
      <c r="D45" s="9"/>
      <c r="F45" s="3"/>
      <c r="G45" s="22"/>
    </row>
    <row r="46" spans="1:16" ht="13.5" thickBot="1" x14ac:dyDescent="0.25">
      <c r="A46" s="51" t="s">
        <v>29</v>
      </c>
      <c r="B46" s="52"/>
      <c r="C46" s="53">
        <f ca="1">C42+C45</f>
        <v>0</v>
      </c>
      <c r="D46" s="9"/>
      <c r="F46" s="3"/>
    </row>
    <row r="47" spans="1:16" ht="13.5" thickBot="1" x14ac:dyDescent="0.25">
      <c r="A47" s="51" t="s">
        <v>30</v>
      </c>
      <c r="B47" s="52"/>
      <c r="C47" s="53">
        <f ca="1">C43-C44-C45</f>
        <v>0</v>
      </c>
      <c r="D47" s="63"/>
      <c r="F47" s="3"/>
    </row>
    <row r="48" spans="1:16" x14ac:dyDescent="0.2">
      <c r="F48" s="3"/>
    </row>
    <row r="49" spans="1:4" ht="38.25" x14ac:dyDescent="0.2">
      <c r="A49" s="68" t="s">
        <v>31</v>
      </c>
      <c r="B49" s="54">
        <f ca="1">Desember!G44</f>
        <v>0</v>
      </c>
      <c r="C49" s="64">
        <f ca="1">Desember!G43</f>
        <v>0</v>
      </c>
      <c r="D49" s="65">
        <f ca="1">MINUTE(C49)</f>
        <v>0</v>
      </c>
    </row>
  </sheetData>
  <conditionalFormatting sqref="A9:P40">
    <cfRule type="expression" dxfId="11" priority="2">
      <formula>WEEKDAY($A9,2)&gt;5</formula>
    </cfRule>
  </conditionalFormatting>
  <pageMargins left="0.78740157480314965" right="0.78740157480314965" top="0.39370078740157483" bottom="0.98425196850393704" header="0.51181102362204722" footer="0.51181102362204722"/>
  <pageSetup paperSize="9" orientation="landscape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D9CB2C0-D171-41B9-AA34-DC2A44BD47DB}">
            <xm:f>MATCH(A9,Helligdager!$B$1:$B$15,0)</xm:f>
            <x14:dxf>
              <font>
                <color rgb="FFFF0000"/>
              </font>
            </x14:dxf>
          </x14:cfRule>
          <xm:sqref>A9:A40 B9:O39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2C5D1-2BAF-491C-AF4D-DDA327579DA1}">
  <dimension ref="A1:Q49"/>
  <sheetViews>
    <sheetView workbookViewId="0">
      <selection sqref="A1:G6"/>
    </sheetView>
  </sheetViews>
  <sheetFormatPr baseColWidth="10" defaultColWidth="18.140625" defaultRowHeight="12.75" x14ac:dyDescent="0.2"/>
  <cols>
    <col min="1" max="1" width="15" style="3" customWidth="1"/>
    <col min="2" max="2" width="9.5703125" style="3" customWidth="1"/>
    <col min="3" max="3" width="6.7109375" style="15" customWidth="1"/>
    <col min="4" max="4" width="7.42578125" style="3" bestFit="1" customWidth="1"/>
    <col min="5" max="5" width="12.42578125" style="3" bestFit="1" customWidth="1"/>
    <col min="6" max="6" width="14.28515625" style="15" customWidth="1"/>
    <col min="7" max="7" width="8.5703125" style="3" customWidth="1"/>
    <col min="8" max="8" width="8.140625" style="3" customWidth="1"/>
    <col min="9" max="9" width="11.7109375" style="3" customWidth="1"/>
    <col min="10" max="10" width="8.140625" style="3" customWidth="1"/>
    <col min="11" max="11" width="7" style="3" customWidth="1"/>
    <col min="12" max="12" width="18.140625" style="3"/>
    <col min="13" max="13" width="10.140625" style="3" customWidth="1"/>
    <col min="14" max="15" width="18.140625" style="3"/>
    <col min="16" max="16" width="59.5703125" style="3" bestFit="1" customWidth="1"/>
    <col min="17" max="16384" width="18.140625" style="3"/>
  </cols>
  <sheetData>
    <row r="1" spans="1:17" x14ac:dyDescent="0.2">
      <c r="A1" s="1" t="s">
        <v>49</v>
      </c>
      <c r="B1" s="2"/>
      <c r="C1" s="13"/>
      <c r="D1" s="2"/>
      <c r="E1" s="59">
        <f>A9</f>
        <v>42216</v>
      </c>
      <c r="F1" s="17"/>
      <c r="G1" s="2"/>
      <c r="H1" s="2"/>
      <c r="O1" s="3" t="s">
        <v>0</v>
      </c>
      <c r="P1" s="3" t="s">
        <v>1</v>
      </c>
    </row>
    <row r="2" spans="1:17" x14ac:dyDescent="0.2">
      <c r="A2" s="1" t="s">
        <v>47</v>
      </c>
      <c r="B2" s="18"/>
      <c r="D2" s="13"/>
      <c r="E2" s="71" t="s">
        <v>48</v>
      </c>
      <c r="F2" s="22">
        <v>0.3125</v>
      </c>
      <c r="G2" s="60"/>
      <c r="H2" s="5" t="s">
        <v>2</v>
      </c>
      <c r="K2" s="24">
        <f ca="1">INDIRECT(TEXT($E$1-1,"mmmm")&amp;"!C46")</f>
        <v>0</v>
      </c>
      <c r="M2" s="5" t="s">
        <v>3</v>
      </c>
      <c r="O2" s="54">
        <v>0</v>
      </c>
      <c r="P2" s="54">
        <f ca="1">INDIRECT(TEXT($E$1-1,"mmmm") &amp; "!P2")-O2</f>
        <v>25</v>
      </c>
    </row>
    <row r="3" spans="1:17" x14ac:dyDescent="0.2">
      <c r="A3" s="1" t="s">
        <v>6</v>
      </c>
      <c r="B3" s="2"/>
      <c r="C3" s="13"/>
      <c r="D3" s="2"/>
      <c r="E3" s="2"/>
      <c r="F3" s="22"/>
      <c r="H3" s="5" t="s">
        <v>4</v>
      </c>
      <c r="K3" s="24">
        <f ca="1">INDIRECT(TEXT($E$1-1,"mmmm")&amp;"!C47")</f>
        <v>0</v>
      </c>
      <c r="M3" s="5" t="s">
        <v>5</v>
      </c>
      <c r="O3" s="54">
        <v>0</v>
      </c>
      <c r="P3" s="54">
        <f ca="1">INDIRECT(TEXT($E$1-1,"mmmm") &amp; "!P3")-O3</f>
        <v>5</v>
      </c>
    </row>
    <row r="4" spans="1:17" x14ac:dyDescent="0.2">
      <c r="A4" s="1" t="s">
        <v>7</v>
      </c>
      <c r="B4" s="4"/>
      <c r="C4" s="14"/>
      <c r="D4" s="4"/>
      <c r="E4" s="4"/>
      <c r="F4" s="16"/>
      <c r="G4" s="5"/>
      <c r="H4" s="4"/>
      <c r="I4" s="1"/>
      <c r="M4" s="3" t="s">
        <v>9</v>
      </c>
      <c r="O4" s="54">
        <v>0</v>
      </c>
      <c r="P4" s="54">
        <f ca="1">INDIRECT(TEXT($E$1-1,"mmmm") &amp; "!P4")-O4</f>
        <v>14</v>
      </c>
    </row>
    <row r="5" spans="1:17" x14ac:dyDescent="0.2">
      <c r="A5" s="1"/>
      <c r="B5" s="4"/>
      <c r="C5" s="14"/>
      <c r="D5" s="4"/>
      <c r="E5" s="4"/>
      <c r="F5" s="16"/>
      <c r="G5" s="5"/>
      <c r="H5" s="4"/>
      <c r="I5" s="1"/>
      <c r="M5" s="3" t="s">
        <v>10</v>
      </c>
      <c r="O5" s="54">
        <v>0</v>
      </c>
      <c r="P5" s="54">
        <f ca="1">INDIRECT(TEXT($E$1-1,"mmmm") &amp; "!P5")-O5</f>
        <v>10</v>
      </c>
    </row>
    <row r="6" spans="1:17" x14ac:dyDescent="0.2">
      <c r="A6" s="1"/>
      <c r="B6" s="4"/>
      <c r="C6" s="14"/>
      <c r="D6" s="4"/>
      <c r="E6" s="4"/>
      <c r="F6" s="16"/>
      <c r="G6" s="5"/>
      <c r="H6" s="4"/>
      <c r="I6" s="1"/>
      <c r="M6" s="3" t="s">
        <v>11</v>
      </c>
      <c r="O6" s="54">
        <v>0</v>
      </c>
      <c r="P6" s="54">
        <f ca="1">INDIRECT(TEXT($E$1-1,"mmmm") &amp; "!P6")-O6</f>
        <v>6</v>
      </c>
      <c r="Q6" s="8"/>
    </row>
    <row r="7" spans="1:17" x14ac:dyDescent="0.2">
      <c r="J7" s="6"/>
    </row>
    <row r="8" spans="1:17" s="2" customFormat="1" ht="13.5" thickBot="1" x14ac:dyDescent="0.25">
      <c r="A8" s="38" t="s">
        <v>12</v>
      </c>
      <c r="B8" s="39" t="s">
        <v>13</v>
      </c>
      <c r="C8" s="40" t="s">
        <v>14</v>
      </c>
      <c r="D8" s="40" t="s">
        <v>15</v>
      </c>
      <c r="E8" s="41" t="s">
        <v>16</v>
      </c>
      <c r="F8" s="42" t="s">
        <v>17</v>
      </c>
      <c r="G8" s="39" t="s">
        <v>13</v>
      </c>
      <c r="H8" s="40" t="s">
        <v>14</v>
      </c>
      <c r="I8" s="43" t="s">
        <v>18</v>
      </c>
      <c r="J8" s="39" t="s">
        <v>13</v>
      </c>
      <c r="K8" s="40" t="s">
        <v>14</v>
      </c>
      <c r="L8" s="44" t="s">
        <v>19</v>
      </c>
      <c r="M8" s="39" t="s">
        <v>13</v>
      </c>
      <c r="N8" s="40" t="s">
        <v>14</v>
      </c>
      <c r="O8" s="45" t="s">
        <v>20</v>
      </c>
      <c r="P8" s="40" t="s">
        <v>21</v>
      </c>
    </row>
    <row r="9" spans="1:17" s="2" customFormat="1" x14ac:dyDescent="0.2">
      <c r="A9" s="29">
        <v>42216</v>
      </c>
      <c r="B9" s="30"/>
      <c r="C9" s="30"/>
      <c r="D9" s="31"/>
      <c r="E9" s="32">
        <f t="shared" ref="E9:E36" si="0">C9-B9</f>
        <v>0</v>
      </c>
      <c r="F9" s="33">
        <f t="shared" ref="F9:F36" si="1">IF(E9&gt;0,E9-$F$2,0)</f>
        <v>0</v>
      </c>
      <c r="G9" s="30"/>
      <c r="H9" s="30"/>
      <c r="I9" s="34">
        <f t="shared" ref="I9:I36" si="2">(H9-G9)*1.5</f>
        <v>0</v>
      </c>
      <c r="J9" s="30"/>
      <c r="K9" s="30"/>
      <c r="L9" s="35">
        <f t="shared" ref="L9:L36" si="3">(K9-J9)*2</f>
        <v>0</v>
      </c>
      <c r="M9" s="30"/>
      <c r="N9" s="30"/>
      <c r="O9" s="36">
        <f t="shared" ref="O9:O10" si="4">N9-M9</f>
        <v>0</v>
      </c>
      <c r="P9" s="37"/>
      <c r="Q9" s="58"/>
    </row>
    <row r="10" spans="1:17" s="2" customFormat="1" x14ac:dyDescent="0.2">
      <c r="A10" s="29">
        <v>42217</v>
      </c>
      <c r="B10" s="19"/>
      <c r="C10" s="19"/>
      <c r="D10" s="10"/>
      <c r="E10" s="32">
        <f t="shared" si="0"/>
        <v>0</v>
      </c>
      <c r="F10" s="33">
        <f t="shared" si="1"/>
        <v>0</v>
      </c>
      <c r="G10" s="19"/>
      <c r="H10" s="19"/>
      <c r="I10" s="26">
        <f t="shared" si="2"/>
        <v>0</v>
      </c>
      <c r="J10" s="19"/>
      <c r="K10" s="19"/>
      <c r="L10" s="27">
        <f t="shared" si="3"/>
        <v>0</v>
      </c>
      <c r="M10" s="30"/>
      <c r="N10" s="30"/>
      <c r="O10" s="28">
        <f t="shared" si="4"/>
        <v>0</v>
      </c>
      <c r="P10" s="7"/>
    </row>
    <row r="11" spans="1:17" s="4" customFormat="1" x14ac:dyDescent="0.2">
      <c r="A11" s="29">
        <v>42218</v>
      </c>
      <c r="B11" s="19"/>
      <c r="C11" s="19"/>
      <c r="D11" s="10"/>
      <c r="E11" s="32">
        <f t="shared" si="0"/>
        <v>0</v>
      </c>
      <c r="F11" s="33">
        <f t="shared" si="1"/>
        <v>0</v>
      </c>
      <c r="G11" s="19"/>
      <c r="H11" s="19"/>
      <c r="I11" s="26">
        <f t="shared" si="2"/>
        <v>0</v>
      </c>
      <c r="J11" s="19"/>
      <c r="K11" s="19"/>
      <c r="L11" s="27">
        <f t="shared" si="3"/>
        <v>0</v>
      </c>
      <c r="M11" s="30"/>
      <c r="N11" s="30"/>
      <c r="O11" s="28">
        <f>N11-M11</f>
        <v>0</v>
      </c>
      <c r="P11" s="7"/>
    </row>
    <row r="12" spans="1:17" s="4" customFormat="1" x14ac:dyDescent="0.2">
      <c r="A12" s="29">
        <v>42219</v>
      </c>
      <c r="B12" s="19"/>
      <c r="C12" s="19"/>
      <c r="D12" s="10"/>
      <c r="E12" s="32">
        <f t="shared" si="0"/>
        <v>0</v>
      </c>
      <c r="F12" s="33">
        <f t="shared" si="1"/>
        <v>0</v>
      </c>
      <c r="G12" s="19"/>
      <c r="H12" s="19"/>
      <c r="I12" s="26">
        <f t="shared" si="2"/>
        <v>0</v>
      </c>
      <c r="J12" s="19"/>
      <c r="K12" s="19"/>
      <c r="L12" s="27">
        <f t="shared" si="3"/>
        <v>0</v>
      </c>
      <c r="M12" s="19"/>
      <c r="N12" s="19"/>
      <c r="O12" s="28">
        <f>N12-M12</f>
        <v>0</v>
      </c>
      <c r="P12" s="7"/>
    </row>
    <row r="13" spans="1:17" s="4" customFormat="1" x14ac:dyDescent="0.2">
      <c r="A13" s="29">
        <v>42220</v>
      </c>
      <c r="B13" s="19"/>
      <c r="C13" s="19"/>
      <c r="D13" s="10"/>
      <c r="E13" s="32">
        <f t="shared" si="0"/>
        <v>0</v>
      </c>
      <c r="F13" s="33">
        <f t="shared" si="1"/>
        <v>0</v>
      </c>
      <c r="G13" s="19"/>
      <c r="H13" s="19"/>
      <c r="I13" s="26">
        <f t="shared" si="2"/>
        <v>0</v>
      </c>
      <c r="J13" s="19"/>
      <c r="K13" s="19"/>
      <c r="L13" s="27">
        <f t="shared" si="3"/>
        <v>0</v>
      </c>
      <c r="M13" s="19"/>
      <c r="N13" s="19"/>
      <c r="O13" s="28">
        <f>N13-M13</f>
        <v>0</v>
      </c>
      <c r="P13" s="23"/>
    </row>
    <row r="14" spans="1:17" s="4" customFormat="1" x14ac:dyDescent="0.2">
      <c r="A14" s="29">
        <v>42221</v>
      </c>
      <c r="B14" s="19"/>
      <c r="C14" s="19"/>
      <c r="D14" s="56"/>
      <c r="E14" s="32">
        <f t="shared" si="0"/>
        <v>0</v>
      </c>
      <c r="F14" s="33">
        <f t="shared" si="1"/>
        <v>0</v>
      </c>
      <c r="G14" s="19"/>
      <c r="H14" s="19"/>
      <c r="I14" s="26">
        <f t="shared" si="2"/>
        <v>0</v>
      </c>
      <c r="J14" s="19"/>
      <c r="K14" s="19"/>
      <c r="L14" s="27">
        <f t="shared" si="3"/>
        <v>0</v>
      </c>
      <c r="M14" s="19"/>
      <c r="N14" s="19"/>
      <c r="O14" s="28">
        <f t="shared" ref="O14:O36" si="5">N14-M14</f>
        <v>0</v>
      </c>
      <c r="P14" s="7"/>
    </row>
    <row r="15" spans="1:17" s="4" customFormat="1" x14ac:dyDescent="0.2">
      <c r="A15" s="29">
        <v>42222</v>
      </c>
      <c r="B15" s="19"/>
      <c r="C15" s="19"/>
      <c r="D15" s="10"/>
      <c r="E15" s="32">
        <f t="shared" si="0"/>
        <v>0</v>
      </c>
      <c r="F15" s="33">
        <f t="shared" si="1"/>
        <v>0</v>
      </c>
      <c r="G15" s="19"/>
      <c r="H15" s="19"/>
      <c r="I15" s="26">
        <f t="shared" si="2"/>
        <v>0</v>
      </c>
      <c r="J15" s="19"/>
      <c r="K15" s="19"/>
      <c r="L15" s="27">
        <f t="shared" si="3"/>
        <v>0</v>
      </c>
      <c r="M15" s="19"/>
      <c r="N15" s="19"/>
      <c r="O15" s="28">
        <f t="shared" si="5"/>
        <v>0</v>
      </c>
      <c r="P15" s="7"/>
    </row>
    <row r="16" spans="1:17" s="4" customFormat="1" x14ac:dyDescent="0.2">
      <c r="A16" s="29">
        <v>42223</v>
      </c>
      <c r="B16" s="19"/>
      <c r="C16" s="19"/>
      <c r="D16" s="56"/>
      <c r="E16" s="32">
        <f t="shared" si="0"/>
        <v>0</v>
      </c>
      <c r="F16" s="33">
        <f t="shared" si="1"/>
        <v>0</v>
      </c>
      <c r="G16" s="19"/>
      <c r="H16" s="19"/>
      <c r="I16" s="26">
        <f t="shared" si="2"/>
        <v>0</v>
      </c>
      <c r="J16" s="19"/>
      <c r="K16" s="19"/>
      <c r="L16" s="27">
        <f t="shared" si="3"/>
        <v>0</v>
      </c>
      <c r="M16" s="19"/>
      <c r="N16" s="19"/>
      <c r="O16" s="28">
        <f t="shared" si="5"/>
        <v>0</v>
      </c>
      <c r="P16" s="7"/>
    </row>
    <row r="17" spans="1:16" s="4" customFormat="1" x14ac:dyDescent="0.2">
      <c r="A17" s="29">
        <v>42224</v>
      </c>
      <c r="B17" s="19"/>
      <c r="C17" s="19"/>
      <c r="D17" s="11"/>
      <c r="E17" s="32">
        <f t="shared" si="0"/>
        <v>0</v>
      </c>
      <c r="F17" s="33">
        <f t="shared" si="1"/>
        <v>0</v>
      </c>
      <c r="G17" s="19"/>
      <c r="H17" s="19"/>
      <c r="I17" s="26">
        <f t="shared" si="2"/>
        <v>0</v>
      </c>
      <c r="J17" s="19"/>
      <c r="K17" s="19"/>
      <c r="L17" s="27">
        <f t="shared" si="3"/>
        <v>0</v>
      </c>
      <c r="M17" s="30"/>
      <c r="N17" s="30"/>
      <c r="O17" s="28">
        <f t="shared" si="5"/>
        <v>0</v>
      </c>
      <c r="P17" s="7"/>
    </row>
    <row r="18" spans="1:16" s="4" customFormat="1" x14ac:dyDescent="0.2">
      <c r="A18" s="29">
        <v>42225</v>
      </c>
      <c r="B18" s="19"/>
      <c r="C18" s="19"/>
      <c r="D18" s="10"/>
      <c r="E18" s="32">
        <f t="shared" si="0"/>
        <v>0</v>
      </c>
      <c r="F18" s="33">
        <f t="shared" si="1"/>
        <v>0</v>
      </c>
      <c r="G18" s="19"/>
      <c r="H18" s="19"/>
      <c r="I18" s="26">
        <f t="shared" si="2"/>
        <v>0</v>
      </c>
      <c r="J18" s="19"/>
      <c r="K18" s="19"/>
      <c r="L18" s="27">
        <f t="shared" si="3"/>
        <v>0</v>
      </c>
      <c r="M18" s="30"/>
      <c r="N18" s="30"/>
      <c r="O18" s="28">
        <f t="shared" si="5"/>
        <v>0</v>
      </c>
      <c r="P18" s="7"/>
    </row>
    <row r="19" spans="1:16" s="4" customFormat="1" x14ac:dyDescent="0.2">
      <c r="A19" s="29">
        <v>42226</v>
      </c>
      <c r="B19" s="19"/>
      <c r="C19" s="19"/>
      <c r="D19" s="11"/>
      <c r="E19" s="32">
        <f t="shared" si="0"/>
        <v>0</v>
      </c>
      <c r="F19" s="33">
        <f t="shared" si="1"/>
        <v>0</v>
      </c>
      <c r="G19" s="19"/>
      <c r="H19" s="19"/>
      <c r="I19" s="26">
        <f t="shared" si="2"/>
        <v>0</v>
      </c>
      <c r="J19" s="19"/>
      <c r="K19" s="19"/>
      <c r="L19" s="27">
        <f t="shared" si="3"/>
        <v>0</v>
      </c>
      <c r="M19" s="19"/>
      <c r="N19" s="19"/>
      <c r="O19" s="28">
        <f t="shared" si="5"/>
        <v>0</v>
      </c>
      <c r="P19" s="7"/>
    </row>
    <row r="20" spans="1:16" s="4" customFormat="1" x14ac:dyDescent="0.2">
      <c r="A20" s="29">
        <v>42227</v>
      </c>
      <c r="B20" s="19"/>
      <c r="C20" s="19"/>
      <c r="D20" s="10"/>
      <c r="E20" s="32">
        <f t="shared" si="0"/>
        <v>0</v>
      </c>
      <c r="F20" s="33">
        <f t="shared" si="1"/>
        <v>0</v>
      </c>
      <c r="G20" s="19"/>
      <c r="H20" s="19"/>
      <c r="I20" s="26">
        <f t="shared" si="2"/>
        <v>0</v>
      </c>
      <c r="J20" s="19"/>
      <c r="K20" s="19"/>
      <c r="L20" s="27">
        <f t="shared" si="3"/>
        <v>0</v>
      </c>
      <c r="M20" s="19"/>
      <c r="N20" s="19"/>
      <c r="O20" s="28">
        <f t="shared" si="5"/>
        <v>0</v>
      </c>
      <c r="P20" s="7"/>
    </row>
    <row r="21" spans="1:16" s="4" customFormat="1" x14ac:dyDescent="0.2">
      <c r="A21" s="29">
        <v>42228</v>
      </c>
      <c r="B21" s="19"/>
      <c r="C21" s="19"/>
      <c r="D21" s="11"/>
      <c r="E21" s="32">
        <f t="shared" si="0"/>
        <v>0</v>
      </c>
      <c r="F21" s="33">
        <f t="shared" si="1"/>
        <v>0</v>
      </c>
      <c r="G21" s="19"/>
      <c r="H21" s="19"/>
      <c r="I21" s="26">
        <f t="shared" si="2"/>
        <v>0</v>
      </c>
      <c r="J21" s="19"/>
      <c r="K21" s="19"/>
      <c r="L21" s="27">
        <f t="shared" si="3"/>
        <v>0</v>
      </c>
      <c r="M21" s="19"/>
      <c r="N21" s="19"/>
      <c r="O21" s="28">
        <f t="shared" si="5"/>
        <v>0</v>
      </c>
      <c r="P21" s="7"/>
    </row>
    <row r="22" spans="1:16" s="4" customFormat="1" x14ac:dyDescent="0.2">
      <c r="A22" s="29">
        <v>42229</v>
      </c>
      <c r="B22" s="19"/>
      <c r="C22" s="19"/>
      <c r="D22" s="11"/>
      <c r="E22" s="32">
        <f t="shared" si="0"/>
        <v>0</v>
      </c>
      <c r="F22" s="33">
        <f t="shared" si="1"/>
        <v>0</v>
      </c>
      <c r="G22" s="19"/>
      <c r="H22" s="19"/>
      <c r="I22" s="26">
        <f t="shared" si="2"/>
        <v>0</v>
      </c>
      <c r="J22" s="19"/>
      <c r="K22" s="19"/>
      <c r="L22" s="27">
        <f t="shared" si="3"/>
        <v>0</v>
      </c>
      <c r="M22" s="19"/>
      <c r="N22" s="19"/>
      <c r="O22" s="28">
        <f t="shared" si="5"/>
        <v>0</v>
      </c>
      <c r="P22" s="7"/>
    </row>
    <row r="23" spans="1:16" s="4" customFormat="1" x14ac:dyDescent="0.2">
      <c r="A23" s="29">
        <v>42230</v>
      </c>
      <c r="B23" s="19"/>
      <c r="C23" s="19"/>
      <c r="D23" s="11"/>
      <c r="E23" s="32">
        <f t="shared" si="0"/>
        <v>0</v>
      </c>
      <c r="F23" s="33">
        <f t="shared" si="1"/>
        <v>0</v>
      </c>
      <c r="G23" s="19"/>
      <c r="H23" s="19"/>
      <c r="I23" s="26">
        <f t="shared" si="2"/>
        <v>0</v>
      </c>
      <c r="J23" s="19"/>
      <c r="K23" s="19"/>
      <c r="L23" s="27">
        <f t="shared" si="3"/>
        <v>0</v>
      </c>
      <c r="M23" s="19"/>
      <c r="N23" s="19"/>
      <c r="O23" s="28">
        <f t="shared" si="5"/>
        <v>0</v>
      </c>
      <c r="P23" s="7"/>
    </row>
    <row r="24" spans="1:16" s="4" customFormat="1" x14ac:dyDescent="0.2">
      <c r="A24" s="29">
        <v>42231</v>
      </c>
      <c r="B24" s="19"/>
      <c r="C24" s="19"/>
      <c r="D24" s="11"/>
      <c r="E24" s="32">
        <f t="shared" si="0"/>
        <v>0</v>
      </c>
      <c r="F24" s="33">
        <f t="shared" si="1"/>
        <v>0</v>
      </c>
      <c r="G24" s="19"/>
      <c r="H24" s="19"/>
      <c r="I24" s="26">
        <f t="shared" si="2"/>
        <v>0</v>
      </c>
      <c r="J24" s="19"/>
      <c r="K24" s="19"/>
      <c r="L24" s="27">
        <f t="shared" si="3"/>
        <v>0</v>
      </c>
      <c r="M24" s="19"/>
      <c r="N24" s="19"/>
      <c r="O24" s="28">
        <f t="shared" si="5"/>
        <v>0</v>
      </c>
      <c r="P24" s="7"/>
    </row>
    <row r="25" spans="1:16" s="4" customFormat="1" x14ac:dyDescent="0.2">
      <c r="A25" s="29">
        <v>42232</v>
      </c>
      <c r="B25" s="19"/>
      <c r="C25" s="19"/>
      <c r="D25" s="11"/>
      <c r="E25" s="32">
        <f t="shared" si="0"/>
        <v>0</v>
      </c>
      <c r="F25" s="33">
        <f t="shared" si="1"/>
        <v>0</v>
      </c>
      <c r="G25" s="19"/>
      <c r="H25" s="19"/>
      <c r="I25" s="26">
        <f t="shared" si="2"/>
        <v>0</v>
      </c>
      <c r="J25" s="19"/>
      <c r="K25" s="19"/>
      <c r="L25" s="27">
        <f t="shared" si="3"/>
        <v>0</v>
      </c>
      <c r="M25" s="19"/>
      <c r="N25" s="19"/>
      <c r="O25" s="28">
        <f t="shared" si="5"/>
        <v>0</v>
      </c>
      <c r="P25" s="7"/>
    </row>
    <row r="26" spans="1:16" s="4" customFormat="1" x14ac:dyDescent="0.2">
      <c r="A26" s="29">
        <v>42233</v>
      </c>
      <c r="B26" s="19"/>
      <c r="C26" s="19"/>
      <c r="D26" s="11"/>
      <c r="E26" s="32">
        <f t="shared" si="0"/>
        <v>0</v>
      </c>
      <c r="F26" s="33">
        <f t="shared" si="1"/>
        <v>0</v>
      </c>
      <c r="G26" s="19"/>
      <c r="H26" s="19"/>
      <c r="I26" s="26">
        <f t="shared" si="2"/>
        <v>0</v>
      </c>
      <c r="J26" s="19"/>
      <c r="K26" s="19"/>
      <c r="L26" s="27">
        <f t="shared" si="3"/>
        <v>0</v>
      </c>
      <c r="M26" s="19"/>
      <c r="N26" s="19"/>
      <c r="O26" s="28">
        <f t="shared" si="5"/>
        <v>0</v>
      </c>
      <c r="P26" s="7"/>
    </row>
    <row r="27" spans="1:16" s="4" customFormat="1" x14ac:dyDescent="0.2">
      <c r="A27" s="29">
        <v>42234</v>
      </c>
      <c r="B27" s="19"/>
      <c r="C27" s="19"/>
      <c r="D27" s="67"/>
      <c r="E27" s="32">
        <f t="shared" si="0"/>
        <v>0</v>
      </c>
      <c r="F27" s="33">
        <f t="shared" si="1"/>
        <v>0</v>
      </c>
      <c r="G27" s="19"/>
      <c r="H27" s="19"/>
      <c r="I27" s="26">
        <f t="shared" si="2"/>
        <v>0</v>
      </c>
      <c r="J27" s="19"/>
      <c r="K27" s="19"/>
      <c r="L27" s="27">
        <f t="shared" si="3"/>
        <v>0</v>
      </c>
      <c r="M27" s="19"/>
      <c r="N27" s="19"/>
      <c r="O27" s="28">
        <f t="shared" si="5"/>
        <v>0</v>
      </c>
      <c r="P27" s="7"/>
    </row>
    <row r="28" spans="1:16" s="4" customFormat="1" x14ac:dyDescent="0.2">
      <c r="A28" s="29">
        <v>42235</v>
      </c>
      <c r="B28" s="19"/>
      <c r="C28" s="19"/>
      <c r="D28" s="11"/>
      <c r="E28" s="32">
        <f t="shared" si="0"/>
        <v>0</v>
      </c>
      <c r="F28" s="33">
        <f t="shared" si="1"/>
        <v>0</v>
      </c>
      <c r="G28" s="19"/>
      <c r="H28" s="19"/>
      <c r="I28" s="26">
        <f t="shared" si="2"/>
        <v>0</v>
      </c>
      <c r="J28" s="19"/>
      <c r="K28" s="19"/>
      <c r="L28" s="27">
        <f t="shared" si="3"/>
        <v>0</v>
      </c>
      <c r="M28" s="19"/>
      <c r="N28" s="19"/>
      <c r="O28" s="28">
        <f t="shared" si="5"/>
        <v>0</v>
      </c>
      <c r="P28" s="7"/>
    </row>
    <row r="29" spans="1:16" s="4" customFormat="1" x14ac:dyDescent="0.2">
      <c r="A29" s="29">
        <v>42236</v>
      </c>
      <c r="B29" s="19"/>
      <c r="C29" s="19"/>
      <c r="D29" s="11"/>
      <c r="E29" s="32">
        <f t="shared" si="0"/>
        <v>0</v>
      </c>
      <c r="F29" s="33">
        <f t="shared" si="1"/>
        <v>0</v>
      </c>
      <c r="G29" s="19"/>
      <c r="H29" s="19"/>
      <c r="I29" s="26">
        <f t="shared" si="2"/>
        <v>0</v>
      </c>
      <c r="J29" s="19"/>
      <c r="K29" s="19"/>
      <c r="L29" s="27">
        <f t="shared" si="3"/>
        <v>0</v>
      </c>
      <c r="M29" s="19"/>
      <c r="N29" s="19"/>
      <c r="O29" s="28">
        <f t="shared" si="5"/>
        <v>0</v>
      </c>
      <c r="P29" s="7"/>
    </row>
    <row r="30" spans="1:16" s="4" customFormat="1" x14ac:dyDescent="0.2">
      <c r="A30" s="29">
        <v>42237</v>
      </c>
      <c r="B30" s="19"/>
      <c r="C30" s="19"/>
      <c r="D30" s="11"/>
      <c r="E30" s="32">
        <f t="shared" si="0"/>
        <v>0</v>
      </c>
      <c r="F30" s="33">
        <f t="shared" si="1"/>
        <v>0</v>
      </c>
      <c r="G30" s="19"/>
      <c r="H30" s="19"/>
      <c r="I30" s="26">
        <f t="shared" si="2"/>
        <v>0</v>
      </c>
      <c r="J30" s="19"/>
      <c r="K30" s="19"/>
      <c r="L30" s="27">
        <f t="shared" si="3"/>
        <v>0</v>
      </c>
      <c r="M30" s="19"/>
      <c r="N30" s="19"/>
      <c r="O30" s="28">
        <f t="shared" si="5"/>
        <v>0</v>
      </c>
      <c r="P30" s="7"/>
    </row>
    <row r="31" spans="1:16" s="4" customFormat="1" x14ac:dyDescent="0.2">
      <c r="A31" s="29">
        <v>42238</v>
      </c>
      <c r="B31" s="19"/>
      <c r="C31" s="19"/>
      <c r="D31" s="11"/>
      <c r="E31" s="32">
        <f t="shared" si="0"/>
        <v>0</v>
      </c>
      <c r="F31" s="33">
        <f t="shared" si="1"/>
        <v>0</v>
      </c>
      <c r="G31" s="19"/>
      <c r="H31" s="19"/>
      <c r="I31" s="26">
        <f t="shared" si="2"/>
        <v>0</v>
      </c>
      <c r="J31" s="19"/>
      <c r="K31" s="19"/>
      <c r="L31" s="27">
        <f t="shared" si="3"/>
        <v>0</v>
      </c>
      <c r="M31" s="19"/>
      <c r="N31" s="19"/>
      <c r="O31" s="28">
        <f t="shared" si="5"/>
        <v>0</v>
      </c>
      <c r="P31" s="7"/>
    </row>
    <row r="32" spans="1:16" s="4" customFormat="1" x14ac:dyDescent="0.2">
      <c r="A32" s="29">
        <v>42239</v>
      </c>
      <c r="B32" s="19"/>
      <c r="C32" s="19"/>
      <c r="D32" s="11"/>
      <c r="E32" s="32">
        <f t="shared" si="0"/>
        <v>0</v>
      </c>
      <c r="F32" s="33">
        <f t="shared" si="1"/>
        <v>0</v>
      </c>
      <c r="G32" s="19"/>
      <c r="H32" s="19"/>
      <c r="I32" s="26">
        <f t="shared" si="2"/>
        <v>0</v>
      </c>
      <c r="J32" s="19"/>
      <c r="K32" s="19"/>
      <c r="L32" s="27">
        <f t="shared" si="3"/>
        <v>0</v>
      </c>
      <c r="M32" s="19"/>
      <c r="N32" s="19"/>
      <c r="O32" s="28">
        <f t="shared" si="5"/>
        <v>0</v>
      </c>
      <c r="P32" s="7"/>
    </row>
    <row r="33" spans="1:16" s="4" customFormat="1" x14ac:dyDescent="0.2">
      <c r="A33" s="29">
        <v>42240</v>
      </c>
      <c r="B33" s="19"/>
      <c r="C33" s="19"/>
      <c r="D33" s="11"/>
      <c r="E33" s="32">
        <f t="shared" si="0"/>
        <v>0</v>
      </c>
      <c r="F33" s="33">
        <f t="shared" si="1"/>
        <v>0</v>
      </c>
      <c r="G33" s="19"/>
      <c r="H33" s="19"/>
      <c r="I33" s="26">
        <f t="shared" si="2"/>
        <v>0</v>
      </c>
      <c r="J33" s="19"/>
      <c r="K33" s="19"/>
      <c r="L33" s="27">
        <f t="shared" si="3"/>
        <v>0</v>
      </c>
      <c r="M33" s="19"/>
      <c r="N33" s="19"/>
      <c r="O33" s="28">
        <f t="shared" si="5"/>
        <v>0</v>
      </c>
      <c r="P33" s="7"/>
    </row>
    <row r="34" spans="1:16" s="4" customFormat="1" x14ac:dyDescent="0.2">
      <c r="A34" s="29">
        <v>42241</v>
      </c>
      <c r="B34" s="19"/>
      <c r="C34" s="19"/>
      <c r="D34" s="11"/>
      <c r="E34" s="32">
        <f t="shared" si="0"/>
        <v>0</v>
      </c>
      <c r="F34" s="33">
        <f t="shared" si="1"/>
        <v>0</v>
      </c>
      <c r="G34" s="19"/>
      <c r="H34" s="19"/>
      <c r="I34" s="26">
        <f t="shared" si="2"/>
        <v>0</v>
      </c>
      <c r="J34" s="19"/>
      <c r="K34" s="19"/>
      <c r="L34" s="27">
        <f t="shared" si="3"/>
        <v>0</v>
      </c>
      <c r="M34" s="19"/>
      <c r="N34" s="19"/>
      <c r="O34" s="28">
        <f t="shared" si="5"/>
        <v>0</v>
      </c>
      <c r="P34" s="7"/>
    </row>
    <row r="35" spans="1:16" s="4" customFormat="1" x14ac:dyDescent="0.2">
      <c r="A35" s="29">
        <v>42242</v>
      </c>
      <c r="B35" s="19"/>
      <c r="C35" s="19"/>
      <c r="D35" s="11"/>
      <c r="E35" s="32">
        <f t="shared" si="0"/>
        <v>0</v>
      </c>
      <c r="F35" s="33">
        <f t="shared" si="1"/>
        <v>0</v>
      </c>
      <c r="G35" s="19"/>
      <c r="H35" s="19"/>
      <c r="I35" s="26">
        <f>(H35-G35)*1.5</f>
        <v>0</v>
      </c>
      <c r="J35" s="19"/>
      <c r="K35" s="19"/>
      <c r="L35" s="27">
        <f>(K35-J35)*2</f>
        <v>0</v>
      </c>
      <c r="M35" s="19"/>
      <c r="N35" s="19"/>
      <c r="O35" s="28">
        <f t="shared" si="5"/>
        <v>0</v>
      </c>
      <c r="P35" s="7"/>
    </row>
    <row r="36" spans="1:16" s="8" customFormat="1" x14ac:dyDescent="0.2">
      <c r="A36" s="29">
        <v>42243</v>
      </c>
      <c r="B36" s="19"/>
      <c r="C36" s="19"/>
      <c r="D36" s="11"/>
      <c r="E36" s="32">
        <f t="shared" si="0"/>
        <v>0</v>
      </c>
      <c r="F36" s="33">
        <f t="shared" si="1"/>
        <v>0</v>
      </c>
      <c r="G36" s="19"/>
      <c r="H36" s="19"/>
      <c r="I36" s="26">
        <f t="shared" si="2"/>
        <v>0</v>
      </c>
      <c r="J36" s="19"/>
      <c r="K36" s="19"/>
      <c r="L36" s="27">
        <f t="shared" si="3"/>
        <v>0</v>
      </c>
      <c r="M36" s="19"/>
      <c r="N36" s="19"/>
      <c r="O36" s="28">
        <f t="shared" si="5"/>
        <v>0</v>
      </c>
      <c r="P36" s="7"/>
    </row>
    <row r="37" spans="1:16" s="8" customFormat="1" x14ac:dyDescent="0.2">
      <c r="A37" s="29">
        <v>42244</v>
      </c>
      <c r="B37" s="19"/>
      <c r="C37" s="19"/>
      <c r="D37" s="12"/>
      <c r="E37" s="32">
        <f t="shared" ref="E37:E39" si="6">C37-B37</f>
        <v>0</v>
      </c>
      <c r="F37" s="33">
        <f t="shared" ref="F37:F39" si="7">IF(E37&gt;0,E37-$F$2,0)</f>
        <v>0</v>
      </c>
      <c r="G37" s="19"/>
      <c r="H37" s="19"/>
      <c r="I37" s="26">
        <f t="shared" ref="I37:I39" si="8">(H37-G37)*1.5</f>
        <v>0</v>
      </c>
      <c r="J37" s="19"/>
      <c r="K37" s="19"/>
      <c r="L37" s="27">
        <f t="shared" ref="L37:L39" si="9">(K37-J37)*2</f>
        <v>0</v>
      </c>
      <c r="M37" s="19"/>
      <c r="N37" s="19"/>
      <c r="O37" s="28">
        <f t="shared" ref="O37:O39" si="10">N37-M37</f>
        <v>0</v>
      </c>
      <c r="P37" s="7"/>
    </row>
    <row r="38" spans="1:16" s="8" customFormat="1" x14ac:dyDescent="0.2">
      <c r="A38" s="29">
        <v>42245</v>
      </c>
      <c r="B38" s="19"/>
      <c r="C38" s="19"/>
      <c r="D38" s="12"/>
      <c r="E38" s="32">
        <f t="shared" si="6"/>
        <v>0</v>
      </c>
      <c r="F38" s="33">
        <f t="shared" si="7"/>
        <v>0</v>
      </c>
      <c r="G38" s="19"/>
      <c r="H38" s="19"/>
      <c r="I38" s="26">
        <f t="shared" si="8"/>
        <v>0</v>
      </c>
      <c r="J38" s="19"/>
      <c r="K38" s="19"/>
      <c r="L38" s="27">
        <f t="shared" si="9"/>
        <v>0</v>
      </c>
      <c r="M38" s="19"/>
      <c r="N38" s="19"/>
      <c r="O38" s="28">
        <f t="shared" si="10"/>
        <v>0</v>
      </c>
      <c r="P38" s="7"/>
    </row>
    <row r="39" spans="1:16" s="8" customFormat="1" x14ac:dyDescent="0.2">
      <c r="A39" s="29">
        <v>42246</v>
      </c>
      <c r="B39" s="19"/>
      <c r="C39" s="19"/>
      <c r="D39" s="12"/>
      <c r="E39" s="32">
        <f t="shared" si="6"/>
        <v>0</v>
      </c>
      <c r="F39" s="33">
        <f t="shared" si="7"/>
        <v>0</v>
      </c>
      <c r="G39" s="19"/>
      <c r="H39" s="19"/>
      <c r="I39" s="26">
        <f t="shared" si="8"/>
        <v>0</v>
      </c>
      <c r="J39" s="19"/>
      <c r="K39" s="19"/>
      <c r="L39" s="27">
        <f t="shared" si="9"/>
        <v>0</v>
      </c>
      <c r="M39" s="19"/>
      <c r="N39" s="19"/>
      <c r="O39" s="28">
        <f t="shared" si="10"/>
        <v>0</v>
      </c>
      <c r="P39" s="7"/>
    </row>
    <row r="40" spans="1:16" x14ac:dyDescent="0.2">
      <c r="A40" s="29"/>
      <c r="B40" s="19"/>
      <c r="C40" s="19"/>
      <c r="D40" s="12"/>
      <c r="E40" s="20"/>
      <c r="F40" s="25"/>
      <c r="G40" s="19"/>
      <c r="H40" s="19"/>
      <c r="I40" s="26"/>
      <c r="J40" s="19"/>
      <c r="K40" s="19"/>
      <c r="L40" s="27"/>
      <c r="M40" s="19"/>
      <c r="N40" s="19"/>
      <c r="O40" s="28"/>
      <c r="P40" s="12"/>
    </row>
    <row r="41" spans="1:16" ht="13.5" thickBot="1" x14ac:dyDescent="0.25">
      <c r="I41" s="21"/>
    </row>
    <row r="42" spans="1:16" x14ac:dyDescent="0.2">
      <c r="A42" s="46" t="s">
        <v>22</v>
      </c>
      <c r="B42" s="47"/>
      <c r="C42" s="49">
        <f ca="1">SUM(F9:F40)+K2</f>
        <v>0</v>
      </c>
      <c r="G42" s="66"/>
    </row>
    <row r="43" spans="1:16" x14ac:dyDescent="0.2">
      <c r="A43" s="48" t="s">
        <v>24</v>
      </c>
      <c r="B43" s="4"/>
      <c r="C43" s="50">
        <f ca="1">SUM(I9:I40)+SUM(L9:L40)+K3</f>
        <v>0</v>
      </c>
      <c r="D43" s="9"/>
      <c r="E43" s="9"/>
      <c r="G43" s="64"/>
    </row>
    <row r="44" spans="1:16" x14ac:dyDescent="0.2">
      <c r="A44" s="48" t="s">
        <v>26</v>
      </c>
      <c r="B44" s="4"/>
      <c r="C44" s="50">
        <f>SUM(O9:O40)+K4</f>
        <v>0</v>
      </c>
      <c r="D44" s="9"/>
      <c r="G44" s="54"/>
    </row>
    <row r="45" spans="1:16" x14ac:dyDescent="0.2">
      <c r="A45" s="48" t="s">
        <v>28</v>
      </c>
      <c r="B45" s="4"/>
      <c r="C45" s="50">
        <v>0</v>
      </c>
      <c r="D45" s="9"/>
      <c r="F45" s="3"/>
      <c r="G45" s="22"/>
    </row>
    <row r="46" spans="1:16" ht="13.5" thickBot="1" x14ac:dyDescent="0.25">
      <c r="A46" s="51" t="s">
        <v>29</v>
      </c>
      <c r="B46" s="52"/>
      <c r="C46" s="53">
        <f ca="1">C42+C45</f>
        <v>0</v>
      </c>
      <c r="D46" s="9"/>
      <c r="F46" s="3"/>
    </row>
    <row r="47" spans="1:16" ht="13.5" thickBot="1" x14ac:dyDescent="0.25">
      <c r="A47" s="51" t="s">
        <v>30</v>
      </c>
      <c r="B47" s="52"/>
      <c r="C47" s="53">
        <f ca="1">C43-C44-C45</f>
        <v>0</v>
      </c>
      <c r="D47" s="63"/>
      <c r="F47" s="3"/>
    </row>
    <row r="48" spans="1:16" x14ac:dyDescent="0.2">
      <c r="F48" s="3"/>
    </row>
    <row r="49" spans="1:4" ht="38.25" x14ac:dyDescent="0.2">
      <c r="A49" s="68" t="s">
        <v>31</v>
      </c>
      <c r="B49" s="54">
        <f ca="1">Desember!G44</f>
        <v>0</v>
      </c>
      <c r="C49" s="64">
        <f ca="1">Desember!G43</f>
        <v>0</v>
      </c>
      <c r="D49" s="65">
        <f ca="1">MINUTE(C49)</f>
        <v>0</v>
      </c>
    </row>
  </sheetData>
  <conditionalFormatting sqref="A9:P40">
    <cfRule type="expression" dxfId="9" priority="2">
      <formula>WEEKDAY($A9,2)&gt;5</formula>
    </cfRule>
  </conditionalFormatting>
  <pageMargins left="0.78740157480314965" right="0.78740157480314965" top="0.39370078740157483" bottom="0.98425196850393704" header="0.51181102362204722" footer="0.51181102362204722"/>
  <pageSetup paperSize="9" orientation="landscape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5A1FC2F-1666-4650-AB51-42513A730F69}">
            <xm:f>MATCH(A9,Helligdager!$B$1:$B$15,0)</xm:f>
            <x14:dxf>
              <font>
                <color rgb="FFFF0000"/>
              </font>
            </x14:dxf>
          </x14:cfRule>
          <xm:sqref>A9:A40 B9:O39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5FA04-FAA5-4CA6-8D69-3042ED0E4C73}">
  <dimension ref="A1:Q49"/>
  <sheetViews>
    <sheetView workbookViewId="0">
      <selection sqref="A1:G6"/>
    </sheetView>
  </sheetViews>
  <sheetFormatPr baseColWidth="10" defaultColWidth="18.140625" defaultRowHeight="12.75" x14ac:dyDescent="0.2"/>
  <cols>
    <col min="1" max="1" width="15" style="3" customWidth="1"/>
    <col min="2" max="2" width="9.5703125" style="3" customWidth="1"/>
    <col min="3" max="3" width="6.7109375" style="15" customWidth="1"/>
    <col min="4" max="4" width="7.42578125" style="3" bestFit="1" customWidth="1"/>
    <col min="5" max="5" width="12.42578125" style="3" bestFit="1" customWidth="1"/>
    <col min="6" max="6" width="14.28515625" style="15" customWidth="1"/>
    <col min="7" max="7" width="8.5703125" style="3" customWidth="1"/>
    <col min="8" max="8" width="8.140625" style="3" customWidth="1"/>
    <col min="9" max="9" width="11.7109375" style="3" customWidth="1"/>
    <col min="10" max="10" width="8.140625" style="3" customWidth="1"/>
    <col min="11" max="11" width="7" style="3" customWidth="1"/>
    <col min="12" max="12" width="18.140625" style="3"/>
    <col min="13" max="13" width="10.140625" style="3" customWidth="1"/>
    <col min="14" max="15" width="18.140625" style="3"/>
    <col min="16" max="16" width="59.5703125" style="3" bestFit="1" customWidth="1"/>
    <col min="17" max="16384" width="18.140625" style="3"/>
  </cols>
  <sheetData>
    <row r="1" spans="1:17" x14ac:dyDescent="0.2">
      <c r="A1" s="1" t="s">
        <v>49</v>
      </c>
      <c r="B1" s="2"/>
      <c r="C1" s="13"/>
      <c r="D1" s="2"/>
      <c r="E1" s="59">
        <f>A9</f>
        <v>42247</v>
      </c>
      <c r="F1" s="17"/>
      <c r="G1" s="2"/>
      <c r="H1" s="2"/>
      <c r="O1" s="3" t="s">
        <v>0</v>
      </c>
      <c r="P1" s="3" t="s">
        <v>1</v>
      </c>
    </row>
    <row r="2" spans="1:17" x14ac:dyDescent="0.2">
      <c r="A2" s="1" t="s">
        <v>47</v>
      </c>
      <c r="B2" s="18"/>
      <c r="D2" s="13"/>
      <c r="E2" s="71" t="s">
        <v>48</v>
      </c>
      <c r="F2" s="22">
        <v>0.3125</v>
      </c>
      <c r="G2" s="60"/>
      <c r="H2" s="5" t="s">
        <v>2</v>
      </c>
      <c r="K2" s="24">
        <f ca="1">INDIRECT(TEXT($E$1-1,"mmmm")&amp;"!C46")</f>
        <v>0</v>
      </c>
      <c r="M2" s="5" t="s">
        <v>3</v>
      </c>
      <c r="O2" s="54">
        <v>0</v>
      </c>
      <c r="P2" s="54">
        <f ca="1">INDIRECT(TEXT($E$1-1,"mmmm") &amp; "!P2")-O2</f>
        <v>25</v>
      </c>
    </row>
    <row r="3" spans="1:17" x14ac:dyDescent="0.2">
      <c r="A3" s="1" t="s">
        <v>6</v>
      </c>
      <c r="B3" s="2"/>
      <c r="C3" s="13"/>
      <c r="D3" s="2"/>
      <c r="E3" s="2"/>
      <c r="F3" s="22"/>
      <c r="H3" s="5" t="s">
        <v>4</v>
      </c>
      <c r="K3" s="24">
        <f ca="1">INDIRECT(TEXT($E$1-1,"mmmm")&amp;"!C47")</f>
        <v>0</v>
      </c>
      <c r="M3" s="5" t="s">
        <v>5</v>
      </c>
      <c r="O3" s="54">
        <v>0</v>
      </c>
      <c r="P3" s="54">
        <f ca="1">INDIRECT(TEXT($E$1-1,"mmmm") &amp; "!P3")-O3</f>
        <v>5</v>
      </c>
    </row>
    <row r="4" spans="1:17" x14ac:dyDescent="0.2">
      <c r="A4" s="1" t="s">
        <v>7</v>
      </c>
      <c r="B4" s="4"/>
      <c r="C4" s="14"/>
      <c r="D4" s="4"/>
      <c r="E4" s="4"/>
      <c r="F4" s="16"/>
      <c r="G4" s="5"/>
      <c r="H4" s="4"/>
      <c r="I4" s="1"/>
      <c r="M4" s="3" t="s">
        <v>9</v>
      </c>
      <c r="O4" s="69">
        <v>0</v>
      </c>
      <c r="P4" s="69">
        <f ca="1">INDIRECT(TEXT($E$1-1,"mmmm") &amp; "!P4")-O4</f>
        <v>14</v>
      </c>
    </row>
    <row r="5" spans="1:17" x14ac:dyDescent="0.2">
      <c r="A5" s="1"/>
      <c r="B5" s="4"/>
      <c r="C5" s="14"/>
      <c r="D5" s="4"/>
      <c r="E5" s="4"/>
      <c r="F5" s="16"/>
      <c r="G5" s="5"/>
      <c r="H5" s="4"/>
      <c r="I5" s="1"/>
      <c r="M5" s="3" t="s">
        <v>10</v>
      </c>
      <c r="O5" s="69">
        <v>0</v>
      </c>
      <c r="P5" s="69">
        <f ca="1">INDIRECT(TEXT($E$1-1,"mmmm") &amp; "!P5")-O5</f>
        <v>10</v>
      </c>
    </row>
    <row r="6" spans="1:17" x14ac:dyDescent="0.2">
      <c r="A6" s="1"/>
      <c r="B6" s="4"/>
      <c r="C6" s="14"/>
      <c r="D6" s="4"/>
      <c r="E6" s="4"/>
      <c r="F6" s="16"/>
      <c r="G6" s="5"/>
      <c r="H6" s="4"/>
      <c r="I6" s="1"/>
      <c r="M6" s="3" t="s">
        <v>11</v>
      </c>
      <c r="O6" s="69">
        <v>0</v>
      </c>
      <c r="P6" s="69">
        <f ca="1">INDIRECT(TEXT($E$1-1,"mmmm") &amp; "!P6")-O6</f>
        <v>6</v>
      </c>
      <c r="Q6" s="8"/>
    </row>
    <row r="7" spans="1:17" x14ac:dyDescent="0.2">
      <c r="J7" s="6"/>
    </row>
    <row r="8" spans="1:17" s="2" customFormat="1" ht="13.5" thickBot="1" x14ac:dyDescent="0.25">
      <c r="A8" s="38" t="s">
        <v>12</v>
      </c>
      <c r="B8" s="39" t="s">
        <v>13</v>
      </c>
      <c r="C8" s="40" t="s">
        <v>14</v>
      </c>
      <c r="D8" s="40" t="s">
        <v>15</v>
      </c>
      <c r="E8" s="41" t="s">
        <v>16</v>
      </c>
      <c r="F8" s="42" t="s">
        <v>17</v>
      </c>
      <c r="G8" s="39" t="s">
        <v>13</v>
      </c>
      <c r="H8" s="40" t="s">
        <v>14</v>
      </c>
      <c r="I8" s="43" t="s">
        <v>18</v>
      </c>
      <c r="J8" s="39" t="s">
        <v>13</v>
      </c>
      <c r="K8" s="40" t="s">
        <v>14</v>
      </c>
      <c r="L8" s="44" t="s">
        <v>19</v>
      </c>
      <c r="M8" s="39" t="s">
        <v>13</v>
      </c>
      <c r="N8" s="40" t="s">
        <v>14</v>
      </c>
      <c r="O8" s="45" t="s">
        <v>20</v>
      </c>
      <c r="P8" s="40" t="s">
        <v>21</v>
      </c>
    </row>
    <row r="9" spans="1:17" s="2" customFormat="1" x14ac:dyDescent="0.2">
      <c r="A9" s="29">
        <v>42247</v>
      </c>
      <c r="B9" s="30"/>
      <c r="C9" s="30"/>
      <c r="D9" s="31"/>
      <c r="E9" s="32">
        <f t="shared" ref="E9:E36" si="0">C9-B9</f>
        <v>0</v>
      </c>
      <c r="F9" s="33">
        <f t="shared" ref="F9:F36" si="1">IF(E9&gt;0,E9-$F$2,0)</f>
        <v>0</v>
      </c>
      <c r="G9" s="30"/>
      <c r="H9" s="30"/>
      <c r="I9" s="34">
        <f t="shared" ref="I9:I36" si="2">(H9-G9)*1.5</f>
        <v>0</v>
      </c>
      <c r="J9" s="30"/>
      <c r="K9" s="30"/>
      <c r="L9" s="35">
        <f t="shared" ref="L9:L36" si="3">(K9-J9)*2</f>
        <v>0</v>
      </c>
      <c r="M9" s="30"/>
      <c r="N9" s="30"/>
      <c r="O9" s="36">
        <f t="shared" ref="O9:O10" si="4">N9-M9</f>
        <v>0</v>
      </c>
      <c r="P9" s="37"/>
      <c r="Q9" s="58"/>
    </row>
    <row r="10" spans="1:17" s="2" customFormat="1" x14ac:dyDescent="0.2">
      <c r="A10" s="29">
        <v>42248</v>
      </c>
      <c r="B10" s="19"/>
      <c r="C10" s="19"/>
      <c r="D10" s="10"/>
      <c r="E10" s="32">
        <f t="shared" si="0"/>
        <v>0</v>
      </c>
      <c r="F10" s="33">
        <f t="shared" si="1"/>
        <v>0</v>
      </c>
      <c r="G10" s="19"/>
      <c r="H10" s="19"/>
      <c r="I10" s="26">
        <f t="shared" si="2"/>
        <v>0</v>
      </c>
      <c r="J10" s="19"/>
      <c r="K10" s="19"/>
      <c r="L10" s="27">
        <f t="shared" si="3"/>
        <v>0</v>
      </c>
      <c r="M10" s="30"/>
      <c r="N10" s="30"/>
      <c r="O10" s="28">
        <f t="shared" si="4"/>
        <v>0</v>
      </c>
      <c r="P10" s="7"/>
    </row>
    <row r="11" spans="1:17" s="4" customFormat="1" x14ac:dyDescent="0.2">
      <c r="A11" s="29">
        <v>42249</v>
      </c>
      <c r="B11" s="19"/>
      <c r="C11" s="19"/>
      <c r="D11" s="10"/>
      <c r="E11" s="32">
        <f t="shared" si="0"/>
        <v>0</v>
      </c>
      <c r="F11" s="33">
        <f t="shared" si="1"/>
        <v>0</v>
      </c>
      <c r="G11" s="19"/>
      <c r="H11" s="19"/>
      <c r="I11" s="26">
        <f t="shared" si="2"/>
        <v>0</v>
      </c>
      <c r="J11" s="19"/>
      <c r="K11" s="19"/>
      <c r="L11" s="27">
        <f t="shared" si="3"/>
        <v>0</v>
      </c>
      <c r="M11" s="30"/>
      <c r="N11" s="30"/>
      <c r="O11" s="28">
        <f>N11-M11</f>
        <v>0</v>
      </c>
      <c r="P11" s="7"/>
    </row>
    <row r="12" spans="1:17" s="4" customFormat="1" x14ac:dyDescent="0.2">
      <c r="A12" s="29">
        <v>42250</v>
      </c>
      <c r="B12" s="19"/>
      <c r="C12" s="19"/>
      <c r="D12" s="10"/>
      <c r="E12" s="32">
        <f t="shared" si="0"/>
        <v>0</v>
      </c>
      <c r="F12" s="33">
        <f t="shared" si="1"/>
        <v>0</v>
      </c>
      <c r="G12" s="19"/>
      <c r="H12" s="19"/>
      <c r="I12" s="26">
        <f t="shared" si="2"/>
        <v>0</v>
      </c>
      <c r="J12" s="19"/>
      <c r="K12" s="19"/>
      <c r="L12" s="27">
        <f t="shared" si="3"/>
        <v>0</v>
      </c>
      <c r="M12" s="19"/>
      <c r="N12" s="19"/>
      <c r="O12" s="28">
        <f>N12-M12</f>
        <v>0</v>
      </c>
      <c r="P12" s="7"/>
    </row>
    <row r="13" spans="1:17" s="4" customFormat="1" x14ac:dyDescent="0.2">
      <c r="A13" s="29">
        <v>42251</v>
      </c>
      <c r="B13" s="19"/>
      <c r="C13" s="19"/>
      <c r="D13" s="10"/>
      <c r="E13" s="32">
        <f t="shared" si="0"/>
        <v>0</v>
      </c>
      <c r="F13" s="33">
        <f t="shared" si="1"/>
        <v>0</v>
      </c>
      <c r="G13" s="19"/>
      <c r="H13" s="19"/>
      <c r="I13" s="26">
        <f t="shared" si="2"/>
        <v>0</v>
      </c>
      <c r="J13" s="19"/>
      <c r="K13" s="19"/>
      <c r="L13" s="27">
        <f t="shared" si="3"/>
        <v>0</v>
      </c>
      <c r="M13" s="19"/>
      <c r="N13" s="19"/>
      <c r="O13" s="28">
        <f>N13-M13</f>
        <v>0</v>
      </c>
      <c r="P13" s="23"/>
    </row>
    <row r="14" spans="1:17" s="4" customFormat="1" x14ac:dyDescent="0.2">
      <c r="A14" s="29">
        <v>42252</v>
      </c>
      <c r="B14" s="19"/>
      <c r="C14" s="19"/>
      <c r="D14" s="56"/>
      <c r="E14" s="32">
        <f t="shared" si="0"/>
        <v>0</v>
      </c>
      <c r="F14" s="33">
        <f t="shared" si="1"/>
        <v>0</v>
      </c>
      <c r="G14" s="19"/>
      <c r="H14" s="19"/>
      <c r="I14" s="26">
        <f t="shared" si="2"/>
        <v>0</v>
      </c>
      <c r="J14" s="19"/>
      <c r="K14" s="19"/>
      <c r="L14" s="27">
        <f t="shared" si="3"/>
        <v>0</v>
      </c>
      <c r="M14" s="19"/>
      <c r="N14" s="19"/>
      <c r="O14" s="28">
        <f t="shared" ref="O14:O36" si="5">N14-M14</f>
        <v>0</v>
      </c>
      <c r="P14" s="7"/>
    </row>
    <row r="15" spans="1:17" s="4" customFormat="1" x14ac:dyDescent="0.2">
      <c r="A15" s="29">
        <v>42253</v>
      </c>
      <c r="B15" s="19"/>
      <c r="C15" s="19"/>
      <c r="D15" s="10"/>
      <c r="E15" s="32">
        <f t="shared" si="0"/>
        <v>0</v>
      </c>
      <c r="F15" s="33">
        <f t="shared" si="1"/>
        <v>0</v>
      </c>
      <c r="G15" s="19"/>
      <c r="H15" s="19"/>
      <c r="I15" s="26">
        <f t="shared" si="2"/>
        <v>0</v>
      </c>
      <c r="J15" s="19"/>
      <c r="K15" s="19"/>
      <c r="L15" s="27">
        <f t="shared" si="3"/>
        <v>0</v>
      </c>
      <c r="M15" s="19"/>
      <c r="N15" s="19"/>
      <c r="O15" s="28">
        <f t="shared" si="5"/>
        <v>0</v>
      </c>
      <c r="P15" s="7"/>
    </row>
    <row r="16" spans="1:17" s="4" customFormat="1" x14ac:dyDescent="0.2">
      <c r="A16" s="29">
        <v>42254</v>
      </c>
      <c r="B16" s="19"/>
      <c r="C16" s="19"/>
      <c r="D16" s="56"/>
      <c r="E16" s="32">
        <f t="shared" si="0"/>
        <v>0</v>
      </c>
      <c r="F16" s="33">
        <f t="shared" si="1"/>
        <v>0</v>
      </c>
      <c r="G16" s="19"/>
      <c r="H16" s="19"/>
      <c r="I16" s="26">
        <f t="shared" si="2"/>
        <v>0</v>
      </c>
      <c r="J16" s="19"/>
      <c r="K16" s="19"/>
      <c r="L16" s="27">
        <f t="shared" si="3"/>
        <v>0</v>
      </c>
      <c r="M16" s="19"/>
      <c r="N16" s="19"/>
      <c r="O16" s="28">
        <f t="shared" si="5"/>
        <v>0</v>
      </c>
      <c r="P16" s="7"/>
    </row>
    <row r="17" spans="1:16" s="4" customFormat="1" x14ac:dyDescent="0.2">
      <c r="A17" s="29">
        <v>42255</v>
      </c>
      <c r="B17" s="19"/>
      <c r="C17" s="19"/>
      <c r="D17" s="11"/>
      <c r="E17" s="32">
        <f t="shared" si="0"/>
        <v>0</v>
      </c>
      <c r="F17" s="33">
        <f t="shared" si="1"/>
        <v>0</v>
      </c>
      <c r="G17" s="19"/>
      <c r="H17" s="19"/>
      <c r="I17" s="26">
        <f t="shared" si="2"/>
        <v>0</v>
      </c>
      <c r="J17" s="19"/>
      <c r="K17" s="19"/>
      <c r="L17" s="27">
        <f t="shared" si="3"/>
        <v>0</v>
      </c>
      <c r="M17" s="30"/>
      <c r="N17" s="30"/>
      <c r="O17" s="28">
        <f t="shared" si="5"/>
        <v>0</v>
      </c>
      <c r="P17" s="7"/>
    </row>
    <row r="18" spans="1:16" s="4" customFormat="1" x14ac:dyDescent="0.2">
      <c r="A18" s="29">
        <v>42256</v>
      </c>
      <c r="B18" s="19"/>
      <c r="C18" s="19"/>
      <c r="D18" s="10"/>
      <c r="E18" s="32">
        <f t="shared" si="0"/>
        <v>0</v>
      </c>
      <c r="F18" s="33">
        <f t="shared" si="1"/>
        <v>0</v>
      </c>
      <c r="G18" s="19"/>
      <c r="H18" s="19"/>
      <c r="I18" s="26">
        <f t="shared" si="2"/>
        <v>0</v>
      </c>
      <c r="J18" s="19"/>
      <c r="K18" s="19"/>
      <c r="L18" s="27">
        <f t="shared" si="3"/>
        <v>0</v>
      </c>
      <c r="M18" s="30"/>
      <c r="N18" s="30"/>
      <c r="O18" s="28">
        <f t="shared" si="5"/>
        <v>0</v>
      </c>
      <c r="P18" s="7"/>
    </row>
    <row r="19" spans="1:16" s="4" customFormat="1" x14ac:dyDescent="0.2">
      <c r="A19" s="29">
        <v>42257</v>
      </c>
      <c r="B19" s="19"/>
      <c r="C19" s="19"/>
      <c r="D19" s="11"/>
      <c r="E19" s="32">
        <f t="shared" si="0"/>
        <v>0</v>
      </c>
      <c r="F19" s="33">
        <f t="shared" si="1"/>
        <v>0</v>
      </c>
      <c r="G19" s="19"/>
      <c r="H19" s="19"/>
      <c r="I19" s="26">
        <f t="shared" si="2"/>
        <v>0</v>
      </c>
      <c r="J19" s="19"/>
      <c r="K19" s="19"/>
      <c r="L19" s="27">
        <f t="shared" si="3"/>
        <v>0</v>
      </c>
      <c r="M19" s="19"/>
      <c r="N19" s="19"/>
      <c r="O19" s="28">
        <f t="shared" si="5"/>
        <v>0</v>
      </c>
      <c r="P19" s="7"/>
    </row>
    <row r="20" spans="1:16" s="4" customFormat="1" x14ac:dyDescent="0.2">
      <c r="A20" s="29">
        <v>42258</v>
      </c>
      <c r="B20" s="19"/>
      <c r="C20" s="19"/>
      <c r="D20" s="10"/>
      <c r="E20" s="32">
        <f t="shared" si="0"/>
        <v>0</v>
      </c>
      <c r="F20" s="33">
        <f t="shared" si="1"/>
        <v>0</v>
      </c>
      <c r="G20" s="19"/>
      <c r="H20" s="19"/>
      <c r="I20" s="26">
        <f t="shared" si="2"/>
        <v>0</v>
      </c>
      <c r="J20" s="19"/>
      <c r="K20" s="19"/>
      <c r="L20" s="27">
        <f t="shared" si="3"/>
        <v>0</v>
      </c>
      <c r="M20" s="19"/>
      <c r="N20" s="19"/>
      <c r="O20" s="28">
        <f t="shared" si="5"/>
        <v>0</v>
      </c>
      <c r="P20" s="7"/>
    </row>
    <row r="21" spans="1:16" s="4" customFormat="1" x14ac:dyDescent="0.2">
      <c r="A21" s="29">
        <v>42259</v>
      </c>
      <c r="B21" s="19"/>
      <c r="C21" s="19"/>
      <c r="D21" s="11"/>
      <c r="E21" s="32">
        <f t="shared" si="0"/>
        <v>0</v>
      </c>
      <c r="F21" s="33">
        <f t="shared" si="1"/>
        <v>0</v>
      </c>
      <c r="G21" s="19"/>
      <c r="H21" s="19"/>
      <c r="I21" s="26">
        <f t="shared" si="2"/>
        <v>0</v>
      </c>
      <c r="J21" s="19"/>
      <c r="K21" s="19"/>
      <c r="L21" s="27">
        <f t="shared" si="3"/>
        <v>0</v>
      </c>
      <c r="M21" s="19"/>
      <c r="N21" s="19"/>
      <c r="O21" s="28">
        <f t="shared" si="5"/>
        <v>0</v>
      </c>
      <c r="P21" s="7"/>
    </row>
    <row r="22" spans="1:16" s="4" customFormat="1" x14ac:dyDescent="0.2">
      <c r="A22" s="29">
        <v>42260</v>
      </c>
      <c r="B22" s="19"/>
      <c r="C22" s="19"/>
      <c r="D22" s="11"/>
      <c r="E22" s="32">
        <f t="shared" si="0"/>
        <v>0</v>
      </c>
      <c r="F22" s="33">
        <f t="shared" si="1"/>
        <v>0</v>
      </c>
      <c r="G22" s="19"/>
      <c r="H22" s="19"/>
      <c r="I22" s="26">
        <f t="shared" si="2"/>
        <v>0</v>
      </c>
      <c r="J22" s="19"/>
      <c r="K22" s="19"/>
      <c r="L22" s="27">
        <f t="shared" si="3"/>
        <v>0</v>
      </c>
      <c r="M22" s="19"/>
      <c r="N22" s="19"/>
      <c r="O22" s="28">
        <f t="shared" si="5"/>
        <v>0</v>
      </c>
      <c r="P22" s="7"/>
    </row>
    <row r="23" spans="1:16" s="4" customFormat="1" x14ac:dyDescent="0.2">
      <c r="A23" s="29">
        <v>42261</v>
      </c>
      <c r="B23" s="19"/>
      <c r="C23" s="19"/>
      <c r="D23" s="11"/>
      <c r="E23" s="32">
        <f t="shared" si="0"/>
        <v>0</v>
      </c>
      <c r="F23" s="33">
        <f t="shared" si="1"/>
        <v>0</v>
      </c>
      <c r="G23" s="19"/>
      <c r="H23" s="19"/>
      <c r="I23" s="26">
        <f t="shared" si="2"/>
        <v>0</v>
      </c>
      <c r="J23" s="19"/>
      <c r="K23" s="19"/>
      <c r="L23" s="27">
        <f t="shared" si="3"/>
        <v>0</v>
      </c>
      <c r="M23" s="19"/>
      <c r="N23" s="19"/>
      <c r="O23" s="28">
        <f t="shared" si="5"/>
        <v>0</v>
      </c>
      <c r="P23" s="7"/>
    </row>
    <row r="24" spans="1:16" s="4" customFormat="1" x14ac:dyDescent="0.2">
      <c r="A24" s="29">
        <v>42262</v>
      </c>
      <c r="B24" s="19"/>
      <c r="C24" s="19"/>
      <c r="D24" s="11"/>
      <c r="E24" s="32">
        <f t="shared" si="0"/>
        <v>0</v>
      </c>
      <c r="F24" s="33">
        <f t="shared" si="1"/>
        <v>0</v>
      </c>
      <c r="G24" s="19"/>
      <c r="H24" s="19"/>
      <c r="I24" s="26">
        <f t="shared" si="2"/>
        <v>0</v>
      </c>
      <c r="J24" s="19"/>
      <c r="K24" s="19"/>
      <c r="L24" s="27">
        <f t="shared" si="3"/>
        <v>0</v>
      </c>
      <c r="M24" s="19"/>
      <c r="N24" s="19"/>
      <c r="O24" s="28">
        <f t="shared" si="5"/>
        <v>0</v>
      </c>
      <c r="P24" s="7"/>
    </row>
    <row r="25" spans="1:16" s="4" customFormat="1" x14ac:dyDescent="0.2">
      <c r="A25" s="29">
        <v>42263</v>
      </c>
      <c r="B25" s="19"/>
      <c r="C25" s="19"/>
      <c r="D25" s="11"/>
      <c r="E25" s="32">
        <f t="shared" si="0"/>
        <v>0</v>
      </c>
      <c r="F25" s="33">
        <f t="shared" si="1"/>
        <v>0</v>
      </c>
      <c r="G25" s="19"/>
      <c r="H25" s="19"/>
      <c r="I25" s="26">
        <f t="shared" si="2"/>
        <v>0</v>
      </c>
      <c r="J25" s="19"/>
      <c r="K25" s="19"/>
      <c r="L25" s="27">
        <f t="shared" si="3"/>
        <v>0</v>
      </c>
      <c r="M25" s="19"/>
      <c r="N25" s="19"/>
      <c r="O25" s="28">
        <f t="shared" si="5"/>
        <v>0</v>
      </c>
      <c r="P25" s="7"/>
    </row>
    <row r="26" spans="1:16" s="4" customFormat="1" x14ac:dyDescent="0.2">
      <c r="A26" s="29">
        <v>42264</v>
      </c>
      <c r="B26" s="19"/>
      <c r="C26" s="19"/>
      <c r="D26" s="11"/>
      <c r="E26" s="32">
        <f t="shared" si="0"/>
        <v>0</v>
      </c>
      <c r="F26" s="33">
        <f t="shared" si="1"/>
        <v>0</v>
      </c>
      <c r="G26" s="19"/>
      <c r="H26" s="19"/>
      <c r="I26" s="26">
        <f t="shared" si="2"/>
        <v>0</v>
      </c>
      <c r="J26" s="19"/>
      <c r="K26" s="19"/>
      <c r="L26" s="27">
        <f t="shared" si="3"/>
        <v>0</v>
      </c>
      <c r="M26" s="19"/>
      <c r="N26" s="19"/>
      <c r="O26" s="28">
        <f t="shared" si="5"/>
        <v>0</v>
      </c>
      <c r="P26" s="7"/>
    </row>
    <row r="27" spans="1:16" s="4" customFormat="1" x14ac:dyDescent="0.2">
      <c r="A27" s="29">
        <v>42265</v>
      </c>
      <c r="B27" s="19"/>
      <c r="C27" s="19"/>
      <c r="D27" s="67"/>
      <c r="E27" s="32">
        <f t="shared" si="0"/>
        <v>0</v>
      </c>
      <c r="F27" s="33">
        <f t="shared" si="1"/>
        <v>0</v>
      </c>
      <c r="G27" s="19"/>
      <c r="H27" s="19"/>
      <c r="I27" s="26">
        <f t="shared" si="2"/>
        <v>0</v>
      </c>
      <c r="J27" s="19"/>
      <c r="K27" s="19"/>
      <c r="L27" s="27">
        <f t="shared" si="3"/>
        <v>0</v>
      </c>
      <c r="M27" s="19"/>
      <c r="N27" s="19"/>
      <c r="O27" s="28">
        <f t="shared" si="5"/>
        <v>0</v>
      </c>
      <c r="P27" s="7"/>
    </row>
    <row r="28" spans="1:16" s="4" customFormat="1" x14ac:dyDescent="0.2">
      <c r="A28" s="29">
        <v>42266</v>
      </c>
      <c r="B28" s="19"/>
      <c r="C28" s="19"/>
      <c r="D28" s="11"/>
      <c r="E28" s="32">
        <f t="shared" si="0"/>
        <v>0</v>
      </c>
      <c r="F28" s="33">
        <f t="shared" si="1"/>
        <v>0</v>
      </c>
      <c r="G28" s="19"/>
      <c r="H28" s="19"/>
      <c r="I28" s="26">
        <f t="shared" si="2"/>
        <v>0</v>
      </c>
      <c r="J28" s="19"/>
      <c r="K28" s="19"/>
      <c r="L28" s="27">
        <f t="shared" si="3"/>
        <v>0</v>
      </c>
      <c r="M28" s="19"/>
      <c r="N28" s="19"/>
      <c r="O28" s="28">
        <f t="shared" si="5"/>
        <v>0</v>
      </c>
      <c r="P28" s="7"/>
    </row>
    <row r="29" spans="1:16" s="4" customFormat="1" x14ac:dyDescent="0.2">
      <c r="A29" s="29">
        <v>42267</v>
      </c>
      <c r="B29" s="19"/>
      <c r="C29" s="19"/>
      <c r="D29" s="11"/>
      <c r="E29" s="32">
        <f t="shared" si="0"/>
        <v>0</v>
      </c>
      <c r="F29" s="33">
        <f t="shared" si="1"/>
        <v>0</v>
      </c>
      <c r="G29" s="19"/>
      <c r="H29" s="19"/>
      <c r="I29" s="26">
        <f t="shared" si="2"/>
        <v>0</v>
      </c>
      <c r="J29" s="19"/>
      <c r="K29" s="19"/>
      <c r="L29" s="27">
        <f t="shared" si="3"/>
        <v>0</v>
      </c>
      <c r="M29" s="19"/>
      <c r="N29" s="19"/>
      <c r="O29" s="28">
        <f t="shared" si="5"/>
        <v>0</v>
      </c>
      <c r="P29" s="7"/>
    </row>
    <row r="30" spans="1:16" s="4" customFormat="1" x14ac:dyDescent="0.2">
      <c r="A30" s="29">
        <v>42268</v>
      </c>
      <c r="B30" s="19"/>
      <c r="C30" s="19"/>
      <c r="D30" s="11"/>
      <c r="E30" s="32">
        <f t="shared" si="0"/>
        <v>0</v>
      </c>
      <c r="F30" s="33">
        <f t="shared" si="1"/>
        <v>0</v>
      </c>
      <c r="G30" s="19"/>
      <c r="H30" s="19"/>
      <c r="I30" s="26">
        <f t="shared" si="2"/>
        <v>0</v>
      </c>
      <c r="J30" s="19"/>
      <c r="K30" s="19"/>
      <c r="L30" s="27">
        <f t="shared" si="3"/>
        <v>0</v>
      </c>
      <c r="M30" s="19"/>
      <c r="N30" s="19"/>
      <c r="O30" s="28">
        <f t="shared" si="5"/>
        <v>0</v>
      </c>
      <c r="P30" s="7"/>
    </row>
    <row r="31" spans="1:16" s="4" customFormat="1" x14ac:dyDescent="0.2">
      <c r="A31" s="29">
        <v>42269</v>
      </c>
      <c r="B31" s="19"/>
      <c r="C31" s="19"/>
      <c r="D31" s="11"/>
      <c r="E31" s="32">
        <f t="shared" si="0"/>
        <v>0</v>
      </c>
      <c r="F31" s="33">
        <f t="shared" si="1"/>
        <v>0</v>
      </c>
      <c r="G31" s="19"/>
      <c r="H31" s="19"/>
      <c r="I31" s="26">
        <f t="shared" si="2"/>
        <v>0</v>
      </c>
      <c r="J31" s="19"/>
      <c r="K31" s="19"/>
      <c r="L31" s="27">
        <f t="shared" si="3"/>
        <v>0</v>
      </c>
      <c r="M31" s="19"/>
      <c r="N31" s="19"/>
      <c r="O31" s="28">
        <f t="shared" si="5"/>
        <v>0</v>
      </c>
      <c r="P31" s="7"/>
    </row>
    <row r="32" spans="1:16" s="4" customFormat="1" x14ac:dyDescent="0.2">
      <c r="A32" s="29">
        <v>42270</v>
      </c>
      <c r="B32" s="19"/>
      <c r="C32" s="19"/>
      <c r="D32" s="11"/>
      <c r="E32" s="32">
        <f t="shared" si="0"/>
        <v>0</v>
      </c>
      <c r="F32" s="33">
        <f t="shared" si="1"/>
        <v>0</v>
      </c>
      <c r="G32" s="19"/>
      <c r="H32" s="19"/>
      <c r="I32" s="26">
        <f t="shared" si="2"/>
        <v>0</v>
      </c>
      <c r="J32" s="19"/>
      <c r="K32" s="19"/>
      <c r="L32" s="27">
        <f t="shared" si="3"/>
        <v>0</v>
      </c>
      <c r="M32" s="19"/>
      <c r="N32" s="19"/>
      <c r="O32" s="28">
        <f t="shared" si="5"/>
        <v>0</v>
      </c>
      <c r="P32" s="7"/>
    </row>
    <row r="33" spans="1:16" s="4" customFormat="1" x14ac:dyDescent="0.2">
      <c r="A33" s="29">
        <v>42271</v>
      </c>
      <c r="B33" s="19"/>
      <c r="C33" s="19"/>
      <c r="D33" s="11"/>
      <c r="E33" s="32">
        <f t="shared" si="0"/>
        <v>0</v>
      </c>
      <c r="F33" s="33">
        <f t="shared" si="1"/>
        <v>0</v>
      </c>
      <c r="G33" s="19"/>
      <c r="H33" s="19"/>
      <c r="I33" s="26">
        <f t="shared" si="2"/>
        <v>0</v>
      </c>
      <c r="J33" s="19"/>
      <c r="K33" s="19"/>
      <c r="L33" s="27">
        <f t="shared" si="3"/>
        <v>0</v>
      </c>
      <c r="M33" s="19"/>
      <c r="N33" s="19"/>
      <c r="O33" s="28">
        <f t="shared" si="5"/>
        <v>0</v>
      </c>
      <c r="P33" s="7"/>
    </row>
    <row r="34" spans="1:16" s="4" customFormat="1" x14ac:dyDescent="0.2">
      <c r="A34" s="29">
        <v>42272</v>
      </c>
      <c r="B34" s="19"/>
      <c r="C34" s="19"/>
      <c r="D34" s="11"/>
      <c r="E34" s="32">
        <f t="shared" si="0"/>
        <v>0</v>
      </c>
      <c r="F34" s="33">
        <f t="shared" si="1"/>
        <v>0</v>
      </c>
      <c r="G34" s="19"/>
      <c r="H34" s="19"/>
      <c r="I34" s="26">
        <f t="shared" si="2"/>
        <v>0</v>
      </c>
      <c r="J34" s="19"/>
      <c r="K34" s="19"/>
      <c r="L34" s="27">
        <f t="shared" si="3"/>
        <v>0</v>
      </c>
      <c r="M34" s="19"/>
      <c r="N34" s="19"/>
      <c r="O34" s="28">
        <f t="shared" si="5"/>
        <v>0</v>
      </c>
      <c r="P34" s="7"/>
    </row>
    <row r="35" spans="1:16" s="4" customFormat="1" x14ac:dyDescent="0.2">
      <c r="A35" s="29">
        <v>42273</v>
      </c>
      <c r="B35" s="19"/>
      <c r="C35" s="19"/>
      <c r="D35" s="11"/>
      <c r="E35" s="32">
        <f t="shared" si="0"/>
        <v>0</v>
      </c>
      <c r="F35" s="33">
        <f t="shared" si="1"/>
        <v>0</v>
      </c>
      <c r="G35" s="19"/>
      <c r="H35" s="19"/>
      <c r="I35" s="26">
        <f>(H35-G35)*1.5</f>
        <v>0</v>
      </c>
      <c r="J35" s="19"/>
      <c r="K35" s="19"/>
      <c r="L35" s="27">
        <f>(K35-J35)*2</f>
        <v>0</v>
      </c>
      <c r="M35" s="19"/>
      <c r="N35" s="19"/>
      <c r="O35" s="28">
        <f t="shared" si="5"/>
        <v>0</v>
      </c>
      <c r="P35" s="7"/>
    </row>
    <row r="36" spans="1:16" s="8" customFormat="1" x14ac:dyDescent="0.2">
      <c r="A36" s="29">
        <v>42274</v>
      </c>
      <c r="B36" s="19"/>
      <c r="C36" s="19"/>
      <c r="D36" s="11"/>
      <c r="E36" s="32">
        <f t="shared" si="0"/>
        <v>0</v>
      </c>
      <c r="F36" s="33">
        <f t="shared" si="1"/>
        <v>0</v>
      </c>
      <c r="G36" s="19"/>
      <c r="H36" s="19"/>
      <c r="I36" s="26">
        <f t="shared" si="2"/>
        <v>0</v>
      </c>
      <c r="J36" s="19"/>
      <c r="K36" s="19"/>
      <c r="L36" s="27">
        <f t="shared" si="3"/>
        <v>0</v>
      </c>
      <c r="M36" s="19"/>
      <c r="N36" s="19"/>
      <c r="O36" s="28">
        <f t="shared" si="5"/>
        <v>0</v>
      </c>
      <c r="P36" s="7"/>
    </row>
    <row r="37" spans="1:16" s="8" customFormat="1" x14ac:dyDescent="0.2">
      <c r="A37" s="29">
        <v>42275</v>
      </c>
      <c r="B37" s="19"/>
      <c r="C37" s="19"/>
      <c r="D37" s="12"/>
      <c r="E37" s="32">
        <f t="shared" ref="E37:E38" si="6">C37-B37</f>
        <v>0</v>
      </c>
      <c r="F37" s="33">
        <f t="shared" ref="F37:F38" si="7">IF(E37&gt;0,E37-$F$2,0)</f>
        <v>0</v>
      </c>
      <c r="G37" s="19"/>
      <c r="H37" s="19"/>
      <c r="I37" s="26">
        <f t="shared" ref="I37:I38" si="8">(H37-G37)*1.5</f>
        <v>0</v>
      </c>
      <c r="J37" s="19"/>
      <c r="K37" s="19"/>
      <c r="L37" s="27">
        <f t="shared" ref="L37:L38" si="9">(K37-J37)*2</f>
        <v>0</v>
      </c>
      <c r="M37" s="19"/>
      <c r="N37" s="19"/>
      <c r="O37" s="28">
        <f t="shared" ref="O37:O38" si="10">N37-M37</f>
        <v>0</v>
      </c>
      <c r="P37" s="7"/>
    </row>
    <row r="38" spans="1:16" s="8" customFormat="1" x14ac:dyDescent="0.2">
      <c r="A38" s="29">
        <v>42276</v>
      </c>
      <c r="B38" s="19"/>
      <c r="C38" s="19"/>
      <c r="D38" s="12"/>
      <c r="E38" s="32">
        <f t="shared" si="6"/>
        <v>0</v>
      </c>
      <c r="F38" s="33">
        <f t="shared" si="7"/>
        <v>0</v>
      </c>
      <c r="G38" s="19"/>
      <c r="H38" s="19"/>
      <c r="I38" s="26">
        <f t="shared" si="8"/>
        <v>0</v>
      </c>
      <c r="J38" s="19"/>
      <c r="K38" s="19"/>
      <c r="L38" s="27">
        <f t="shared" si="9"/>
        <v>0</v>
      </c>
      <c r="M38" s="19"/>
      <c r="N38" s="19"/>
      <c r="O38" s="28">
        <f t="shared" si="10"/>
        <v>0</v>
      </c>
      <c r="P38" s="7"/>
    </row>
    <row r="39" spans="1:16" s="8" customFormat="1" x14ac:dyDescent="0.2">
      <c r="A39" s="29"/>
      <c r="B39" s="19"/>
      <c r="C39" s="19"/>
      <c r="D39" s="12"/>
      <c r="E39" s="32"/>
      <c r="F39" s="33"/>
      <c r="G39" s="19"/>
      <c r="H39" s="19"/>
      <c r="I39" s="26"/>
      <c r="J39" s="19"/>
      <c r="K39" s="19"/>
      <c r="L39" s="27"/>
      <c r="M39" s="19"/>
      <c r="N39" s="19"/>
      <c r="O39" s="28"/>
      <c r="P39" s="7"/>
    </row>
    <row r="40" spans="1:16" x14ac:dyDescent="0.2">
      <c r="A40" s="29"/>
      <c r="B40" s="19"/>
      <c r="C40" s="19"/>
      <c r="D40" s="12"/>
      <c r="E40" s="20"/>
      <c r="F40" s="25"/>
      <c r="G40" s="19"/>
      <c r="H40" s="19"/>
      <c r="I40" s="26"/>
      <c r="J40" s="19"/>
      <c r="K40" s="19"/>
      <c r="L40" s="27"/>
      <c r="M40" s="19"/>
      <c r="N40" s="19"/>
      <c r="O40" s="28"/>
      <c r="P40" s="12"/>
    </row>
    <row r="41" spans="1:16" ht="13.5" thickBot="1" x14ac:dyDescent="0.25">
      <c r="I41" s="21"/>
    </row>
    <row r="42" spans="1:16" x14ac:dyDescent="0.2">
      <c r="A42" s="46" t="s">
        <v>22</v>
      </c>
      <c r="B42" s="47"/>
      <c r="C42" s="49">
        <f ca="1">SUM(F9:F40)+K2</f>
        <v>0</v>
      </c>
      <c r="G42" s="66"/>
    </row>
    <row r="43" spans="1:16" x14ac:dyDescent="0.2">
      <c r="A43" s="48" t="s">
        <v>24</v>
      </c>
      <c r="B43" s="4"/>
      <c r="C43" s="50">
        <f ca="1">SUM(I9:I40)+SUM(L9:L40)+K3</f>
        <v>0</v>
      </c>
      <c r="D43" s="9"/>
      <c r="E43" s="9"/>
      <c r="G43" s="64"/>
    </row>
    <row r="44" spans="1:16" x14ac:dyDescent="0.2">
      <c r="A44" s="48" t="s">
        <v>26</v>
      </c>
      <c r="B44" s="4"/>
      <c r="C44" s="50">
        <f>SUM(O9:O40)+K4</f>
        <v>0</v>
      </c>
      <c r="D44" s="9"/>
      <c r="G44" s="54"/>
    </row>
    <row r="45" spans="1:16" x14ac:dyDescent="0.2">
      <c r="A45" s="48" t="s">
        <v>28</v>
      </c>
      <c r="B45" s="4"/>
      <c r="C45" s="50">
        <v>0</v>
      </c>
      <c r="D45" s="9"/>
      <c r="F45" s="3"/>
      <c r="G45" s="22"/>
    </row>
    <row r="46" spans="1:16" ht="13.5" thickBot="1" x14ac:dyDescent="0.25">
      <c r="A46" s="51" t="s">
        <v>29</v>
      </c>
      <c r="B46" s="52"/>
      <c r="C46" s="53">
        <f ca="1">C42+C45</f>
        <v>0</v>
      </c>
      <c r="D46" s="9"/>
      <c r="F46" s="3"/>
    </row>
    <row r="47" spans="1:16" ht="13.5" thickBot="1" x14ac:dyDescent="0.25">
      <c r="A47" s="51" t="s">
        <v>30</v>
      </c>
      <c r="B47" s="52"/>
      <c r="C47" s="53">
        <f ca="1">C43-C44-C45</f>
        <v>0</v>
      </c>
      <c r="D47" s="63"/>
      <c r="F47" s="3"/>
    </row>
    <row r="48" spans="1:16" x14ac:dyDescent="0.2">
      <c r="F48" s="3"/>
    </row>
    <row r="49" spans="1:4" ht="38.25" x14ac:dyDescent="0.2">
      <c r="A49" s="68" t="s">
        <v>31</v>
      </c>
      <c r="B49" s="54">
        <f ca="1">Desember!G44</f>
        <v>0</v>
      </c>
      <c r="C49" s="64">
        <f ca="1">Desember!G43</f>
        <v>0</v>
      </c>
      <c r="D49" s="65">
        <f ca="1">MINUTE(C49)</f>
        <v>0</v>
      </c>
    </row>
  </sheetData>
  <conditionalFormatting sqref="A9:P40">
    <cfRule type="expression" dxfId="7" priority="2">
      <formula>WEEKDAY($A9,2)&gt;5</formula>
    </cfRule>
  </conditionalFormatting>
  <pageMargins left="0.78740157480314965" right="0.78740157480314965" top="0.39370078740157483" bottom="0.98425196850393704" header="0.51181102362204722" footer="0.51181102362204722"/>
  <pageSetup paperSize="9" orientation="landscape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CB39EA2-5022-45E1-B16C-039BAC2E16D1}">
            <xm:f>MATCH(A9,Helligdager!$B$1:$B$15,0)</xm:f>
            <x14:dxf>
              <font>
                <color rgb="FFFF0000"/>
              </font>
            </x14:dxf>
          </x14:cfRule>
          <xm:sqref>A9:A40 B9:O39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1c3debd-7ac8-47ff-adff-48e7d6dc6f95"/>
    <TaxKeywordTaxHTField xmlns="d1c3debd-7ac8-47ff-adff-48e7d6dc6f95">
      <Terms xmlns="http://schemas.microsoft.com/office/infopath/2007/PartnerControls"/>
    </TaxKeywordTaxHTFiel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8D43770CD730740BB48C306CC4DFDC4" ma:contentTypeVersion="12" ma:contentTypeDescription="Opprett et nytt dokument." ma:contentTypeScope="" ma:versionID="7459382add4cedc8b3fb368f82915e92">
  <xsd:schema xmlns:xsd="http://www.w3.org/2001/XMLSchema" xmlns:xs="http://www.w3.org/2001/XMLSchema" xmlns:p="http://schemas.microsoft.com/office/2006/metadata/properties" xmlns:ns2="73d489f9-dcef-4f55-bcaa-123d00b0ca22" xmlns:ns3="d1c3debd-7ac8-47ff-adff-48e7d6dc6f95" targetNamespace="http://schemas.microsoft.com/office/2006/metadata/properties" ma:root="true" ma:fieldsID="d37771111bf1f1152cc754e2ef21ab92" ns2:_="" ns3:_="">
    <xsd:import namespace="73d489f9-dcef-4f55-bcaa-123d00b0ca22"/>
    <xsd:import namespace="d1c3debd-7ac8-47ff-adff-48e7d6dc6f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3:TaxKeywordTaxHTField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d489f9-dcef-4f55-bcaa-123d00b0ca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c3debd-7ac8-47ff-adff-48e7d6dc6f9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KeywordTaxHTField" ma:index="17" nillable="true" ma:taxonomy="true" ma:internalName="TaxKeywordTaxHTField" ma:taxonomyFieldName="TaxKeyword" ma:displayName="Organisasjonsnøkkelord" ma:readOnly="false" ma:fieldId="{23f27201-bee3-471e-b2e7-b64fd8b7ca38}" ma:taxonomyMulti="true" ma:sspId="03820e07-759c-4693-a089-a47882f6e8b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8" nillable="true" ma:displayName="Taxonomy Catch All Column" ma:hidden="true" ma:list="{66e30166-c4f0-439a-b330-321f50ed1394}" ma:internalName="TaxCatchAll" ma:showField="CatchAllData" ma:web="d1c3debd-7ac8-47ff-adff-48e7d6dc6f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CD3A1C-0CD1-4FF1-A38B-25A495745A54}">
  <ds:schemaRefs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metadata/properties"/>
    <ds:schemaRef ds:uri="d1c3debd-7ac8-47ff-adff-48e7d6dc6f95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73d489f9-dcef-4f55-bcaa-123d00b0ca22"/>
  </ds:schemaRefs>
</ds:datastoreItem>
</file>

<file path=customXml/itemProps2.xml><?xml version="1.0" encoding="utf-8"?>
<ds:datastoreItem xmlns:ds="http://schemas.openxmlformats.org/officeDocument/2006/customXml" ds:itemID="{376AE79D-3FA6-4362-8CBF-9C49C9D13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d489f9-dcef-4f55-bcaa-123d00b0ca22"/>
    <ds:schemaRef ds:uri="d1c3debd-7ac8-47ff-adff-48e7d6dc6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9528CF-9DA0-42E4-BC5A-5B178AA49B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  <vt:lpstr>Helligdager</vt:lpstr>
    </vt:vector>
  </TitlesOfParts>
  <Manager/>
  <Company>%companyname%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Hanne D Ellingsen</dc:creator>
  <cp:keywords/>
  <dc:description/>
  <cp:lastModifiedBy>Audun Myhra Bergwitz</cp:lastModifiedBy>
  <cp:revision/>
  <dcterms:created xsi:type="dcterms:W3CDTF">2005-01-13T10:30:08Z</dcterms:created>
  <dcterms:modified xsi:type="dcterms:W3CDTF">2019-03-05T08:40:27Z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0x010100D8D43770CD730740BB48C306CC4DFDC4</vt:lpwstr>
  </property>
  <property fmtid="{D5CDD505-2E9C-101B-9397-08002B2CF9AE}" pid="3" name="AuthorIds_UIVersion_17408">
    <vt:lpwstr>13</vt:lpwstr>
  </property>
  <property fmtid="{D5CDD505-2E9C-101B-9397-08002B2CF9AE}" pid="4" name="AuthorIds_UIVersion_25600">
    <vt:lpwstr>13</vt:lpwstr>
  </property>
  <property fmtid="{D5CDD505-2E9C-101B-9397-08002B2CF9AE}" pid="5" name="TaxKeyword">
    <vt:lpwstr/>
  </property>
</Properties>
</file>