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OneDrive - SINTEF/PhD/PhD Thesis/GitHub/Evaluation/Evaluation/Dataset OAEI 2011/Evaluation Results/Evaluation Results Combined Alignments/"/>
    </mc:Choice>
  </mc:AlternateContent>
  <xr:revisionPtr revIDLastSave="0" documentId="13_ncr:1_{F1E15E53-7214-E842-BF48-332C517CEB4C}" xr6:coauthVersionLast="43" xr6:coauthVersionMax="43" xr10:uidLastSave="{00000000-0000-0000-0000-000000000000}"/>
  <bookViews>
    <workbookView xWindow="4020" yWindow="460" windowWidth="32000" windowHeight="20540" xr2:uid="{F42D4366-54EE-BC49-B7D4-F2AAB06C1F3C}"/>
  </bookViews>
  <sheets>
    <sheet name="Profile Weight" sheetId="1" r:id="rId1"/>
    <sheet name="Cut Threshold" sheetId="2" r:id="rId2"/>
    <sheet name="Average Aggregation" sheetId="3" r:id="rId3"/>
    <sheet name="Majority Vote" sheetId="4" r:id="rId4"/>
    <sheet name="OAEI2011 Charts (Combination)" sheetId="12" r:id="rId5"/>
    <sheet name="OAEI2011 EQ and SUB Only" sheetId="13" r:id="rId6"/>
    <sheet name="301302_ALIGNMENT_ANALYSIS" sheetId="14" r:id="rId7"/>
    <sheet name="301303_ALIGNMENT_ANALYSIS" sheetId="15" r:id="rId8"/>
    <sheet name="301304_ALIGNMENT_ANALYSIS" sheetId="16" r:id="rId9"/>
    <sheet name="302303_ALIGNMENT_ANALYSIS" sheetId="17" r:id="rId10"/>
    <sheet name="302304_ALIGNMENT_ANALYSIS" sheetId="18" r:id="rId11"/>
    <sheet name="303304_ALIGNMENT_ANALYSIS" sheetId="19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9" i="19" l="1"/>
  <c r="F68" i="19"/>
  <c r="F67" i="19"/>
  <c r="P66" i="19"/>
  <c r="K66" i="19"/>
  <c r="F66" i="19"/>
  <c r="P65" i="19"/>
  <c r="K65" i="19"/>
  <c r="F65" i="19"/>
  <c r="P64" i="19"/>
  <c r="K64" i="19"/>
  <c r="F64" i="19"/>
  <c r="P63" i="19"/>
  <c r="K63" i="19"/>
  <c r="F63" i="19"/>
  <c r="P62" i="19"/>
  <c r="K62" i="19"/>
  <c r="F62" i="19"/>
  <c r="P61" i="19"/>
  <c r="K61" i="19"/>
  <c r="F61" i="19"/>
  <c r="F71" i="19" s="1"/>
  <c r="P60" i="19"/>
  <c r="K60" i="19"/>
  <c r="P59" i="19"/>
  <c r="K59" i="19"/>
  <c r="K68" i="19" s="1"/>
  <c r="P58" i="19"/>
  <c r="P68" i="19" s="1"/>
  <c r="K58" i="19"/>
  <c r="M29" i="18"/>
  <c r="I29" i="18"/>
  <c r="E29" i="18"/>
  <c r="M28" i="18"/>
  <c r="I28" i="18"/>
  <c r="E28" i="18"/>
  <c r="M27" i="18"/>
  <c r="I27" i="18"/>
  <c r="E27" i="18"/>
  <c r="M26" i="18"/>
  <c r="I26" i="18"/>
  <c r="E26" i="18"/>
  <c r="M25" i="18"/>
  <c r="I25" i="18"/>
  <c r="E25" i="18"/>
  <c r="M24" i="18"/>
  <c r="I24" i="18"/>
  <c r="E24" i="18"/>
  <c r="M23" i="18"/>
  <c r="I23" i="18"/>
  <c r="E23" i="18"/>
  <c r="M22" i="18"/>
  <c r="I22" i="18"/>
  <c r="I31" i="18" s="1"/>
  <c r="E22" i="18"/>
  <c r="M21" i="18"/>
  <c r="M31" i="18" s="1"/>
  <c r="I21" i="18"/>
  <c r="E21" i="18"/>
  <c r="E31" i="18" s="1"/>
  <c r="M54" i="17"/>
  <c r="I54" i="17"/>
  <c r="E54" i="17"/>
  <c r="M53" i="17"/>
  <c r="I53" i="17"/>
  <c r="E53" i="17"/>
  <c r="M52" i="17"/>
  <c r="I52" i="17"/>
  <c r="E52" i="17"/>
  <c r="M51" i="17"/>
  <c r="I51" i="17"/>
  <c r="E51" i="17"/>
  <c r="M50" i="17"/>
  <c r="I50" i="17"/>
  <c r="E50" i="17"/>
  <c r="M49" i="17"/>
  <c r="I49" i="17"/>
  <c r="E49" i="17"/>
  <c r="M48" i="17"/>
  <c r="I48" i="17"/>
  <c r="E48" i="17"/>
  <c r="M47" i="17"/>
  <c r="I47" i="17"/>
  <c r="E47" i="17"/>
  <c r="M46" i="17"/>
  <c r="M56" i="17" s="1"/>
  <c r="I46" i="17"/>
  <c r="I56" i="17" s="1"/>
  <c r="E46" i="17"/>
  <c r="E56" i="17" s="1"/>
  <c r="M30" i="16"/>
  <c r="I30" i="16"/>
  <c r="E30" i="16"/>
  <c r="M29" i="16"/>
  <c r="I29" i="16"/>
  <c r="E29" i="16"/>
  <c r="M28" i="16"/>
  <c r="I28" i="16"/>
  <c r="E28" i="16"/>
  <c r="M27" i="16"/>
  <c r="I27" i="16"/>
  <c r="E27" i="16"/>
  <c r="M26" i="16"/>
  <c r="I26" i="16"/>
  <c r="E26" i="16"/>
  <c r="M25" i="16"/>
  <c r="I25" i="16"/>
  <c r="E25" i="16"/>
  <c r="M24" i="16"/>
  <c r="I24" i="16"/>
  <c r="E24" i="16"/>
  <c r="M23" i="16"/>
  <c r="I23" i="16"/>
  <c r="I32" i="16" s="1"/>
  <c r="E23" i="16"/>
  <c r="M22" i="16"/>
  <c r="M32" i="16" s="1"/>
  <c r="I22" i="16"/>
  <c r="E22" i="16"/>
  <c r="E32" i="16" s="1"/>
  <c r="E31" i="15"/>
  <c r="M30" i="15"/>
  <c r="I30" i="15"/>
  <c r="E30" i="15"/>
  <c r="M29" i="15"/>
  <c r="I29" i="15"/>
  <c r="E29" i="15"/>
  <c r="M28" i="15"/>
  <c r="I28" i="15"/>
  <c r="E28" i="15"/>
  <c r="M27" i="15"/>
  <c r="I27" i="15"/>
  <c r="E27" i="15"/>
  <c r="M26" i="15"/>
  <c r="I26" i="15"/>
  <c r="E26" i="15"/>
  <c r="M25" i="15"/>
  <c r="I25" i="15"/>
  <c r="E25" i="15"/>
  <c r="M24" i="15"/>
  <c r="I24" i="15"/>
  <c r="E24" i="15"/>
  <c r="M23" i="15"/>
  <c r="I23" i="15"/>
  <c r="E23" i="15"/>
  <c r="E33" i="15" s="1"/>
  <c r="M22" i="15"/>
  <c r="M32" i="15" s="1"/>
  <c r="I22" i="15"/>
  <c r="I32" i="15" s="1"/>
  <c r="E31" i="14"/>
  <c r="O30" i="14"/>
  <c r="J30" i="14"/>
  <c r="E30" i="14"/>
  <c r="O29" i="14"/>
  <c r="J29" i="14"/>
  <c r="E29" i="14"/>
  <c r="O28" i="14"/>
  <c r="J28" i="14"/>
  <c r="E28" i="14"/>
  <c r="O27" i="14"/>
  <c r="J27" i="14"/>
  <c r="E27" i="14"/>
  <c r="O26" i="14"/>
  <c r="J26" i="14"/>
  <c r="E26" i="14"/>
  <c r="O25" i="14"/>
  <c r="J25" i="14"/>
  <c r="E25" i="14"/>
  <c r="O24" i="14"/>
  <c r="J24" i="14"/>
  <c r="E24" i="14"/>
  <c r="O23" i="14"/>
  <c r="O32" i="14" s="1"/>
  <c r="J23" i="14"/>
  <c r="E23" i="14"/>
  <c r="E33" i="14" s="1"/>
  <c r="O22" i="14"/>
  <c r="J22" i="14"/>
  <c r="J32" i="14" s="1"/>
  <c r="D39" i="12" l="1"/>
  <c r="E39" i="12"/>
  <c r="F39" i="12"/>
  <c r="G39" i="12"/>
  <c r="H39" i="12"/>
  <c r="I39" i="12"/>
  <c r="J39" i="12"/>
  <c r="K39" i="12"/>
  <c r="L39" i="12"/>
  <c r="D29" i="12"/>
  <c r="E29" i="12"/>
  <c r="F29" i="12"/>
  <c r="G29" i="12"/>
  <c r="H29" i="12"/>
  <c r="I29" i="12"/>
  <c r="J29" i="12"/>
  <c r="K29" i="12"/>
  <c r="L29" i="12"/>
  <c r="D19" i="12"/>
  <c r="E19" i="12"/>
  <c r="F19" i="12"/>
  <c r="G19" i="12"/>
  <c r="H19" i="12"/>
  <c r="I19" i="12"/>
  <c r="J19" i="12"/>
  <c r="K19" i="12"/>
  <c r="L19" i="12"/>
  <c r="C79" i="3" l="1"/>
  <c r="C10" i="12" s="1"/>
  <c r="C21" i="12" s="1"/>
  <c r="C80" i="2"/>
  <c r="C7" i="12" s="1"/>
  <c r="C30" i="12" s="1"/>
  <c r="C79" i="2"/>
  <c r="C6" i="12" s="1"/>
  <c r="C20" i="12" s="1"/>
  <c r="C31" i="1"/>
  <c r="D31" i="1"/>
  <c r="C2" i="12" s="1"/>
  <c r="C19" i="12" s="1"/>
  <c r="L79" i="3"/>
  <c r="L10" i="12" s="1"/>
  <c r="L21" i="12" s="1"/>
  <c r="C87" i="2"/>
  <c r="C83" i="2"/>
  <c r="J55" i="13" l="1"/>
  <c r="J54" i="13"/>
  <c r="J53" i="13"/>
  <c r="J50" i="13"/>
  <c r="J49" i="13"/>
  <c r="J48" i="13"/>
  <c r="L89" i="2" l="1"/>
  <c r="M18" i="13" s="1"/>
  <c r="K89" i="2"/>
  <c r="L18" i="13" s="1"/>
  <c r="J89" i="2"/>
  <c r="K18" i="13" s="1"/>
  <c r="I89" i="2"/>
  <c r="J18" i="13" s="1"/>
  <c r="H89" i="2"/>
  <c r="I18" i="13" s="1"/>
  <c r="G89" i="2"/>
  <c r="H18" i="13" s="1"/>
  <c r="F89" i="2"/>
  <c r="G18" i="13" s="1"/>
  <c r="E89" i="2"/>
  <c r="F18" i="13" s="1"/>
  <c r="D89" i="2"/>
  <c r="E18" i="13" s="1"/>
  <c r="C89" i="2"/>
  <c r="D18" i="13" s="1"/>
  <c r="L88" i="2"/>
  <c r="M17" i="13" s="1"/>
  <c r="K88" i="2"/>
  <c r="L17" i="13" s="1"/>
  <c r="J88" i="2"/>
  <c r="K17" i="13" s="1"/>
  <c r="I88" i="2"/>
  <c r="J17" i="13" s="1"/>
  <c r="H88" i="2"/>
  <c r="I17" i="13" s="1"/>
  <c r="G88" i="2"/>
  <c r="H17" i="13" s="1"/>
  <c r="F88" i="2"/>
  <c r="G17" i="13" s="1"/>
  <c r="E88" i="2"/>
  <c r="F17" i="13" s="1"/>
  <c r="D88" i="2"/>
  <c r="E17" i="13" s="1"/>
  <c r="C88" i="2"/>
  <c r="D17" i="13" s="1"/>
  <c r="L87" i="2"/>
  <c r="M16" i="13" s="1"/>
  <c r="K87" i="2"/>
  <c r="L16" i="13" s="1"/>
  <c r="J87" i="2"/>
  <c r="K16" i="13" s="1"/>
  <c r="I87" i="2"/>
  <c r="J16" i="13" s="1"/>
  <c r="H87" i="2"/>
  <c r="I16" i="13" s="1"/>
  <c r="G87" i="2"/>
  <c r="H16" i="13" s="1"/>
  <c r="F87" i="2"/>
  <c r="G16" i="13" s="1"/>
  <c r="E87" i="2"/>
  <c r="F16" i="13" s="1"/>
  <c r="D87" i="2"/>
  <c r="E16" i="13" s="1"/>
  <c r="D16" i="13"/>
  <c r="L85" i="2"/>
  <c r="M14" i="13" s="1"/>
  <c r="K85" i="2"/>
  <c r="L14" i="13" s="1"/>
  <c r="J85" i="2"/>
  <c r="K14" i="13" s="1"/>
  <c r="I85" i="2"/>
  <c r="J14" i="13" s="1"/>
  <c r="H85" i="2"/>
  <c r="I14" i="13" s="1"/>
  <c r="G85" i="2"/>
  <c r="H14" i="13" s="1"/>
  <c r="F85" i="2"/>
  <c r="G14" i="13" s="1"/>
  <c r="E85" i="2"/>
  <c r="F14" i="13" s="1"/>
  <c r="D85" i="2"/>
  <c r="E14" i="13" s="1"/>
  <c r="C85" i="2"/>
  <c r="D14" i="13" s="1"/>
  <c r="L84" i="2"/>
  <c r="M13" i="13" s="1"/>
  <c r="K84" i="2"/>
  <c r="L13" i="13" s="1"/>
  <c r="J84" i="2"/>
  <c r="K13" i="13" s="1"/>
  <c r="I84" i="2"/>
  <c r="J13" i="13" s="1"/>
  <c r="H84" i="2"/>
  <c r="I13" i="13" s="1"/>
  <c r="G84" i="2"/>
  <c r="H13" i="13" s="1"/>
  <c r="F84" i="2"/>
  <c r="G13" i="13" s="1"/>
  <c r="E84" i="2"/>
  <c r="F13" i="13" s="1"/>
  <c r="D84" i="2"/>
  <c r="E13" i="13" s="1"/>
  <c r="C84" i="2"/>
  <c r="D13" i="13" s="1"/>
  <c r="L83" i="2"/>
  <c r="M12" i="13" s="1"/>
  <c r="K83" i="2"/>
  <c r="L12" i="13" s="1"/>
  <c r="J83" i="2"/>
  <c r="K12" i="13" s="1"/>
  <c r="I83" i="2"/>
  <c r="J12" i="13" s="1"/>
  <c r="H83" i="2"/>
  <c r="I12" i="13" s="1"/>
  <c r="G83" i="2"/>
  <c r="H12" i="13" s="1"/>
  <c r="F83" i="2"/>
  <c r="G12" i="13" s="1"/>
  <c r="E83" i="2"/>
  <c r="F12" i="13" s="1"/>
  <c r="D83" i="2"/>
  <c r="E12" i="13" s="1"/>
  <c r="D12" i="13"/>
  <c r="L90" i="4"/>
  <c r="M34" i="13" s="1"/>
  <c r="K90" i="4"/>
  <c r="L34" i="13" s="1"/>
  <c r="J90" i="4"/>
  <c r="K34" i="13" s="1"/>
  <c r="I90" i="4"/>
  <c r="J34" i="13" s="1"/>
  <c r="H90" i="4"/>
  <c r="I34" i="13" s="1"/>
  <c r="G90" i="4"/>
  <c r="H34" i="13" s="1"/>
  <c r="F90" i="4"/>
  <c r="G34" i="13" s="1"/>
  <c r="E90" i="4"/>
  <c r="F34" i="13" s="1"/>
  <c r="D90" i="4"/>
  <c r="E34" i="13" s="1"/>
  <c r="C90" i="4"/>
  <c r="D34" i="13" s="1"/>
  <c r="L89" i="4"/>
  <c r="M33" i="13" s="1"/>
  <c r="K89" i="4"/>
  <c r="L33" i="13" s="1"/>
  <c r="J89" i="4"/>
  <c r="K33" i="13" s="1"/>
  <c r="I89" i="4"/>
  <c r="J33" i="13" s="1"/>
  <c r="H89" i="4"/>
  <c r="I33" i="13" s="1"/>
  <c r="G89" i="4"/>
  <c r="H33" i="13" s="1"/>
  <c r="F89" i="4"/>
  <c r="G33" i="13" s="1"/>
  <c r="E89" i="4"/>
  <c r="F33" i="13" s="1"/>
  <c r="D89" i="4"/>
  <c r="E33" i="13" s="1"/>
  <c r="C89" i="4"/>
  <c r="D33" i="13" s="1"/>
  <c r="L88" i="4"/>
  <c r="M32" i="13" s="1"/>
  <c r="K88" i="4"/>
  <c r="L32" i="13" s="1"/>
  <c r="J88" i="4"/>
  <c r="K32" i="13" s="1"/>
  <c r="I88" i="4"/>
  <c r="J32" i="13" s="1"/>
  <c r="H88" i="4"/>
  <c r="I32" i="13" s="1"/>
  <c r="G88" i="4"/>
  <c r="H32" i="13" s="1"/>
  <c r="F88" i="4"/>
  <c r="G32" i="13" s="1"/>
  <c r="E88" i="4"/>
  <c r="F32" i="13" s="1"/>
  <c r="D88" i="4"/>
  <c r="E32" i="13" s="1"/>
  <c r="C88" i="4"/>
  <c r="D32" i="13" s="1"/>
  <c r="L86" i="4"/>
  <c r="M30" i="13" s="1"/>
  <c r="K86" i="4"/>
  <c r="L30" i="13" s="1"/>
  <c r="J86" i="4"/>
  <c r="K30" i="13" s="1"/>
  <c r="I86" i="4"/>
  <c r="J30" i="13" s="1"/>
  <c r="H86" i="4"/>
  <c r="I30" i="13" s="1"/>
  <c r="G86" i="4"/>
  <c r="H30" i="13" s="1"/>
  <c r="F86" i="4"/>
  <c r="G30" i="13" s="1"/>
  <c r="E86" i="4"/>
  <c r="F30" i="13" s="1"/>
  <c r="D86" i="4"/>
  <c r="E30" i="13" s="1"/>
  <c r="C86" i="4"/>
  <c r="D30" i="13" s="1"/>
  <c r="L85" i="4"/>
  <c r="M29" i="13" s="1"/>
  <c r="K85" i="4"/>
  <c r="L29" i="13" s="1"/>
  <c r="J85" i="4"/>
  <c r="K29" i="13" s="1"/>
  <c r="I85" i="4"/>
  <c r="J29" i="13" s="1"/>
  <c r="H85" i="4"/>
  <c r="I29" i="13" s="1"/>
  <c r="G85" i="4"/>
  <c r="H29" i="13" s="1"/>
  <c r="F85" i="4"/>
  <c r="G29" i="13" s="1"/>
  <c r="E85" i="4"/>
  <c r="F29" i="13" s="1"/>
  <c r="D85" i="4"/>
  <c r="E29" i="13" s="1"/>
  <c r="C85" i="4"/>
  <c r="D29" i="13" s="1"/>
  <c r="L84" i="4"/>
  <c r="M28" i="13" s="1"/>
  <c r="K84" i="4"/>
  <c r="L28" i="13" s="1"/>
  <c r="J84" i="4"/>
  <c r="K28" i="13" s="1"/>
  <c r="I84" i="4"/>
  <c r="J28" i="13" s="1"/>
  <c r="H84" i="4"/>
  <c r="I28" i="13" s="1"/>
  <c r="G84" i="4"/>
  <c r="H28" i="13" s="1"/>
  <c r="F84" i="4"/>
  <c r="G28" i="13" s="1"/>
  <c r="E84" i="4"/>
  <c r="F28" i="13" s="1"/>
  <c r="D84" i="4"/>
  <c r="E28" i="13" s="1"/>
  <c r="C84" i="4"/>
  <c r="D28" i="13" s="1"/>
  <c r="L89" i="3"/>
  <c r="M26" i="13" s="1"/>
  <c r="K89" i="3"/>
  <c r="L26" i="13" s="1"/>
  <c r="J89" i="3"/>
  <c r="K26" i="13" s="1"/>
  <c r="I89" i="3"/>
  <c r="J26" i="13" s="1"/>
  <c r="H89" i="3"/>
  <c r="I26" i="13" s="1"/>
  <c r="G89" i="3"/>
  <c r="H26" i="13" s="1"/>
  <c r="F89" i="3"/>
  <c r="G26" i="13" s="1"/>
  <c r="E89" i="3"/>
  <c r="F26" i="13" s="1"/>
  <c r="D89" i="3"/>
  <c r="E26" i="13" s="1"/>
  <c r="C89" i="3"/>
  <c r="D26" i="13" s="1"/>
  <c r="L88" i="3"/>
  <c r="M25" i="13" s="1"/>
  <c r="K88" i="3"/>
  <c r="L25" i="13" s="1"/>
  <c r="J88" i="3"/>
  <c r="K25" i="13" s="1"/>
  <c r="I88" i="3"/>
  <c r="J25" i="13" s="1"/>
  <c r="H88" i="3"/>
  <c r="I25" i="13" s="1"/>
  <c r="G88" i="3"/>
  <c r="H25" i="13" s="1"/>
  <c r="F88" i="3"/>
  <c r="G25" i="13" s="1"/>
  <c r="E88" i="3"/>
  <c r="F25" i="13" s="1"/>
  <c r="D88" i="3"/>
  <c r="E25" i="13" s="1"/>
  <c r="C88" i="3"/>
  <c r="D25" i="13" s="1"/>
  <c r="L87" i="3"/>
  <c r="M24" i="13" s="1"/>
  <c r="K87" i="3"/>
  <c r="L24" i="13" s="1"/>
  <c r="J87" i="3"/>
  <c r="K24" i="13" s="1"/>
  <c r="I87" i="3"/>
  <c r="J24" i="13" s="1"/>
  <c r="H87" i="3"/>
  <c r="I24" i="13" s="1"/>
  <c r="G87" i="3"/>
  <c r="H24" i="13" s="1"/>
  <c r="F87" i="3"/>
  <c r="G24" i="13" s="1"/>
  <c r="E87" i="3"/>
  <c r="F24" i="13" s="1"/>
  <c r="D87" i="3"/>
  <c r="E24" i="13" s="1"/>
  <c r="C87" i="3"/>
  <c r="D24" i="13" s="1"/>
  <c r="L85" i="3"/>
  <c r="M22" i="13" s="1"/>
  <c r="K85" i="3"/>
  <c r="L22" i="13" s="1"/>
  <c r="J85" i="3"/>
  <c r="K22" i="13" s="1"/>
  <c r="I85" i="3"/>
  <c r="J22" i="13" s="1"/>
  <c r="H85" i="3"/>
  <c r="I22" i="13" s="1"/>
  <c r="G85" i="3"/>
  <c r="H22" i="13" s="1"/>
  <c r="F85" i="3"/>
  <c r="G22" i="13" s="1"/>
  <c r="E85" i="3"/>
  <c r="F22" i="13" s="1"/>
  <c r="D85" i="3"/>
  <c r="E22" i="13" s="1"/>
  <c r="C85" i="3"/>
  <c r="D22" i="13" s="1"/>
  <c r="L84" i="3"/>
  <c r="M21" i="13" s="1"/>
  <c r="K84" i="3"/>
  <c r="L21" i="13" s="1"/>
  <c r="J84" i="3"/>
  <c r="K21" i="13" s="1"/>
  <c r="I84" i="3"/>
  <c r="J21" i="13" s="1"/>
  <c r="H84" i="3"/>
  <c r="I21" i="13" s="1"/>
  <c r="G84" i="3"/>
  <c r="H21" i="13" s="1"/>
  <c r="F84" i="3"/>
  <c r="G21" i="13" s="1"/>
  <c r="E84" i="3"/>
  <c r="F21" i="13" s="1"/>
  <c r="D84" i="3"/>
  <c r="E21" i="13" s="1"/>
  <c r="C84" i="3"/>
  <c r="D21" i="13" s="1"/>
  <c r="L83" i="3"/>
  <c r="M20" i="13" s="1"/>
  <c r="K83" i="3"/>
  <c r="L20" i="13" s="1"/>
  <c r="J83" i="3"/>
  <c r="K20" i="13" s="1"/>
  <c r="I83" i="3"/>
  <c r="J20" i="13" s="1"/>
  <c r="H83" i="3"/>
  <c r="I20" i="13" s="1"/>
  <c r="G83" i="3"/>
  <c r="H20" i="13" s="1"/>
  <c r="F83" i="3"/>
  <c r="G20" i="13" s="1"/>
  <c r="E83" i="3"/>
  <c r="F20" i="13" s="1"/>
  <c r="D83" i="3"/>
  <c r="E20" i="13" s="1"/>
  <c r="C83" i="3"/>
  <c r="D20" i="13" s="1"/>
  <c r="I41" i="1" l="1"/>
  <c r="I42" i="1"/>
  <c r="I43" i="1"/>
  <c r="I37" i="1"/>
  <c r="I38" i="1"/>
  <c r="I36" i="1"/>
  <c r="L82" i="4" l="1"/>
  <c r="L16" i="12" s="1"/>
  <c r="L42" i="12" s="1"/>
  <c r="K82" i="4"/>
  <c r="K16" i="12" s="1"/>
  <c r="K42" i="12" s="1"/>
  <c r="J82" i="4"/>
  <c r="J16" i="12" s="1"/>
  <c r="J42" i="12" s="1"/>
  <c r="I82" i="4"/>
  <c r="I16" i="12" s="1"/>
  <c r="I42" i="12" s="1"/>
  <c r="H82" i="4"/>
  <c r="H16" i="12" s="1"/>
  <c r="H42" i="12" s="1"/>
  <c r="G82" i="4"/>
  <c r="G16" i="12" s="1"/>
  <c r="G42" i="12" s="1"/>
  <c r="F82" i="4"/>
  <c r="F16" i="12" s="1"/>
  <c r="F42" i="12" s="1"/>
  <c r="E82" i="4"/>
  <c r="E16" i="12" s="1"/>
  <c r="E42" i="12" s="1"/>
  <c r="D82" i="4"/>
  <c r="D16" i="12" s="1"/>
  <c r="D42" i="12" s="1"/>
  <c r="C82" i="4"/>
  <c r="C16" i="12" s="1"/>
  <c r="C42" i="12" s="1"/>
  <c r="L81" i="4"/>
  <c r="L15" i="12" s="1"/>
  <c r="L32" i="12" s="1"/>
  <c r="K81" i="4"/>
  <c r="K15" i="12" s="1"/>
  <c r="K32" i="12" s="1"/>
  <c r="J81" i="4"/>
  <c r="J15" i="12" s="1"/>
  <c r="J32" i="12" s="1"/>
  <c r="I81" i="4"/>
  <c r="I15" i="12" s="1"/>
  <c r="I32" i="12" s="1"/>
  <c r="H81" i="4"/>
  <c r="H15" i="12" s="1"/>
  <c r="H32" i="12" s="1"/>
  <c r="G81" i="4"/>
  <c r="G15" i="12" s="1"/>
  <c r="G32" i="12" s="1"/>
  <c r="F81" i="4"/>
  <c r="F15" i="12" s="1"/>
  <c r="F32" i="12" s="1"/>
  <c r="E81" i="4"/>
  <c r="E15" i="12" s="1"/>
  <c r="E32" i="12" s="1"/>
  <c r="D81" i="4"/>
  <c r="D15" i="12" s="1"/>
  <c r="D32" i="12" s="1"/>
  <c r="C81" i="4"/>
  <c r="C15" i="12" s="1"/>
  <c r="C32" i="12" s="1"/>
  <c r="L80" i="4"/>
  <c r="L14" i="12" s="1"/>
  <c r="L22" i="12" s="1"/>
  <c r="K80" i="4"/>
  <c r="K14" i="12" s="1"/>
  <c r="K22" i="12" s="1"/>
  <c r="J80" i="4"/>
  <c r="J14" i="12" s="1"/>
  <c r="J22" i="12" s="1"/>
  <c r="I80" i="4"/>
  <c r="I14" i="12" s="1"/>
  <c r="I22" i="12" s="1"/>
  <c r="H80" i="4"/>
  <c r="H14" i="12" s="1"/>
  <c r="H22" i="12" s="1"/>
  <c r="G80" i="4"/>
  <c r="G14" i="12" s="1"/>
  <c r="G22" i="12" s="1"/>
  <c r="F80" i="4"/>
  <c r="F14" i="12" s="1"/>
  <c r="F22" i="12" s="1"/>
  <c r="E80" i="4"/>
  <c r="E14" i="12" s="1"/>
  <c r="E22" i="12" s="1"/>
  <c r="D80" i="4"/>
  <c r="D14" i="12" s="1"/>
  <c r="D22" i="12" s="1"/>
  <c r="C80" i="4"/>
  <c r="C14" i="12" s="1"/>
  <c r="C22" i="12" s="1"/>
  <c r="L81" i="3"/>
  <c r="L12" i="12" s="1"/>
  <c r="L41" i="12" s="1"/>
  <c r="K81" i="3"/>
  <c r="K12" i="12" s="1"/>
  <c r="K41" i="12" s="1"/>
  <c r="J81" i="3"/>
  <c r="J12" i="12" s="1"/>
  <c r="J41" i="12" s="1"/>
  <c r="I81" i="3"/>
  <c r="I12" i="12" s="1"/>
  <c r="I41" i="12" s="1"/>
  <c r="H81" i="3"/>
  <c r="H12" i="12" s="1"/>
  <c r="H41" i="12" s="1"/>
  <c r="G81" i="3"/>
  <c r="G12" i="12" s="1"/>
  <c r="G41" i="12" s="1"/>
  <c r="F81" i="3"/>
  <c r="F12" i="12" s="1"/>
  <c r="F41" i="12" s="1"/>
  <c r="E81" i="3"/>
  <c r="E12" i="12" s="1"/>
  <c r="E41" i="12" s="1"/>
  <c r="D81" i="3"/>
  <c r="D12" i="12" s="1"/>
  <c r="D41" i="12" s="1"/>
  <c r="C81" i="3"/>
  <c r="C12" i="12" s="1"/>
  <c r="C41" i="12" s="1"/>
  <c r="L80" i="3"/>
  <c r="L11" i="12" s="1"/>
  <c r="L31" i="12" s="1"/>
  <c r="K80" i="3"/>
  <c r="K11" i="12" s="1"/>
  <c r="K31" i="12" s="1"/>
  <c r="J80" i="3"/>
  <c r="J11" i="12" s="1"/>
  <c r="J31" i="12" s="1"/>
  <c r="I80" i="3"/>
  <c r="I11" i="12" s="1"/>
  <c r="I31" i="12" s="1"/>
  <c r="H80" i="3"/>
  <c r="H11" i="12" s="1"/>
  <c r="H31" i="12" s="1"/>
  <c r="G80" i="3"/>
  <c r="G11" i="12" s="1"/>
  <c r="G31" i="12" s="1"/>
  <c r="F80" i="3"/>
  <c r="F11" i="12" s="1"/>
  <c r="F31" i="12" s="1"/>
  <c r="E80" i="3"/>
  <c r="E11" i="12" s="1"/>
  <c r="E31" i="12" s="1"/>
  <c r="D80" i="3"/>
  <c r="D11" i="12" s="1"/>
  <c r="D31" i="12" s="1"/>
  <c r="C80" i="3"/>
  <c r="C11" i="12" s="1"/>
  <c r="C31" i="12" s="1"/>
  <c r="K79" i="3"/>
  <c r="K10" i="12" s="1"/>
  <c r="K21" i="12" s="1"/>
  <c r="J79" i="3"/>
  <c r="J10" i="12" s="1"/>
  <c r="J21" i="12" s="1"/>
  <c r="I79" i="3"/>
  <c r="I10" i="12" s="1"/>
  <c r="I21" i="12" s="1"/>
  <c r="H79" i="3"/>
  <c r="H10" i="12" s="1"/>
  <c r="H21" i="12" s="1"/>
  <c r="G79" i="3"/>
  <c r="G10" i="12" s="1"/>
  <c r="G21" i="12" s="1"/>
  <c r="F79" i="3"/>
  <c r="F10" i="12" s="1"/>
  <c r="F21" i="12" s="1"/>
  <c r="E79" i="3"/>
  <c r="E10" i="12" s="1"/>
  <c r="E21" i="12" s="1"/>
  <c r="D79" i="3"/>
  <c r="D10" i="12" s="1"/>
  <c r="D21" i="12" s="1"/>
  <c r="L81" i="2"/>
  <c r="L8" i="12" s="1"/>
  <c r="L40" i="12" s="1"/>
  <c r="K81" i="2"/>
  <c r="K8" i="12" s="1"/>
  <c r="K40" i="12" s="1"/>
  <c r="J81" i="2"/>
  <c r="J8" i="12" s="1"/>
  <c r="J40" i="12" s="1"/>
  <c r="I81" i="2"/>
  <c r="I8" i="12" s="1"/>
  <c r="I40" i="12" s="1"/>
  <c r="H81" i="2"/>
  <c r="H8" i="12" s="1"/>
  <c r="H40" i="12" s="1"/>
  <c r="G81" i="2"/>
  <c r="G8" i="12" s="1"/>
  <c r="G40" i="12" s="1"/>
  <c r="F81" i="2"/>
  <c r="F8" i="12" s="1"/>
  <c r="F40" i="12" s="1"/>
  <c r="E81" i="2"/>
  <c r="E8" i="12" s="1"/>
  <c r="E40" i="12" s="1"/>
  <c r="D81" i="2"/>
  <c r="D8" i="12" s="1"/>
  <c r="D40" i="12" s="1"/>
  <c r="C81" i="2"/>
  <c r="C8" i="12" s="1"/>
  <c r="C40" i="12" s="1"/>
  <c r="L80" i="2"/>
  <c r="L7" i="12" s="1"/>
  <c r="L30" i="12" s="1"/>
  <c r="K80" i="2"/>
  <c r="K7" i="12" s="1"/>
  <c r="K30" i="12" s="1"/>
  <c r="J80" i="2"/>
  <c r="J7" i="12" s="1"/>
  <c r="J30" i="12" s="1"/>
  <c r="I80" i="2"/>
  <c r="I7" i="12" s="1"/>
  <c r="I30" i="12" s="1"/>
  <c r="H80" i="2"/>
  <c r="H7" i="12" s="1"/>
  <c r="H30" i="12" s="1"/>
  <c r="G80" i="2"/>
  <c r="G7" i="12" s="1"/>
  <c r="G30" i="12" s="1"/>
  <c r="F80" i="2"/>
  <c r="F7" i="12" s="1"/>
  <c r="F30" i="12" s="1"/>
  <c r="E80" i="2"/>
  <c r="E7" i="12" s="1"/>
  <c r="E30" i="12" s="1"/>
  <c r="D80" i="2"/>
  <c r="D7" i="12" s="1"/>
  <c r="D30" i="12" s="1"/>
  <c r="L79" i="2"/>
  <c r="L6" i="12" s="1"/>
  <c r="L20" i="12" s="1"/>
  <c r="K79" i="2"/>
  <c r="K6" i="12" s="1"/>
  <c r="K20" i="12" s="1"/>
  <c r="J79" i="2"/>
  <c r="J6" i="12" s="1"/>
  <c r="J20" i="12" s="1"/>
  <c r="I79" i="2"/>
  <c r="I6" i="12" s="1"/>
  <c r="I20" i="12" s="1"/>
  <c r="H79" i="2"/>
  <c r="H6" i="12" s="1"/>
  <c r="H20" i="12" s="1"/>
  <c r="G79" i="2"/>
  <c r="G6" i="12" s="1"/>
  <c r="G20" i="12" s="1"/>
  <c r="F79" i="2"/>
  <c r="F6" i="12" s="1"/>
  <c r="F20" i="12" s="1"/>
  <c r="E79" i="2"/>
  <c r="E6" i="12" s="1"/>
  <c r="E20" i="12" s="1"/>
  <c r="D79" i="2"/>
  <c r="D6" i="12" s="1"/>
  <c r="D20" i="12" s="1"/>
  <c r="D32" i="1"/>
  <c r="C3" i="12" s="1"/>
  <c r="C29" i="12" s="1"/>
  <c r="E32" i="1"/>
  <c r="F32" i="1"/>
  <c r="G32" i="1"/>
  <c r="H32" i="1"/>
  <c r="I32" i="1"/>
  <c r="J32" i="1"/>
  <c r="K32" i="1"/>
  <c r="L32" i="1"/>
  <c r="M32" i="1"/>
  <c r="C32" i="1"/>
  <c r="E31" i="1"/>
  <c r="F31" i="1"/>
  <c r="G31" i="1"/>
  <c r="H31" i="1"/>
  <c r="I31" i="1"/>
  <c r="J31" i="1"/>
  <c r="K31" i="1"/>
  <c r="L31" i="1"/>
  <c r="M31" i="1"/>
  <c r="D33" i="1"/>
  <c r="C4" i="12" s="1"/>
  <c r="C39" i="12" s="1"/>
  <c r="E33" i="1"/>
  <c r="F33" i="1"/>
  <c r="G33" i="1"/>
  <c r="H33" i="1"/>
  <c r="I33" i="1"/>
  <c r="J33" i="1"/>
  <c r="K33" i="1"/>
  <c r="L33" i="1"/>
  <c r="M33" i="1"/>
  <c r="C33" i="1"/>
</calcChain>
</file>

<file path=xl/sharedStrings.xml><?xml version="1.0" encoding="utf-8"?>
<sst xmlns="http://schemas.openxmlformats.org/spreadsheetml/2006/main" count="3310" uniqueCount="616">
  <si>
    <t>Precision</t>
  </si>
  <si>
    <t>Recall</t>
  </si>
  <si>
    <t>F-measure</t>
  </si>
  <si>
    <t>0.5</t>
  </si>
  <si>
    <t>0.4</t>
  </si>
  <si>
    <t>0.6</t>
  </si>
  <si>
    <t>0.7</t>
  </si>
  <si>
    <t>0.8</t>
  </si>
  <si>
    <t>0.9</t>
  </si>
  <si>
    <t>1.0</t>
  </si>
  <si>
    <t>0.3</t>
  </si>
  <si>
    <t>0.2</t>
  </si>
  <si>
    <t>0.1</t>
  </si>
  <si>
    <t>301-302</t>
  </si>
  <si>
    <t>301-303</t>
  </si>
  <si>
    <t>301-304</t>
  </si>
  <si>
    <t>302-303</t>
  </si>
  <si>
    <t>302-304</t>
  </si>
  <si>
    <t>303-304</t>
  </si>
  <si>
    <t>0.0</t>
  </si>
  <si>
    <t>Profile Weight</t>
  </si>
  <si>
    <t>Cut Threshold</t>
  </si>
  <si>
    <t>Average Aggregation</t>
  </si>
  <si>
    <t>Majority Vote</t>
  </si>
  <si>
    <t>AVG FM</t>
  </si>
  <si>
    <t>AVG P</t>
  </si>
  <si>
    <t>AVG R</t>
  </si>
  <si>
    <t>OAEI AVG.</t>
  </si>
  <si>
    <t>STROMA</t>
  </si>
  <si>
    <t>BLOOMS WIKI</t>
  </si>
  <si>
    <t>BLOOMS WN</t>
  </si>
  <si>
    <t>S-match</t>
  </si>
  <si>
    <t>Profile Weight (OAEI AVG)</t>
  </si>
  <si>
    <t>Cut Threshold (OAEI AVG)</t>
  </si>
  <si>
    <t>Average Aggregation (OAEI AVG)</t>
  </si>
  <si>
    <t>AVG</t>
  </si>
  <si>
    <t>EQ Only (OAEI AVG)</t>
  </si>
  <si>
    <t>SUB Only (OAEI AVG)</t>
  </si>
  <si>
    <t>EQ Only</t>
  </si>
  <si>
    <t xml:space="preserve">SUB Only </t>
  </si>
  <si>
    <t>OAEI AVG. EQ Only</t>
  </si>
  <si>
    <t>OAEI AVG. SUB Only</t>
  </si>
  <si>
    <t>CT OAEI AVG. EQ Only</t>
  </si>
  <si>
    <t>CT OAEI AVG. SUB Only</t>
  </si>
  <si>
    <t>AA OAEI AVG. EQ Only</t>
  </si>
  <si>
    <t>AA OAEI AVG. SUB Only</t>
  </si>
  <si>
    <t>MV OAEI AVG. EQ Only</t>
  </si>
  <si>
    <t>MV OAEI AVG. SUB Only</t>
  </si>
  <si>
    <t>AVG FM Cut Threshold</t>
  </si>
  <si>
    <t>AVG FM Average Aggregation</t>
  </si>
  <si>
    <t>AVG FM Majority Vote</t>
  </si>
  <si>
    <t>PW OAEI AVG. EQ Only</t>
  </si>
  <si>
    <t>PW OAEI AVG. SUB Only</t>
  </si>
  <si>
    <t>AVG FM Project Weight</t>
  </si>
  <si>
    <t>Lexical Equivalence Matcher (LEM)</t>
  </si>
  <si>
    <t>AVG FM LEM</t>
  </si>
  <si>
    <t>EQ</t>
  </si>
  <si>
    <t>AVG FM CSM</t>
  </si>
  <si>
    <t>Context Subsumption Matcher (CSM)</t>
  </si>
  <si>
    <t>SUB</t>
  </si>
  <si>
    <t>REFERENCE ALIGNMENT</t>
  </si>
  <si>
    <t>PROFILE WEIGHT</t>
  </si>
  <si>
    <t>CUT THRESHOLD 0.7</t>
  </si>
  <si>
    <t>AVERAGE AGGREGATION 0.7</t>
  </si>
  <si>
    <t>MAJORITY VOTE 0.7</t>
  </si>
  <si>
    <t>Manual - Publication - &lt;</t>
  </si>
  <si>
    <t>x</t>
  </si>
  <si>
    <t>Misc - Misc - =</t>
  </si>
  <si>
    <t>0.7994096414342035</t>
  </si>
  <si>
    <t>WordEmbeddingMatcherSigmoid135</t>
  </si>
  <si>
    <t>0.9999999999999999</t>
  </si>
  <si>
    <t>WordEmbeddingMatcher135_1.0_</t>
  </si>
  <si>
    <t>0.7070106932138298</t>
  </si>
  <si>
    <t>Inbook - Publication - &lt;</t>
  </si>
  <si>
    <t>Misc - Publication - &lt;</t>
  </si>
  <si>
    <t>0.7971781221896934</t>
  </si>
  <si>
    <t>ContextSubsumptionMatcherSigmoid133</t>
  </si>
  <si>
    <t>ContextSubsumptionMatcher133_1.0_</t>
  </si>
  <si>
    <t>Article - Article - =</t>
  </si>
  <si>
    <t>Booklet - Publication - &lt;</t>
  </si>
  <si>
    <t>Entry - Proceedings - &gt;</t>
  </si>
  <si>
    <t>ContextSubsumptionMatcherSigmoid189</t>
  </si>
  <si>
    <t>Entry - Misc - &gt;</t>
  </si>
  <si>
    <t>ContextSubsumptionMatcher187_1.0_</t>
  </si>
  <si>
    <t>Proceedings - Proceedings - =</t>
  </si>
  <si>
    <t>Inproceedings - Publication - &lt;</t>
  </si>
  <si>
    <t>Entry - TechReport - &gt;</t>
  </si>
  <si>
    <t>ContextSubsumptionMatcherSigmoid188</t>
  </si>
  <si>
    <t>ContextSubsumptionMatcher189_1.0_</t>
  </si>
  <si>
    <t>Book - Book - =</t>
  </si>
  <si>
    <t>Entry - MastersThesis - &gt;</t>
  </si>
  <si>
    <t>Entry - Book - &gt;</t>
  </si>
  <si>
    <t>ContextSubsumptionMatcherSigmoid186</t>
  </si>
  <si>
    <t>ContextSubsumptionMatcher188_1.0_</t>
  </si>
  <si>
    <t>Book - Publication - &lt;</t>
  </si>
  <si>
    <t>Mastersthesis - MastersThesis - =</t>
  </si>
  <si>
    <t>ContextSubsumptionMatcherSigmoid187</t>
  </si>
  <si>
    <t>ContextSubsumptionMatcher186_1.0_</t>
  </si>
  <si>
    <t>Article - Publication - &lt;</t>
  </si>
  <si>
    <t>TechReport - TechReport - =</t>
  </si>
  <si>
    <t>0.7556730575282972</t>
  </si>
  <si>
    <t>LexicalEquivalenceMatcherSigmoid149</t>
  </si>
  <si>
    <t>LexicalEquivalenceMatcher149_1.0_</t>
  </si>
  <si>
    <t>TechReport - Publication - &lt;</t>
  </si>
  <si>
    <t>ContextSubsumptionMatcherSigmoid146</t>
  </si>
  <si>
    <t>ContextSubsumptionMatcher146_1.0_</t>
  </si>
  <si>
    <t>Entry - InProceedings - &gt;</t>
  </si>
  <si>
    <t>ContextSubsumptionMatcherSigmoid107</t>
  </si>
  <si>
    <t>ContextSubsumptionMatcher107_1.0_</t>
  </si>
  <si>
    <t>0.9872337798623111</t>
  </si>
  <si>
    <t>WordEmbeddingMatcher106_1.0_</t>
  </si>
  <si>
    <t>Entry - Publication - =</t>
  </si>
  <si>
    <t>0.7994096414342037</t>
  </si>
  <si>
    <t>WordEmbeddingMatcherSigmoid106</t>
  </si>
  <si>
    <t>Journal - Publication - &lt;</t>
  </si>
  <si>
    <t>Proceedings - Publication - &lt;</t>
  </si>
  <si>
    <t>ContextSubsumptionMatcherSigmoid42</t>
  </si>
  <si>
    <t>ContextSubsumptionMatcher42_1.0_</t>
  </si>
  <si>
    <t>Proceedings - InProceedings - &gt;</t>
  </si>
  <si>
    <t>0.740774899182154</t>
  </si>
  <si>
    <t>CompoundMatcherSigmoid52</t>
  </si>
  <si>
    <t>CompoundMatcher52_1.0_</t>
  </si>
  <si>
    <t>WordEmbeddingMatcherSigmoid46</t>
  </si>
  <si>
    <t>WordEmbeddingMatcher46_1.0_</t>
  </si>
  <si>
    <t>0.9857886703571381</t>
  </si>
  <si>
    <t>Book - InBook - &gt;</t>
  </si>
  <si>
    <t>CompoundMatcherSigmoid73</t>
  </si>
  <si>
    <t>CompoundMatcher73_1.0_</t>
  </si>
  <si>
    <t>ContextSubsumptionMatcherSigmoid68</t>
  </si>
  <si>
    <t>LexicalSubsumptionMatcher68_1.0_</t>
  </si>
  <si>
    <t>Unpublished - Publication - &lt;</t>
  </si>
  <si>
    <t>WordEmbeddingMatcherSigmoid69</t>
  </si>
  <si>
    <t>WordEmbeddingMatcher69_1.0_</t>
  </si>
  <si>
    <t>0.9818696306578761</t>
  </si>
  <si>
    <t>Booklet - Misc - &lt;</t>
  </si>
  <si>
    <t>0.7506624415926801</t>
  </si>
  <si>
    <t>LexicalSubsumptionMatcherSigmoid96</t>
  </si>
  <si>
    <t>LexicalSubsumptionMatcher96_1.0_</t>
  </si>
  <si>
    <t>Booklet - Book - &lt;</t>
  </si>
  <si>
    <t>LexicalSubsumptionMatcherSigmoid95</t>
  </si>
  <si>
    <t>LexicalSubsumptionMatcher95_1.0_</t>
  </si>
  <si>
    <t>Phdthesis - Publication - &lt;</t>
  </si>
  <si>
    <t>Inbook - InBook - =</t>
  </si>
  <si>
    <t>Entry - InBook - &gt;</t>
  </si>
  <si>
    <t>CSM</t>
  </si>
  <si>
    <t>CM</t>
  </si>
  <si>
    <t>Entry - Article - &lt;</t>
  </si>
  <si>
    <t>WEM</t>
  </si>
  <si>
    <t>Incollection - Publication - &lt;</t>
  </si>
  <si>
    <t>LSM</t>
  </si>
  <si>
    <t>DSM</t>
  </si>
  <si>
    <t>LEM</t>
  </si>
  <si>
    <t>Incollection - InCollection - =</t>
  </si>
  <si>
    <t>PEM</t>
  </si>
  <si>
    <t>Entry - InCollection - &gt;</t>
  </si>
  <si>
    <t>DEM</t>
  </si>
  <si>
    <t>Conference - Publication - &lt;</t>
  </si>
  <si>
    <t>GEM</t>
  </si>
  <si>
    <t>Sum</t>
  </si>
  <si>
    <t>Mastersthesis - Publication - &lt;</t>
  </si>
  <si>
    <t>Entry - Resource - &lt;</t>
  </si>
  <si>
    <t>Entry - PhdThesis - &gt;</t>
  </si>
  <si>
    <t>Phdthesis - PhdThesis - =</t>
  </si>
  <si>
    <t>Unpublished - Unpublished - =</t>
  </si>
  <si>
    <t>0.8046638165788295</t>
  </si>
  <si>
    <t>WordEmbeddingMatcherSigmoid145</t>
  </si>
  <si>
    <t>WordEmbeddingMatcher145_1.0_</t>
  </si>
  <si>
    <t>0.8084364504345545</t>
  </si>
  <si>
    <t>LexicalEquivalenceMatcher145_1.0_</t>
  </si>
  <si>
    <t>WordEmbeddingMatcherSigmoid422</t>
  </si>
  <si>
    <t>LexicalEquivalenceMatcher422_1.0_</t>
  </si>
  <si>
    <t>Conference - Conference - =</t>
  </si>
  <si>
    <t>0.7546842116514711</t>
  </si>
  <si>
    <t>LexicalSubsumptionMatcherSigmoid378</t>
  </si>
  <si>
    <t>Booklet - Booklet - =</t>
  </si>
  <si>
    <t>LexicalEquivalenceMatcher412_1.0_</t>
  </si>
  <si>
    <t>LexicalSubsumptionMatcher378_1.0_</t>
  </si>
  <si>
    <t>WordEmbeddingMatcherSigmoid412</t>
  </si>
  <si>
    <t>0.9832084531284808</t>
  </si>
  <si>
    <t>WordEmbeddingMatcherSigmoid274</t>
  </si>
  <si>
    <t>Book - Booklet - &gt;</t>
  </si>
  <si>
    <t>LexicalSubsumptionMatcher308_1.0_</t>
  </si>
  <si>
    <t>Book - Misc - &lt;</t>
  </si>
  <si>
    <t>LexicalSubsumptionMatcherSigmoid276</t>
  </si>
  <si>
    <t>LexicalEquivalenceMatcher274_1.0_</t>
  </si>
  <si>
    <t>LexicalSubsumptionMatcher276_1.0_</t>
  </si>
  <si>
    <t>LexicalSubsumptionMatcherSigmoid275</t>
  </si>
  <si>
    <t>LexicalSubsumptionMatcher275_1.0_</t>
  </si>
  <si>
    <t>LexicalSubsumptionMatcherSigmoid308</t>
  </si>
  <si>
    <t>CompoundMatcher296_1.0_</t>
  </si>
  <si>
    <t>Manual - Manual - =</t>
  </si>
  <si>
    <t>TechReport - Report - &gt;</t>
  </si>
  <si>
    <t>0.7371312511859256</t>
  </si>
  <si>
    <t>CompoundMatcherSigmoid296</t>
  </si>
  <si>
    <t>Phdthesis - PhDThesis - =</t>
  </si>
  <si>
    <t>TechReport - Report - &lt;</t>
  </si>
  <si>
    <t>CompoundMatcherSigmoid619</t>
  </si>
  <si>
    <t>WordEmbeddingMatcher536_1.0_</t>
  </si>
  <si>
    <t>LexicalEquivalenceMatcher536_1.0_</t>
  </si>
  <si>
    <t>WordEmbeddingMatcherSigmoid43</t>
  </si>
  <si>
    <t>CompoundMatcher619_1.0_</t>
  </si>
  <si>
    <t>0.9332610161296152</t>
  </si>
  <si>
    <t>LexicalEquivalenceMatcher43_1.0_</t>
  </si>
  <si>
    <t>WordEmbeddingMatcherSigmoid536</t>
  </si>
  <si>
    <t>Conference - Association - &lt;</t>
  </si>
  <si>
    <t>LexicalSubsumptionMatcherSigmoid636</t>
  </si>
  <si>
    <t>Conference - Meeting - &lt;</t>
  </si>
  <si>
    <t>LexicalSubsumptionMatcher675_1.0_</t>
  </si>
  <si>
    <t>Conference - Event - &lt;</t>
  </si>
  <si>
    <t>0.7799229449985066</t>
  </si>
  <si>
    <t>ContextSubsumptionMatcherSigmoid676</t>
  </si>
  <si>
    <t>ContextSubsumptionMatcher676_1.0_</t>
  </si>
  <si>
    <t>LexicalSubsumptionMatcherSigmoid675</t>
  </si>
  <si>
    <t>LexicalSubsumptionMatcher636_1.0_</t>
  </si>
  <si>
    <t>0.9683447845746281</t>
  </si>
  <si>
    <t>LexicalEquivalenceMatcher658_1.0_</t>
  </si>
  <si>
    <t>Phdthesis - Thesis - &lt;</t>
  </si>
  <si>
    <t>WordEmbeddingMatcherSigmoid658</t>
  </si>
  <si>
    <t>WordEmbeddingMatcherSigmoid193</t>
  </si>
  <si>
    <t>LexicalEquivalenceMatcher193_1.0_</t>
  </si>
  <si>
    <t>CompoundMatcherSigmoid206</t>
  </si>
  <si>
    <t>CompoundMatcher206_1.0_</t>
  </si>
  <si>
    <t>Mastersthesis - Thesis - &lt;</t>
  </si>
  <si>
    <t>0.7991186025446082</t>
  </si>
  <si>
    <t>WordEmbeddingMatcherSigmoid79</t>
  </si>
  <si>
    <t>Unpublished - Informal - &lt;</t>
  </si>
  <si>
    <t>ContextSubsumptionMatcher101_1.0_</t>
  </si>
  <si>
    <t>Journal - Journal - =</t>
  </si>
  <si>
    <t>0.7695695680751687</t>
  </si>
  <si>
    <t>ContextSubsumptionMatcherSigmoid101</t>
  </si>
  <si>
    <t>WordEmbeddingMatcher79_1.0_</t>
  </si>
  <si>
    <t>0.8333333333333334</t>
  </si>
  <si>
    <t>DefinitionEquivalenceMatcher79.0_1.0_</t>
  </si>
  <si>
    <t>Incollection - Chapter - &lt;</t>
  </si>
  <si>
    <t>Article - Published - &lt;</t>
  </si>
  <si>
    <t>ContextSubsumptionMatcherSigmoid289</t>
  </si>
  <si>
    <t>LexicalEquivalenceMatcher277_1.0_</t>
  </si>
  <si>
    <t>DefinitionEquivalenceMatcher277.0_1.0_</t>
  </si>
  <si>
    <t>Book - Monography - &gt;</t>
  </si>
  <si>
    <t>Article - Part - &lt;</t>
  </si>
  <si>
    <t>ContextSubsumptionMatcherSigmoid295</t>
  </si>
  <si>
    <t>ContextSubsumptionMatcher289_1.0_</t>
  </si>
  <si>
    <t>WordEmbeddingMatcherSigmoid277</t>
  </si>
  <si>
    <t>ContextSubsumptionMatcher295_1.0_</t>
  </si>
  <si>
    <t>0.7509828622342264</t>
  </si>
  <si>
    <t>LexicalSubsumptionMatcherSigmoid185</t>
  </si>
  <si>
    <t>Booklet - Informal - &lt;</t>
  </si>
  <si>
    <t>ContextSubsumptionMatcher271_1.0_</t>
  </si>
  <si>
    <t>WordEmbeddingMatcherSigmoid253</t>
  </si>
  <si>
    <t>DefinitionEquivalenceMatcher253.0_1.0_</t>
  </si>
  <si>
    <t>ContextSubsumptionMatcherSigmoid271</t>
  </si>
  <si>
    <t>LexicalSubsumptionMatcher185_1.0_</t>
  </si>
  <si>
    <t>TechReport - Informal - &lt;</t>
  </si>
  <si>
    <t>ContextSubsumptionMatcherSigmoid407</t>
  </si>
  <si>
    <t>LexicalEquivalenceMatcher390_1.0_</t>
  </si>
  <si>
    <t>DefinitionEquivalenceMatcher369.0_1.0_</t>
  </si>
  <si>
    <t>Book - Collection - &gt;</t>
  </si>
  <si>
    <t>0.756269250399459</t>
  </si>
  <si>
    <t>LexicalEquivalenceMatcherSigmoid390</t>
  </si>
  <si>
    <t>ContextSubsumptionMatcher407_1.0_</t>
  </si>
  <si>
    <t>Misc - Informal - &lt;</t>
  </si>
  <si>
    <t>ContextSubsumptionMatcher373_1.0_</t>
  </si>
  <si>
    <t>WordEmbeddingMatcherSigmoid369</t>
  </si>
  <si>
    <t>Manual - Informal - &lt;</t>
  </si>
  <si>
    <t>ContextSubsumptionMatcher33_1.0_</t>
  </si>
  <si>
    <t>ContextSubsumptionMatcherSigmoid373</t>
  </si>
  <si>
    <t>DefinitionEquivalenceMatcher10.0_1.0_</t>
  </si>
  <si>
    <t>ContextSubsumptionMatcherSigmoid33</t>
  </si>
  <si>
    <t>WordEmbeddingMatcherSigmoid10</t>
  </si>
  <si>
    <t>Proceedings - Composite - &lt;</t>
  </si>
  <si>
    <t>ContextSubsumptionMatcherSigmoid124</t>
  </si>
  <si>
    <t>CompoundMatcher136_1.0_</t>
  </si>
  <si>
    <t>0.7284290240611523</t>
  </si>
  <si>
    <t>CompoundMatcherSigmoid136</t>
  </si>
  <si>
    <t>ContextSubsumptionMatcher124_1.0_</t>
  </si>
  <si>
    <t>0.9864739992482988</t>
  </si>
  <si>
    <t>DefinitionEquivalenceMatcher121.0_1.0_</t>
  </si>
  <si>
    <t>WordEmbeddingMatcherSigmoid121</t>
  </si>
  <si>
    <t>LexicalEquivalenceMatcher121_1.0_</t>
  </si>
  <si>
    <t>Inbook - Chapter - &lt;</t>
  </si>
  <si>
    <t>WordEmbeddingMatcherSigmoid478</t>
  </si>
  <si>
    <t>LexicalEquivalenceMatcher478_1.0_</t>
  </si>
  <si>
    <t>0.9911035992157222</t>
  </si>
  <si>
    <t>DefinitionEquivalenceMatcher478.0_1.0_</t>
  </si>
  <si>
    <t>Publication - InCollection - &gt;</t>
  </si>
  <si>
    <t>0.7916306339655605</t>
  </si>
  <si>
    <t>ContextSubsumptionMatcherSigmoid218</t>
  </si>
  <si>
    <t>WordEmbeddingMatcher219_1.0_</t>
  </si>
  <si>
    <t>LexicalEquivalenceMatcher219_1.0_</t>
  </si>
  <si>
    <t>InCollection - InCollection - =</t>
  </si>
  <si>
    <t>0.8175744761936437</t>
  </si>
  <si>
    <t>WordEmbeddingMatcherSigmoid219</t>
  </si>
  <si>
    <t>ContextSubsumptionMatcher218_1.0_</t>
  </si>
  <si>
    <t>Person - Person - =</t>
  </si>
  <si>
    <t>Person - Employee - &gt;</t>
  </si>
  <si>
    <t>Resource - Publication - &gt;</t>
  </si>
  <si>
    <t>ContextSubsumptionMatcherSigmoid626</t>
  </si>
  <si>
    <t>ContextSubsumptionMatcher626_1.0_</t>
  </si>
  <si>
    <t>PhdThesis - Thesis - &lt;</t>
  </si>
  <si>
    <t>0.7574587294901539</t>
  </si>
  <si>
    <t>CompoundMatcherSigmoid355</t>
  </si>
  <si>
    <t>ContextSubsumptionMatcher320_1.0_</t>
  </si>
  <si>
    <t>Publication - Book - &gt;</t>
  </si>
  <si>
    <t>ContextSubsumptionMatcherSigmoid320</t>
  </si>
  <si>
    <t>LexicalEquivalenceMatcher342_1.0_</t>
  </si>
  <si>
    <t>Publication - Publication - =</t>
  </si>
  <si>
    <t>Publication - Misc - &gt;</t>
  </si>
  <si>
    <t>WordEmbeddingMatcherSigmoid342</t>
  </si>
  <si>
    <t>CompoundMatcher355_1.0_</t>
  </si>
  <si>
    <t>InCollection - Publication - &lt;</t>
  </si>
  <si>
    <t>ContextSubsumptionMatcherSigmoid473</t>
  </si>
  <si>
    <t>LexicalEquivalenceMatcher485_1.0_</t>
  </si>
  <si>
    <t>Project - Project - =</t>
  </si>
  <si>
    <t>InBook - InBook - =</t>
  </si>
  <si>
    <t>0.7756121171011678</t>
  </si>
  <si>
    <t>LexicalEquivalenceMatcherSigmoid485</t>
  </si>
  <si>
    <t>ContextSubsumptionMatcher473_1.0_</t>
  </si>
  <si>
    <t>Publication - InBook - &gt;</t>
  </si>
  <si>
    <t>CompoundMatcherSigmoid579</t>
  </si>
  <si>
    <t>LexicalSubsumptionMatcher200_1.0_</t>
  </si>
  <si>
    <t>InProceedings - InProceedings - =</t>
  </si>
  <si>
    <t>PhdThesis - Publication - &lt;</t>
  </si>
  <si>
    <t>ContextSubsumptionMatcherSigmoid575</t>
  </si>
  <si>
    <t>CompoundMatcher188_1.0_</t>
  </si>
  <si>
    <t>Publication - InProceedings - &gt;</t>
  </si>
  <si>
    <t>WordEmbeddingMatcherSigmoid166</t>
  </si>
  <si>
    <t>LexicalSubsumptionMatcher168_1.0_</t>
  </si>
  <si>
    <t>ContextSubsumptionMatcherSigmoid167</t>
  </si>
  <si>
    <t>LexicalSubsumptionMatcher167_1.0_</t>
  </si>
  <si>
    <t>Publication - Proceedings - &gt;</t>
  </si>
  <si>
    <t>0.7633047988910896</t>
  </si>
  <si>
    <t>LexicalSubsumptionMatcherSigmoid200</t>
  </si>
  <si>
    <t>LexicalEquivalenceMatcher166_1.0_</t>
  </si>
  <si>
    <t>Project - ResearchProject - &gt;</t>
  </si>
  <si>
    <t>CompoundMatcherSigmoid188</t>
  </si>
  <si>
    <t>CompoundMatcher579_1.0_</t>
  </si>
  <si>
    <t>MastersThesis - Thesis - &lt;</t>
  </si>
  <si>
    <t>LexicalSubsumptionMatcherSigmoid168</t>
  </si>
  <si>
    <t>ContextSubsumptionMatcher575_1.0_</t>
  </si>
  <si>
    <t>SoftCopy - SoftwareComponent - &lt;</t>
  </si>
  <si>
    <t>CompoundMatcherSigmoid301</t>
  </si>
  <si>
    <t>ContextSubsumptionMatcher269_1.0_</t>
  </si>
  <si>
    <t>Person - Student - &gt;</t>
  </si>
  <si>
    <t>ContextSubsumptionMatcherSigmoid269</t>
  </si>
  <si>
    <t>CompoundMatcher301_1.0_</t>
  </si>
  <si>
    <t>Project - DevelopmentProject - &gt;</t>
  </si>
  <si>
    <t>Publication - Report - &gt;</t>
  </si>
  <si>
    <t>ContextSubsumptionMatcherSigmoid148</t>
  </si>
  <si>
    <t>ContextSubsumptionMatcher151_1.0_</t>
  </si>
  <si>
    <t>ContextSubsumptionMatcherSigmoid115</t>
  </si>
  <si>
    <t>ContextSubsumptionMatcher148_1.0_</t>
  </si>
  <si>
    <t>Publication - Article - &gt;</t>
  </si>
  <si>
    <t>ContextSubsumptionMatcherSigmoid138</t>
  </si>
  <si>
    <t>LexicalSubsumptionMatcher115_1.0_</t>
  </si>
  <si>
    <t>ContextSubsumptionMatcherSigmoid128</t>
  </si>
  <si>
    <t>LexicalEquivalenceMatcher116_1.0_</t>
  </si>
  <si>
    <t>ContextSubsumptionMatcherSigmoid117</t>
  </si>
  <si>
    <t>ContextSubsumptionMatcher117_1.0_</t>
  </si>
  <si>
    <t>WordEmbeddingMatcherSigmoid116</t>
  </si>
  <si>
    <t>ContextSubsumptionMatcher138_1.0_</t>
  </si>
  <si>
    <t>ContextSubsumptionMatcherSigmoid108</t>
  </si>
  <si>
    <t>ContextSubsumptionMatcher128_1.0_</t>
  </si>
  <si>
    <t>ContextSubsumptionMatcherSigmoid151</t>
  </si>
  <si>
    <t>ContextSubsumptionMatcher108_1.0_</t>
  </si>
  <si>
    <t>ContextSubsumptionMatcherSigmoid137</t>
  </si>
  <si>
    <t>ContextSubsumptionMatcher137_1.0_</t>
  </si>
  <si>
    <t>WordEmbeddingMatcherSigmoid533</t>
  </si>
  <si>
    <t>LexicalEquivalenceMatcher533_1.0_</t>
  </si>
  <si>
    <t>Project - SoftwareProject - &gt;</t>
  </si>
  <si>
    <t>CompoundMatcherSigmoid548</t>
  </si>
  <si>
    <t>CompoundMatcher548_1.0_</t>
  </si>
  <si>
    <t>Project - Enterprise - &gt;</t>
  </si>
  <si>
    <t>LexicalSubsumptionMatcherSigmoid539</t>
  </si>
  <si>
    <t>LexicalSubsumptionMatcher539_1.0_</t>
  </si>
  <si>
    <t>CompoundMatcherSigmoid541</t>
  </si>
  <si>
    <t>CompoundMatcher535_1.0_</t>
  </si>
  <si>
    <t>CompoundMatcherSigmoid535</t>
  </si>
  <si>
    <t>CompoundMatcher541_1.0_</t>
  </si>
  <si>
    <t>LexicalEquivalenceMatcherSigmoid712</t>
  </si>
  <si>
    <t>InProceedings - Publication - &lt;</t>
  </si>
  <si>
    <t>ContextSubsumptionMatcher677_1.0_</t>
  </si>
  <si>
    <t>InProceedings - Proceedings - &lt;</t>
  </si>
  <si>
    <t>CompoundMatcherSigmoid699</t>
  </si>
  <si>
    <t>CompoundMatcher699_1.0_</t>
  </si>
  <si>
    <t>ContextSubsumptionMatcherSigmoid677</t>
  </si>
  <si>
    <t>LexicalEquivalenceMatcher712_1.0_</t>
  </si>
  <si>
    <t>ContextSubsumptionMatcherSigmoid65</t>
  </si>
  <si>
    <t>LexicalEquivalenceMatcher57_1.0_</t>
  </si>
  <si>
    <t>WordEmbeddingMatcherSigmoid57</t>
  </si>
  <si>
    <t>ContextSubsumptionMatcher65_1.0_</t>
  </si>
  <si>
    <t>WordEmbeddingMatcherSigmoid733</t>
  </si>
  <si>
    <t>LexicalEquivalenceMatcher733_1.0_</t>
  </si>
  <si>
    <t>CompoundMatcherSigmoid426</t>
  </si>
  <si>
    <t>CompoundMatcher426_1.0_</t>
  </si>
  <si>
    <t>MastersThesis - Publication - &lt;</t>
  </si>
  <si>
    <t>ContextSubsumptionMatcherSigmoid422</t>
  </si>
  <si>
    <t>ContextSubsumptionMatcher422_1.0_</t>
  </si>
  <si>
    <t>InBook - Book - &lt;</t>
  </si>
  <si>
    <t>CompoundMatcherSigmoid370</t>
  </si>
  <si>
    <t>InBook - Publication - &lt;</t>
  </si>
  <si>
    <t>ContextSubsumptionMatcher371_1.0_</t>
  </si>
  <si>
    <t>ContextSubsumptionMatcherSigmoid371</t>
  </si>
  <si>
    <t>CompoundMatcher370_1.0_</t>
  </si>
  <si>
    <t>LexicalEquivalenceMatcherSigmoid392</t>
  </si>
  <si>
    <t>LexicalEquivalenceMatcher392_1.0_</t>
  </si>
  <si>
    <t>Publication - Published - &gt;</t>
  </si>
  <si>
    <t>ContextSubsumptionMatcherSigmoid164</t>
  </si>
  <si>
    <t>WordEmbeddingMatcher160_1.0_</t>
  </si>
  <si>
    <t>ContextSubsumptionMatcher164_1.0_</t>
  </si>
  <si>
    <t>Publication - MotionPicture - &gt;</t>
  </si>
  <si>
    <t>0.8027888576164943</t>
  </si>
  <si>
    <t>WordEmbeddingMatcherSigmoid160</t>
  </si>
  <si>
    <t>Publication - Academic - &gt;</t>
  </si>
  <si>
    <t>WordEmbeddingMatcherSigmoid216</t>
  </si>
  <si>
    <t>ContextSubsumptionMatcher219_1.0_</t>
  </si>
  <si>
    <t>0.7486170316684916</t>
  </si>
  <si>
    <t>CompoundMatcherSigmoid231</t>
  </si>
  <si>
    <t>WordEmbeddingMatcher216_1.0_</t>
  </si>
  <si>
    <t>CompoundMatcher231_1.0_</t>
  </si>
  <si>
    <t>ContextSubsumptionMatcherSigmoid219</t>
  </si>
  <si>
    <t>0.9853323487301178</t>
  </si>
  <si>
    <t>Publication - Chapter - &lt;</t>
  </si>
  <si>
    <t>InCollection - Collection - &lt;</t>
  </si>
  <si>
    <t>CompoundMatcherSigmoid304</t>
  </si>
  <si>
    <t>CompoundMatcher304_1.0_</t>
  </si>
  <si>
    <t>InProceedings - Part - &gt;</t>
  </si>
  <si>
    <t>CompoundMatcherSigmoid388</t>
  </si>
  <si>
    <t>CompoundMatcher388_1.0_</t>
  </si>
  <si>
    <t>0.759605201815753</t>
  </si>
  <si>
    <t>LexicalSubsumptionMatcherSigmoid81</t>
  </si>
  <si>
    <t>LexicalSubsumptionMatcher81_1.0_</t>
  </si>
  <si>
    <t>Publication - Publisher - =</t>
  </si>
  <si>
    <t>0.5511288707234979</t>
  </si>
  <si>
    <t>WordEmbeddingMatcherSigmoid108</t>
  </si>
  <si>
    <t>InProceedings - Part - &lt;</t>
  </si>
  <si>
    <t>ContextSubsumptionMatcher451_1.0_</t>
  </si>
  <si>
    <t>Person - Publisher - &gt;</t>
  </si>
  <si>
    <t>ContextSubsumptionMatcherSigmoid451</t>
  </si>
  <si>
    <t>LexicalEquivalenceMatcher462_1.0_</t>
  </si>
  <si>
    <t>Publication - Composite - &gt;</t>
  </si>
  <si>
    <t>CompoundMatcherSigmoid447</t>
  </si>
  <si>
    <t>CompoundMatcher447_1.0_</t>
  </si>
  <si>
    <t>Publication - Entry - =</t>
  </si>
  <si>
    <t>0.7718810631490831</t>
  </si>
  <si>
    <t>LexicalEquivalenceMatcherSigmoid462</t>
  </si>
  <si>
    <t>ContextSubsumptionMatcher55_1.0_</t>
  </si>
  <si>
    <t>WordEmbeddingMatcherSigmoid38</t>
  </si>
  <si>
    <t>WordEmbeddingMatcher38_1.0_</t>
  </si>
  <si>
    <t>ContextSubsumptionMatcherSigmoid55</t>
  </si>
  <si>
    <t>ContextSubsumptionMatcher49_1.0_</t>
  </si>
  <si>
    <t>ContextSubsumptionMatcherSigmoid49</t>
  </si>
  <si>
    <t>WordEmbeddingMatcher485_1.0_</t>
  </si>
  <si>
    <t>WordEmbeddingMatcherSigmoid485</t>
  </si>
  <si>
    <t>CompoundMatcher289_1.0_</t>
  </si>
  <si>
    <t>CompoundMatcherSigmoid289</t>
  </si>
  <si>
    <t>Publication - Part - &gt;</t>
  </si>
  <si>
    <t>InBook - Chapter - &lt;</t>
  </si>
  <si>
    <t>Resource - Entry - &gt;</t>
  </si>
  <si>
    <t>InCollection - Chapter - &lt;</t>
  </si>
  <si>
    <t>Book - Composite - &lt;</t>
  </si>
  <si>
    <t>Publication - Informal - &gt;</t>
  </si>
  <si>
    <t>SoftCopy - Entry - &lt;</t>
  </si>
  <si>
    <t>Publication - Journal - &gt;</t>
  </si>
  <si>
    <t>0.7513194938103183</t>
  </si>
  <si>
    <t>CompoundMatcherSigmoid1060</t>
  </si>
  <si>
    <t>CompoundMatcher1060_1.0_</t>
  </si>
  <si>
    <t>DefinitionEquivalenceMatcher807.0_1.0_</t>
  </si>
  <si>
    <t>Enterprise - Organization - &lt;</t>
  </si>
  <si>
    <t>CompoundMatcherSigmoid1426</t>
  </si>
  <si>
    <t>CompoundMatcher1426_1.0_</t>
  </si>
  <si>
    <t>Institute - Organization - &lt;</t>
  </si>
  <si>
    <t>ContextSubsumptionMatcher511_1.0_</t>
  </si>
  <si>
    <t>PhDThesis - Thesis - &lt;</t>
  </si>
  <si>
    <t>Association - Organization - &lt;</t>
  </si>
  <si>
    <t>CompoundMatcherSigmoid1482</t>
  </si>
  <si>
    <t>CompoundMatcher1482_1.0_</t>
  </si>
  <si>
    <t>0.8897084150263874</t>
  </si>
  <si>
    <t>ContextSubsumptionMatcher1174_1.0_</t>
  </si>
  <si>
    <t>MasterThesis - Thesis - &lt;</t>
  </si>
  <si>
    <t>Report - TechReport - &gt;</t>
  </si>
  <si>
    <t>CompoundMatcherSigmoid1890</t>
  </si>
  <si>
    <t>CompoundMatcher1890_1.0_</t>
  </si>
  <si>
    <t>ContextSubsumptionMatcher2015_1.0_</t>
  </si>
  <si>
    <t>CompoundMatcherSigmoid2010</t>
  </si>
  <si>
    <t>CompoundMatcher2010_1.0_</t>
  </si>
  <si>
    <t>CompoundMatcherSigmoid555</t>
  </si>
  <si>
    <t>CompoundMatcher303_1.0_</t>
  </si>
  <si>
    <t>LexicalEquivalenceMatcher2028_1.0_</t>
  </si>
  <si>
    <t>Employee - Person - &lt;</t>
  </si>
  <si>
    <t>0.7973968092483594</t>
  </si>
  <si>
    <t>ContextSubsumptionMatcherSigmoid105</t>
  </si>
  <si>
    <t>CompoundMatcher555_1.0_</t>
  </si>
  <si>
    <t>ContextSubsumptionMatcherSigmoid1089</t>
  </si>
  <si>
    <t>Thesis - MastersThesis - &gt;</t>
  </si>
  <si>
    <t>CompoundMatcher749_1.0_</t>
  </si>
  <si>
    <t>LexicalEquivalenceMatcher1413_1.0_</t>
  </si>
  <si>
    <t>ContextSubsumptionMatcherSigmoid1174</t>
  </si>
  <si>
    <t>Thesis - PhdThesis - &gt;</t>
  </si>
  <si>
    <t>CompoundMatcher770_1.0_</t>
  </si>
  <si>
    <t>ContextSubsumptionMatcher1440_1.0_</t>
  </si>
  <si>
    <t>ContextSubsumptionMatcherSigmoid1440</t>
  </si>
  <si>
    <t>ContextSubsumptionMatcher105_1.0_</t>
  </si>
  <si>
    <t>LexicalSubsumptionMatcher607_1.0_</t>
  </si>
  <si>
    <t>Thesis - Thesis - =</t>
  </si>
  <si>
    <t>ContextSubsumptionMatcherSigmoid1468</t>
  </si>
  <si>
    <t>ContextSubsumptionMatcher1089_1.0_</t>
  </si>
  <si>
    <t>University - Organization - &lt;</t>
  </si>
  <si>
    <t>ContextSubsumptionMatcherSigmoid1486</t>
  </si>
  <si>
    <t>ContextSubsumptionMatcher1468_1.0_</t>
  </si>
  <si>
    <t>ContextSubsumptionMatcherSigmoid1676</t>
  </si>
  <si>
    <t>DefinitionEquivalenceMatcher1464.0_1.0_</t>
  </si>
  <si>
    <t>Department - Organization - &lt;</t>
  </si>
  <si>
    <t>ContextSubsumptionMatcherSigmoid1681</t>
  </si>
  <si>
    <t>Organization - Organization - =</t>
  </si>
  <si>
    <t>ContextSubsumptionMatcherSigmoid1754</t>
  </si>
  <si>
    <t>ContextSubsumptionMatcher1486_1.0_</t>
  </si>
  <si>
    <t>ContextSubsumptionMatcherSigmoid1949</t>
  </si>
  <si>
    <t>ContextSubsumptionMatcher1676_1.0_</t>
  </si>
  <si>
    <t>LexicalEquivalenceMatcher1084_1.0_</t>
  </si>
  <si>
    <t>ContextSubsumptionMatcherSigmoid2015</t>
  </si>
  <si>
    <t>ContextSubsumptionMatcher1681_1.0_</t>
  </si>
  <si>
    <t>ContextSubsumptionMatcherSigmoid214</t>
  </si>
  <si>
    <t>ContextSubsumptionMatcher1754_1.0_</t>
  </si>
  <si>
    <t>ContextSubsumptionMatcherSigmoid221</t>
  </si>
  <si>
    <t>ContextSubsumptionMatcher1949_1.0_</t>
  </si>
  <si>
    <t>DefinitionEquivalenceMatcher1928.0_1.0_</t>
  </si>
  <si>
    <t>ContextSubsumptionMatcherSigmoid303</t>
  </si>
  <si>
    <t>ContextSubsumptionMatcherSigmoid381</t>
  </si>
  <si>
    <t>ContextSubsumptionMatcher214_1.0_</t>
  </si>
  <si>
    <t>LexicalSubsumptionMatcher1933_1.0_</t>
  </si>
  <si>
    <t>Institute - School - &gt;</t>
  </si>
  <si>
    <t>Student - Person - &lt;</t>
  </si>
  <si>
    <t>ContextSubsumptionMatcherSigmoid456</t>
  </si>
  <si>
    <t>ContextSubsumptionMatcher221_1.0_</t>
  </si>
  <si>
    <t>Exhibition - Collection - &lt;</t>
  </si>
  <si>
    <t>0.7794168300527748</t>
  </si>
  <si>
    <t>LexicalSubsumptionMatcher1801_1.0_</t>
  </si>
  <si>
    <t>ContextSubsumptionMatcherSigmoid472</t>
  </si>
  <si>
    <t>ContextSubsumptionMatcher381_1.0_</t>
  </si>
  <si>
    <t>0.875</t>
  </si>
  <si>
    <t>CompoundMatcher381_1.0_</t>
  </si>
  <si>
    <t>ContextSubsumptionMatcherSigmoid511</t>
  </si>
  <si>
    <t>ContextSubsumptionMatcher456_1.0_</t>
  </si>
  <si>
    <t>PhDThesis - PhdThesis - =</t>
  </si>
  <si>
    <t>0.75</t>
  </si>
  <si>
    <t>GraphMatcher1522_1.0_</t>
  </si>
  <si>
    <t>ResearchGroup - Organization - &lt;</t>
  </si>
  <si>
    <t>ContextSubsumptionMatcherSigmoid553</t>
  </si>
  <si>
    <t>ContextSubsumptionMatcher472_1.0_</t>
  </si>
  <si>
    <t>ContextSubsumptionMatcherSigmoid562</t>
  </si>
  <si>
    <t>Book - Published - &lt;</t>
  </si>
  <si>
    <t>ContextSubsumptionMatcherSigmoid565</t>
  </si>
  <si>
    <t>ContextSubsumptionMatcher553_1.0_</t>
  </si>
  <si>
    <t>DefinitionEquivalenceMatcher658.0_1.0_</t>
  </si>
  <si>
    <t>ContextSubsumptionMatcherSigmoid571</t>
  </si>
  <si>
    <t>ContextSubsumptionMatcher562_1.0_</t>
  </si>
  <si>
    <t>ContextSubsumptionMatcher662_1.0_</t>
  </si>
  <si>
    <t>ContextSubsumptionMatcherSigmoid662</t>
  </si>
  <si>
    <t>ContextSubsumptionMatcher565_1.0_</t>
  </si>
  <si>
    <t>ContextSubsumptionMatcherSigmoid706</t>
  </si>
  <si>
    <t>ContextSubsumptionMatcher571_1.0_</t>
  </si>
  <si>
    <t>Organization - Institution - &gt;</t>
  </si>
  <si>
    <t>LexicalSubsumptionMatcher123_1.0_</t>
  </si>
  <si>
    <t>Thesis - Academic - &lt;</t>
  </si>
  <si>
    <t>ContextSubsumptionMatcherSigmoid744</t>
  </si>
  <si>
    <t>ContextSubsumptionMatcherSigmoid749</t>
  </si>
  <si>
    <t>ContextSubsumptionMatcher706_1.0_</t>
  </si>
  <si>
    <t>ContextSubsumptionMatcherSigmoid770</t>
  </si>
  <si>
    <t>ContextSubsumptionMatcher744_1.0_</t>
  </si>
  <si>
    <t>MasterThesis - MastersThesis - =</t>
  </si>
  <si>
    <t>0.6502419950547927</t>
  </si>
  <si>
    <t>GraphMatcher386</t>
  </si>
  <si>
    <t>0.7755014419958781</t>
  </si>
  <si>
    <t>LexicalEquivalenceMatcherSigmoid1084</t>
  </si>
  <si>
    <t>DefinitionEquivalenceMatcher200.0_1.0_</t>
  </si>
  <si>
    <t>LexicalEquivalenceMatcherSigmoid1413</t>
  </si>
  <si>
    <t>LexicalEquivalenceMatcherSigmoid2028</t>
  </si>
  <si>
    <t>0.7637990812644274</t>
  </si>
  <si>
    <t>LexicalSubsumptionMatcherSigmoid123</t>
  </si>
  <si>
    <t>DefinitionEquivalenceMatcher1728.0_1.0_</t>
  </si>
  <si>
    <t>0.6252453221558022</t>
  </si>
  <si>
    <t>LexicalSubsumptionMatcherSigmoid1801</t>
  </si>
  <si>
    <t>LexicalEquivalenceMatcher1728_1.0_</t>
  </si>
  <si>
    <t>LexicalSubsumptionMatcherSigmoid1933</t>
  </si>
  <si>
    <t>InBook - Part - &lt;</t>
  </si>
  <si>
    <t>LexicalSubsumptionMatcherSigmoid563</t>
  </si>
  <si>
    <t>LexicalSubsumptionMatcher563_1.0_</t>
  </si>
  <si>
    <t>LexicalSubsumptionMatcherSigmoid607</t>
  </si>
  <si>
    <t>0.8051539166810908</t>
  </si>
  <si>
    <t>WordEmbeddingMatcherSigmoid1464</t>
  </si>
  <si>
    <t>WordEmbeddingMatcherSigmoid1651</t>
  </si>
  <si>
    <t>WordEmbeddingMatcherSigmoid1728</t>
  </si>
  <si>
    <t>WordEmbeddingMatcher1464_1.0_</t>
  </si>
  <si>
    <t>0.9878531689711205</t>
  </si>
  <si>
    <t>DefinitionEquivalenceMatcher568.0_1.0_</t>
  </si>
  <si>
    <t>WordEmbeddingMatcherSigmoid1928</t>
  </si>
  <si>
    <t>WordEmbeddingMatcher1651_1.0_</t>
  </si>
  <si>
    <t>WordEmbeddingMatcherSigmoid200</t>
  </si>
  <si>
    <t>WordEmbeddingMatcher1928_1.0_</t>
  </si>
  <si>
    <t>DefinitionEquivalenceMatcher1651.0_1.0_</t>
  </si>
  <si>
    <t>WordEmbeddingMatcherSigmoid568</t>
  </si>
  <si>
    <t>WordEmbeddingMatcher200_1.0_</t>
  </si>
  <si>
    <t>Publication - Chapter - &gt;</t>
  </si>
  <si>
    <t>0.5548384087132341</t>
  </si>
  <si>
    <t>WordEmbeddingMatcherSigmoid596</t>
  </si>
  <si>
    <t>WordEmbeddingMatcher568_1.0_</t>
  </si>
  <si>
    <t>0.9839415591744589</t>
  </si>
  <si>
    <t>DefinitionEquivalenceMatcher771.0_1.0_</t>
  </si>
  <si>
    <t>WordEmbeddingMatcher658_1.0_</t>
  </si>
  <si>
    <t>InCollection - Part - &lt;</t>
  </si>
  <si>
    <t>WordEmbeddingMatcherSigmoid771</t>
  </si>
  <si>
    <t>WordEmbeddingMatcher771_1.0_</t>
  </si>
  <si>
    <t>WordEmbeddingMatcherSigmoid807</t>
  </si>
  <si>
    <t>Report - Entry - &lt;</t>
  </si>
  <si>
    <t>TechnicalReport - Informal - &lt;</t>
  </si>
  <si>
    <t>TechnicalReport - TechReport -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</si>
</sst>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2" fillId="0" borderId="0" xfId="0" applyFont="1" applyFill="1"/>
    <xf numFmtId="2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/>
    <xf numFmtId="2" fontId="2" fillId="3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3" fillId="4" borderId="0" xfId="0" applyFont="1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b-NO" sz="1400" b="0" i="0" baseline="0">
                <a:effectLst/>
              </a:rPr>
              <a:t>Combination Methods OAEI 2011 (Precision)</a:t>
            </a:r>
            <a:endParaRPr lang="nb-N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'OAEI2011 Charts (Combination)'!$B$19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'OAEI2011 Charts (Combination)'!$C$18:$L$18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(Combination)'!$C$19:$L$19</c:f>
              <c:numCache>
                <c:formatCode>0.00</c:formatCode>
                <c:ptCount val="10"/>
                <c:pt idx="0">
                  <c:v>0.68937512111762944</c:v>
                </c:pt>
                <c:pt idx="1">
                  <c:v>0.68937512111762944</c:v>
                </c:pt>
                <c:pt idx="2">
                  <c:v>0.68937512111762944</c:v>
                </c:pt>
                <c:pt idx="3">
                  <c:v>0.68937512111762944</c:v>
                </c:pt>
                <c:pt idx="4">
                  <c:v>0.68937512111762944</c:v>
                </c:pt>
                <c:pt idx="5">
                  <c:v>0.68937512111762944</c:v>
                </c:pt>
                <c:pt idx="6">
                  <c:v>0.68937512111762944</c:v>
                </c:pt>
                <c:pt idx="7">
                  <c:v>0.68937512111762944</c:v>
                </c:pt>
                <c:pt idx="8">
                  <c:v>0.68937512111762944</c:v>
                </c:pt>
                <c:pt idx="9">
                  <c:v>0.68937512111762944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0-9D45-81B2-DF19B27E5DC7}"/>
            </c:ext>
          </c:extLst>
        </c:ser>
        <c:ser>
          <c:idx val="1"/>
          <c:order val="1"/>
          <c:tx>
            <c:strRef>
              <c:f>'OAEI2011 Charts (Combination)'!$B$20</c:f>
              <c:strCache>
                <c:ptCount val="1"/>
                <c:pt idx="0">
                  <c:v>Cut Threshold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'OAEI2011 Charts (Combination)'!$C$18:$L$18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(Combination)'!$C$20:$L$20</c:f>
              <c:numCache>
                <c:formatCode>0.00</c:formatCode>
                <c:ptCount val="10"/>
                <c:pt idx="0">
                  <c:v>0.68937514757265583</c:v>
                </c:pt>
                <c:pt idx="1">
                  <c:v>0.68937514757265583</c:v>
                </c:pt>
                <c:pt idx="2">
                  <c:v>0.68937514757265583</c:v>
                </c:pt>
                <c:pt idx="3">
                  <c:v>0.68937514757265583</c:v>
                </c:pt>
                <c:pt idx="4">
                  <c:v>0.68937514757265583</c:v>
                </c:pt>
                <c:pt idx="5">
                  <c:v>0.68937514757265583</c:v>
                </c:pt>
                <c:pt idx="6">
                  <c:v>0.69932847578347568</c:v>
                </c:pt>
                <c:pt idx="7">
                  <c:v>0.70150796296296292</c:v>
                </c:pt>
                <c:pt idx="8">
                  <c:v>0.70150796296296292</c:v>
                </c:pt>
                <c:pt idx="9">
                  <c:v>0.68887915159397084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0-9D45-81B2-DF19B27E5DC7}"/>
            </c:ext>
          </c:extLst>
        </c:ser>
        <c:ser>
          <c:idx val="2"/>
          <c:order val="2"/>
          <c:tx>
            <c:strRef>
              <c:f>'OAEI2011 Charts (Combination)'!$B$21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'OAEI2011 Charts (Combination)'!$C$18:$L$18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(Combination)'!$C$21:$L$21</c:f>
              <c:numCache>
                <c:formatCode>0.00</c:formatCode>
                <c:ptCount val="10"/>
                <c:pt idx="0">
                  <c:v>0.68937516666666665</c:v>
                </c:pt>
                <c:pt idx="1">
                  <c:v>0.68937516666666665</c:v>
                </c:pt>
                <c:pt idx="2">
                  <c:v>0.68937516666666665</c:v>
                </c:pt>
                <c:pt idx="3">
                  <c:v>0.68937516666666665</c:v>
                </c:pt>
                <c:pt idx="4">
                  <c:v>0.68937516666666665</c:v>
                </c:pt>
                <c:pt idx="5">
                  <c:v>0.68937516666666665</c:v>
                </c:pt>
                <c:pt idx="6">
                  <c:v>0.69932850000000002</c:v>
                </c:pt>
                <c:pt idx="7">
                  <c:v>0.69110533333333335</c:v>
                </c:pt>
                <c:pt idx="8">
                  <c:v>0.67927499999999996</c:v>
                </c:pt>
                <c:pt idx="9">
                  <c:v>0.61712683333333329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0-9D45-81B2-DF19B27E5DC7}"/>
            </c:ext>
          </c:extLst>
        </c:ser>
        <c:ser>
          <c:idx val="3"/>
          <c:order val="3"/>
          <c:tx>
            <c:strRef>
              <c:f>'OAEI2011 Charts (Combination)'!$B$22</c:f>
              <c:strCache>
                <c:ptCount val="1"/>
                <c:pt idx="0">
                  <c:v>Majority Vote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(Combination)'!$C$18:$L$18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(Combination)'!$C$22:$L$22</c:f>
              <c:numCache>
                <c:formatCode>0.00</c:formatCode>
                <c:ptCount val="10"/>
                <c:pt idx="0">
                  <c:v>0.84259266666666666</c:v>
                </c:pt>
                <c:pt idx="1">
                  <c:v>0.84259266666666666</c:v>
                </c:pt>
                <c:pt idx="2">
                  <c:v>0.84259266666666666</c:v>
                </c:pt>
                <c:pt idx="3">
                  <c:v>0.84259266666666666</c:v>
                </c:pt>
                <c:pt idx="4">
                  <c:v>0.84259266666666666</c:v>
                </c:pt>
                <c:pt idx="5">
                  <c:v>0.84259266666666666</c:v>
                </c:pt>
                <c:pt idx="6">
                  <c:v>0.84259266666666666</c:v>
                </c:pt>
                <c:pt idx="7">
                  <c:v>0.83769066666666669</c:v>
                </c:pt>
                <c:pt idx="8">
                  <c:v>0.83217600000000003</c:v>
                </c:pt>
                <c:pt idx="9">
                  <c:v>0.78333333333333333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0-9D45-81B2-DF19B27E5DC7}"/>
            </c:ext>
          </c:extLst>
        </c:ser>
        <c:ser>
          <c:idx val="4"/>
          <c:order val="4"/>
          <c:tx>
            <c:strRef>
              <c:f>'OAEI2011 Charts (Combination)'!$B$23</c:f>
              <c:strCache>
                <c:ptCount val="1"/>
                <c:pt idx="0">
                  <c:v>S-match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(Combination)'!$C$18:$L$18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(Combination)'!$C$23:$L$23</c:f>
              <c:numCache>
                <c:formatCode>0.00</c:formatCode>
                <c:ptCount val="10"/>
                <c:pt idx="0">
                  <c:v>0.37333803050397879</c:v>
                </c:pt>
                <c:pt idx="1">
                  <c:v>0.37333803050397879</c:v>
                </c:pt>
                <c:pt idx="2">
                  <c:v>0.37333803050397879</c:v>
                </c:pt>
                <c:pt idx="3">
                  <c:v>0.37333803050397879</c:v>
                </c:pt>
                <c:pt idx="4">
                  <c:v>0.37333803050397879</c:v>
                </c:pt>
                <c:pt idx="5">
                  <c:v>0.37333803050397879</c:v>
                </c:pt>
                <c:pt idx="6">
                  <c:v>0.37333803050397879</c:v>
                </c:pt>
                <c:pt idx="7">
                  <c:v>0.37333803050397879</c:v>
                </c:pt>
                <c:pt idx="8">
                  <c:v>0.37333803050397879</c:v>
                </c:pt>
                <c:pt idx="9">
                  <c:v>0.37333803050397879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0-9D45-81B2-DF19B27E5DC7}"/>
            </c:ext>
          </c:extLst>
        </c:ser>
        <c:ser>
          <c:idx val="5"/>
          <c:order val="5"/>
          <c:tx>
            <c:strRef>
              <c:f>'OAEI2011 Charts (Combination)'!$B$24</c:f>
              <c:strCache>
                <c:ptCount val="1"/>
                <c:pt idx="0">
                  <c:v>STROMA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(Combination)'!$C$18:$L$18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(Combination)'!$C$24:$L$24</c:f>
              <c:numCache>
                <c:formatCode>0.00</c:formatCode>
                <c:ptCount val="10"/>
                <c:pt idx="0">
                  <c:v>0.75555555555555554</c:v>
                </c:pt>
                <c:pt idx="1">
                  <c:v>0.75555555555555554</c:v>
                </c:pt>
                <c:pt idx="2">
                  <c:v>0.75555555555555554</c:v>
                </c:pt>
                <c:pt idx="3">
                  <c:v>0.75555555555555554</c:v>
                </c:pt>
                <c:pt idx="4">
                  <c:v>0.82499999999999984</c:v>
                </c:pt>
                <c:pt idx="5">
                  <c:v>0.93981481481481488</c:v>
                </c:pt>
                <c:pt idx="6">
                  <c:v>0.97619047619047628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90-9D45-81B2-DF19B27E5DC7}"/>
            </c:ext>
          </c:extLst>
        </c:ser>
        <c:ser>
          <c:idx val="6"/>
          <c:order val="6"/>
          <c:tx>
            <c:strRef>
              <c:f>'OAEI2011 Charts (Combination)'!$B$25</c:f>
              <c:strCache>
                <c:ptCount val="1"/>
                <c:pt idx="0">
                  <c:v>BLOOMS WIKI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'OAEI2011 Charts (Combination)'!$C$18:$L$18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(Combination)'!$C$25:$L$25</c:f>
              <c:numCache>
                <c:formatCode>0.00</c:formatCode>
                <c:ptCount val="10"/>
                <c:pt idx="0">
                  <c:v>7.6522350421782639E-2</c:v>
                </c:pt>
                <c:pt idx="1">
                  <c:v>7.6522350421782639E-2</c:v>
                </c:pt>
                <c:pt idx="2">
                  <c:v>7.6522350421782639E-2</c:v>
                </c:pt>
                <c:pt idx="3">
                  <c:v>7.6522350421782639E-2</c:v>
                </c:pt>
                <c:pt idx="4">
                  <c:v>7.6522350421782639E-2</c:v>
                </c:pt>
                <c:pt idx="5">
                  <c:v>7.6522350421782639E-2</c:v>
                </c:pt>
                <c:pt idx="6">
                  <c:v>8.0500866817223349E-2</c:v>
                </c:pt>
                <c:pt idx="7">
                  <c:v>7.622804342263638E-2</c:v>
                </c:pt>
                <c:pt idx="8">
                  <c:v>0.57687908496732032</c:v>
                </c:pt>
                <c:pt idx="9">
                  <c:v>0.72738095238095235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90-9D45-81B2-DF19B27E5DC7}"/>
            </c:ext>
          </c:extLst>
        </c:ser>
        <c:ser>
          <c:idx val="7"/>
          <c:order val="7"/>
          <c:tx>
            <c:strRef>
              <c:f>'OAEI2011 Charts (Combination)'!$B$26</c:f>
              <c:strCache>
                <c:ptCount val="1"/>
                <c:pt idx="0">
                  <c:v>BLOOMS WN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'OAEI2011 Charts (Combination)'!$C$18:$L$18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(Combination)'!$C$26:$L$26</c:f>
              <c:numCache>
                <c:formatCode>0.00</c:formatCode>
                <c:ptCount val="10"/>
                <c:pt idx="0">
                  <c:v>0.41141225923834623</c:v>
                </c:pt>
                <c:pt idx="1">
                  <c:v>0.41141225923834623</c:v>
                </c:pt>
                <c:pt idx="2">
                  <c:v>0.41141225923834623</c:v>
                </c:pt>
                <c:pt idx="3">
                  <c:v>0.41141225923834623</c:v>
                </c:pt>
                <c:pt idx="4">
                  <c:v>0.41141225923834623</c:v>
                </c:pt>
                <c:pt idx="5">
                  <c:v>0.41141225923834623</c:v>
                </c:pt>
                <c:pt idx="6">
                  <c:v>0.48042328042328042</c:v>
                </c:pt>
                <c:pt idx="7">
                  <c:v>0.50535714285714284</c:v>
                </c:pt>
                <c:pt idx="8">
                  <c:v>0.62748015873015872</c:v>
                </c:pt>
                <c:pt idx="9">
                  <c:v>0.72222222222222221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90-9D45-81B2-DF19B27E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041280"/>
        <c:axId val="361518256"/>
      </c:lineChart>
      <c:catAx>
        <c:axId val="3690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1518256"/>
        <c:crosses val="autoZero"/>
        <c:auto val="1"/>
        <c:lblAlgn val="ctr"/>
        <c:lblOffset val="100"/>
        <c:noMultiLvlLbl val="0"/>
      </c:catAx>
      <c:valAx>
        <c:axId val="361518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Evaluation Score</a:t>
                </a:r>
              </a:p>
            </c:rich>
          </c:tx>
          <c:layout>
            <c:manualLayout>
              <c:xMode val="edge"/>
              <c:yMode val="edge"/>
              <c:x val="1.6248839368616527E-2"/>
              <c:y val="0.26142579833770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90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659631087780694E-2"/>
          <c:y val="0.80354002624671916"/>
          <c:w val="0.84571759259259272"/>
          <c:h val="0.17562664041994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A6-E949-A55E-41829BD61E4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A6-E949-A55E-41829BD61E4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A6-E949-A55E-41829BD61E4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A6-E949-A55E-41829BD61E45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A6-E949-A55E-41829BD61E45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7A6-E949-A55E-41829BD61E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7A6-E949-A55E-41829BD61E45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7A6-E949-A55E-41829BD61E45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7A6-E949-A55E-41829BD61E45}"/>
              </c:ext>
            </c:extLst>
          </c:dPt>
          <c:dLbls>
            <c:dLbl>
              <c:idx val="0"/>
              <c:layout>
                <c:manualLayout>
                  <c:x val="3.8047244094488189E-2"/>
                  <c:y val="2.387868183143769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A6-E949-A55E-41829BD61E45}"/>
                </c:ext>
              </c:extLst>
            </c:dLbl>
            <c:dLbl>
              <c:idx val="1"/>
              <c:layout>
                <c:manualLayout>
                  <c:x val="-0.10790321522309711"/>
                  <c:y val="-2.98253864100320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A6-E949-A55E-41829BD61E45}"/>
                </c:ext>
              </c:extLst>
            </c:dLbl>
            <c:dLbl>
              <c:idx val="2"/>
              <c:layout>
                <c:manualLayout>
                  <c:x val="-3.9237423447069118E-2"/>
                  <c:y val="4.04111986001749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A6-E949-A55E-41829BD61E45}"/>
                </c:ext>
              </c:extLst>
            </c:dLbl>
            <c:dLbl>
              <c:idx val="3"/>
              <c:layout>
                <c:manualLayout>
                  <c:x val="-8.6879921259842521E-2"/>
                  <c:y val="7.273184601924759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A6-E949-A55E-41829BD61E45}"/>
                </c:ext>
              </c:extLst>
            </c:dLbl>
            <c:dLbl>
              <c:idx val="4"/>
              <c:layout>
                <c:manualLayout>
                  <c:x val="-0.31546303587051616"/>
                  <c:y val="-1.899351122776319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A6-E949-A55E-41829BD61E45}"/>
                </c:ext>
              </c:extLst>
            </c:dLbl>
            <c:dLbl>
              <c:idx val="5"/>
              <c:layout>
                <c:manualLayout>
                  <c:x val="-0.14444553805774279"/>
                  <c:y val="-5.578885972586759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A6-E949-A55E-41829BD61E45}"/>
                </c:ext>
              </c:extLst>
            </c:dLbl>
            <c:dLbl>
              <c:idx val="7"/>
              <c:layout>
                <c:manualLayout>
                  <c:x val="0.17499912510936133"/>
                  <c:y val="-2.40974044911052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A6-E949-A55E-41829BD61E45}"/>
                </c:ext>
              </c:extLst>
            </c:dLbl>
            <c:dLbl>
              <c:idx val="8"/>
              <c:layout>
                <c:manualLayout>
                  <c:x val="0.19166557305336823"/>
                  <c:y val="6.73377806940799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7A6-E949-A55E-41829BD61E4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'301303_ALIGNMENT_ANALYSIS'!$H$22:$H$30</c:f>
              <c:strCache>
                <c:ptCount val="9"/>
                <c:pt idx="0">
                  <c:v>LSM</c:v>
                </c:pt>
                <c:pt idx="1">
                  <c:v>LEM</c:v>
                </c:pt>
                <c:pt idx="2">
                  <c:v>CM</c:v>
                </c:pt>
                <c:pt idx="3">
                  <c:v>WEM</c:v>
                </c:pt>
                <c:pt idx="4">
                  <c:v>CSM</c:v>
                </c:pt>
                <c:pt idx="5">
                  <c:v>DSM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'301303_ALIGNMENT_ANALYSIS'!$I$22:$I$30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7A6-E949-A55E-41829BD61E4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40-914C-9195-89ABC5909C6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40-914C-9195-89ABC5909C6F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40-914C-9195-89ABC5909C6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40-914C-9195-89ABC5909C6F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940-914C-9195-89ABC5909C6F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940-914C-9195-89ABC5909C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940-914C-9195-89ABC5909C6F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940-914C-9195-89ABC5909C6F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940-914C-9195-89ABC5909C6F}"/>
              </c:ext>
            </c:extLst>
          </c:dPt>
          <c:dLbls>
            <c:dLbl>
              <c:idx val="0"/>
              <c:layout>
                <c:manualLayout>
                  <c:x val="2.0840004374453193E-2"/>
                  <c:y val="-8.17694663167104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40-914C-9195-89ABC5909C6F}"/>
                </c:ext>
              </c:extLst>
            </c:dLbl>
            <c:dLbl>
              <c:idx val="1"/>
              <c:layout>
                <c:manualLayout>
                  <c:x val="-9.0465879265091864E-2"/>
                  <c:y val="-4.85170603674540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40-914C-9195-89ABC5909C6F}"/>
                </c:ext>
              </c:extLst>
            </c:dLbl>
            <c:dLbl>
              <c:idx val="2"/>
              <c:layout>
                <c:manualLayout>
                  <c:x val="-6.7172244094488187E-2"/>
                  <c:y val="0.126981991834354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40-914C-9195-89ABC5909C6F}"/>
                </c:ext>
              </c:extLst>
            </c:dLbl>
            <c:dLbl>
              <c:idx val="3"/>
              <c:layout>
                <c:manualLayout>
                  <c:x val="-0.28106080489938756"/>
                  <c:y val="7.00295275590551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40-914C-9195-89ABC5909C6F}"/>
                </c:ext>
              </c:extLst>
            </c:dLbl>
            <c:dLbl>
              <c:idx val="4"/>
              <c:layout>
                <c:manualLayout>
                  <c:x val="-0.26284820647419072"/>
                  <c:y val="-5.578885972586759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40-914C-9195-89ABC5909C6F}"/>
                </c:ext>
              </c:extLst>
            </c:dLbl>
            <c:dLbl>
              <c:idx val="5"/>
              <c:layout>
                <c:manualLayout>
                  <c:x val="-0.110417760279965"/>
                  <c:y val="-1.13659230096237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40-914C-9195-89ABC5909C6F}"/>
                </c:ext>
              </c:extLst>
            </c:dLbl>
            <c:dLbl>
              <c:idx val="7"/>
              <c:layout>
                <c:manualLayout>
                  <c:x val="0.16180457130358705"/>
                  <c:y val="-2.17825896762904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40-914C-9195-89ABC5909C6F}"/>
                </c:ext>
              </c:extLst>
            </c:dLbl>
            <c:dLbl>
              <c:idx val="8"/>
              <c:layout>
                <c:manualLayout>
                  <c:x val="0.33055446194225724"/>
                  <c:y val="3.26155584718576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40-914C-9195-89ABC5909C6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'301303_ALIGNMENT_ANALYSIS'!$L$22:$L$30</c:f>
              <c:strCache>
                <c:ptCount val="9"/>
                <c:pt idx="0">
                  <c:v>LEM</c:v>
                </c:pt>
                <c:pt idx="1">
                  <c:v>LSM</c:v>
                </c:pt>
                <c:pt idx="2">
                  <c:v>CM</c:v>
                </c:pt>
                <c:pt idx="3">
                  <c:v>CSM</c:v>
                </c:pt>
                <c:pt idx="4">
                  <c:v>WEM</c:v>
                </c:pt>
                <c:pt idx="5">
                  <c:v>DSM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'301303_ALIGNMENT_ANALYSIS'!$M$22:$M$30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40-914C-9195-89ABC5909C6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C1-DB46-922E-E7939341999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C1-DB46-922E-E7939341999F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C1-DB46-922E-E7939341999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C1-DB46-922E-E7939341999F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C1-DB46-922E-E7939341999F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C1-DB46-922E-E793934199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C1-DB46-922E-E7939341999F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C1-DB46-922E-E7939341999F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C1-DB46-922E-E7939341999F}"/>
              </c:ext>
            </c:extLst>
          </c:dPt>
          <c:dLbls>
            <c:dLbl>
              <c:idx val="0"/>
              <c:layout>
                <c:manualLayout>
                  <c:x val="1.4885279965004375E-2"/>
                  <c:y val="-0.1455114464858559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C1-DB46-922E-E7939341999F}"/>
                </c:ext>
              </c:extLst>
            </c:dLbl>
            <c:dLbl>
              <c:idx val="1"/>
              <c:layout>
                <c:manualLayout>
                  <c:x val="-7.9043416447944007E-2"/>
                  <c:y val="-4.26913823272091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C1-DB46-922E-E7939341999F}"/>
                </c:ext>
              </c:extLst>
            </c:dLbl>
            <c:dLbl>
              <c:idx val="2"/>
              <c:layout>
                <c:manualLayout>
                  <c:x val="-0.13782534995625548"/>
                  <c:y val="-3.4047827354913968E-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C1-DB46-922E-E7939341999F}"/>
                </c:ext>
              </c:extLst>
            </c:dLbl>
            <c:dLbl>
              <c:idx val="4"/>
              <c:layout>
                <c:manualLayout>
                  <c:x val="-0.26179932195975503"/>
                  <c:y val="-3.09426946631671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C1-DB46-922E-E7939341999F}"/>
                </c:ext>
              </c:extLst>
            </c:dLbl>
            <c:dLbl>
              <c:idx val="5"/>
              <c:layout>
                <c:manualLayout>
                  <c:x val="-9.7917760279965002E-2"/>
                  <c:y val="-1.483814523184601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C1-DB46-922E-E7939341999F}"/>
                </c:ext>
              </c:extLst>
            </c:dLbl>
            <c:dLbl>
              <c:idx val="6"/>
              <c:layout>
                <c:manualLayout>
                  <c:x val="8.6795713035870518E-3"/>
                  <c:y val="-2.40974044911052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C1-DB46-922E-E7939341999F}"/>
                </c:ext>
              </c:extLst>
            </c:dLbl>
            <c:dLbl>
              <c:idx val="7"/>
              <c:layout>
                <c:manualLayout>
                  <c:x val="0.12708245844269467"/>
                  <c:y val="-1.483814523184601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C1-DB46-922E-E7939341999F}"/>
                </c:ext>
              </c:extLst>
            </c:dLbl>
            <c:dLbl>
              <c:idx val="8"/>
              <c:layout>
                <c:manualLayout>
                  <c:x val="0.26597112860892386"/>
                  <c:y val="1.98840769903762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C1-DB46-922E-E7939341999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'301304_ALIGNMENT_ANALYSIS'!$D$22:$D$30</c:f>
              <c:strCache>
                <c:ptCount val="9"/>
                <c:pt idx="0">
                  <c:v>CSM</c:v>
                </c:pt>
                <c:pt idx="1">
                  <c:v>WEM</c:v>
                </c:pt>
                <c:pt idx="2">
                  <c:v>CM</c:v>
                </c:pt>
                <c:pt idx="3">
                  <c:v>LSM</c:v>
                </c:pt>
                <c:pt idx="4">
                  <c:v>LEM</c:v>
                </c:pt>
                <c:pt idx="5">
                  <c:v>DSM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'301304_ALIGNMENT_ANALYSIS'!$E$22:$E$30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4C1-DB46-922E-E7939341999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8-864B-9450-64CDC5C8036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A8-864B-9450-64CDC5C8036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A8-864B-9450-64CDC5C8036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A8-864B-9450-64CDC5C8036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A8-864B-9450-64CDC5C80367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BA8-864B-9450-64CDC5C803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BA8-864B-9450-64CDC5C80367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BA8-864B-9450-64CDC5C80367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BA8-864B-9450-64CDC5C80367}"/>
              </c:ext>
            </c:extLst>
          </c:dPt>
          <c:dLbls>
            <c:dLbl>
              <c:idx val="0"/>
              <c:layout>
                <c:manualLayout>
                  <c:x val="9.6252187226596678E-3"/>
                  <c:y val="-9.15452755905511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A8-864B-9450-64CDC5C80367}"/>
                </c:ext>
              </c:extLst>
            </c:dLbl>
            <c:dLbl>
              <c:idx val="1"/>
              <c:layout>
                <c:manualLayout>
                  <c:x val="6.270231846019248E-3"/>
                  <c:y val="1.1550743657042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A8-864B-9450-64CDC5C80367}"/>
                </c:ext>
              </c:extLst>
            </c:dLbl>
            <c:dLbl>
              <c:idx val="2"/>
              <c:layout>
                <c:manualLayout>
                  <c:x val="-3.9226487314085741E-2"/>
                  <c:y val="-6.72276902887139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A8-864B-9450-64CDC5C80367}"/>
                </c:ext>
              </c:extLst>
            </c:dLbl>
            <c:dLbl>
              <c:idx val="3"/>
              <c:layout>
                <c:manualLayout>
                  <c:x val="-8.4898184601924762E-2"/>
                  <c:y val="4.72688830562846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A8-864B-9450-64CDC5C80367}"/>
                </c:ext>
              </c:extLst>
            </c:dLbl>
            <c:dLbl>
              <c:idx val="4"/>
              <c:layout>
                <c:manualLayout>
                  <c:x val="-4.8020122484689468E-2"/>
                  <c:y val="1.86913094196558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A8-864B-9450-64CDC5C80367}"/>
                </c:ext>
              </c:extLst>
            </c:dLbl>
            <c:dLbl>
              <c:idx val="5"/>
              <c:layout>
                <c:manualLayout>
                  <c:x val="-0.22957108486439196"/>
                  <c:y val="-1.55212890055409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A8-864B-9450-64CDC5C80367}"/>
                </c:ext>
              </c:extLst>
            </c:dLbl>
            <c:dLbl>
              <c:idx val="8"/>
              <c:layout>
                <c:manualLayout>
                  <c:x val="0.23367946194225722"/>
                  <c:y val="5.46062992125984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BA8-864B-9450-64CDC5C8036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'301304_ALIGNMENT_ANALYSIS'!$H$22:$H$30</c:f>
              <c:strCache>
                <c:ptCount val="9"/>
                <c:pt idx="0">
                  <c:v>CSM</c:v>
                </c:pt>
                <c:pt idx="1">
                  <c:v>LEM</c:v>
                </c:pt>
                <c:pt idx="2">
                  <c:v>DEM</c:v>
                </c:pt>
                <c:pt idx="3">
                  <c:v>CM</c:v>
                </c:pt>
                <c:pt idx="4">
                  <c:v>WEM</c:v>
                </c:pt>
                <c:pt idx="5">
                  <c:v>LSM</c:v>
                </c:pt>
                <c:pt idx="6">
                  <c:v>DSM</c:v>
                </c:pt>
                <c:pt idx="7">
                  <c:v>PEM</c:v>
                </c:pt>
                <c:pt idx="8">
                  <c:v>GEM</c:v>
                </c:pt>
              </c:strCache>
            </c:strRef>
          </c:cat>
          <c:val>
            <c:numRef>
              <c:f>'301304_ALIGNMENT_ANALYSIS'!$I$22:$I$30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BA8-864B-9450-64CDC5C8036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53-744F-A95D-8E4379DF8A6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53-744F-A95D-8E4379DF8A6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53-744F-A95D-8E4379DF8A6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53-744F-A95D-8E4379DF8A65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453-744F-A95D-8E4379DF8A65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453-744F-A95D-8E4379DF8A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453-744F-A95D-8E4379DF8A65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53-744F-A95D-8E4379DF8A65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453-744F-A95D-8E4379DF8A65}"/>
              </c:ext>
            </c:extLst>
          </c:dPt>
          <c:dLbls>
            <c:dLbl>
              <c:idx val="0"/>
              <c:layout>
                <c:manualLayout>
                  <c:x val="2.3514107611548558E-2"/>
                  <c:y val="-9.15452755905511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53-744F-A95D-8E4379DF8A65}"/>
                </c:ext>
              </c:extLst>
            </c:dLbl>
            <c:dLbl>
              <c:idx val="1"/>
              <c:layout>
                <c:manualLayout>
                  <c:x val="-3.1655839895013124E-2"/>
                  <c:y val="-6.743948673082446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53-744F-A95D-8E4379DF8A65}"/>
                </c:ext>
              </c:extLst>
            </c:dLbl>
            <c:dLbl>
              <c:idx val="2"/>
              <c:layout>
                <c:manualLayout>
                  <c:x val="-9.6944553805774283E-2"/>
                  <c:y val="2.96846748323126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53-744F-A95D-8E4379DF8A65}"/>
                </c:ext>
              </c:extLst>
            </c:dLbl>
            <c:dLbl>
              <c:idx val="3"/>
              <c:layout>
                <c:manualLayout>
                  <c:x val="-6.6865923009623796E-2"/>
                  <c:y val="2.5278142315543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53-744F-A95D-8E4379DF8A65}"/>
                </c:ext>
              </c:extLst>
            </c:dLbl>
            <c:dLbl>
              <c:idx val="4"/>
              <c:layout>
                <c:manualLayout>
                  <c:x val="-0.21442136920384952"/>
                  <c:y val="-2.36231408573928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53-744F-A95D-8E4379DF8A65}"/>
                </c:ext>
              </c:extLst>
            </c:dLbl>
            <c:dLbl>
              <c:idx val="8"/>
              <c:layout>
                <c:manualLayout>
                  <c:x val="0.26319335083114609"/>
                  <c:y val="1.29396325459317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453-744F-A95D-8E4379DF8A6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'301304_ALIGNMENT_ANALYSIS'!$L$22:$L$30</c:f>
              <c:strCache>
                <c:ptCount val="9"/>
                <c:pt idx="0">
                  <c:v>CSM</c:v>
                </c:pt>
                <c:pt idx="1">
                  <c:v>DEM</c:v>
                </c:pt>
                <c:pt idx="2">
                  <c:v>CM</c:v>
                </c:pt>
                <c:pt idx="3">
                  <c:v>LSM</c:v>
                </c:pt>
                <c:pt idx="4">
                  <c:v>LEM</c:v>
                </c:pt>
                <c:pt idx="5">
                  <c:v>WEM</c:v>
                </c:pt>
                <c:pt idx="6">
                  <c:v>DSM</c:v>
                </c:pt>
                <c:pt idx="7">
                  <c:v>PEM</c:v>
                </c:pt>
                <c:pt idx="8">
                  <c:v>GEM</c:v>
                </c:pt>
              </c:strCache>
            </c:strRef>
          </c:cat>
          <c:val>
            <c:numRef>
              <c:f>'301304_ALIGNMENT_ANALYSIS'!$M$22:$M$30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453-744F-A95D-8E4379DF8A6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C4-0A45-97D1-DB3E386CF14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C4-0A45-97D1-DB3E386CF14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C4-0A45-97D1-DB3E386CF14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C4-0A45-97D1-DB3E386CF14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C4-0A45-97D1-DB3E386CF14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BC4-0A45-97D1-DB3E386CF1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BC4-0A45-97D1-DB3E386CF144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BC4-0A45-97D1-DB3E386CF144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BC4-0A45-97D1-DB3E386CF144}"/>
              </c:ext>
            </c:extLst>
          </c:dPt>
          <c:dLbls>
            <c:dLbl>
              <c:idx val="0"/>
              <c:layout>
                <c:manualLayout>
                  <c:x val="8.0840441819772527E-2"/>
                  <c:y val="7.821157771945173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C4-0A45-97D1-DB3E386CF144}"/>
                </c:ext>
              </c:extLst>
            </c:dLbl>
            <c:dLbl>
              <c:idx val="1"/>
              <c:layout>
                <c:manualLayout>
                  <c:x val="-6.6217191601049899E-2"/>
                  <c:y val="-2.72914843977836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C4-0A45-97D1-DB3E386CF144}"/>
                </c:ext>
              </c:extLst>
            </c:dLbl>
            <c:dLbl>
              <c:idx val="2"/>
              <c:layout>
                <c:manualLayout>
                  <c:x val="-4.1999125109361345E-2"/>
                  <c:y val="3.68179498396033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C4-0A45-97D1-DB3E386CF144}"/>
                </c:ext>
              </c:extLst>
            </c:dLbl>
            <c:dLbl>
              <c:idx val="3"/>
              <c:layout>
                <c:manualLayout>
                  <c:x val="-7.2381452318460174E-2"/>
                  <c:y val="2.01392534266550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C4-0A45-97D1-DB3E386CF144}"/>
                </c:ext>
              </c:extLst>
            </c:dLbl>
            <c:dLbl>
              <c:idx val="4"/>
              <c:layout>
                <c:manualLayout>
                  <c:x val="-0.27248917322834648"/>
                  <c:y val="-1.954979585885097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C4-0A45-97D1-DB3E386CF144}"/>
                </c:ext>
              </c:extLst>
            </c:dLbl>
            <c:dLbl>
              <c:idx val="8"/>
              <c:layout>
                <c:manualLayout>
                  <c:x val="0.31388779527559058"/>
                  <c:y val="2.21988918051910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BC4-0A45-97D1-DB3E386CF14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'302303_ALIGNMENT_ANALYSIS'!$D$46:$D$54</c:f>
              <c:strCache>
                <c:ptCount val="9"/>
                <c:pt idx="0">
                  <c:v>CSM</c:v>
                </c:pt>
                <c:pt idx="1">
                  <c:v>CM</c:v>
                </c:pt>
                <c:pt idx="2">
                  <c:v>WEM</c:v>
                </c:pt>
                <c:pt idx="3">
                  <c:v>LSM</c:v>
                </c:pt>
                <c:pt idx="4">
                  <c:v>LEM</c:v>
                </c:pt>
                <c:pt idx="5">
                  <c:v>DSM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'302303_ALIGNMENT_ANALYSIS'!$E$46:$E$54</c:f>
              <c:numCache>
                <c:formatCode>General</c:formatCode>
                <c:ptCount val="9"/>
                <c:pt idx="0">
                  <c:v>19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BC4-0A45-97D1-DB3E386CF14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27-3046-9277-FE1C75B6E1E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27-3046-9277-FE1C75B6E1E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27-3046-9277-FE1C75B6E1E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27-3046-9277-FE1C75B6E1E5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F27-3046-9277-FE1C75B6E1E5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F27-3046-9277-FE1C75B6E1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F27-3046-9277-FE1C75B6E1E5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F27-3046-9277-FE1C75B6E1E5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F27-3046-9277-FE1C75B6E1E5}"/>
              </c:ext>
            </c:extLst>
          </c:dPt>
          <c:dLbls>
            <c:dLbl>
              <c:idx val="0"/>
              <c:layout>
                <c:manualLayout>
                  <c:x val="5.0549978127734034E-2"/>
                  <c:y val="-1.64344561096529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27-3046-9277-FE1C75B6E1E5}"/>
                </c:ext>
              </c:extLst>
            </c:dLbl>
            <c:dLbl>
              <c:idx val="1"/>
              <c:layout>
                <c:manualLayout>
                  <c:x val="-0.12295888013998253"/>
                  <c:y val="-3.16652085156022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27-3046-9277-FE1C75B6E1E5}"/>
                </c:ext>
              </c:extLst>
            </c:dLbl>
            <c:dLbl>
              <c:idx val="2"/>
              <c:layout>
                <c:manualLayout>
                  <c:x val="-3.7581583552056021E-2"/>
                  <c:y val="2.03310002916302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27-3046-9277-FE1C75B6E1E5}"/>
                </c:ext>
              </c:extLst>
            </c:dLbl>
            <c:dLbl>
              <c:idx val="3"/>
              <c:layout>
                <c:manualLayout>
                  <c:x val="-0.12588254593175854"/>
                  <c:y val="7.37722368037328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27-3046-9277-FE1C75B6E1E5}"/>
                </c:ext>
              </c:extLst>
            </c:dLbl>
            <c:dLbl>
              <c:idx val="4"/>
              <c:layout>
                <c:manualLayout>
                  <c:x val="-0.20902887139107612"/>
                  <c:y val="-1.94677748614756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27-3046-9277-FE1C75B6E1E5}"/>
                </c:ext>
              </c:extLst>
            </c:dLbl>
            <c:dLbl>
              <c:idx val="5"/>
              <c:layout>
                <c:manualLayout>
                  <c:x val="-0.37604276027996503"/>
                  <c:y val="1.756926217556138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F27-3046-9277-FE1C75B6E1E5}"/>
                </c:ext>
              </c:extLst>
            </c:dLbl>
            <c:dLbl>
              <c:idx val="8"/>
              <c:layout>
                <c:manualLayout>
                  <c:x val="0.26041557305336832"/>
                  <c:y val="1.29396325459317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F27-3046-9277-FE1C75B6E1E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'302303_ALIGNMENT_ANALYSIS'!$H$46:$H$54</c:f>
              <c:strCache>
                <c:ptCount val="9"/>
                <c:pt idx="0">
                  <c:v>CSM</c:v>
                </c:pt>
                <c:pt idx="1">
                  <c:v>CM</c:v>
                </c:pt>
                <c:pt idx="2">
                  <c:v>LEM</c:v>
                </c:pt>
                <c:pt idx="3">
                  <c:v>LSM</c:v>
                </c:pt>
                <c:pt idx="4">
                  <c:v>WEM</c:v>
                </c:pt>
                <c:pt idx="5">
                  <c:v>DSM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'302303_ALIGNMENT_ANALYSIS'!$I$46:$I$54</c:f>
              <c:numCache>
                <c:formatCode>General</c:formatCode>
                <c:ptCount val="9"/>
                <c:pt idx="0">
                  <c:v>17</c:v>
                </c:pt>
                <c:pt idx="1">
                  <c:v>10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F27-3046-9277-FE1C75B6E1E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78-C14B-BBF6-BF3CB17CE85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78-C14B-BBF6-BF3CB17CE85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78-C14B-BBF6-BF3CB17CE85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078-C14B-BBF6-BF3CB17CE856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078-C14B-BBF6-BF3CB17CE856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078-C14B-BBF6-BF3CB17CE8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078-C14B-BBF6-BF3CB17CE856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078-C14B-BBF6-BF3CB17CE856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078-C14B-BBF6-BF3CB17CE856}"/>
              </c:ext>
            </c:extLst>
          </c:dPt>
          <c:dLbls>
            <c:dLbl>
              <c:idx val="0"/>
              <c:layout>
                <c:manualLayout>
                  <c:x val="3.655588363954506E-2"/>
                  <c:y val="-9.47834645669291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78-C14B-BBF6-BF3CB17CE856}"/>
                </c:ext>
              </c:extLst>
            </c:dLbl>
            <c:dLbl>
              <c:idx val="1"/>
              <c:layout>
                <c:manualLayout>
                  <c:x val="-0.10078346456692913"/>
                  <c:y val="-5.465587634878973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78-C14B-BBF6-BF3CB17CE856}"/>
                </c:ext>
              </c:extLst>
            </c:dLbl>
            <c:dLbl>
              <c:idx val="2"/>
              <c:layout>
                <c:manualLayout>
                  <c:x val="-2.33419728783902E-2"/>
                  <c:y val="3.55989355497229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78-C14B-BBF6-BF3CB17CE856}"/>
                </c:ext>
              </c:extLst>
            </c:dLbl>
            <c:dLbl>
              <c:idx val="3"/>
              <c:layout>
                <c:manualLayout>
                  <c:x val="-7.3182414698162723E-2"/>
                  <c:y val="5.671004666083406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78-C14B-BBF6-BF3CB17CE856}"/>
                </c:ext>
              </c:extLst>
            </c:dLbl>
            <c:dLbl>
              <c:idx val="4"/>
              <c:layout>
                <c:manualLayout>
                  <c:x val="-0.17361220472440944"/>
                  <c:y val="-2.40974044911052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78-C14B-BBF6-BF3CB17CE856}"/>
                </c:ext>
              </c:extLst>
            </c:dLbl>
            <c:dLbl>
              <c:idx val="6"/>
              <c:layout>
                <c:manualLayout>
                  <c:x val="9.7568460192475934E-2"/>
                  <c:y val="-2.40974044911052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078-C14B-BBF6-BF3CB17CE856}"/>
                </c:ext>
              </c:extLst>
            </c:dLbl>
            <c:dLbl>
              <c:idx val="7"/>
              <c:layout>
                <c:manualLayout>
                  <c:x val="0.20763790463692039"/>
                  <c:y val="-9.4925634295713035E-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078-C14B-BBF6-BF3CB17CE856}"/>
                </c:ext>
              </c:extLst>
            </c:dLbl>
            <c:dLbl>
              <c:idx val="8"/>
              <c:layout>
                <c:manualLayout>
                  <c:x val="0.30486001749781266"/>
                  <c:y val="5.46062992125984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078-C14B-BBF6-BF3CB17CE85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'302303_ALIGNMENT_ANALYSIS'!$L$46:$L$54</c:f>
              <c:strCache>
                <c:ptCount val="9"/>
                <c:pt idx="0">
                  <c:v>CSM</c:v>
                </c:pt>
                <c:pt idx="1">
                  <c:v>CM</c:v>
                </c:pt>
                <c:pt idx="2">
                  <c:v>LEM</c:v>
                </c:pt>
                <c:pt idx="3">
                  <c:v>LSM</c:v>
                </c:pt>
                <c:pt idx="4">
                  <c:v>WEM</c:v>
                </c:pt>
                <c:pt idx="5">
                  <c:v>DSM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'302303_ALIGNMENT_ANALYSIS'!$M$46:$M$54</c:f>
              <c:numCache>
                <c:formatCode>General</c:formatCode>
                <c:ptCount val="9"/>
                <c:pt idx="0">
                  <c:v>17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078-C14B-BBF6-BF3CB17CE85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A6-5E44-92A9-38F0FEA5796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A6-5E44-92A9-38F0FEA5796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A6-5E44-92A9-38F0FEA5796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A6-5E44-92A9-38F0FEA5796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A6-5E44-92A9-38F0FEA5796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A6-5E44-92A9-38F0FEA579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A6-5E44-92A9-38F0FEA5796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CA6-5E44-92A9-38F0FEA5796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CA6-5E44-92A9-38F0FEA57961}"/>
              </c:ext>
            </c:extLst>
          </c:dPt>
          <c:dLbls>
            <c:dLbl>
              <c:idx val="0"/>
              <c:layout>
                <c:manualLayout>
                  <c:x val="5.1268700787401575E-2"/>
                  <c:y val="4.289151356080490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A6-5E44-92A9-38F0FEA57961}"/>
                </c:ext>
              </c:extLst>
            </c:dLbl>
            <c:dLbl>
              <c:idx val="1"/>
              <c:layout>
                <c:manualLayout>
                  <c:x val="0.10712510936132984"/>
                  <c:y val="-7.74343832020997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A6-5E44-92A9-38F0FEA57961}"/>
                </c:ext>
              </c:extLst>
            </c:dLbl>
            <c:dLbl>
              <c:idx val="2"/>
              <c:layout>
                <c:manualLayout>
                  <c:x val="-1.2451662292213473E-2"/>
                  <c:y val="5.84981044036162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A6-5E44-92A9-38F0FEA57961}"/>
                </c:ext>
              </c:extLst>
            </c:dLbl>
            <c:dLbl>
              <c:idx val="8"/>
              <c:layout>
                <c:manualLayout>
                  <c:x val="0.24166557305336833"/>
                  <c:y val="4.07174103237095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A6-5E44-92A9-38F0FEA5796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'302304_ALIGNMENT_ANALYSIS'!$D$21:$D$29</c:f>
              <c:strCache>
                <c:ptCount val="9"/>
                <c:pt idx="0">
                  <c:v>CSM</c:v>
                </c:pt>
                <c:pt idx="1">
                  <c:v>CM</c:v>
                </c:pt>
                <c:pt idx="2">
                  <c:v>WEM</c:v>
                </c:pt>
                <c:pt idx="3">
                  <c:v>LSM</c:v>
                </c:pt>
                <c:pt idx="4">
                  <c:v>LEM</c:v>
                </c:pt>
                <c:pt idx="5">
                  <c:v>DSM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'302304_ALIGNMENT_ANALYSIS'!$E$21:$E$29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CA6-5E44-92A9-38F0FEA5796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BB-2746-8E1E-2E6D3194B04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BB-2746-8E1E-2E6D3194B04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BB-2746-8E1E-2E6D3194B04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BB-2746-8E1E-2E6D3194B046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FBB-2746-8E1E-2E6D3194B046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FBB-2746-8E1E-2E6D3194B0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FBB-2746-8E1E-2E6D3194B046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FBB-2746-8E1E-2E6D3194B046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FBB-2746-8E1E-2E6D3194B046}"/>
              </c:ext>
            </c:extLst>
          </c:dPt>
          <c:dLbls>
            <c:dLbl>
              <c:idx val="0"/>
              <c:layout>
                <c:manualLayout>
                  <c:x val="9.7282261592300967E-2"/>
                  <c:y val="9.1102362204724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BB-2746-8E1E-2E6D3194B046}"/>
                </c:ext>
              </c:extLst>
            </c:dLbl>
            <c:dLbl>
              <c:idx val="1"/>
              <c:layout>
                <c:manualLayout>
                  <c:x val="0.14087215660542432"/>
                  <c:y val="-5.05617526975794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BB-2746-8E1E-2E6D3194B046}"/>
                </c:ext>
              </c:extLst>
            </c:dLbl>
            <c:dLbl>
              <c:idx val="2"/>
              <c:layout>
                <c:manualLayout>
                  <c:x val="-5.9675962379702539E-2"/>
                  <c:y val="0.111585739282589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BB-2746-8E1E-2E6D3194B046}"/>
                </c:ext>
              </c:extLst>
            </c:dLbl>
            <c:dLbl>
              <c:idx val="8"/>
              <c:layout>
                <c:manualLayout>
                  <c:x val="0.25312390638670168"/>
                  <c:y val="0.1055322251385243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BB-2746-8E1E-2E6D3194B04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'302304_ALIGNMENT_ANALYSIS'!$H$21:$H$29</c:f>
              <c:strCache>
                <c:ptCount val="9"/>
                <c:pt idx="0">
                  <c:v>CSM</c:v>
                </c:pt>
                <c:pt idx="1">
                  <c:v>CM</c:v>
                </c:pt>
                <c:pt idx="2">
                  <c:v>WEM</c:v>
                </c:pt>
                <c:pt idx="3">
                  <c:v>LSM</c:v>
                </c:pt>
                <c:pt idx="4">
                  <c:v>LEM</c:v>
                </c:pt>
                <c:pt idx="5">
                  <c:v>DSM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'302304_ALIGNMENT_ANALYSIS'!$I$21:$I$29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BB-2746-8E1E-2E6D3194B04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Combination Methods OAEI 2011 (Recall)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'OAEI2011 Charts (Combination)'!$B$29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'OAEI2011 Charts (Combination)'!$C$28:$L$28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(Combination)'!$C$29:$L$29</c:f>
              <c:numCache>
                <c:formatCode>0.00</c:formatCode>
                <c:ptCount val="10"/>
                <c:pt idx="0">
                  <c:v>0.58425925925925926</c:v>
                </c:pt>
                <c:pt idx="1">
                  <c:v>0.58425925925925926</c:v>
                </c:pt>
                <c:pt idx="2">
                  <c:v>0.58425925925925926</c:v>
                </c:pt>
                <c:pt idx="3">
                  <c:v>0.58425925925925926</c:v>
                </c:pt>
                <c:pt idx="4">
                  <c:v>0.58425925925925926</c:v>
                </c:pt>
                <c:pt idx="5">
                  <c:v>0.58425925925925926</c:v>
                </c:pt>
                <c:pt idx="6">
                  <c:v>0.58425925925925926</c:v>
                </c:pt>
                <c:pt idx="7">
                  <c:v>0.58425925925925926</c:v>
                </c:pt>
                <c:pt idx="8">
                  <c:v>0.58425925925925926</c:v>
                </c:pt>
                <c:pt idx="9">
                  <c:v>0.58425925925925926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6-F340-9548-F9FD2E8565A6}"/>
            </c:ext>
          </c:extLst>
        </c:ser>
        <c:ser>
          <c:idx val="1"/>
          <c:order val="1"/>
          <c:tx>
            <c:strRef>
              <c:f>'OAEI2011 Charts (Combination)'!$B$30</c:f>
              <c:strCache>
                <c:ptCount val="1"/>
                <c:pt idx="0">
                  <c:v>Cut Threshold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'OAEI2011 Charts (Combination)'!$C$28:$L$28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(Combination)'!$C$30:$L$30</c:f>
              <c:numCache>
                <c:formatCode>0.00</c:formatCode>
                <c:ptCount val="10"/>
                <c:pt idx="0">
                  <c:v>0.58425925925925926</c:v>
                </c:pt>
                <c:pt idx="1">
                  <c:v>0.58425925925925926</c:v>
                </c:pt>
                <c:pt idx="2">
                  <c:v>0.58425925925925926</c:v>
                </c:pt>
                <c:pt idx="3">
                  <c:v>0.58425925925925926</c:v>
                </c:pt>
                <c:pt idx="4">
                  <c:v>0.58425925925925926</c:v>
                </c:pt>
                <c:pt idx="5">
                  <c:v>0.58425925925925926</c:v>
                </c:pt>
                <c:pt idx="6">
                  <c:v>0.58425925925925926</c:v>
                </c:pt>
                <c:pt idx="7">
                  <c:v>0.58148148148148149</c:v>
                </c:pt>
                <c:pt idx="8">
                  <c:v>0.58148148148148149</c:v>
                </c:pt>
                <c:pt idx="9">
                  <c:v>0.55336701851851844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6-F340-9548-F9FD2E8565A6}"/>
            </c:ext>
          </c:extLst>
        </c:ser>
        <c:ser>
          <c:idx val="2"/>
          <c:order val="2"/>
          <c:tx>
            <c:strRef>
              <c:f>'OAEI2011 Charts (Combination)'!$B$31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'OAEI2011 Charts (Combination)'!$C$28:$L$28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(Combination)'!$C$31:$L$31</c:f>
              <c:numCache>
                <c:formatCode>0.00</c:formatCode>
                <c:ptCount val="10"/>
                <c:pt idx="0">
                  <c:v>0.58425933333333335</c:v>
                </c:pt>
                <c:pt idx="1">
                  <c:v>0.58425933333333335</c:v>
                </c:pt>
                <c:pt idx="2">
                  <c:v>0.58425933333333335</c:v>
                </c:pt>
                <c:pt idx="3">
                  <c:v>0.58425933333333335</c:v>
                </c:pt>
                <c:pt idx="4">
                  <c:v>0.58425933333333335</c:v>
                </c:pt>
                <c:pt idx="5">
                  <c:v>0.58425933333333335</c:v>
                </c:pt>
                <c:pt idx="6">
                  <c:v>0.58425933333333335</c:v>
                </c:pt>
                <c:pt idx="7">
                  <c:v>0.5609426666666667</c:v>
                </c:pt>
                <c:pt idx="8">
                  <c:v>0.52230650000000001</c:v>
                </c:pt>
                <c:pt idx="9">
                  <c:v>0.42760949999999998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6-F340-9548-F9FD2E8565A6}"/>
            </c:ext>
          </c:extLst>
        </c:ser>
        <c:ser>
          <c:idx val="3"/>
          <c:order val="3"/>
          <c:tx>
            <c:strRef>
              <c:f>'OAEI2011 Charts (Combination)'!$B$32</c:f>
              <c:strCache>
                <c:ptCount val="1"/>
                <c:pt idx="0">
                  <c:v>Majority Vote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(Combination)'!$C$28:$L$28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(Combination)'!$C$32:$L$32</c:f>
              <c:numCache>
                <c:formatCode>0.00</c:formatCode>
                <c:ptCount val="10"/>
                <c:pt idx="0">
                  <c:v>0.24890583333333335</c:v>
                </c:pt>
                <c:pt idx="1">
                  <c:v>0.24890583333333335</c:v>
                </c:pt>
                <c:pt idx="2">
                  <c:v>0.24890583333333335</c:v>
                </c:pt>
                <c:pt idx="3">
                  <c:v>0.24890583333333335</c:v>
                </c:pt>
                <c:pt idx="4">
                  <c:v>0.24890583333333335</c:v>
                </c:pt>
                <c:pt idx="5">
                  <c:v>0.24890583333333335</c:v>
                </c:pt>
                <c:pt idx="6">
                  <c:v>0.24890583333333335</c:v>
                </c:pt>
                <c:pt idx="7">
                  <c:v>0.24133000000000002</c:v>
                </c:pt>
                <c:pt idx="8">
                  <c:v>0.23375433333333331</c:v>
                </c:pt>
                <c:pt idx="9">
                  <c:v>0.1753366666666667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6-F340-9548-F9FD2E8565A6}"/>
            </c:ext>
          </c:extLst>
        </c:ser>
        <c:ser>
          <c:idx val="4"/>
          <c:order val="4"/>
          <c:tx>
            <c:strRef>
              <c:f>'OAEI2011 Charts (Combination)'!$B$33</c:f>
              <c:strCache>
                <c:ptCount val="1"/>
                <c:pt idx="0">
                  <c:v>S-match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(Combination)'!$C$28:$L$28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(Combination)'!$C$33:$L$33</c:f>
              <c:numCache>
                <c:formatCode>0.00</c:formatCode>
                <c:ptCount val="10"/>
                <c:pt idx="0">
                  <c:v>0.44191919191919188</c:v>
                </c:pt>
                <c:pt idx="1">
                  <c:v>0.44191919191919188</c:v>
                </c:pt>
                <c:pt idx="2">
                  <c:v>0.44191919191919188</c:v>
                </c:pt>
                <c:pt idx="3">
                  <c:v>0.44191919191919188</c:v>
                </c:pt>
                <c:pt idx="4">
                  <c:v>0.44191919191919188</c:v>
                </c:pt>
                <c:pt idx="5">
                  <c:v>0.44191919191919188</c:v>
                </c:pt>
                <c:pt idx="6">
                  <c:v>0.44191919191919188</c:v>
                </c:pt>
                <c:pt idx="7">
                  <c:v>0.44191919191919188</c:v>
                </c:pt>
                <c:pt idx="8">
                  <c:v>0.44191919191919188</c:v>
                </c:pt>
                <c:pt idx="9">
                  <c:v>0.44191919191919188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6-F340-9548-F9FD2E8565A6}"/>
            </c:ext>
          </c:extLst>
        </c:ser>
        <c:ser>
          <c:idx val="5"/>
          <c:order val="5"/>
          <c:tx>
            <c:strRef>
              <c:f>'OAEI2011 Charts (Combination)'!$B$34</c:f>
              <c:strCache>
                <c:ptCount val="1"/>
                <c:pt idx="0">
                  <c:v>STROMA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(Combination)'!$C$28:$L$28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(Combination)'!$C$34:$L$34</c:f>
              <c:numCache>
                <c:formatCode>0.00</c:formatCode>
                <c:ptCount val="10"/>
                <c:pt idx="0">
                  <c:v>0.22727272727272729</c:v>
                </c:pt>
                <c:pt idx="1">
                  <c:v>0.22727272727272729</c:v>
                </c:pt>
                <c:pt idx="2">
                  <c:v>0.22727272727272729</c:v>
                </c:pt>
                <c:pt idx="3">
                  <c:v>0.22727272727272729</c:v>
                </c:pt>
                <c:pt idx="4">
                  <c:v>0.20505050505050507</c:v>
                </c:pt>
                <c:pt idx="5">
                  <c:v>0.16658249158249158</c:v>
                </c:pt>
                <c:pt idx="6">
                  <c:v>8.3585858585858583E-2</c:v>
                </c:pt>
                <c:pt idx="7">
                  <c:v>7.575757575757576E-3</c:v>
                </c:pt>
                <c:pt idx="8">
                  <c:v>7.575757575757576E-3</c:v>
                </c:pt>
                <c:pt idx="9">
                  <c:v>7.575757575757576E-3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6-F340-9548-F9FD2E8565A6}"/>
            </c:ext>
          </c:extLst>
        </c:ser>
        <c:ser>
          <c:idx val="6"/>
          <c:order val="6"/>
          <c:tx>
            <c:strRef>
              <c:f>'OAEI2011 Charts (Combination)'!$B$35</c:f>
              <c:strCache>
                <c:ptCount val="1"/>
                <c:pt idx="0">
                  <c:v>BLOOMS WIKI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'OAEI2011 Charts (Combination)'!$C$28:$L$28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(Combination)'!$C$35:$L$35</c:f>
              <c:numCache>
                <c:formatCode>0.00</c:formatCode>
                <c:ptCount val="10"/>
                <c:pt idx="0">
                  <c:v>0.44436026936026934</c:v>
                </c:pt>
                <c:pt idx="1">
                  <c:v>0.44436026936026934</c:v>
                </c:pt>
                <c:pt idx="2">
                  <c:v>0.44436026936026934</c:v>
                </c:pt>
                <c:pt idx="3">
                  <c:v>0.44436026936026934</c:v>
                </c:pt>
                <c:pt idx="4">
                  <c:v>0.44436026936026934</c:v>
                </c:pt>
                <c:pt idx="5">
                  <c:v>0.44436026936026934</c:v>
                </c:pt>
                <c:pt idx="6">
                  <c:v>0.39107744107744108</c:v>
                </c:pt>
                <c:pt idx="7">
                  <c:v>0.34781144781144785</c:v>
                </c:pt>
                <c:pt idx="8">
                  <c:v>0.1866161616161616</c:v>
                </c:pt>
                <c:pt idx="9">
                  <c:v>0.13813131313131313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56-F340-9548-F9FD2E8565A6}"/>
            </c:ext>
          </c:extLst>
        </c:ser>
        <c:ser>
          <c:idx val="7"/>
          <c:order val="7"/>
          <c:tx>
            <c:strRef>
              <c:f>'OAEI2011 Charts (Combination)'!$B$36</c:f>
              <c:strCache>
                <c:ptCount val="1"/>
                <c:pt idx="0">
                  <c:v>BLOOMS WN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'OAEI2011 Charts (Combination)'!$C$28:$L$28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(Combination)'!$C$36:$L$36</c:f>
              <c:numCache>
                <c:formatCode>0.00</c:formatCode>
                <c:ptCount val="10"/>
                <c:pt idx="0">
                  <c:v>0.19545454545454546</c:v>
                </c:pt>
                <c:pt idx="1">
                  <c:v>0.19545454545454546</c:v>
                </c:pt>
                <c:pt idx="2">
                  <c:v>0.19545454545454546</c:v>
                </c:pt>
                <c:pt idx="3">
                  <c:v>0.19545454545454546</c:v>
                </c:pt>
                <c:pt idx="4">
                  <c:v>0.19545454545454546</c:v>
                </c:pt>
                <c:pt idx="5">
                  <c:v>0.19545454545454546</c:v>
                </c:pt>
                <c:pt idx="6">
                  <c:v>0.18047138047138045</c:v>
                </c:pt>
                <c:pt idx="7">
                  <c:v>0.16069023569023569</c:v>
                </c:pt>
                <c:pt idx="8">
                  <c:v>0.1409090909090909</c:v>
                </c:pt>
                <c:pt idx="9">
                  <c:v>0.13813131313131313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56-F340-9548-F9FD2E856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202144"/>
        <c:axId val="268159120"/>
      </c:lineChart>
      <c:catAx>
        <c:axId val="32520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268159120"/>
        <c:crosses val="autoZero"/>
        <c:auto val="1"/>
        <c:lblAlgn val="ctr"/>
        <c:lblOffset val="100"/>
        <c:noMultiLvlLbl val="0"/>
      </c:catAx>
      <c:valAx>
        <c:axId val="268159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Evaluation Score</a:t>
                </a:r>
              </a:p>
            </c:rich>
          </c:tx>
          <c:layout>
            <c:manualLayout>
              <c:xMode val="edge"/>
              <c:yMode val="edge"/>
              <c:x val="1.6248839368616527E-2"/>
              <c:y val="0.26306047681539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252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3B-4543-AC17-9A5E6E1584C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3B-4543-AC17-9A5E6E1584C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3B-4543-AC17-9A5E6E1584C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3B-4543-AC17-9A5E6E1584C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3B-4543-AC17-9A5E6E1584C2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63B-4543-AC17-9A5E6E1584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63B-4543-AC17-9A5E6E1584C2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63B-4543-AC17-9A5E6E1584C2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63B-4543-AC17-9A5E6E1584C2}"/>
              </c:ext>
            </c:extLst>
          </c:dPt>
          <c:dLbls>
            <c:dLbl>
              <c:idx val="0"/>
              <c:layout>
                <c:manualLayout>
                  <c:x val="0.10561559492563419"/>
                  <c:y val="8.18431029454651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3B-4543-AC17-9A5E6E1584C2}"/>
                </c:ext>
              </c:extLst>
            </c:dLbl>
            <c:dLbl>
              <c:idx val="1"/>
              <c:layout>
                <c:manualLayout>
                  <c:x val="6.0316601049868766E-2"/>
                  <c:y val="2.35123213764946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3B-4543-AC17-9A5E6E1584C2}"/>
                </c:ext>
              </c:extLst>
            </c:dLbl>
            <c:dLbl>
              <c:idx val="2"/>
              <c:layout>
                <c:manualLayout>
                  <c:x val="-1.3426290463692037E-3"/>
                  <c:y val="6.99190726159230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3B-4543-AC17-9A5E6E1584C2}"/>
                </c:ext>
              </c:extLst>
            </c:dLbl>
            <c:dLbl>
              <c:idx val="8"/>
              <c:layout>
                <c:manualLayout>
                  <c:x val="0.25312390638670168"/>
                  <c:y val="3.14581510644502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3B-4543-AC17-9A5E6E1584C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'302304_ALIGNMENT_ANALYSIS'!$L$21:$L$29</c:f>
              <c:strCache>
                <c:ptCount val="9"/>
                <c:pt idx="0">
                  <c:v>CSM</c:v>
                </c:pt>
                <c:pt idx="1">
                  <c:v>CM</c:v>
                </c:pt>
                <c:pt idx="2">
                  <c:v>WEM</c:v>
                </c:pt>
                <c:pt idx="3">
                  <c:v>LSM</c:v>
                </c:pt>
                <c:pt idx="4">
                  <c:v>LEM</c:v>
                </c:pt>
                <c:pt idx="5">
                  <c:v>DSM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'302304_ALIGNMENT_ANALYSIS'!$M$21:$M$29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63B-4543-AC17-9A5E6E1584C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93-AB48-959F-A28EECEC743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93-AB48-959F-A28EECEC743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93-AB48-959F-A28EECEC743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93-AB48-959F-A28EECEC743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93-AB48-959F-A28EECEC743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93-AB48-959F-A28EECEC74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93-AB48-959F-A28EECEC7434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93-AB48-959F-A28EECEC7434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193-AB48-959F-A28EECEC7434}"/>
              </c:ext>
            </c:extLst>
          </c:dPt>
          <c:dLbls>
            <c:dLbl>
              <c:idx val="0"/>
              <c:layout>
                <c:manualLayout>
                  <c:x val="2.1006014873140858E-2"/>
                  <c:y val="-0.1004451006124234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93-AB48-959F-A28EECEC7434}"/>
                </c:ext>
              </c:extLst>
            </c:dLbl>
            <c:dLbl>
              <c:idx val="1"/>
              <c:layout>
                <c:manualLayout>
                  <c:x val="-3.71100174978128E-2"/>
                  <c:y val="-1.51953922426363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93-AB48-959F-A28EECEC7434}"/>
                </c:ext>
              </c:extLst>
            </c:dLbl>
            <c:dLbl>
              <c:idx val="2"/>
              <c:layout>
                <c:manualLayout>
                  <c:x val="-2.9462379702537209E-2"/>
                  <c:y val="-2.981918926800816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93-AB48-959F-A28EECEC7434}"/>
                </c:ext>
              </c:extLst>
            </c:dLbl>
            <c:dLbl>
              <c:idx val="3"/>
              <c:layout>
                <c:manualLayout>
                  <c:x val="-7.299562554680665E-2"/>
                  <c:y val="7.06638232720909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93-AB48-959F-A28EECEC7434}"/>
                </c:ext>
              </c:extLst>
            </c:dLbl>
            <c:dLbl>
              <c:idx val="8"/>
              <c:layout>
                <c:manualLayout>
                  <c:x val="0.28541568241469817"/>
                  <c:y val="4.30322251385243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93-AB48-959F-A28EECEC743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'303304_ALIGNMENT_ANALYSIS'!$E$61:$E$69</c:f>
              <c:strCache>
                <c:ptCount val="9"/>
                <c:pt idx="0">
                  <c:v>CSM</c:v>
                </c:pt>
                <c:pt idx="1">
                  <c:v>WEM</c:v>
                </c:pt>
                <c:pt idx="2">
                  <c:v>CM</c:v>
                </c:pt>
                <c:pt idx="3">
                  <c:v>LSM</c:v>
                </c:pt>
                <c:pt idx="4">
                  <c:v>LEM</c:v>
                </c:pt>
                <c:pt idx="5">
                  <c:v>GEM</c:v>
                </c:pt>
                <c:pt idx="6">
                  <c:v>DSM</c:v>
                </c:pt>
                <c:pt idx="7">
                  <c:v>PEM</c:v>
                </c:pt>
                <c:pt idx="8">
                  <c:v>DEM</c:v>
                </c:pt>
              </c:strCache>
            </c:strRef>
          </c:cat>
          <c:val>
            <c:numRef>
              <c:f>'303304_ALIGNMENT_ANALYSIS'!$F$61:$F$69</c:f>
              <c:numCache>
                <c:formatCode>General</c:formatCode>
                <c:ptCount val="9"/>
                <c:pt idx="0">
                  <c:v>27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193-AB48-959F-A28EECEC743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F1-6147-941E-1FC92603A2E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F1-6147-941E-1FC92603A2E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F1-6147-941E-1FC92603A2E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F1-6147-941E-1FC92603A2E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5F1-6147-941E-1FC92603A2E9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5F1-6147-941E-1FC92603A2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5F1-6147-941E-1FC92603A2E9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5F1-6147-941E-1FC92603A2E9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5F1-6147-941E-1FC92603A2E9}"/>
              </c:ext>
            </c:extLst>
          </c:dPt>
          <c:dLbls>
            <c:dLbl>
              <c:idx val="0"/>
              <c:layout>
                <c:manualLayout>
                  <c:x val="5.0453740157480317E-2"/>
                  <c:y val="-0.108828375619714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F1-6147-941E-1FC92603A2E9}"/>
                </c:ext>
              </c:extLst>
            </c:dLbl>
            <c:dLbl>
              <c:idx val="1"/>
              <c:layout>
                <c:manualLayout>
                  <c:x val="-4.9400590551181102E-2"/>
                  <c:y val="7.370953630796150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F1-6147-941E-1FC92603A2E9}"/>
                </c:ext>
              </c:extLst>
            </c:dLbl>
            <c:dLbl>
              <c:idx val="2"/>
              <c:layout>
                <c:manualLayout>
                  <c:x val="-4.7794947506561665E-2"/>
                  <c:y val="-1.66743219597550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F1-6147-941E-1FC92603A2E9}"/>
                </c:ext>
              </c:extLst>
            </c:dLbl>
            <c:dLbl>
              <c:idx val="3"/>
              <c:layout>
                <c:manualLayout>
                  <c:x val="-1.7036964129483814E-2"/>
                  <c:y val="-8.498104403616214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F1-6147-941E-1FC92603A2E9}"/>
                </c:ext>
              </c:extLst>
            </c:dLbl>
            <c:dLbl>
              <c:idx val="8"/>
              <c:layout>
                <c:manualLayout>
                  <c:x val="0.23923512685914261"/>
                  <c:y val="4.30322251385243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5F1-6147-941E-1FC92603A2E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'303304_ALIGNMENT_ANALYSIS'!$J$58:$J$66</c:f>
              <c:strCache>
                <c:ptCount val="9"/>
                <c:pt idx="0">
                  <c:v>CSM</c:v>
                </c:pt>
                <c:pt idx="1">
                  <c:v>CM</c:v>
                </c:pt>
                <c:pt idx="2">
                  <c:v>WEM</c:v>
                </c:pt>
                <c:pt idx="3">
                  <c:v>LSM</c:v>
                </c:pt>
                <c:pt idx="4">
                  <c:v>LEM</c:v>
                </c:pt>
                <c:pt idx="5">
                  <c:v>DEM</c:v>
                </c:pt>
                <c:pt idx="6">
                  <c:v>GEM</c:v>
                </c:pt>
                <c:pt idx="7">
                  <c:v>DSM</c:v>
                </c:pt>
                <c:pt idx="8">
                  <c:v>PEM</c:v>
                </c:pt>
              </c:strCache>
            </c:strRef>
          </c:cat>
          <c:val>
            <c:numRef>
              <c:f>'303304_ALIGNMENT_ANALYSIS'!$K$58:$K$66</c:f>
              <c:numCache>
                <c:formatCode>General</c:formatCode>
                <c:ptCount val="9"/>
                <c:pt idx="0">
                  <c:v>24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F1-6147-941E-1FC92603A2E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3C-4C4B-A364-2288999751D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3C-4C4B-A364-2288999751D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3C-4C4B-A364-2288999751D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3C-4C4B-A364-2288999751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93C-4C4B-A364-2288999751D5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93C-4C4B-A364-2288999751D5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93C-4C4B-A364-2288999751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93C-4C4B-A364-2288999751D5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93C-4C4B-A364-2288999751D5}"/>
              </c:ext>
            </c:extLst>
          </c:dPt>
          <c:dLbls>
            <c:dLbl>
              <c:idx val="0"/>
              <c:layout>
                <c:manualLayout>
                  <c:x val="2.8363626421697288E-2"/>
                  <c:y val="-7.45414114902303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3C-4C4B-A364-2288999751D5}"/>
                </c:ext>
              </c:extLst>
            </c:dLbl>
            <c:dLbl>
              <c:idx val="1"/>
              <c:layout>
                <c:manualLayout>
                  <c:x val="-5.1680446194225724E-2"/>
                  <c:y val="-1.30395158938466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3C-4C4B-A364-2288999751D5}"/>
                </c:ext>
              </c:extLst>
            </c:dLbl>
            <c:dLbl>
              <c:idx val="2"/>
              <c:layout>
                <c:manualLayout>
                  <c:x val="-1.790255905511811E-2"/>
                  <c:y val="-1.86942257217847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3C-4C4B-A364-2288999751D5}"/>
                </c:ext>
              </c:extLst>
            </c:dLbl>
            <c:dLbl>
              <c:idx val="3"/>
              <c:layout>
                <c:manualLayout>
                  <c:x val="-5.8617235345581803E-2"/>
                  <c:y val="0.102362204724409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3C-4C4B-A364-2288999751D5}"/>
                </c:ext>
              </c:extLst>
            </c:dLbl>
            <c:dLbl>
              <c:idx val="6"/>
              <c:layout>
                <c:manualLayout>
                  <c:x val="-9.8264873140857398E-2"/>
                  <c:y val="-2.062518226888305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93C-4C4B-A364-2288999751D5}"/>
                </c:ext>
              </c:extLst>
            </c:dLbl>
            <c:dLbl>
              <c:idx val="8"/>
              <c:layout>
                <c:manualLayout>
                  <c:x val="0.23506846019247585"/>
                  <c:y val="5.11340769903762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93C-4C4B-A364-2288999751D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'303304_ALIGNMENT_ANALYSIS'!$O$58:$O$66</c:f>
              <c:strCache>
                <c:ptCount val="9"/>
                <c:pt idx="0">
                  <c:v>CSM</c:v>
                </c:pt>
                <c:pt idx="1">
                  <c:v>CM</c:v>
                </c:pt>
                <c:pt idx="2">
                  <c:v>DEM</c:v>
                </c:pt>
                <c:pt idx="3">
                  <c:v>LSM</c:v>
                </c:pt>
                <c:pt idx="4">
                  <c:v>LEM</c:v>
                </c:pt>
                <c:pt idx="5">
                  <c:v>GEM</c:v>
                </c:pt>
                <c:pt idx="6">
                  <c:v>WEM</c:v>
                </c:pt>
                <c:pt idx="7">
                  <c:v>DSM</c:v>
                </c:pt>
                <c:pt idx="8">
                  <c:v>PEM</c:v>
                </c:pt>
              </c:strCache>
            </c:strRef>
          </c:cat>
          <c:val>
            <c:numRef>
              <c:f>'303304_ALIGNMENT_ANALYSIS'!$P$58:$P$66</c:f>
              <c:numCache>
                <c:formatCode>General</c:formatCode>
                <c:ptCount val="9"/>
                <c:pt idx="0">
                  <c:v>23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93C-4C4B-A364-2288999751D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 sz="1400" b="0" i="0" baseline="0">
                <a:effectLst/>
              </a:rPr>
              <a:t>Combination Methods OAEI 2011 (F-measure)</a:t>
            </a:r>
            <a:endParaRPr lang="nb-N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'OAEI2011 Charts (Combination)'!$B$39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'OAEI2011 Charts (Combination)'!$C$38:$L$38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(Combination)'!$C$39:$L$39</c:f>
              <c:numCache>
                <c:formatCode>0.00</c:formatCode>
                <c:ptCount val="10"/>
                <c:pt idx="0">
                  <c:v>0.60566146054891901</c:v>
                </c:pt>
                <c:pt idx="1">
                  <c:v>0.60566146054891901</c:v>
                </c:pt>
                <c:pt idx="2">
                  <c:v>0.60566146054891901</c:v>
                </c:pt>
                <c:pt idx="3">
                  <c:v>0.60566146054891901</c:v>
                </c:pt>
                <c:pt idx="4">
                  <c:v>0.60566146054891901</c:v>
                </c:pt>
                <c:pt idx="5">
                  <c:v>0.60566146054891901</c:v>
                </c:pt>
                <c:pt idx="6">
                  <c:v>0.60566146054891901</c:v>
                </c:pt>
                <c:pt idx="7">
                  <c:v>0.60566146054891901</c:v>
                </c:pt>
                <c:pt idx="8">
                  <c:v>0.60566146054891901</c:v>
                </c:pt>
                <c:pt idx="9">
                  <c:v>0.60566146054891901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A-2244-BE35-2B10AB2B718A}"/>
            </c:ext>
          </c:extLst>
        </c:ser>
        <c:ser>
          <c:idx val="1"/>
          <c:order val="1"/>
          <c:tx>
            <c:strRef>
              <c:f>'OAEI2011 Charts (Combination)'!$B$40</c:f>
              <c:strCache>
                <c:ptCount val="1"/>
                <c:pt idx="0">
                  <c:v>Cut Threshold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'OAEI2011 Charts (Combination)'!$C$38:$L$38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(Combination)'!$C$40:$L$40</c:f>
              <c:numCache>
                <c:formatCode>0.00</c:formatCode>
                <c:ptCount val="10"/>
                <c:pt idx="0">
                  <c:v>0.60566146054891901</c:v>
                </c:pt>
                <c:pt idx="1">
                  <c:v>0.60566146054891901</c:v>
                </c:pt>
                <c:pt idx="2">
                  <c:v>0.60566146054891901</c:v>
                </c:pt>
                <c:pt idx="3">
                  <c:v>0.60566146054891901</c:v>
                </c:pt>
                <c:pt idx="4">
                  <c:v>0.60566146054891901</c:v>
                </c:pt>
                <c:pt idx="5">
                  <c:v>0.60566146054891901</c:v>
                </c:pt>
                <c:pt idx="6">
                  <c:v>0.60864413196840739</c:v>
                </c:pt>
                <c:pt idx="7">
                  <c:v>0.60794066876494413</c:v>
                </c:pt>
                <c:pt idx="8">
                  <c:v>0.60794066876494413</c:v>
                </c:pt>
                <c:pt idx="9">
                  <c:v>0.58557225076773156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A-2244-BE35-2B10AB2B718A}"/>
            </c:ext>
          </c:extLst>
        </c:ser>
        <c:ser>
          <c:idx val="2"/>
          <c:order val="2"/>
          <c:tx>
            <c:strRef>
              <c:f>'OAEI2011 Charts (Combination)'!$B$41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'OAEI2011 Charts (Combination)'!$C$38:$L$38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(Combination)'!$C$41:$L$41</c:f>
              <c:numCache>
                <c:formatCode>0.00</c:formatCode>
                <c:ptCount val="10"/>
                <c:pt idx="0">
                  <c:v>0.60566149999999996</c:v>
                </c:pt>
                <c:pt idx="1">
                  <c:v>0.60566149999999996</c:v>
                </c:pt>
                <c:pt idx="2">
                  <c:v>0.60566149999999996</c:v>
                </c:pt>
                <c:pt idx="3">
                  <c:v>0.60566149999999996</c:v>
                </c:pt>
                <c:pt idx="4">
                  <c:v>0.60566149999999996</c:v>
                </c:pt>
                <c:pt idx="5">
                  <c:v>0.60566149999999996</c:v>
                </c:pt>
                <c:pt idx="6">
                  <c:v>0.60864416666666665</c:v>
                </c:pt>
                <c:pt idx="7">
                  <c:v>0.5892925</c:v>
                </c:pt>
                <c:pt idx="8">
                  <c:v>0.56218800000000002</c:v>
                </c:pt>
                <c:pt idx="9">
                  <c:v>0.47028350000000002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A-2244-BE35-2B10AB2B718A}"/>
            </c:ext>
          </c:extLst>
        </c:ser>
        <c:ser>
          <c:idx val="3"/>
          <c:order val="3"/>
          <c:tx>
            <c:strRef>
              <c:f>'OAEI2011 Charts (Combination)'!$B$42</c:f>
              <c:strCache>
                <c:ptCount val="1"/>
                <c:pt idx="0">
                  <c:v>Majority Vote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(Combination)'!$C$38:$L$38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(Combination)'!$C$42:$L$42</c:f>
              <c:numCache>
                <c:formatCode>0.00</c:formatCode>
                <c:ptCount val="10"/>
                <c:pt idx="0">
                  <c:v>0.35926483333333331</c:v>
                </c:pt>
                <c:pt idx="1">
                  <c:v>0.35926483333333331</c:v>
                </c:pt>
                <c:pt idx="2">
                  <c:v>0.35926483333333331</c:v>
                </c:pt>
                <c:pt idx="3">
                  <c:v>0.35926483333333331</c:v>
                </c:pt>
                <c:pt idx="4">
                  <c:v>0.35926483333333331</c:v>
                </c:pt>
                <c:pt idx="5">
                  <c:v>0.35926483333333331</c:v>
                </c:pt>
                <c:pt idx="6">
                  <c:v>0.35926483333333331</c:v>
                </c:pt>
                <c:pt idx="7">
                  <c:v>0.35264083333333335</c:v>
                </c:pt>
                <c:pt idx="8">
                  <c:v>0.3456683333333333</c:v>
                </c:pt>
                <c:pt idx="9">
                  <c:v>0.27604066666666666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9A-2244-BE35-2B10AB2B718A}"/>
            </c:ext>
          </c:extLst>
        </c:ser>
        <c:ser>
          <c:idx val="4"/>
          <c:order val="4"/>
          <c:tx>
            <c:strRef>
              <c:f>'OAEI2011 Charts (Combination)'!$B$43</c:f>
              <c:strCache>
                <c:ptCount val="1"/>
                <c:pt idx="0">
                  <c:v>S-match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(Combination)'!$C$38:$L$38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(Combination)'!$C$43:$L$43</c:f>
              <c:numCache>
                <c:formatCode>0.00</c:formatCode>
                <c:ptCount val="10"/>
                <c:pt idx="0">
                  <c:v>0.39170679625063426</c:v>
                </c:pt>
                <c:pt idx="1">
                  <c:v>0.39170679625063426</c:v>
                </c:pt>
                <c:pt idx="2">
                  <c:v>0.39170679625063426</c:v>
                </c:pt>
                <c:pt idx="3">
                  <c:v>0.39170679625063426</c:v>
                </c:pt>
                <c:pt idx="4">
                  <c:v>0.39170679625063426</c:v>
                </c:pt>
                <c:pt idx="5">
                  <c:v>0.39170679625063426</c:v>
                </c:pt>
                <c:pt idx="6">
                  <c:v>0.39170679625063426</c:v>
                </c:pt>
                <c:pt idx="7">
                  <c:v>0.39170679625063426</c:v>
                </c:pt>
                <c:pt idx="8">
                  <c:v>0.39170679625063426</c:v>
                </c:pt>
                <c:pt idx="9">
                  <c:v>0.39170679625063426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9A-2244-BE35-2B10AB2B718A}"/>
            </c:ext>
          </c:extLst>
        </c:ser>
        <c:ser>
          <c:idx val="5"/>
          <c:order val="5"/>
          <c:tx>
            <c:strRef>
              <c:f>'OAEI2011 Charts (Combination)'!$B$44</c:f>
              <c:strCache>
                <c:ptCount val="1"/>
                <c:pt idx="0">
                  <c:v>STROMA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(Combination)'!$C$38:$L$38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(Combination)'!$C$44:$L$44</c:f>
              <c:numCache>
                <c:formatCode>0.00</c:formatCode>
                <c:ptCount val="10"/>
                <c:pt idx="0">
                  <c:v>0.33355499052429999</c:v>
                </c:pt>
                <c:pt idx="1">
                  <c:v>0.33355499052429999</c:v>
                </c:pt>
                <c:pt idx="2">
                  <c:v>0.33355499052429999</c:v>
                </c:pt>
                <c:pt idx="3">
                  <c:v>0.33355499052429999</c:v>
                </c:pt>
                <c:pt idx="4">
                  <c:v>0.29945789884656315</c:v>
                </c:pt>
                <c:pt idx="5">
                  <c:v>0.249288894301682</c:v>
                </c:pt>
                <c:pt idx="6">
                  <c:v>0.13789743383305353</c:v>
                </c:pt>
                <c:pt idx="7">
                  <c:v>1.4492753623188408E-2</c:v>
                </c:pt>
                <c:pt idx="8">
                  <c:v>1.4492753623188408E-2</c:v>
                </c:pt>
                <c:pt idx="9">
                  <c:v>1.4492753623188408E-2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9A-2244-BE35-2B10AB2B718A}"/>
            </c:ext>
          </c:extLst>
        </c:ser>
        <c:ser>
          <c:idx val="6"/>
          <c:order val="6"/>
          <c:tx>
            <c:strRef>
              <c:f>'OAEI2011 Charts (Combination)'!$B$45</c:f>
              <c:strCache>
                <c:ptCount val="1"/>
                <c:pt idx="0">
                  <c:v>BLOOMS WIKI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'OAEI2011 Charts (Combination)'!$C$38:$L$38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(Combination)'!$C$45:$L$45</c:f>
              <c:numCache>
                <c:formatCode>0.00</c:formatCode>
                <c:ptCount val="10"/>
                <c:pt idx="0">
                  <c:v>0.11993451872058709</c:v>
                </c:pt>
                <c:pt idx="1">
                  <c:v>0.11993451872058709</c:v>
                </c:pt>
                <c:pt idx="2">
                  <c:v>0.11993451872058709</c:v>
                </c:pt>
                <c:pt idx="3">
                  <c:v>0.11993451872058709</c:v>
                </c:pt>
                <c:pt idx="4">
                  <c:v>0.11993451872058709</c:v>
                </c:pt>
                <c:pt idx="5">
                  <c:v>0.11993451872058709</c:v>
                </c:pt>
                <c:pt idx="6">
                  <c:v>0.12016055272713067</c:v>
                </c:pt>
                <c:pt idx="7">
                  <c:v>0.11185469331103819</c:v>
                </c:pt>
                <c:pt idx="8">
                  <c:v>0.26753650813934499</c:v>
                </c:pt>
                <c:pt idx="9">
                  <c:v>0.22609338298993467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9A-2244-BE35-2B10AB2B718A}"/>
            </c:ext>
          </c:extLst>
        </c:ser>
        <c:ser>
          <c:idx val="7"/>
          <c:order val="7"/>
          <c:tx>
            <c:strRef>
              <c:f>'OAEI2011 Charts (Combination)'!$B$46</c:f>
              <c:strCache>
                <c:ptCount val="1"/>
                <c:pt idx="0">
                  <c:v>BLOOMS WN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'OAEI2011 Charts (Combination)'!$C$38:$L$38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(Combination)'!$C$46:$L$46</c:f>
              <c:numCache>
                <c:formatCode>0.00</c:formatCode>
                <c:ptCount val="10"/>
                <c:pt idx="0">
                  <c:v>0.24031492300469923</c:v>
                </c:pt>
                <c:pt idx="1">
                  <c:v>0.24031492300469923</c:v>
                </c:pt>
                <c:pt idx="2">
                  <c:v>0.24031492300469923</c:v>
                </c:pt>
                <c:pt idx="3">
                  <c:v>0.24031492300469923</c:v>
                </c:pt>
                <c:pt idx="4">
                  <c:v>0.24031492300469923</c:v>
                </c:pt>
                <c:pt idx="5">
                  <c:v>0.24031492300469923</c:v>
                </c:pt>
                <c:pt idx="6">
                  <c:v>0.24452198503922642</c:v>
                </c:pt>
                <c:pt idx="7">
                  <c:v>0.22968003199784726</c:v>
                </c:pt>
                <c:pt idx="8">
                  <c:v>0.22383826598890119</c:v>
                </c:pt>
                <c:pt idx="9">
                  <c:v>0.22573722573722574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9A-2244-BE35-2B10AB2B7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417264"/>
        <c:axId val="363045408"/>
      </c:lineChart>
      <c:catAx>
        <c:axId val="26041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63045408"/>
        <c:crosses val="autoZero"/>
        <c:auto val="1"/>
        <c:lblAlgn val="ctr"/>
        <c:lblOffset val="100"/>
        <c:noMultiLvlLbl val="0"/>
      </c:catAx>
      <c:valAx>
        <c:axId val="363045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Evlauation Score</a:t>
                </a:r>
              </a:p>
            </c:rich>
          </c:tx>
          <c:layout>
            <c:manualLayout>
              <c:xMode val="edge"/>
              <c:yMode val="edge"/>
              <c:x val="1.6248839368616527E-2"/>
              <c:y val="0.26306047681539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2604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974445902595506E-2"/>
          <c:y val="0.80354002624671916"/>
          <c:w val="0.83877314814814818"/>
          <c:h val="0.17562664041994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Comparison</a:t>
            </a:r>
            <a:r>
              <a:rPr lang="nb-NO" baseline="0"/>
              <a:t> Individual Equivalence Alignments vs Combined Alignments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Lexical Equivalence Matcher EQ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'OAEI2011 EQ and SUB Only'!$D$4:$M$4</c:f>
              <c:numCache>
                <c:formatCode>0.00</c:formatCode>
                <c:ptCount val="10"/>
                <c:pt idx="0">
                  <c:v>0.76828136890056387</c:v>
                </c:pt>
                <c:pt idx="1">
                  <c:v>0.81733387799564261</c:v>
                </c:pt>
                <c:pt idx="2">
                  <c:v>0.82170215756553511</c:v>
                </c:pt>
                <c:pt idx="3">
                  <c:v>0.82170215756553511</c:v>
                </c:pt>
                <c:pt idx="4">
                  <c:v>0.82170215756553511</c:v>
                </c:pt>
                <c:pt idx="5">
                  <c:v>0.7232142857142857</c:v>
                </c:pt>
                <c:pt idx="6">
                  <c:v>0.7232142857142857</c:v>
                </c:pt>
                <c:pt idx="7">
                  <c:v>0.7232142857142857</c:v>
                </c:pt>
                <c:pt idx="8">
                  <c:v>0.7232142857142857</c:v>
                </c:pt>
                <c:pt idx="9">
                  <c:v>0.7232142857142857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4E-6349-A155-96B982B95B0E}"/>
            </c:ext>
          </c:extLst>
        </c:ser>
        <c:ser>
          <c:idx val="0"/>
          <c:order val="1"/>
          <c:tx>
            <c:v>Cut Threshold EQ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'OAEI2011 EQ and SUB Only'!$D$11:$M$11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EQ and SUB Only'!$D$14:$M$14</c:f>
              <c:numCache>
                <c:formatCode>0.00</c:formatCode>
                <c:ptCount val="10"/>
                <c:pt idx="0">
                  <c:v>0.82938449999999986</c:v>
                </c:pt>
                <c:pt idx="1">
                  <c:v>0.82938449999999986</c:v>
                </c:pt>
                <c:pt idx="2">
                  <c:v>0.82938449999999986</c:v>
                </c:pt>
                <c:pt idx="3">
                  <c:v>0.82938449999999986</c:v>
                </c:pt>
                <c:pt idx="4">
                  <c:v>0.82938449999999986</c:v>
                </c:pt>
                <c:pt idx="5">
                  <c:v>0.82938449999999986</c:v>
                </c:pt>
                <c:pt idx="6">
                  <c:v>0.84671516666666669</c:v>
                </c:pt>
                <c:pt idx="7">
                  <c:v>0.84062199999999987</c:v>
                </c:pt>
                <c:pt idx="8">
                  <c:v>0.84062199999999987</c:v>
                </c:pt>
                <c:pt idx="9">
                  <c:v>0.77581616666666664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E-6349-A155-96B982B95B0E}"/>
            </c:ext>
          </c:extLst>
        </c:ser>
        <c:ser>
          <c:idx val="1"/>
          <c:order val="2"/>
          <c:tx>
            <c:v>Average Aggregation EQ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'OAEI2011 EQ and SUB Only'!$D$11:$M$11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EQ and SUB Only'!$D$22:$M$22</c:f>
              <c:numCache>
                <c:formatCode>0.00</c:formatCode>
                <c:ptCount val="10"/>
                <c:pt idx="0">
                  <c:v>0.82938449999999986</c:v>
                </c:pt>
                <c:pt idx="1">
                  <c:v>0.82938449999999986</c:v>
                </c:pt>
                <c:pt idx="2">
                  <c:v>0.82938449999999986</c:v>
                </c:pt>
                <c:pt idx="3">
                  <c:v>0.82938449999999986</c:v>
                </c:pt>
                <c:pt idx="4">
                  <c:v>0.82938449999999986</c:v>
                </c:pt>
                <c:pt idx="5">
                  <c:v>0.82938449999999986</c:v>
                </c:pt>
                <c:pt idx="6">
                  <c:v>0.84671516666666669</c:v>
                </c:pt>
                <c:pt idx="7">
                  <c:v>0.78807099999999997</c:v>
                </c:pt>
                <c:pt idx="8">
                  <c:v>0.73154766666666671</c:v>
                </c:pt>
                <c:pt idx="9">
                  <c:v>0.42550500000000002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E-6349-A155-96B982B95B0E}"/>
            </c:ext>
          </c:extLst>
        </c:ser>
        <c:ser>
          <c:idx val="2"/>
          <c:order val="3"/>
          <c:tx>
            <c:v>Majority Vote EQ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'OAEI2011 EQ and SUB Only'!$D$11:$M$11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EQ and SUB Only'!$D$30:$M$30</c:f>
              <c:numCache>
                <c:formatCode>0.00</c:formatCode>
                <c:ptCount val="10"/>
                <c:pt idx="0">
                  <c:v>0.73245166666666661</c:v>
                </c:pt>
                <c:pt idx="1">
                  <c:v>0.73245166666666661</c:v>
                </c:pt>
                <c:pt idx="2">
                  <c:v>0.73245166666666661</c:v>
                </c:pt>
                <c:pt idx="3">
                  <c:v>0.73245166666666661</c:v>
                </c:pt>
                <c:pt idx="4">
                  <c:v>0.73245166666666661</c:v>
                </c:pt>
                <c:pt idx="5">
                  <c:v>0.73245166666666661</c:v>
                </c:pt>
                <c:pt idx="6">
                  <c:v>0.73245166666666661</c:v>
                </c:pt>
                <c:pt idx="7">
                  <c:v>0.72046900000000003</c:v>
                </c:pt>
                <c:pt idx="8">
                  <c:v>0.7069886666666666</c:v>
                </c:pt>
                <c:pt idx="9">
                  <c:v>0.53589733333333334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E-6349-A155-96B982B95B0E}"/>
            </c:ext>
          </c:extLst>
        </c:ser>
        <c:ser>
          <c:idx val="3"/>
          <c:order val="4"/>
          <c:tx>
            <c:v>Profile Weight 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'OAEI2011 EQ and SUB Only'!$D$38:$M$38</c:f>
              <c:numCache>
                <c:formatCode>0.00</c:formatCode>
                <c:ptCount val="10"/>
                <c:pt idx="0">
                  <c:v>0.82833333333333325</c:v>
                </c:pt>
                <c:pt idx="1">
                  <c:v>0.82833333333333325</c:v>
                </c:pt>
                <c:pt idx="2">
                  <c:v>0.82833333333333325</c:v>
                </c:pt>
                <c:pt idx="3">
                  <c:v>0.82833333333333325</c:v>
                </c:pt>
                <c:pt idx="4">
                  <c:v>0.82833333333333325</c:v>
                </c:pt>
                <c:pt idx="5">
                  <c:v>0.82833333333333325</c:v>
                </c:pt>
                <c:pt idx="6">
                  <c:v>0.82833333333333325</c:v>
                </c:pt>
                <c:pt idx="7">
                  <c:v>0.82833333333333325</c:v>
                </c:pt>
                <c:pt idx="8">
                  <c:v>0.82833333333333325</c:v>
                </c:pt>
                <c:pt idx="9">
                  <c:v>0.82833333333333325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4E-6349-A155-96B982B9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24879"/>
        <c:axId val="85424175"/>
      </c:lineChart>
      <c:catAx>
        <c:axId val="8542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85424175"/>
        <c:crosses val="autoZero"/>
        <c:auto val="1"/>
        <c:lblAlgn val="ctr"/>
        <c:lblOffset val="100"/>
        <c:noMultiLvlLbl val="0"/>
      </c:catAx>
      <c:valAx>
        <c:axId val="854241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F-measure</a:t>
                </a:r>
              </a:p>
            </c:rich>
          </c:tx>
          <c:layout>
            <c:manualLayout>
              <c:xMode val="edge"/>
              <c:yMode val="edge"/>
              <c:x val="1.1278195488721804E-2"/>
              <c:y val="0.36718852582119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854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17425961607608E-2"/>
          <c:y val="0.84648708559137786"/>
          <c:w val="0.87118361343385275"/>
          <c:h val="0.13723384414435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Comparison Individual Subsumption</a:t>
            </a:r>
            <a:r>
              <a:rPr lang="nb-NO" baseline="0"/>
              <a:t> Alignments vs Combined Alignments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5926715462961748E-2"/>
          <c:y val="9.9819282138133042E-2"/>
          <c:w val="0.88377297952386558"/>
          <c:h val="0.68682090410637264"/>
        </c:manualLayout>
      </c:layout>
      <c:lineChart>
        <c:grouping val="standard"/>
        <c:varyColors val="0"/>
        <c:ser>
          <c:idx val="0"/>
          <c:order val="0"/>
          <c:tx>
            <c:v>Context Subsumption Matcher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'OAEI2011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EQ and SUB Only'!$D$9:$M$9</c:f>
              <c:numCache>
                <c:formatCode>0.00</c:formatCode>
                <c:ptCount val="10"/>
                <c:pt idx="0">
                  <c:v>0.46159655084604378</c:v>
                </c:pt>
                <c:pt idx="1">
                  <c:v>0.46159655084604378</c:v>
                </c:pt>
                <c:pt idx="2">
                  <c:v>0.46159655084604378</c:v>
                </c:pt>
                <c:pt idx="3">
                  <c:v>0.46159655084604378</c:v>
                </c:pt>
                <c:pt idx="4">
                  <c:v>0.46159655084604378</c:v>
                </c:pt>
                <c:pt idx="5">
                  <c:v>0.46159655084604378</c:v>
                </c:pt>
                <c:pt idx="6">
                  <c:v>0.46159655084604378</c:v>
                </c:pt>
                <c:pt idx="7">
                  <c:v>0.46159655084604378</c:v>
                </c:pt>
                <c:pt idx="8">
                  <c:v>0.46159655084604378</c:v>
                </c:pt>
                <c:pt idx="9">
                  <c:v>0.46159655084604378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0-A844-848A-8217F3356F3E}"/>
            </c:ext>
          </c:extLst>
        </c:ser>
        <c:ser>
          <c:idx val="1"/>
          <c:order val="1"/>
          <c:tx>
            <c:v>Cut Threshold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'OAEI2011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EQ and SUB Only'!$D$18:$M$18</c:f>
              <c:numCache>
                <c:formatCode>0.00</c:formatCode>
                <c:ptCount val="10"/>
                <c:pt idx="0">
                  <c:v>0.48945166666666667</c:v>
                </c:pt>
                <c:pt idx="1">
                  <c:v>0.48945166666666667</c:v>
                </c:pt>
                <c:pt idx="2">
                  <c:v>0.48945166666666667</c:v>
                </c:pt>
                <c:pt idx="3">
                  <c:v>0.48945166666666667</c:v>
                </c:pt>
                <c:pt idx="4">
                  <c:v>0.48945166666666667</c:v>
                </c:pt>
                <c:pt idx="5">
                  <c:v>0.48945166666666667</c:v>
                </c:pt>
                <c:pt idx="6">
                  <c:v>0.48945166666666667</c:v>
                </c:pt>
                <c:pt idx="7">
                  <c:v>0.49094350000000003</c:v>
                </c:pt>
                <c:pt idx="8">
                  <c:v>0.49094350000000003</c:v>
                </c:pt>
                <c:pt idx="9">
                  <c:v>0.49094350000000003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0-A844-848A-8217F3356F3E}"/>
            </c:ext>
          </c:extLst>
        </c:ser>
        <c:ser>
          <c:idx val="2"/>
          <c:order val="2"/>
          <c:tx>
            <c:v>Average Aggregation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'OAEI2011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EQ and SUB Only'!$D$26:$M$26</c:f>
              <c:numCache>
                <c:formatCode>0.00</c:formatCode>
                <c:ptCount val="10"/>
                <c:pt idx="0">
                  <c:v>0.48945166666666667</c:v>
                </c:pt>
                <c:pt idx="1">
                  <c:v>0.48945166666666667</c:v>
                </c:pt>
                <c:pt idx="2">
                  <c:v>0.48945166666666667</c:v>
                </c:pt>
                <c:pt idx="3">
                  <c:v>0.48945166666666667</c:v>
                </c:pt>
                <c:pt idx="4">
                  <c:v>0.48945166666666667</c:v>
                </c:pt>
                <c:pt idx="5">
                  <c:v>0.48945166666666667</c:v>
                </c:pt>
                <c:pt idx="6">
                  <c:v>0.48945166666666667</c:v>
                </c:pt>
                <c:pt idx="7">
                  <c:v>0.49094350000000003</c:v>
                </c:pt>
                <c:pt idx="8">
                  <c:v>0.48549483333333338</c:v>
                </c:pt>
                <c:pt idx="9">
                  <c:v>0.48549483333333338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0-A844-848A-8217F3356F3E}"/>
            </c:ext>
          </c:extLst>
        </c:ser>
        <c:ser>
          <c:idx val="3"/>
          <c:order val="3"/>
          <c:tx>
            <c:v>Majority Vote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'OAEI2011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EQ and SUB Only'!$D$34:$M$34</c:f>
              <c:numCache>
                <c:formatCode>0.00</c:formatCode>
                <c:ptCount val="10"/>
                <c:pt idx="0">
                  <c:v>0.10307283333333334</c:v>
                </c:pt>
                <c:pt idx="1">
                  <c:v>0.10307283333333334</c:v>
                </c:pt>
                <c:pt idx="2">
                  <c:v>0.10307283333333334</c:v>
                </c:pt>
                <c:pt idx="3">
                  <c:v>0.10307283333333334</c:v>
                </c:pt>
                <c:pt idx="4">
                  <c:v>0.10307283333333334</c:v>
                </c:pt>
                <c:pt idx="5">
                  <c:v>0.10307283333333334</c:v>
                </c:pt>
                <c:pt idx="6">
                  <c:v>0.10307283333333334</c:v>
                </c:pt>
                <c:pt idx="7">
                  <c:v>0.10307283333333334</c:v>
                </c:pt>
                <c:pt idx="8">
                  <c:v>0.10307283333333334</c:v>
                </c:pt>
                <c:pt idx="9">
                  <c:v>0.10307283333333334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0-A844-848A-8217F3356F3E}"/>
            </c:ext>
          </c:extLst>
        </c:ser>
        <c:ser>
          <c:idx val="4"/>
          <c:order val="4"/>
          <c:tx>
            <c:v>Profile Weight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'OAEI2011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EQ and SUB Only'!$D$42:$M$42</c:f>
              <c:numCache>
                <c:formatCode>0.00</c:formatCode>
                <c:ptCount val="10"/>
                <c:pt idx="0">
                  <c:v>0.49000000000000005</c:v>
                </c:pt>
                <c:pt idx="1">
                  <c:v>0.49000000000000005</c:v>
                </c:pt>
                <c:pt idx="2">
                  <c:v>0.49000000000000005</c:v>
                </c:pt>
                <c:pt idx="3">
                  <c:v>0.49000000000000005</c:v>
                </c:pt>
                <c:pt idx="4">
                  <c:v>0.49000000000000005</c:v>
                </c:pt>
                <c:pt idx="5">
                  <c:v>0.49000000000000005</c:v>
                </c:pt>
                <c:pt idx="6">
                  <c:v>0.49000000000000005</c:v>
                </c:pt>
                <c:pt idx="7">
                  <c:v>0.49000000000000005</c:v>
                </c:pt>
                <c:pt idx="8">
                  <c:v>0.49000000000000005</c:v>
                </c:pt>
                <c:pt idx="9">
                  <c:v>0.49000000000000005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20-A844-848A-8217F3356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39023"/>
        <c:axId val="185450751"/>
      </c:lineChart>
      <c:catAx>
        <c:axId val="15423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5450751"/>
        <c:crosses val="autoZero"/>
        <c:auto val="1"/>
        <c:lblAlgn val="ctr"/>
        <c:lblOffset val="100"/>
        <c:noMultiLvlLbl val="0"/>
      </c:catAx>
      <c:valAx>
        <c:axId val="185450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F-measure</a:t>
                </a:r>
              </a:p>
            </c:rich>
          </c:tx>
          <c:layout>
            <c:manualLayout>
              <c:xMode val="edge"/>
              <c:yMode val="edge"/>
              <c:x val="1.502213028888769E-2"/>
              <c:y val="0.3382094328194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423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80667047388206"/>
          <c:y val="0.88439608913662715"/>
          <c:w val="0.80182513837484215"/>
          <c:h val="0.11548206192977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B5-6149-AC99-8FE3ECCECD2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B5-6149-AC99-8FE3ECCECD2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B5-6149-AC99-8FE3ECCECD2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B5-6149-AC99-8FE3ECCECD2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2B5-6149-AC99-8FE3ECCECD2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2B5-6149-AC99-8FE3ECCECD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2B5-6149-AC99-8FE3ECCECD24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2B5-6149-AC99-8FE3ECCECD24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2B5-6149-AC99-8FE3ECCECD24}"/>
              </c:ext>
            </c:extLst>
          </c:dPt>
          <c:dLbls>
            <c:dLbl>
              <c:idx val="0"/>
              <c:layout>
                <c:manualLayout>
                  <c:x val="3.7107502187226596E-2"/>
                  <c:y val="-8.154855643044620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B5-6149-AC99-8FE3ECCECD24}"/>
                </c:ext>
              </c:extLst>
            </c:dLbl>
            <c:dLbl>
              <c:idx val="1"/>
              <c:layout>
                <c:manualLayout>
                  <c:x val="-5.3670822397200349E-2"/>
                  <c:y val="6.561315252260134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B5-6149-AC99-8FE3ECCECD24}"/>
                </c:ext>
              </c:extLst>
            </c:dLbl>
            <c:dLbl>
              <c:idx val="2"/>
              <c:layout>
                <c:manualLayout>
                  <c:x val="-4.4048775153105887E-2"/>
                  <c:y val="-3.75667104111985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B5-6149-AC99-8FE3ECCECD24}"/>
                </c:ext>
              </c:extLst>
            </c:dLbl>
            <c:dLbl>
              <c:idx val="3"/>
              <c:layout>
                <c:manualLayout>
                  <c:x val="-7.3704943132108486E-2"/>
                  <c:y val="8.62529163021289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B5-6149-AC99-8FE3ECCECD24}"/>
                </c:ext>
              </c:extLst>
            </c:dLbl>
            <c:dLbl>
              <c:idx val="4"/>
              <c:layout>
                <c:manualLayout>
                  <c:x val="-9.7960629921259812E-2"/>
                  <c:y val="5.52358559346748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B5-6149-AC99-8FE3ECCECD24}"/>
                </c:ext>
              </c:extLst>
            </c:dLbl>
            <c:dLbl>
              <c:idx val="8"/>
              <c:layout>
                <c:manualLayout>
                  <c:x val="0.29930446194225724"/>
                  <c:y val="4.53470399533391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2B5-6149-AC99-8FE3ECCECD2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'301302_ALIGNMENT_ANALYSIS'!$D$23:$D$31</c:f>
              <c:strCache>
                <c:ptCount val="9"/>
                <c:pt idx="0">
                  <c:v>CSM</c:v>
                </c:pt>
                <c:pt idx="1">
                  <c:v>CM</c:v>
                </c:pt>
                <c:pt idx="2">
                  <c:v>WEM</c:v>
                </c:pt>
                <c:pt idx="3">
                  <c:v>LSM</c:v>
                </c:pt>
                <c:pt idx="4">
                  <c:v>DSM</c:v>
                </c:pt>
                <c:pt idx="5">
                  <c:v>LEM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'301302_ALIGNMENT_ANALYSIS'!$E$23:$E$31</c:f>
              <c:numCache>
                <c:formatCode>General</c:formatCode>
                <c:ptCount val="9"/>
                <c:pt idx="0">
                  <c:v>9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2B5-6149-AC99-8FE3ECCECD2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65-2B4F-9282-34A51004EFE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65-2B4F-9282-34A51004EFE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65-2B4F-9282-34A51004EFE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65-2B4F-9282-34A51004EFE0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665-2B4F-9282-34A51004EFE0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665-2B4F-9282-34A51004EF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665-2B4F-9282-34A51004EFE0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665-2B4F-9282-34A51004EFE0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665-2B4F-9282-34A51004EFE0}"/>
              </c:ext>
            </c:extLst>
          </c:dPt>
          <c:dLbls>
            <c:dLbl>
              <c:idx val="0"/>
              <c:layout>
                <c:manualLayout>
                  <c:x val="2.7617672790901139E-2"/>
                  <c:y val="-4.503390201224846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65-2B4F-9282-34A51004EFE0}"/>
                </c:ext>
              </c:extLst>
            </c:dLbl>
            <c:dLbl>
              <c:idx val="1"/>
              <c:layout>
                <c:manualLayout>
                  <c:x val="9.3401793525809379E-2"/>
                  <c:y val="1.92596237970253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65-2B4F-9282-34A51004EFE0}"/>
                </c:ext>
              </c:extLst>
            </c:dLbl>
            <c:dLbl>
              <c:idx val="2"/>
              <c:layout>
                <c:manualLayout>
                  <c:x val="-5.3440069991251095E-2"/>
                  <c:y val="1.52467920676581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65-2B4F-9282-34A51004EFE0}"/>
                </c:ext>
              </c:extLst>
            </c:dLbl>
            <c:dLbl>
              <c:idx val="3"/>
              <c:layout>
                <c:manualLayout>
                  <c:x val="-9.56415135608049E-2"/>
                  <c:y val="0.115979148439778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65-2B4F-9282-34A51004EFE0}"/>
                </c:ext>
              </c:extLst>
            </c:dLbl>
            <c:dLbl>
              <c:idx val="4"/>
              <c:layout>
                <c:manualLayout>
                  <c:x val="-0.1345896762904637"/>
                  <c:y val="6.85553368328958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65-2B4F-9282-34A51004EFE0}"/>
                </c:ext>
              </c:extLst>
            </c:dLbl>
            <c:dLbl>
              <c:idx val="8"/>
              <c:layout>
                <c:manualLayout>
                  <c:x val="0.30208223972003501"/>
                  <c:y val="5.92359288422280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65-2B4F-9282-34A51004EFE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'301302_ALIGNMENT_ANALYSIS'!$I$22:$I$30</c:f>
              <c:strCache>
                <c:ptCount val="9"/>
                <c:pt idx="0">
                  <c:v>CSM</c:v>
                </c:pt>
                <c:pt idx="1">
                  <c:v>CM</c:v>
                </c:pt>
                <c:pt idx="2">
                  <c:v>WEM</c:v>
                </c:pt>
                <c:pt idx="3">
                  <c:v>LSM</c:v>
                </c:pt>
                <c:pt idx="4">
                  <c:v>DSM</c:v>
                </c:pt>
                <c:pt idx="5">
                  <c:v>LEM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'301302_ALIGNMENT_ANALYSIS'!$J$22:$J$30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65-2B4F-9282-34A51004EFE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FD-1145-BAD9-F68EF911627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FD-1145-BAD9-F68EF911627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FD-1145-BAD9-F68EF911627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FD-1145-BAD9-F68EF911627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FD-1145-BAD9-F68EF911627C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1FD-1145-BAD9-F68EF91162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1FD-1145-BAD9-F68EF911627C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1FD-1145-BAD9-F68EF911627C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1FD-1145-BAD9-F68EF911627C}"/>
              </c:ext>
            </c:extLst>
          </c:dPt>
          <c:dLbls>
            <c:dLbl>
              <c:idx val="0"/>
              <c:layout>
                <c:manualLayout>
                  <c:x val="1.9284339457567804E-2"/>
                  <c:y val="-0.1052190871974336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FD-1145-BAD9-F68EF911627C}"/>
                </c:ext>
              </c:extLst>
            </c:dLbl>
            <c:dLbl>
              <c:idx val="1"/>
              <c:layout>
                <c:manualLayout>
                  <c:x val="4.3401793525809376E-2"/>
                  <c:y val="1.00003645377661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FD-1145-BAD9-F68EF911627C}"/>
                </c:ext>
              </c:extLst>
            </c:dLbl>
            <c:dLbl>
              <c:idx val="2"/>
              <c:layout>
                <c:manualLayout>
                  <c:x val="-8.1217957130358703E-2"/>
                  <c:y val="-0.132901356080489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FD-1145-BAD9-F68EF911627C}"/>
                </c:ext>
              </c:extLst>
            </c:dLbl>
            <c:dLbl>
              <c:idx val="3"/>
              <c:layout>
                <c:manualLayout>
                  <c:x val="-6.5085958005249342E-2"/>
                  <c:y val="0.13912729658792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FD-1145-BAD9-F68EF911627C}"/>
                </c:ext>
              </c:extLst>
            </c:dLbl>
            <c:dLbl>
              <c:idx val="4"/>
              <c:layout>
                <c:manualLayout>
                  <c:x val="-9.8478565179352578E-2"/>
                  <c:y val="7.31849664625255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FD-1145-BAD9-F68EF911627C}"/>
                </c:ext>
              </c:extLst>
            </c:dLbl>
            <c:dLbl>
              <c:idx val="8"/>
              <c:layout>
                <c:manualLayout>
                  <c:x val="0.27152668416447945"/>
                  <c:y val="3.60877806940799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1FD-1145-BAD9-F68EF911627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'301302_ALIGNMENT_ANALYSIS'!$N$22:$N$30</c:f>
              <c:strCache>
                <c:ptCount val="9"/>
                <c:pt idx="0">
                  <c:v>CSM</c:v>
                </c:pt>
                <c:pt idx="1">
                  <c:v>CM</c:v>
                </c:pt>
                <c:pt idx="2">
                  <c:v>WEM</c:v>
                </c:pt>
                <c:pt idx="3">
                  <c:v>LSM</c:v>
                </c:pt>
                <c:pt idx="4">
                  <c:v>DSM</c:v>
                </c:pt>
                <c:pt idx="5">
                  <c:v>LEM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'301302_ALIGNMENT_ANALYSIS'!$O$22:$O$30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1FD-1145-BAD9-F68EF911627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00-8E43-BB1B-80CE9E1D7BF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00-8E43-BB1B-80CE9E1D7BF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00-8E43-BB1B-80CE9E1D7BF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00-8E43-BB1B-80CE9E1D7BF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A00-8E43-BB1B-80CE9E1D7BF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A00-8E43-BB1B-80CE9E1D7B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A00-8E43-BB1B-80CE9E1D7BFE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A00-8E43-BB1B-80CE9E1D7BFE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A00-8E43-BB1B-80CE9E1D7BFE}"/>
              </c:ext>
            </c:extLst>
          </c:dPt>
          <c:dLbls>
            <c:dLbl>
              <c:idx val="0"/>
              <c:layout>
                <c:manualLayout>
                  <c:x val="3.9811351706036745E-2"/>
                  <c:y val="-9.118183143773694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00-8E43-BB1B-80CE9E1D7BFE}"/>
                </c:ext>
              </c:extLst>
            </c:dLbl>
            <c:dLbl>
              <c:idx val="1"/>
              <c:layout>
                <c:manualLayout>
                  <c:x val="-5.091622922134733E-2"/>
                  <c:y val="8.876130067074949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00-8E43-BB1B-80CE9E1D7BFE}"/>
                </c:ext>
              </c:extLst>
            </c:dLbl>
            <c:dLbl>
              <c:idx val="2"/>
              <c:layout>
                <c:manualLayout>
                  <c:x val="-6.0742016622922133E-2"/>
                  <c:y val="7.14187809857101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00-8E43-BB1B-80CE9E1D7BFE}"/>
                </c:ext>
              </c:extLst>
            </c:dLbl>
            <c:dLbl>
              <c:idx val="3"/>
              <c:layout>
                <c:manualLayout>
                  <c:x val="-0.3156187664041995"/>
                  <c:y val="2.46128608923884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00-8E43-BB1B-80CE9E1D7BFE}"/>
                </c:ext>
              </c:extLst>
            </c:dLbl>
            <c:dLbl>
              <c:idx val="7"/>
              <c:layout>
                <c:manualLayout>
                  <c:x val="0.22013790463692037"/>
                  <c:y val="3.680373286672499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00-8E43-BB1B-80CE9E1D7BFE}"/>
                </c:ext>
              </c:extLst>
            </c:dLbl>
            <c:dLbl>
              <c:idx val="8"/>
              <c:layout>
                <c:manualLayout>
                  <c:x val="0.30555446194225722"/>
                  <c:y val="8.35414843977836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00-8E43-BB1B-80CE9E1D7BF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'301303_ALIGNMENT_ANALYSIS'!$D$23:$D$31</c:f>
              <c:strCache>
                <c:ptCount val="9"/>
                <c:pt idx="0">
                  <c:v>WEM</c:v>
                </c:pt>
                <c:pt idx="1">
                  <c:v>LSM</c:v>
                </c:pt>
                <c:pt idx="2">
                  <c:v>CM</c:v>
                </c:pt>
                <c:pt idx="3">
                  <c:v>CSM</c:v>
                </c:pt>
                <c:pt idx="4">
                  <c:v>DSM</c:v>
                </c:pt>
                <c:pt idx="5">
                  <c:v>LEM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'301303_ALIGNMENT_ANALYSIS'!$E$23:$E$31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A00-8E43-BB1B-80CE9E1D7B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107950</xdr:colOff>
      <xdr:row>1</xdr:row>
      <xdr:rowOff>76200</xdr:rowOff>
    </xdr:from>
    <xdr:to>
      <xdr:col>19</xdr:col>
      <xdr:colOff>641350</xdr:colOff>
      <xdr:row>19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FC2620B-790D-EE40-8A33-3E4C2BF08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22</xdr:row>
      <xdr:rowOff>25400</xdr:rowOff>
    </xdr:from>
    <xdr:to>
      <xdr:col>19</xdr:col>
      <xdr:colOff>628650</xdr:colOff>
      <xdr:row>40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4814715-B207-4845-BDF9-79D7351BA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69850</xdr:colOff>
      <xdr:row>41</xdr:row>
      <xdr:rowOff>190500</xdr:rowOff>
    </xdr:from>
    <xdr:to>
      <xdr:col>19</xdr:col>
      <xdr:colOff>603250</xdr:colOff>
      <xdr:row>59</xdr:row>
      <xdr:rowOff>190500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1F4C5F6-D2F0-7545-950C-DBC7DC575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2</xdr:row>
      <xdr:rowOff>0</xdr:rowOff>
    </xdr:from>
    <xdr:to>
      <xdr:col>21</xdr:col>
      <xdr:colOff>670983</xdr:colOff>
      <xdr:row>24</xdr:row>
      <xdr:rowOff>81643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A5E80D38-2E3A-FC4B-8235-4739A314F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103330</xdr:colOff>
      <xdr:row>30</xdr:row>
      <xdr:rowOff>43542</xdr:rowOff>
    </xdr:from>
    <xdr:to>
      <xdr:col>21</xdr:col>
      <xdr:colOff>736213</xdr:colOff>
      <xdr:row>52</xdr:row>
      <xdr:rowOff>125185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895AF50A-D7FF-9049-A13F-708C78F6A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35</xdr:row>
      <xdr:rowOff>107950</xdr:rowOff>
    </xdr:from>
    <xdr:to>
      <xdr:col>5</xdr:col>
      <xdr:colOff>812800</xdr:colOff>
      <xdr:row>49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F7F0076-3FA2-B743-A706-0B9A75A17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34</xdr:row>
      <xdr:rowOff>69850</xdr:rowOff>
    </xdr:from>
    <xdr:to>
      <xdr:col>10</xdr:col>
      <xdr:colOff>508000</xdr:colOff>
      <xdr:row>47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2A8D101-2418-DF4C-9846-4647445C2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317500</xdr:colOff>
      <xdr:row>34</xdr:row>
      <xdr:rowOff>31750</xdr:rowOff>
    </xdr:from>
    <xdr:to>
      <xdr:col>15</xdr:col>
      <xdr:colOff>558800</xdr:colOff>
      <xdr:row>47</xdr:row>
      <xdr:rowOff>133350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C51A976-1A3D-264A-8D9D-321839E5E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34</xdr:row>
      <xdr:rowOff>107950</xdr:rowOff>
    </xdr:from>
    <xdr:to>
      <xdr:col>5</xdr:col>
      <xdr:colOff>584200</xdr:colOff>
      <xdr:row>48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6F3DA82-CC9C-D143-A08D-0C6637194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34</xdr:row>
      <xdr:rowOff>171450</xdr:rowOff>
    </xdr:from>
    <xdr:to>
      <xdr:col>9</xdr:col>
      <xdr:colOff>279400</xdr:colOff>
      <xdr:row>48</xdr:row>
      <xdr:rowOff>69850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01689B0-9C74-5844-BC90-064993B8B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406400</xdr:colOff>
      <xdr:row>34</xdr:row>
      <xdr:rowOff>120650</xdr:rowOff>
    </xdr:from>
    <xdr:to>
      <xdr:col>13</xdr:col>
      <xdr:colOff>647700</xdr:colOff>
      <xdr:row>48</xdr:row>
      <xdr:rowOff>19050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DE6C78A-7EE1-2A44-8A36-3B52E704F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33</xdr:row>
      <xdr:rowOff>158750</xdr:rowOff>
    </xdr:from>
    <xdr:to>
      <xdr:col>5</xdr:col>
      <xdr:colOff>939800</xdr:colOff>
      <xdr:row>47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93921D3-2133-1840-B292-E714FB03F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33</xdr:row>
      <xdr:rowOff>146050</xdr:rowOff>
    </xdr:from>
    <xdr:to>
      <xdr:col>9</xdr:col>
      <xdr:colOff>977900</xdr:colOff>
      <xdr:row>47</xdr:row>
      <xdr:rowOff>44450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431AA25-4CA4-1B43-9606-2BA4765DC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33</xdr:row>
      <xdr:rowOff>184150</xdr:rowOff>
    </xdr:from>
    <xdr:to>
      <xdr:col>13</xdr:col>
      <xdr:colOff>927100</xdr:colOff>
      <xdr:row>47</xdr:row>
      <xdr:rowOff>82550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831CC40-7375-FF42-B733-BA239F31A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58</xdr:row>
      <xdr:rowOff>133350</xdr:rowOff>
    </xdr:from>
    <xdr:to>
      <xdr:col>5</xdr:col>
      <xdr:colOff>571500</xdr:colOff>
      <xdr:row>72</xdr:row>
      <xdr:rowOff>31750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BE0EFC8-DE2D-C844-90EB-0FF2B845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58</xdr:row>
      <xdr:rowOff>44450</xdr:rowOff>
    </xdr:from>
    <xdr:to>
      <xdr:col>9</xdr:col>
      <xdr:colOff>292100</xdr:colOff>
      <xdr:row>71</xdr:row>
      <xdr:rowOff>146050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BE35064-FF8E-2744-B2AA-B6B21318A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58</xdr:row>
      <xdr:rowOff>44450</xdr:rowOff>
    </xdr:from>
    <xdr:to>
      <xdr:col>13</xdr:col>
      <xdr:colOff>393700</xdr:colOff>
      <xdr:row>71</xdr:row>
      <xdr:rowOff>146050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BD1305F-51BE-6D42-83A6-524BCEF43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33</xdr:row>
      <xdr:rowOff>171450</xdr:rowOff>
    </xdr:from>
    <xdr:to>
      <xdr:col>5</xdr:col>
      <xdr:colOff>762000</xdr:colOff>
      <xdr:row>47</xdr:row>
      <xdr:rowOff>69850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080258A-8BD1-7B41-AE24-0513A6BA7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2578100</xdr:colOff>
      <xdr:row>33</xdr:row>
      <xdr:rowOff>196850</xdr:rowOff>
    </xdr:from>
    <xdr:to>
      <xdr:col>9</xdr:col>
      <xdr:colOff>635000</xdr:colOff>
      <xdr:row>47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8817CB8-6460-1446-9FA3-9E588051C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34</xdr:row>
      <xdr:rowOff>120650</xdr:rowOff>
    </xdr:from>
    <xdr:to>
      <xdr:col>13</xdr:col>
      <xdr:colOff>800100</xdr:colOff>
      <xdr:row>48</xdr:row>
      <xdr:rowOff>19050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5F9D84E-083E-1B40-BA96-860579CC0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537723</xdr:colOff>
      <xdr:row>72</xdr:row>
      <xdr:rowOff>47017</xdr:rowOff>
    </xdr:from>
    <xdr:to>
      <xdr:col>6</xdr:col>
      <xdr:colOff>543128</xdr:colOff>
      <xdr:row>85</xdr:row>
      <xdr:rowOff>155643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82C8700-CAF9-2F43-85B7-F1AC5BBC8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199958</xdr:colOff>
      <xdr:row>71</xdr:row>
      <xdr:rowOff>114571</xdr:rowOff>
    </xdr:from>
    <xdr:to>
      <xdr:col>11</xdr:col>
      <xdr:colOff>299937</xdr:colOff>
      <xdr:row>85</xdr:row>
      <xdr:rowOff>20537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008B4C8-907C-BF44-AD54-F89FA24FB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443149</xdr:colOff>
      <xdr:row>70</xdr:row>
      <xdr:rowOff>155102</xdr:rowOff>
    </xdr:from>
    <xdr:to>
      <xdr:col>16</xdr:col>
      <xdr:colOff>97277</xdr:colOff>
      <xdr:row>84</xdr:row>
      <xdr:rowOff>61068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04EA86E-3E19-9648-B97A-A1FAD4163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dunvennesland/Desktop/EVALUATION%20FINAL/ALIGNMENT%20ANALYSIS%20COMBINATION%20METHODS_1306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_ALIGNMENT_ANALYSIS"/>
      <sheetName val="CH low thresholds"/>
      <sheetName val="CD_ALIGNMENT_ANALYSIS"/>
      <sheetName val="301302_ALIGNMENT_ANALYSIS"/>
      <sheetName val="301303_ALIGNMENT_ANALYSIS"/>
      <sheetName val="301304_ALIGNMENT_ANALYSIS"/>
      <sheetName val="302303_ALIGNMENT_ANALYSIS"/>
      <sheetName val="302304_ALIGNMENT_ANALYSIS"/>
      <sheetName val="303304_ALIGNMENT_ANALYSIS"/>
    </sheetNames>
    <sheetDataSet>
      <sheetData sheetId="0"/>
      <sheetData sheetId="1"/>
      <sheetData sheetId="2"/>
      <sheetData sheetId="3">
        <row r="22">
          <cell r="I22" t="str">
            <v>CSM</v>
          </cell>
          <cell r="J22">
            <v>8</v>
          </cell>
          <cell r="N22" t="str">
            <v>CSM</v>
          </cell>
          <cell r="O22">
            <v>8</v>
          </cell>
        </row>
        <row r="23">
          <cell r="D23" t="str">
            <v>CSM</v>
          </cell>
          <cell r="E23">
            <v>9</v>
          </cell>
          <cell r="I23" t="str">
            <v>CM</v>
          </cell>
          <cell r="J23">
            <v>2</v>
          </cell>
          <cell r="N23" t="str">
            <v>CM</v>
          </cell>
          <cell r="O23">
            <v>2</v>
          </cell>
        </row>
        <row r="24">
          <cell r="D24" t="str">
            <v>CM</v>
          </cell>
          <cell r="E24">
            <v>2</v>
          </cell>
          <cell r="I24" t="str">
            <v>WEM</v>
          </cell>
          <cell r="J24">
            <v>4</v>
          </cell>
          <cell r="N24" t="str">
            <v>WEM</v>
          </cell>
          <cell r="O24">
            <v>4</v>
          </cell>
        </row>
        <row r="25">
          <cell r="D25" t="str">
            <v>WEM</v>
          </cell>
          <cell r="E25">
            <v>4</v>
          </cell>
          <cell r="I25" t="str">
            <v>LSM</v>
          </cell>
          <cell r="J25">
            <v>3</v>
          </cell>
          <cell r="N25" t="str">
            <v>LSM</v>
          </cell>
          <cell r="O25">
            <v>3</v>
          </cell>
        </row>
        <row r="26">
          <cell r="D26" t="str">
            <v>LSM</v>
          </cell>
          <cell r="E26">
            <v>2</v>
          </cell>
          <cell r="I26" t="str">
            <v>DSM</v>
          </cell>
          <cell r="J26">
            <v>0</v>
          </cell>
          <cell r="N26" t="str">
            <v>DSM</v>
          </cell>
          <cell r="O26">
            <v>0</v>
          </cell>
        </row>
        <row r="27">
          <cell r="D27" t="str">
            <v>DSM</v>
          </cell>
          <cell r="E27">
            <v>0</v>
          </cell>
          <cell r="I27" t="str">
            <v>LEM</v>
          </cell>
          <cell r="J27">
            <v>1</v>
          </cell>
          <cell r="N27" t="str">
            <v>LEM</v>
          </cell>
          <cell r="O27">
            <v>1</v>
          </cell>
        </row>
        <row r="28">
          <cell r="D28" t="str">
            <v>LEM</v>
          </cell>
          <cell r="E28">
            <v>1</v>
          </cell>
          <cell r="I28" t="str">
            <v>PEM</v>
          </cell>
          <cell r="J28">
            <v>0</v>
          </cell>
          <cell r="N28" t="str">
            <v>PEM</v>
          </cell>
          <cell r="O28">
            <v>0</v>
          </cell>
        </row>
        <row r="29">
          <cell r="D29" t="str">
            <v>PEM</v>
          </cell>
          <cell r="E29">
            <v>0</v>
          </cell>
          <cell r="I29" t="str">
            <v>DEM</v>
          </cell>
          <cell r="J29">
            <v>0</v>
          </cell>
          <cell r="N29" t="str">
            <v>DEM</v>
          </cell>
          <cell r="O29">
            <v>0</v>
          </cell>
        </row>
        <row r="30">
          <cell r="D30" t="str">
            <v>DEM</v>
          </cell>
          <cell r="E30">
            <v>0</v>
          </cell>
          <cell r="I30" t="str">
            <v>GEM</v>
          </cell>
          <cell r="J30">
            <v>0</v>
          </cell>
          <cell r="N30" t="str">
            <v>GEM</v>
          </cell>
          <cell r="O30">
            <v>0</v>
          </cell>
        </row>
        <row r="31">
          <cell r="D31" t="str">
            <v>GEM</v>
          </cell>
          <cell r="E31">
            <v>0</v>
          </cell>
        </row>
      </sheetData>
      <sheetData sheetId="4">
        <row r="22">
          <cell r="H22" t="str">
            <v>LSM</v>
          </cell>
          <cell r="I22">
            <v>6</v>
          </cell>
          <cell r="L22" t="str">
            <v>LEM</v>
          </cell>
          <cell r="M22">
            <v>6</v>
          </cell>
        </row>
        <row r="23">
          <cell r="D23" t="str">
            <v>WEM</v>
          </cell>
          <cell r="E23">
            <v>7</v>
          </cell>
          <cell r="H23" t="str">
            <v>LEM</v>
          </cell>
          <cell r="I23">
            <v>4</v>
          </cell>
          <cell r="L23" t="str">
            <v>LSM</v>
          </cell>
          <cell r="M23">
            <v>6</v>
          </cell>
        </row>
        <row r="24">
          <cell r="D24" t="str">
            <v>LSM</v>
          </cell>
          <cell r="E24">
            <v>6</v>
          </cell>
          <cell r="H24" t="str">
            <v>CM</v>
          </cell>
          <cell r="I24">
            <v>3</v>
          </cell>
          <cell r="L24" t="str">
            <v>CM</v>
          </cell>
          <cell r="M24">
            <v>3</v>
          </cell>
        </row>
        <row r="25">
          <cell r="D25" t="str">
            <v>CM</v>
          </cell>
          <cell r="E25">
            <v>3</v>
          </cell>
          <cell r="H25" t="str">
            <v>WEM</v>
          </cell>
          <cell r="I25">
            <v>1</v>
          </cell>
          <cell r="L25" t="str">
            <v>CSM</v>
          </cell>
          <cell r="M25">
            <v>1</v>
          </cell>
        </row>
        <row r="26">
          <cell r="D26" t="str">
            <v>CSM</v>
          </cell>
          <cell r="E26">
            <v>1</v>
          </cell>
          <cell r="H26" t="str">
            <v>CSM</v>
          </cell>
          <cell r="I26">
            <v>1</v>
          </cell>
          <cell r="L26" t="str">
            <v>WEM</v>
          </cell>
          <cell r="M26">
            <v>0</v>
          </cell>
        </row>
        <row r="27">
          <cell r="D27" t="str">
            <v>DSM</v>
          </cell>
          <cell r="E27">
            <v>0</v>
          </cell>
          <cell r="H27" t="str">
            <v>DSM</v>
          </cell>
          <cell r="I27">
            <v>0</v>
          </cell>
          <cell r="L27" t="str">
            <v>DSM</v>
          </cell>
          <cell r="M27">
            <v>0</v>
          </cell>
        </row>
        <row r="28">
          <cell r="D28" t="str">
            <v>LEM</v>
          </cell>
          <cell r="E28">
            <v>0</v>
          </cell>
          <cell r="H28" t="str">
            <v>PEM</v>
          </cell>
          <cell r="I28">
            <v>0</v>
          </cell>
          <cell r="L28" t="str">
            <v>PEM</v>
          </cell>
          <cell r="M28">
            <v>0</v>
          </cell>
        </row>
        <row r="29">
          <cell r="D29" t="str">
            <v>PEM</v>
          </cell>
          <cell r="E29">
            <v>0</v>
          </cell>
          <cell r="H29" t="str">
            <v>DEM</v>
          </cell>
          <cell r="I29">
            <v>0</v>
          </cell>
          <cell r="L29" t="str">
            <v>DEM</v>
          </cell>
          <cell r="M29">
            <v>0</v>
          </cell>
        </row>
        <row r="30">
          <cell r="D30" t="str">
            <v>DEM</v>
          </cell>
          <cell r="E30">
            <v>0</v>
          </cell>
          <cell r="H30" t="str">
            <v>GEM</v>
          </cell>
          <cell r="I30">
            <v>0</v>
          </cell>
          <cell r="L30" t="str">
            <v>GEM</v>
          </cell>
          <cell r="M30">
            <v>0</v>
          </cell>
        </row>
        <row r="31">
          <cell r="D31" t="str">
            <v>GEM</v>
          </cell>
          <cell r="E31">
            <v>0</v>
          </cell>
        </row>
      </sheetData>
      <sheetData sheetId="5">
        <row r="22">
          <cell r="D22" t="str">
            <v>CSM</v>
          </cell>
          <cell r="E22">
            <v>8</v>
          </cell>
          <cell r="H22" t="str">
            <v>CSM</v>
          </cell>
          <cell r="I22">
            <v>8</v>
          </cell>
          <cell r="L22" t="str">
            <v>CSM</v>
          </cell>
          <cell r="M22">
            <v>8</v>
          </cell>
        </row>
        <row r="23">
          <cell r="D23" t="str">
            <v>WEM</v>
          </cell>
          <cell r="E23">
            <v>6</v>
          </cell>
          <cell r="H23" t="str">
            <v>LEM</v>
          </cell>
          <cell r="I23">
            <v>2</v>
          </cell>
          <cell r="L23" t="str">
            <v>DEM</v>
          </cell>
          <cell r="M23">
            <v>4</v>
          </cell>
        </row>
        <row r="24">
          <cell r="D24" t="str">
            <v>CM</v>
          </cell>
          <cell r="E24">
            <v>1</v>
          </cell>
          <cell r="H24" t="str">
            <v>DEM</v>
          </cell>
          <cell r="I24">
            <v>3</v>
          </cell>
          <cell r="L24" t="str">
            <v>CM</v>
          </cell>
          <cell r="M24">
            <v>1</v>
          </cell>
        </row>
        <row r="25">
          <cell r="D25" t="str">
            <v>LSM</v>
          </cell>
          <cell r="E25">
            <v>1</v>
          </cell>
          <cell r="H25" t="str">
            <v>CM</v>
          </cell>
          <cell r="I25">
            <v>1</v>
          </cell>
          <cell r="L25" t="str">
            <v>LSM</v>
          </cell>
          <cell r="M25">
            <v>1</v>
          </cell>
        </row>
        <row r="26">
          <cell r="D26" t="str">
            <v>LEM</v>
          </cell>
          <cell r="E26">
            <v>1</v>
          </cell>
          <cell r="H26" t="str">
            <v>WEM</v>
          </cell>
          <cell r="I26">
            <v>0</v>
          </cell>
          <cell r="L26" t="str">
            <v>LEM</v>
          </cell>
          <cell r="M26">
            <v>1</v>
          </cell>
        </row>
        <row r="27">
          <cell r="D27" t="str">
            <v>DSM</v>
          </cell>
          <cell r="E27">
            <v>0</v>
          </cell>
          <cell r="H27" t="str">
            <v>LSM</v>
          </cell>
          <cell r="I27">
            <v>1</v>
          </cell>
          <cell r="L27" t="str">
            <v>WEM</v>
          </cell>
          <cell r="M27">
            <v>0</v>
          </cell>
        </row>
        <row r="28">
          <cell r="D28" t="str">
            <v>PEM</v>
          </cell>
          <cell r="E28">
            <v>0</v>
          </cell>
          <cell r="H28" t="str">
            <v>DSM</v>
          </cell>
          <cell r="I28">
            <v>0</v>
          </cell>
          <cell r="L28" t="str">
            <v>DSM</v>
          </cell>
          <cell r="M28">
            <v>0</v>
          </cell>
        </row>
        <row r="29">
          <cell r="D29" t="str">
            <v>DEM</v>
          </cell>
          <cell r="E29">
            <v>0</v>
          </cell>
          <cell r="H29" t="str">
            <v>PEM</v>
          </cell>
          <cell r="I29">
            <v>0</v>
          </cell>
          <cell r="L29" t="str">
            <v>PEM</v>
          </cell>
          <cell r="M29">
            <v>0</v>
          </cell>
        </row>
        <row r="30">
          <cell r="D30" t="str">
            <v>GEM</v>
          </cell>
          <cell r="E30">
            <v>0</v>
          </cell>
          <cell r="H30" t="str">
            <v>GEM</v>
          </cell>
          <cell r="I30">
            <v>0</v>
          </cell>
          <cell r="L30" t="str">
            <v>GEM</v>
          </cell>
          <cell r="M30">
            <v>0</v>
          </cell>
        </row>
      </sheetData>
      <sheetData sheetId="6">
        <row r="46">
          <cell r="D46" t="str">
            <v>CSM</v>
          </cell>
          <cell r="E46">
            <v>19</v>
          </cell>
          <cell r="H46" t="str">
            <v>CSM</v>
          </cell>
          <cell r="I46">
            <v>17</v>
          </cell>
          <cell r="L46" t="str">
            <v>CSM</v>
          </cell>
          <cell r="M46">
            <v>17</v>
          </cell>
        </row>
        <row r="47">
          <cell r="D47" t="str">
            <v>CM</v>
          </cell>
          <cell r="E47">
            <v>10</v>
          </cell>
          <cell r="H47" t="str">
            <v>CM</v>
          </cell>
          <cell r="I47">
            <v>10</v>
          </cell>
          <cell r="L47" t="str">
            <v>CM</v>
          </cell>
          <cell r="M47">
            <v>10</v>
          </cell>
        </row>
        <row r="48">
          <cell r="D48" t="str">
            <v>WEM</v>
          </cell>
          <cell r="E48">
            <v>7</v>
          </cell>
          <cell r="H48" t="str">
            <v>LEM</v>
          </cell>
          <cell r="I48">
            <v>9</v>
          </cell>
          <cell r="L48" t="str">
            <v>LEM</v>
          </cell>
          <cell r="M48">
            <v>10</v>
          </cell>
        </row>
        <row r="49">
          <cell r="D49" t="str">
            <v>LSM</v>
          </cell>
          <cell r="E49">
            <v>3</v>
          </cell>
          <cell r="H49" t="str">
            <v>LSM</v>
          </cell>
          <cell r="I49">
            <v>5</v>
          </cell>
          <cell r="L49" t="str">
            <v>LSM</v>
          </cell>
          <cell r="M49">
            <v>5</v>
          </cell>
        </row>
        <row r="50">
          <cell r="D50" t="str">
            <v>LEM</v>
          </cell>
          <cell r="E50">
            <v>3</v>
          </cell>
          <cell r="H50" t="str">
            <v>WEM</v>
          </cell>
          <cell r="I50">
            <v>1</v>
          </cell>
          <cell r="L50" t="str">
            <v>WEM</v>
          </cell>
          <cell r="M50">
            <v>0</v>
          </cell>
        </row>
        <row r="51">
          <cell r="D51" t="str">
            <v>DSM</v>
          </cell>
          <cell r="E51">
            <v>0</v>
          </cell>
          <cell r="H51" t="str">
            <v>DSM</v>
          </cell>
          <cell r="I51">
            <v>0</v>
          </cell>
          <cell r="L51" t="str">
            <v>DSM</v>
          </cell>
          <cell r="M51">
            <v>0</v>
          </cell>
        </row>
        <row r="52">
          <cell r="D52" t="str">
            <v>PEM</v>
          </cell>
          <cell r="E52">
            <v>0</v>
          </cell>
          <cell r="H52" t="str">
            <v>PEM</v>
          </cell>
          <cell r="I52">
            <v>0</v>
          </cell>
          <cell r="L52" t="str">
            <v>PEM</v>
          </cell>
          <cell r="M52">
            <v>0</v>
          </cell>
        </row>
        <row r="53">
          <cell r="D53" t="str">
            <v>DEM</v>
          </cell>
          <cell r="E53">
            <v>0</v>
          </cell>
          <cell r="H53" t="str">
            <v>DEM</v>
          </cell>
          <cell r="I53">
            <v>0</v>
          </cell>
          <cell r="L53" t="str">
            <v>DEM</v>
          </cell>
          <cell r="M53">
            <v>0</v>
          </cell>
        </row>
        <row r="54">
          <cell r="D54" t="str">
            <v>GEM</v>
          </cell>
          <cell r="E54">
            <v>0</v>
          </cell>
          <cell r="H54" t="str">
            <v>GEM</v>
          </cell>
          <cell r="I54">
            <v>0</v>
          </cell>
          <cell r="L54" t="str">
            <v>GEM</v>
          </cell>
          <cell r="M54">
            <v>0</v>
          </cell>
        </row>
      </sheetData>
      <sheetData sheetId="7">
        <row r="21">
          <cell r="D21" t="str">
            <v>CSM</v>
          </cell>
          <cell r="E21">
            <v>5</v>
          </cell>
          <cell r="H21" t="str">
            <v>CSM</v>
          </cell>
          <cell r="I21">
            <v>5</v>
          </cell>
          <cell r="L21" t="str">
            <v>CSM</v>
          </cell>
          <cell r="M21">
            <v>5</v>
          </cell>
        </row>
        <row r="22">
          <cell r="D22" t="str">
            <v>CM</v>
          </cell>
          <cell r="E22">
            <v>5</v>
          </cell>
          <cell r="H22" t="str">
            <v>CM</v>
          </cell>
          <cell r="I22">
            <v>5</v>
          </cell>
          <cell r="L22" t="str">
            <v>CM</v>
          </cell>
          <cell r="M22">
            <v>5</v>
          </cell>
        </row>
        <row r="23">
          <cell r="D23" t="str">
            <v>WEM</v>
          </cell>
          <cell r="E23">
            <v>5</v>
          </cell>
          <cell r="H23" t="str">
            <v>WEM</v>
          </cell>
          <cell r="I23">
            <v>4</v>
          </cell>
          <cell r="L23" t="str">
            <v>WEM</v>
          </cell>
          <cell r="M23">
            <v>4</v>
          </cell>
        </row>
        <row r="24">
          <cell r="D24" t="str">
            <v>LSM</v>
          </cell>
          <cell r="E24">
            <v>1</v>
          </cell>
          <cell r="H24" t="str">
            <v>LSM</v>
          </cell>
          <cell r="I24">
            <v>1</v>
          </cell>
          <cell r="L24" t="str">
            <v>LSM</v>
          </cell>
          <cell r="M24">
            <v>1</v>
          </cell>
        </row>
        <row r="25">
          <cell r="D25" t="str">
            <v>LEM</v>
          </cell>
          <cell r="E25">
            <v>1</v>
          </cell>
          <cell r="H25" t="str">
            <v>LEM</v>
          </cell>
          <cell r="I25">
            <v>1</v>
          </cell>
          <cell r="L25" t="str">
            <v>LEM</v>
          </cell>
          <cell r="M25">
            <v>1</v>
          </cell>
        </row>
        <row r="26">
          <cell r="D26" t="str">
            <v>DSM</v>
          </cell>
          <cell r="E26">
            <v>0</v>
          </cell>
          <cell r="H26" t="str">
            <v>DSM</v>
          </cell>
          <cell r="I26">
            <v>0</v>
          </cell>
          <cell r="L26" t="str">
            <v>DSM</v>
          </cell>
          <cell r="M26">
            <v>0</v>
          </cell>
        </row>
        <row r="27">
          <cell r="D27" t="str">
            <v>PEM</v>
          </cell>
          <cell r="E27">
            <v>0</v>
          </cell>
          <cell r="H27" t="str">
            <v>PEM</v>
          </cell>
          <cell r="I27">
            <v>0</v>
          </cell>
          <cell r="L27" t="str">
            <v>PEM</v>
          </cell>
          <cell r="M27">
            <v>0</v>
          </cell>
        </row>
        <row r="28">
          <cell r="D28" t="str">
            <v>DEM</v>
          </cell>
          <cell r="E28">
            <v>0</v>
          </cell>
          <cell r="H28" t="str">
            <v>DEM</v>
          </cell>
          <cell r="I28">
            <v>0</v>
          </cell>
          <cell r="L28" t="str">
            <v>DEM</v>
          </cell>
          <cell r="M28">
            <v>0</v>
          </cell>
        </row>
        <row r="29">
          <cell r="D29" t="str">
            <v>GEM</v>
          </cell>
          <cell r="E29">
            <v>0</v>
          </cell>
          <cell r="H29" t="str">
            <v>GEM</v>
          </cell>
          <cell r="I29">
            <v>0</v>
          </cell>
          <cell r="L29" t="str">
            <v>GEM</v>
          </cell>
          <cell r="M29">
            <v>0</v>
          </cell>
        </row>
      </sheetData>
      <sheetData sheetId="8">
        <row r="58">
          <cell r="J58" t="str">
            <v>CSM</v>
          </cell>
          <cell r="K58">
            <v>24</v>
          </cell>
          <cell r="O58" t="str">
            <v>CSM</v>
          </cell>
          <cell r="P58">
            <v>23</v>
          </cell>
        </row>
        <row r="59">
          <cell r="J59" t="str">
            <v>CM</v>
          </cell>
          <cell r="K59">
            <v>9</v>
          </cell>
          <cell r="O59" t="str">
            <v>CM</v>
          </cell>
          <cell r="P59">
            <v>10</v>
          </cell>
        </row>
        <row r="60">
          <cell r="J60" t="str">
            <v>WEM</v>
          </cell>
          <cell r="K60">
            <v>7</v>
          </cell>
          <cell r="O60" t="str">
            <v>DEM</v>
          </cell>
          <cell r="P60">
            <v>10</v>
          </cell>
        </row>
        <row r="61">
          <cell r="E61" t="str">
            <v>CSM</v>
          </cell>
          <cell r="F61">
            <v>27</v>
          </cell>
          <cell r="J61" t="str">
            <v>LSM</v>
          </cell>
          <cell r="K61">
            <v>5</v>
          </cell>
          <cell r="O61" t="str">
            <v>LSM</v>
          </cell>
          <cell r="P61">
            <v>5</v>
          </cell>
        </row>
        <row r="62">
          <cell r="E62" t="str">
            <v>WEM</v>
          </cell>
          <cell r="F62">
            <v>10</v>
          </cell>
          <cell r="J62" t="str">
            <v>LEM</v>
          </cell>
          <cell r="K62">
            <v>4</v>
          </cell>
          <cell r="O62" t="str">
            <v>LEM</v>
          </cell>
          <cell r="P62">
            <v>3</v>
          </cell>
        </row>
        <row r="63">
          <cell r="E63" t="str">
            <v>CM</v>
          </cell>
          <cell r="F63">
            <v>5</v>
          </cell>
          <cell r="J63" t="str">
            <v>DEM</v>
          </cell>
          <cell r="K63">
            <v>2</v>
          </cell>
          <cell r="O63" t="str">
            <v>GEM</v>
          </cell>
          <cell r="P63">
            <v>1</v>
          </cell>
        </row>
        <row r="64">
          <cell r="E64" t="str">
            <v>LSM</v>
          </cell>
          <cell r="F64">
            <v>5</v>
          </cell>
          <cell r="J64" t="str">
            <v>GEM</v>
          </cell>
          <cell r="K64">
            <v>1</v>
          </cell>
          <cell r="O64" t="str">
            <v>WEM</v>
          </cell>
          <cell r="P64">
            <v>0</v>
          </cell>
        </row>
        <row r="65">
          <cell r="E65" t="str">
            <v>LEM</v>
          </cell>
          <cell r="F65">
            <v>3</v>
          </cell>
          <cell r="J65" t="str">
            <v>DSM</v>
          </cell>
          <cell r="K65">
            <v>0</v>
          </cell>
          <cell r="O65" t="str">
            <v>DSM</v>
          </cell>
          <cell r="P65">
            <v>0</v>
          </cell>
        </row>
        <row r="66">
          <cell r="E66" t="str">
            <v>GEM</v>
          </cell>
          <cell r="F66">
            <v>1</v>
          </cell>
          <cell r="J66" t="str">
            <v>PEM</v>
          </cell>
          <cell r="K66">
            <v>0</v>
          </cell>
          <cell r="O66" t="str">
            <v>PEM</v>
          </cell>
          <cell r="P66">
            <v>0</v>
          </cell>
        </row>
        <row r="67">
          <cell r="E67" t="str">
            <v>DSM</v>
          </cell>
          <cell r="F67">
            <v>0</v>
          </cell>
        </row>
        <row r="68">
          <cell r="E68" t="str">
            <v>PEM</v>
          </cell>
          <cell r="F68">
            <v>0</v>
          </cell>
        </row>
        <row r="69">
          <cell r="E69" t="str">
            <v>DEM</v>
          </cell>
          <cell r="F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9D62-4B1D-B548-916A-923FFB427522}">
  <dimension ref="A1:N43"/>
  <sheetViews>
    <sheetView tabSelected="1" workbookViewId="0">
      <selection activeCell="L40" sqref="L40"/>
    </sheetView>
  </sheetViews>
  <sheetFormatPr baseColWidth="10" defaultRowHeight="16" x14ac:dyDescent="0.2"/>
  <cols>
    <col min="1" max="1" width="24.33203125" style="13" bestFit="1" customWidth="1"/>
    <col min="2" max="2" width="15.5" style="13" customWidth="1"/>
    <col min="3" max="3" width="11.83203125" style="13" customWidth="1"/>
    <col min="4" max="4" width="11.33203125" style="16" customWidth="1"/>
    <col min="5" max="10" width="12.33203125" style="13" bestFit="1" customWidth="1"/>
    <col min="11" max="11" width="10.83203125" style="13"/>
    <col min="12" max="12" width="17.33203125" style="13" bestFit="1" customWidth="1"/>
    <col min="13" max="16384" width="10.83203125" style="13"/>
  </cols>
  <sheetData>
    <row r="1" spans="1:14" s="15" customFormat="1" x14ac:dyDescent="0.2">
      <c r="B1" s="17"/>
      <c r="C1" s="17" t="s">
        <v>19</v>
      </c>
      <c r="D1" s="17" t="s">
        <v>12</v>
      </c>
      <c r="E1" s="17" t="s">
        <v>11</v>
      </c>
      <c r="F1" s="17" t="s">
        <v>10</v>
      </c>
      <c r="G1" s="17" t="s">
        <v>4</v>
      </c>
      <c r="H1" s="17" t="s">
        <v>3</v>
      </c>
      <c r="I1" s="17" t="s">
        <v>5</v>
      </c>
      <c r="J1" s="17" t="s">
        <v>6</v>
      </c>
      <c r="K1" s="17" t="s">
        <v>7</v>
      </c>
      <c r="L1" s="17" t="s">
        <v>8</v>
      </c>
      <c r="M1" s="17" t="s">
        <v>9</v>
      </c>
    </row>
    <row r="2" spans="1:14" x14ac:dyDescent="0.2">
      <c r="A2" s="34" t="s">
        <v>13</v>
      </c>
      <c r="B2" s="18" t="s">
        <v>0</v>
      </c>
      <c r="C2" s="14">
        <v>0.77777777777777779</v>
      </c>
      <c r="D2" s="26">
        <v>0.77777777777777779</v>
      </c>
      <c r="E2" s="26">
        <v>0.77777777777777779</v>
      </c>
      <c r="F2" s="26">
        <v>0.77777777777777779</v>
      </c>
      <c r="G2" s="26">
        <v>0.77777777777777779</v>
      </c>
      <c r="H2" s="26">
        <v>0.77777777777777779</v>
      </c>
      <c r="I2" s="26">
        <v>0.77777777777777779</v>
      </c>
      <c r="J2" s="26">
        <v>0.77777777777777779</v>
      </c>
      <c r="K2" s="26">
        <v>1</v>
      </c>
      <c r="L2" s="26">
        <v>1</v>
      </c>
      <c r="M2" s="26">
        <v>1</v>
      </c>
      <c r="N2" s="14"/>
    </row>
    <row r="3" spans="1:14" x14ac:dyDescent="0.2">
      <c r="A3" s="34"/>
      <c r="B3" s="18" t="s">
        <v>1</v>
      </c>
      <c r="C3" s="14">
        <v>0.3888888888888889</v>
      </c>
      <c r="D3" s="26">
        <v>0.3888888888888889</v>
      </c>
      <c r="E3" s="26">
        <v>0.3888888888888889</v>
      </c>
      <c r="F3" s="26">
        <v>0.3888888888888889</v>
      </c>
      <c r="G3" s="26">
        <v>0.3888888888888889</v>
      </c>
      <c r="H3" s="26">
        <v>0.3888888888888889</v>
      </c>
      <c r="I3" s="26">
        <v>0.3888888888888889</v>
      </c>
      <c r="J3" s="26">
        <v>0.3888888888888889</v>
      </c>
      <c r="K3" s="26">
        <v>0</v>
      </c>
      <c r="L3" s="26">
        <v>0</v>
      </c>
      <c r="M3" s="26">
        <v>0</v>
      </c>
      <c r="N3" s="14"/>
    </row>
    <row r="4" spans="1:14" x14ac:dyDescent="0.2">
      <c r="A4" s="34"/>
      <c r="B4" s="18" t="s">
        <v>2</v>
      </c>
      <c r="C4" s="14">
        <v>0.51851851851851849</v>
      </c>
      <c r="D4" s="26">
        <v>0.51851851851851849</v>
      </c>
      <c r="E4" s="26">
        <v>0.51851851851851849</v>
      </c>
      <c r="F4" s="26">
        <v>0.51851851851851849</v>
      </c>
      <c r="G4" s="26">
        <v>0.51851851851851849</v>
      </c>
      <c r="H4" s="26">
        <v>0.51851851851851849</v>
      </c>
      <c r="I4" s="26">
        <v>0.51851851851851849</v>
      </c>
      <c r="J4" s="26">
        <v>0.51851851851851849</v>
      </c>
      <c r="K4" s="26">
        <v>0</v>
      </c>
      <c r="L4" s="26">
        <v>0</v>
      </c>
      <c r="M4" s="26">
        <v>0</v>
      </c>
      <c r="N4" s="14"/>
    </row>
    <row r="5" spans="1:14" x14ac:dyDescent="0.2">
      <c r="B5" s="18"/>
      <c r="C5" s="18"/>
      <c r="D5" s="22"/>
      <c r="E5" s="23"/>
      <c r="F5" s="23"/>
      <c r="G5" s="23"/>
      <c r="H5" s="23"/>
      <c r="I5" s="23"/>
      <c r="J5" s="23"/>
      <c r="K5" s="23"/>
      <c r="L5" s="23"/>
      <c r="M5" s="23"/>
      <c r="N5" s="14"/>
    </row>
    <row r="6" spans="1:14" s="15" customFormat="1" x14ac:dyDescent="0.2">
      <c r="B6" s="17"/>
      <c r="C6" s="17" t="s">
        <v>19</v>
      </c>
      <c r="D6" s="24" t="s">
        <v>12</v>
      </c>
      <c r="E6" s="24" t="s">
        <v>11</v>
      </c>
      <c r="F6" s="24" t="s">
        <v>10</v>
      </c>
      <c r="G6" s="24" t="s">
        <v>4</v>
      </c>
      <c r="H6" s="24" t="s">
        <v>3</v>
      </c>
      <c r="I6" s="24" t="s">
        <v>5</v>
      </c>
      <c r="J6" s="24" t="s">
        <v>6</v>
      </c>
      <c r="K6" s="24" t="s">
        <v>7</v>
      </c>
      <c r="L6" s="24" t="s">
        <v>8</v>
      </c>
      <c r="M6" s="24" t="s">
        <v>9</v>
      </c>
      <c r="N6" s="14"/>
    </row>
    <row r="7" spans="1:14" x14ac:dyDescent="0.2">
      <c r="A7" s="34" t="s">
        <v>14</v>
      </c>
      <c r="B7" s="18" t="s">
        <v>0</v>
      </c>
      <c r="C7" s="14">
        <v>0.5</v>
      </c>
      <c r="D7" s="26">
        <v>0.5</v>
      </c>
      <c r="E7" s="26">
        <v>0.5</v>
      </c>
      <c r="F7" s="26">
        <v>0.5</v>
      </c>
      <c r="G7" s="26">
        <v>0.5</v>
      </c>
      <c r="H7" s="26">
        <v>0.5</v>
      </c>
      <c r="I7" s="26">
        <v>0.5</v>
      </c>
      <c r="J7" s="26">
        <v>0.5</v>
      </c>
      <c r="K7" s="26">
        <v>0.875</v>
      </c>
      <c r="L7" s="26">
        <v>1</v>
      </c>
      <c r="M7" s="26">
        <v>1</v>
      </c>
      <c r="N7" s="14"/>
    </row>
    <row r="8" spans="1:14" x14ac:dyDescent="0.2">
      <c r="A8" s="34"/>
      <c r="B8" s="18" t="s">
        <v>1</v>
      </c>
      <c r="C8" s="14">
        <v>0.40909090909090912</v>
      </c>
      <c r="D8" s="26">
        <v>0.40909090909090912</v>
      </c>
      <c r="E8" s="26">
        <v>0.40909090909090912</v>
      </c>
      <c r="F8" s="26">
        <v>0.40909090909090912</v>
      </c>
      <c r="G8" s="26">
        <v>0.40909090909090912</v>
      </c>
      <c r="H8" s="26">
        <v>0.40909090909090912</v>
      </c>
      <c r="I8" s="26">
        <v>0.40909090909090912</v>
      </c>
      <c r="J8" s="26">
        <v>0.40909090909090912</v>
      </c>
      <c r="K8" s="26">
        <v>0.31818181818181818</v>
      </c>
      <c r="L8" s="26">
        <v>0</v>
      </c>
      <c r="M8" s="26">
        <v>0</v>
      </c>
      <c r="N8" s="14"/>
    </row>
    <row r="9" spans="1:14" x14ac:dyDescent="0.2">
      <c r="A9" s="34"/>
      <c r="B9" s="18" t="s">
        <v>2</v>
      </c>
      <c r="C9" s="14">
        <v>0.45</v>
      </c>
      <c r="D9" s="26">
        <v>0.45</v>
      </c>
      <c r="E9" s="26">
        <v>0.45</v>
      </c>
      <c r="F9" s="26">
        <v>0.45</v>
      </c>
      <c r="G9" s="26">
        <v>0.45</v>
      </c>
      <c r="H9" s="26">
        <v>0.45</v>
      </c>
      <c r="I9" s="26">
        <v>0.45</v>
      </c>
      <c r="J9" s="26">
        <v>0.45</v>
      </c>
      <c r="K9" s="26">
        <v>0.46666666666666667</v>
      </c>
      <c r="L9" s="26">
        <v>0</v>
      </c>
      <c r="M9" s="26">
        <v>0</v>
      </c>
      <c r="N9" s="14"/>
    </row>
    <row r="10" spans="1:14" x14ac:dyDescent="0.2">
      <c r="B10" s="18"/>
      <c r="C10" s="18"/>
      <c r="D10" s="22"/>
      <c r="E10" s="23"/>
      <c r="F10" s="23"/>
      <c r="G10" s="23"/>
      <c r="H10" s="23"/>
      <c r="I10" s="23"/>
      <c r="J10" s="23"/>
      <c r="K10" s="23"/>
      <c r="L10" s="23"/>
      <c r="M10" s="23"/>
      <c r="N10" s="14"/>
    </row>
    <row r="11" spans="1:14" s="15" customFormat="1" x14ac:dyDescent="0.2">
      <c r="B11" s="17"/>
      <c r="C11" s="17" t="s">
        <v>19</v>
      </c>
      <c r="D11" s="24" t="s">
        <v>12</v>
      </c>
      <c r="E11" s="24" t="s">
        <v>11</v>
      </c>
      <c r="F11" s="24" t="s">
        <v>10</v>
      </c>
      <c r="G11" s="24" t="s">
        <v>4</v>
      </c>
      <c r="H11" s="24" t="s">
        <v>3</v>
      </c>
      <c r="I11" s="24" t="s">
        <v>5</v>
      </c>
      <c r="J11" s="24" t="s">
        <v>6</v>
      </c>
      <c r="K11" s="24" t="s">
        <v>7</v>
      </c>
      <c r="L11" s="24" t="s">
        <v>8</v>
      </c>
      <c r="M11" s="24" t="s">
        <v>9</v>
      </c>
      <c r="N11" s="14"/>
    </row>
    <row r="12" spans="1:14" x14ac:dyDescent="0.2">
      <c r="A12" s="34" t="s">
        <v>15</v>
      </c>
      <c r="B12" s="18" t="s">
        <v>0</v>
      </c>
      <c r="C12" s="14">
        <v>0.88888888888888884</v>
      </c>
      <c r="D12" s="26">
        <v>0.88888888888888884</v>
      </c>
      <c r="E12" s="26">
        <v>0.88888888888888884</v>
      </c>
      <c r="F12" s="26">
        <v>0.88888888888888884</v>
      </c>
      <c r="G12" s="26">
        <v>0.88888888888888884</v>
      </c>
      <c r="H12" s="26">
        <v>0.88888888888888884</v>
      </c>
      <c r="I12" s="26">
        <v>0.88888888888888884</v>
      </c>
      <c r="J12" s="26">
        <v>0.88888888888888884</v>
      </c>
      <c r="K12" s="26">
        <v>1</v>
      </c>
      <c r="L12" s="26">
        <v>1</v>
      </c>
      <c r="M12" s="26">
        <v>1</v>
      </c>
      <c r="N12" s="14"/>
    </row>
    <row r="13" spans="1:14" x14ac:dyDescent="0.2">
      <c r="A13" s="34"/>
      <c r="B13" s="18" t="s">
        <v>1</v>
      </c>
      <c r="C13" s="14">
        <v>0.72727272727272729</v>
      </c>
      <c r="D13" s="26">
        <v>0.72727272727272729</v>
      </c>
      <c r="E13" s="26">
        <v>0.72727272727272729</v>
      </c>
      <c r="F13" s="26">
        <v>0.72727272727272729</v>
      </c>
      <c r="G13" s="26">
        <v>0.72727272727272729</v>
      </c>
      <c r="H13" s="26">
        <v>0.72727272727272729</v>
      </c>
      <c r="I13" s="26">
        <v>0.72727272727272729</v>
      </c>
      <c r="J13" s="26">
        <v>0.72727272727272729</v>
      </c>
      <c r="K13" s="26">
        <v>0</v>
      </c>
      <c r="L13" s="26">
        <v>0</v>
      </c>
      <c r="M13" s="26">
        <v>0</v>
      </c>
      <c r="N13" s="14"/>
    </row>
    <row r="14" spans="1:14" x14ac:dyDescent="0.2">
      <c r="A14" s="34"/>
      <c r="B14" s="18" t="s">
        <v>2</v>
      </c>
      <c r="C14" s="14">
        <v>0.79999999999999993</v>
      </c>
      <c r="D14" s="26">
        <v>0.79999999999999993</v>
      </c>
      <c r="E14" s="26">
        <v>0.79999999999999993</v>
      </c>
      <c r="F14" s="26">
        <v>0.79999999999999993</v>
      </c>
      <c r="G14" s="26">
        <v>0.79999999999999993</v>
      </c>
      <c r="H14" s="26">
        <v>0.79999999999999993</v>
      </c>
      <c r="I14" s="26">
        <v>0.79999999999999993</v>
      </c>
      <c r="J14" s="26">
        <v>0.79999999999999993</v>
      </c>
      <c r="K14" s="26">
        <v>0</v>
      </c>
      <c r="L14" s="26">
        <v>0</v>
      </c>
      <c r="M14" s="26">
        <v>0</v>
      </c>
      <c r="N14" s="14"/>
    </row>
    <row r="15" spans="1:14" x14ac:dyDescent="0.2">
      <c r="B15" s="18"/>
      <c r="C15" s="18"/>
      <c r="D15" s="22"/>
      <c r="E15" s="23"/>
      <c r="F15" s="23"/>
      <c r="G15" s="23"/>
      <c r="H15" s="23"/>
      <c r="I15" s="23"/>
      <c r="J15" s="23"/>
      <c r="K15" s="23"/>
      <c r="L15" s="23"/>
      <c r="M15" s="23"/>
      <c r="N15" s="14"/>
    </row>
    <row r="16" spans="1:14" s="15" customFormat="1" x14ac:dyDescent="0.2">
      <c r="B16" s="17"/>
      <c r="C16" s="17" t="s">
        <v>19</v>
      </c>
      <c r="D16" s="24" t="s">
        <v>12</v>
      </c>
      <c r="E16" s="24" t="s">
        <v>11</v>
      </c>
      <c r="F16" s="24" t="s">
        <v>10</v>
      </c>
      <c r="G16" s="24" t="s">
        <v>4</v>
      </c>
      <c r="H16" s="24" t="s">
        <v>3</v>
      </c>
      <c r="I16" s="24" t="s">
        <v>5</v>
      </c>
      <c r="J16" s="24" t="s">
        <v>6</v>
      </c>
      <c r="K16" s="24" t="s">
        <v>7</v>
      </c>
      <c r="L16" s="24" t="s">
        <v>8</v>
      </c>
      <c r="M16" s="24" t="s">
        <v>9</v>
      </c>
      <c r="N16" s="14"/>
    </row>
    <row r="17" spans="1:14" x14ac:dyDescent="0.2">
      <c r="A17" s="34" t="s">
        <v>16</v>
      </c>
      <c r="B17" s="18" t="s">
        <v>0</v>
      </c>
      <c r="C17" s="14">
        <v>0.45238095238095238</v>
      </c>
      <c r="D17" s="26">
        <v>0.45238095238095238</v>
      </c>
      <c r="E17" s="26">
        <v>0.45238095238095238</v>
      </c>
      <c r="F17" s="26">
        <v>0.45238095238095238</v>
      </c>
      <c r="G17" s="26">
        <v>0.45238095238095238</v>
      </c>
      <c r="H17" s="26">
        <v>0.45238095238095238</v>
      </c>
      <c r="I17" s="26">
        <v>0.45238095238095238</v>
      </c>
      <c r="J17" s="26">
        <v>0.45238095238095238</v>
      </c>
      <c r="K17" s="26">
        <v>0.5714285714285714</v>
      </c>
      <c r="L17" s="26">
        <v>1</v>
      </c>
      <c r="M17" s="26">
        <v>1</v>
      </c>
      <c r="N17" s="14"/>
    </row>
    <row r="18" spans="1:14" x14ac:dyDescent="0.2">
      <c r="A18" s="34"/>
      <c r="B18" s="18" t="s">
        <v>1</v>
      </c>
      <c r="C18" s="14">
        <v>0.86363636363636365</v>
      </c>
      <c r="D18" s="26">
        <v>0.86363636363636365</v>
      </c>
      <c r="E18" s="26">
        <v>0.86363636363636365</v>
      </c>
      <c r="F18" s="26">
        <v>0.86363636363636365</v>
      </c>
      <c r="G18" s="26">
        <v>0.86363636363636365</v>
      </c>
      <c r="H18" s="26">
        <v>0.86363636363636365</v>
      </c>
      <c r="I18" s="26">
        <v>0.86363636363636365</v>
      </c>
      <c r="J18" s="26">
        <v>0.86363636363636365</v>
      </c>
      <c r="K18" s="26">
        <v>0.18181818181818182</v>
      </c>
      <c r="L18" s="26">
        <v>0</v>
      </c>
      <c r="M18" s="26">
        <v>0</v>
      </c>
      <c r="N18" s="14"/>
    </row>
    <row r="19" spans="1:14" x14ac:dyDescent="0.2">
      <c r="A19" s="34"/>
      <c r="B19" s="18" t="s">
        <v>2</v>
      </c>
      <c r="C19" s="14">
        <v>0.59375</v>
      </c>
      <c r="D19" s="26">
        <v>0.59375</v>
      </c>
      <c r="E19" s="26">
        <v>0.59375</v>
      </c>
      <c r="F19" s="26">
        <v>0.59375</v>
      </c>
      <c r="G19" s="26">
        <v>0.59375</v>
      </c>
      <c r="H19" s="26">
        <v>0.59375</v>
      </c>
      <c r="I19" s="26">
        <v>0.59375</v>
      </c>
      <c r="J19" s="26">
        <v>0.59375</v>
      </c>
      <c r="K19" s="26">
        <v>0.27586206896551724</v>
      </c>
      <c r="L19" s="26">
        <v>0</v>
      </c>
      <c r="M19" s="26">
        <v>0</v>
      </c>
      <c r="N19" s="14"/>
    </row>
    <row r="20" spans="1:14" x14ac:dyDescent="0.2">
      <c r="B20" s="18"/>
      <c r="C20" s="18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14"/>
    </row>
    <row r="21" spans="1:14" s="15" customFormat="1" x14ac:dyDescent="0.2">
      <c r="B21" s="17"/>
      <c r="C21" s="17" t="s">
        <v>19</v>
      </c>
      <c r="D21" s="24" t="s">
        <v>12</v>
      </c>
      <c r="E21" s="24" t="s">
        <v>11</v>
      </c>
      <c r="F21" s="24" t="s">
        <v>10</v>
      </c>
      <c r="G21" s="24" t="s">
        <v>4</v>
      </c>
      <c r="H21" s="24" t="s">
        <v>3</v>
      </c>
      <c r="I21" s="24" t="s">
        <v>5</v>
      </c>
      <c r="J21" s="24" t="s">
        <v>6</v>
      </c>
      <c r="K21" s="24" t="s">
        <v>7</v>
      </c>
      <c r="L21" s="24" t="s">
        <v>8</v>
      </c>
      <c r="M21" s="24" t="s">
        <v>9</v>
      </c>
      <c r="N21" s="14"/>
    </row>
    <row r="22" spans="1:14" x14ac:dyDescent="0.2">
      <c r="A22" s="34" t="s">
        <v>17</v>
      </c>
      <c r="B22" s="18" t="s">
        <v>0</v>
      </c>
      <c r="C22" s="14">
        <v>0.70588235294117652</v>
      </c>
      <c r="D22" s="26">
        <v>0.70588235294117652</v>
      </c>
      <c r="E22" s="26">
        <v>0.70588235294117652</v>
      </c>
      <c r="F22" s="26">
        <v>0.70588235294117652</v>
      </c>
      <c r="G22" s="26">
        <v>0.70588235294117652</v>
      </c>
      <c r="H22" s="26">
        <v>0.70588235294117652</v>
      </c>
      <c r="I22" s="26">
        <v>0.75</v>
      </c>
      <c r="J22" s="26">
        <v>0.75</v>
      </c>
      <c r="K22" s="26">
        <v>1</v>
      </c>
      <c r="L22" s="26">
        <v>1</v>
      </c>
      <c r="M22" s="26">
        <v>1</v>
      </c>
      <c r="N22" s="14"/>
    </row>
    <row r="23" spans="1:14" x14ac:dyDescent="0.2">
      <c r="A23" s="34"/>
      <c r="B23" s="18" t="s">
        <v>1</v>
      </c>
      <c r="C23" s="14">
        <v>0.4</v>
      </c>
      <c r="D23" s="26">
        <v>0.4</v>
      </c>
      <c r="E23" s="26">
        <v>0.4</v>
      </c>
      <c r="F23" s="26">
        <v>0.4</v>
      </c>
      <c r="G23" s="26">
        <v>0.4</v>
      </c>
      <c r="H23" s="26">
        <v>0.4</v>
      </c>
      <c r="I23" s="26">
        <v>0.4</v>
      </c>
      <c r="J23" s="26">
        <v>0.4</v>
      </c>
      <c r="K23" s="26">
        <v>0.13333333333333333</v>
      </c>
      <c r="L23" s="26">
        <v>0</v>
      </c>
      <c r="M23" s="26">
        <v>0</v>
      </c>
      <c r="N23" s="14"/>
    </row>
    <row r="24" spans="1:14" x14ac:dyDescent="0.2">
      <c r="A24" s="34"/>
      <c r="B24" s="18" t="s">
        <v>2</v>
      </c>
      <c r="C24" s="14">
        <v>0.5106382978723405</v>
      </c>
      <c r="D24" s="26">
        <v>0.5106382978723405</v>
      </c>
      <c r="E24" s="26">
        <v>0.5106382978723405</v>
      </c>
      <c r="F24" s="26">
        <v>0.5106382978723405</v>
      </c>
      <c r="G24" s="26">
        <v>0.5106382978723405</v>
      </c>
      <c r="H24" s="26">
        <v>0.5106382978723405</v>
      </c>
      <c r="I24" s="26">
        <v>0.52173913043478271</v>
      </c>
      <c r="J24" s="26">
        <v>0.52173913043478271</v>
      </c>
      <c r="K24" s="26">
        <v>0.23529411764705882</v>
      </c>
      <c r="L24" s="26">
        <v>0</v>
      </c>
      <c r="M24" s="26">
        <v>0</v>
      </c>
      <c r="N24" s="14"/>
    </row>
    <row r="25" spans="1:14" x14ac:dyDescent="0.2">
      <c r="B25" s="18"/>
      <c r="C25" s="18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14"/>
    </row>
    <row r="26" spans="1:14" s="15" customFormat="1" x14ac:dyDescent="0.2">
      <c r="B26" s="17"/>
      <c r="C26" s="17" t="s">
        <v>19</v>
      </c>
      <c r="D26" s="24" t="s">
        <v>12</v>
      </c>
      <c r="E26" s="24" t="s">
        <v>11</v>
      </c>
      <c r="F26" s="24" t="s">
        <v>10</v>
      </c>
      <c r="G26" s="24" t="s">
        <v>4</v>
      </c>
      <c r="H26" s="24" t="s">
        <v>3</v>
      </c>
      <c r="I26" s="24" t="s">
        <v>5</v>
      </c>
      <c r="J26" s="24" t="s">
        <v>6</v>
      </c>
      <c r="K26" s="24" t="s">
        <v>7</v>
      </c>
      <c r="L26" s="24" t="s">
        <v>8</v>
      </c>
      <c r="M26" s="24" t="s">
        <v>9</v>
      </c>
      <c r="N26" s="14"/>
    </row>
    <row r="27" spans="1:14" x14ac:dyDescent="0.2">
      <c r="A27" s="34" t="s">
        <v>18</v>
      </c>
      <c r="B27" s="18" t="s">
        <v>0</v>
      </c>
      <c r="C27" s="14">
        <v>0.81132075471698117</v>
      </c>
      <c r="D27" s="26">
        <v>0.81132075471698117</v>
      </c>
      <c r="E27" s="26">
        <v>0.81132075471698117</v>
      </c>
      <c r="F27" s="26">
        <v>0.81132075471698117</v>
      </c>
      <c r="G27" s="26">
        <v>0.81132075471698117</v>
      </c>
      <c r="H27" s="26">
        <v>0.81132075471698117</v>
      </c>
      <c r="I27" s="26">
        <v>0.82692307692307687</v>
      </c>
      <c r="J27" s="26">
        <v>0.84</v>
      </c>
      <c r="K27" s="26">
        <v>1</v>
      </c>
      <c r="L27" s="26">
        <v>1</v>
      </c>
      <c r="M27" s="26">
        <v>1</v>
      </c>
      <c r="N27" s="14"/>
    </row>
    <row r="28" spans="1:14" x14ac:dyDescent="0.2">
      <c r="A28" s="34"/>
      <c r="B28" s="18" t="s">
        <v>1</v>
      </c>
      <c r="C28" s="14">
        <v>0.71666666666666667</v>
      </c>
      <c r="D28" s="26">
        <v>0.71666666666666667</v>
      </c>
      <c r="E28" s="26">
        <v>0.71666666666666667</v>
      </c>
      <c r="F28" s="26">
        <v>0.71666666666666667</v>
      </c>
      <c r="G28" s="26">
        <v>0.71666666666666667</v>
      </c>
      <c r="H28" s="26">
        <v>0.71666666666666667</v>
      </c>
      <c r="I28" s="26">
        <v>0.71666666666666667</v>
      </c>
      <c r="J28" s="26">
        <v>0.7</v>
      </c>
      <c r="K28" s="26">
        <v>0.16666666666666666</v>
      </c>
      <c r="L28" s="26">
        <v>0</v>
      </c>
      <c r="M28" s="26">
        <v>0</v>
      </c>
      <c r="N28" s="14"/>
    </row>
    <row r="29" spans="1:14" x14ac:dyDescent="0.2">
      <c r="A29" s="34"/>
      <c r="B29" s="18" t="s">
        <v>2</v>
      </c>
      <c r="C29" s="14">
        <v>0.76106194690265483</v>
      </c>
      <c r="D29" s="26">
        <v>0.76106194690265483</v>
      </c>
      <c r="E29" s="26">
        <v>0.76106194690265483</v>
      </c>
      <c r="F29" s="26">
        <v>0.76106194690265483</v>
      </c>
      <c r="G29" s="26">
        <v>0.76106194690265483</v>
      </c>
      <c r="H29" s="26">
        <v>0.76106194690265483</v>
      </c>
      <c r="I29" s="26">
        <v>0.7678571428571429</v>
      </c>
      <c r="J29" s="26">
        <v>0.76363636363636356</v>
      </c>
      <c r="K29" s="26">
        <v>0.2857142857142857</v>
      </c>
      <c r="L29" s="26">
        <v>0</v>
      </c>
      <c r="M29" s="26">
        <v>0</v>
      </c>
      <c r="N29" s="14"/>
    </row>
    <row r="30" spans="1:14" x14ac:dyDescent="0.2">
      <c r="D30" s="25"/>
      <c r="E30" s="21"/>
      <c r="F30" s="21"/>
      <c r="G30" s="21"/>
      <c r="H30" s="21"/>
      <c r="I30" s="21"/>
      <c r="J30" s="21"/>
      <c r="K30" s="21"/>
      <c r="L30" s="21"/>
      <c r="M30" s="21"/>
    </row>
    <row r="31" spans="1:14" x14ac:dyDescent="0.2">
      <c r="A31" s="34" t="s">
        <v>27</v>
      </c>
      <c r="B31" s="20" t="s">
        <v>25</v>
      </c>
      <c r="C31" s="14">
        <f>AVERAGE(C2,C7,C12,C17,C22,C27)</f>
        <v>0.68937512111762944</v>
      </c>
      <c r="D31" s="26">
        <f>AVERAGE(D2,D7,D12,D17,D22,D27)</f>
        <v>0.68937512111762944</v>
      </c>
      <c r="E31" s="26">
        <f t="shared" ref="E31:M31" si="0">AVERAGE(E2,E7,E12,E17,E22,E27)</f>
        <v>0.68937512111762944</v>
      </c>
      <c r="F31" s="26">
        <f t="shared" si="0"/>
        <v>0.68937512111762944</v>
      </c>
      <c r="G31" s="26">
        <f t="shared" si="0"/>
        <v>0.68937512111762944</v>
      </c>
      <c r="H31" s="26">
        <f t="shared" si="0"/>
        <v>0.68937512111762944</v>
      </c>
      <c r="I31" s="26">
        <f t="shared" si="0"/>
        <v>0.6993284493284494</v>
      </c>
      <c r="J31" s="26">
        <f t="shared" si="0"/>
        <v>0.70150793650793652</v>
      </c>
      <c r="K31" s="26">
        <f t="shared" si="0"/>
        <v>0.90773809523809523</v>
      </c>
      <c r="L31" s="26">
        <f t="shared" si="0"/>
        <v>1</v>
      </c>
      <c r="M31" s="26">
        <f t="shared" si="0"/>
        <v>1</v>
      </c>
    </row>
    <row r="32" spans="1:14" x14ac:dyDescent="0.2">
      <c r="A32" s="34"/>
      <c r="B32" s="20" t="s">
        <v>26</v>
      </c>
      <c r="C32" s="14">
        <f t="shared" ref="C32:M32" si="1">AVERAGE(C3,C8,C13,C18,C23,C28)</f>
        <v>0.58425925925925926</v>
      </c>
      <c r="D32" s="26">
        <f t="shared" si="1"/>
        <v>0.58425925925925926</v>
      </c>
      <c r="E32" s="26">
        <f t="shared" si="1"/>
        <v>0.58425925925925926</v>
      </c>
      <c r="F32" s="26">
        <f t="shared" si="1"/>
        <v>0.58425925925925926</v>
      </c>
      <c r="G32" s="26">
        <f t="shared" si="1"/>
        <v>0.58425925925925926</v>
      </c>
      <c r="H32" s="26">
        <f t="shared" si="1"/>
        <v>0.58425925925925926</v>
      </c>
      <c r="I32" s="26">
        <f t="shared" si="1"/>
        <v>0.58425925925925926</v>
      </c>
      <c r="J32" s="26">
        <f t="shared" si="1"/>
        <v>0.58148148148148149</v>
      </c>
      <c r="K32" s="26">
        <f t="shared" si="1"/>
        <v>0.13333333333333333</v>
      </c>
      <c r="L32" s="26">
        <f t="shared" si="1"/>
        <v>0</v>
      </c>
      <c r="M32" s="26">
        <f t="shared" si="1"/>
        <v>0</v>
      </c>
    </row>
    <row r="33" spans="1:13" x14ac:dyDescent="0.2">
      <c r="A33" s="34"/>
      <c r="B33" s="20" t="s">
        <v>24</v>
      </c>
      <c r="C33" s="14">
        <f t="shared" ref="C33:M33" si="2">AVERAGE(C4,C9,C14,C19,C24,C29)</f>
        <v>0.60566146054891901</v>
      </c>
      <c r="D33" s="26">
        <f t="shared" si="2"/>
        <v>0.60566146054891901</v>
      </c>
      <c r="E33" s="26">
        <f t="shared" si="2"/>
        <v>0.60566146054891901</v>
      </c>
      <c r="F33" s="26">
        <f t="shared" si="2"/>
        <v>0.60566146054891901</v>
      </c>
      <c r="G33" s="26">
        <f t="shared" si="2"/>
        <v>0.60566146054891901</v>
      </c>
      <c r="H33" s="26">
        <f t="shared" si="2"/>
        <v>0.60566146054891901</v>
      </c>
      <c r="I33" s="26">
        <f t="shared" si="2"/>
        <v>0.60864413196840739</v>
      </c>
      <c r="J33" s="26">
        <f t="shared" si="2"/>
        <v>0.60794066876494413</v>
      </c>
      <c r="K33" s="26">
        <f t="shared" si="2"/>
        <v>0.2105895231655881</v>
      </c>
      <c r="L33" s="26">
        <f t="shared" si="2"/>
        <v>0</v>
      </c>
      <c r="M33" s="26">
        <f t="shared" si="2"/>
        <v>0</v>
      </c>
    </row>
    <row r="34" spans="1:13" x14ac:dyDescent="0.2">
      <c r="A34" s="19"/>
      <c r="B34" s="1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">
      <c r="C35" s="15" t="s">
        <v>13</v>
      </c>
      <c r="D35" s="14" t="s">
        <v>14</v>
      </c>
      <c r="E35" s="15" t="s">
        <v>15</v>
      </c>
      <c r="F35" s="15" t="s">
        <v>16</v>
      </c>
      <c r="G35" s="15" t="s">
        <v>17</v>
      </c>
      <c r="H35" s="15" t="s">
        <v>18</v>
      </c>
      <c r="I35" s="15" t="s">
        <v>35</v>
      </c>
    </row>
    <row r="36" spans="1:13" x14ac:dyDescent="0.2">
      <c r="A36" s="34" t="s">
        <v>36</v>
      </c>
      <c r="B36" s="18" t="s">
        <v>0</v>
      </c>
      <c r="C36" s="14">
        <v>1</v>
      </c>
      <c r="D36" s="14">
        <v>0.88</v>
      </c>
      <c r="E36" s="14">
        <v>1</v>
      </c>
      <c r="F36" s="14">
        <v>0.7</v>
      </c>
      <c r="G36" s="14">
        <v>0.83</v>
      </c>
      <c r="H36" s="14">
        <v>0.93</v>
      </c>
      <c r="I36" s="14">
        <f>AVERAGE(C36:H36)</f>
        <v>0.89</v>
      </c>
    </row>
    <row r="37" spans="1:13" x14ac:dyDescent="0.2">
      <c r="A37" s="34"/>
      <c r="B37" s="18" t="s">
        <v>1</v>
      </c>
      <c r="C37" s="14">
        <v>0.5</v>
      </c>
      <c r="D37" s="14">
        <v>0.7</v>
      </c>
      <c r="E37" s="14">
        <v>1</v>
      </c>
      <c r="F37" s="14">
        <v>1</v>
      </c>
      <c r="G37" s="14">
        <v>0.83</v>
      </c>
      <c r="H37" s="14">
        <v>0.82</v>
      </c>
      <c r="I37" s="14">
        <f t="shared" ref="I37:I43" si="3">AVERAGE(C37:H37)</f>
        <v>0.80833333333333346</v>
      </c>
    </row>
    <row r="38" spans="1:13" x14ac:dyDescent="0.2">
      <c r="A38" s="34"/>
      <c r="B38" s="18" t="s">
        <v>2</v>
      </c>
      <c r="C38" s="14">
        <v>0.67</v>
      </c>
      <c r="D38" s="14">
        <v>0.78</v>
      </c>
      <c r="E38" s="14">
        <v>1</v>
      </c>
      <c r="F38" s="14">
        <v>0.82</v>
      </c>
      <c r="G38" s="14">
        <v>0.83</v>
      </c>
      <c r="H38" s="14">
        <v>0.87</v>
      </c>
      <c r="I38" s="14">
        <f t="shared" si="3"/>
        <v>0.82833333333333325</v>
      </c>
    </row>
    <row r="40" spans="1:13" x14ac:dyDescent="0.2">
      <c r="C40" s="15" t="s">
        <v>13</v>
      </c>
      <c r="D40" s="14" t="s">
        <v>14</v>
      </c>
      <c r="E40" s="15" t="s">
        <v>15</v>
      </c>
      <c r="F40" s="15" t="s">
        <v>16</v>
      </c>
      <c r="G40" s="15" t="s">
        <v>17</v>
      </c>
      <c r="H40" s="15" t="s">
        <v>18</v>
      </c>
    </row>
    <row r="41" spans="1:13" x14ac:dyDescent="0.2">
      <c r="A41" s="34" t="s">
        <v>37</v>
      </c>
      <c r="B41" s="18" t="s">
        <v>0</v>
      </c>
      <c r="C41" s="14">
        <v>0.69</v>
      </c>
      <c r="D41" s="14">
        <v>0.2</v>
      </c>
      <c r="E41" s="14">
        <v>0.8</v>
      </c>
      <c r="F41" s="14">
        <v>0.38</v>
      </c>
      <c r="G41" s="14">
        <v>0.64</v>
      </c>
      <c r="H41" s="14">
        <v>0.76</v>
      </c>
      <c r="I41" s="14">
        <f t="shared" si="3"/>
        <v>0.57833333333333325</v>
      </c>
    </row>
    <row r="42" spans="1:13" x14ac:dyDescent="0.2">
      <c r="A42" s="34"/>
      <c r="B42" s="18" t="s">
        <v>1</v>
      </c>
      <c r="C42" s="14">
        <v>0.35</v>
      </c>
      <c r="D42" s="14">
        <v>0.17</v>
      </c>
      <c r="E42" s="14">
        <v>0.56999999999999995</v>
      </c>
      <c r="F42" s="14">
        <v>0.8</v>
      </c>
      <c r="G42" s="14">
        <v>0.28999999999999998</v>
      </c>
      <c r="H42" s="14">
        <v>0.67</v>
      </c>
      <c r="I42" s="14">
        <f t="shared" si="3"/>
        <v>0.47499999999999992</v>
      </c>
    </row>
    <row r="43" spans="1:13" x14ac:dyDescent="0.2">
      <c r="A43" s="34"/>
      <c r="B43" s="18" t="s">
        <v>2</v>
      </c>
      <c r="C43" s="14">
        <v>0.46</v>
      </c>
      <c r="D43" s="14">
        <v>0.18</v>
      </c>
      <c r="E43" s="14">
        <v>0.67</v>
      </c>
      <c r="F43" s="14">
        <v>0.51</v>
      </c>
      <c r="G43" s="14">
        <v>0.4</v>
      </c>
      <c r="H43" s="14">
        <v>0.72</v>
      </c>
      <c r="I43" s="14">
        <f t="shared" si="3"/>
        <v>0.49000000000000005</v>
      </c>
    </row>
  </sheetData>
  <mergeCells count="9">
    <mergeCell ref="A36:A38"/>
    <mergeCell ref="A41:A43"/>
    <mergeCell ref="A27:A29"/>
    <mergeCell ref="A31:A33"/>
    <mergeCell ref="A2:A4"/>
    <mergeCell ref="A7:A9"/>
    <mergeCell ref="A12:A14"/>
    <mergeCell ref="A17:A19"/>
    <mergeCell ref="A22:A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7CE5-C093-0D47-91FE-FC3C91B4F4EA}">
  <dimension ref="A1:Q56"/>
  <sheetViews>
    <sheetView topLeftCell="K1" workbookViewId="0">
      <selection activeCell="R46" sqref="R46"/>
    </sheetView>
  </sheetViews>
  <sheetFormatPr baseColWidth="10" defaultRowHeight="16" x14ac:dyDescent="0.2"/>
  <cols>
    <col min="1" max="1" width="30" bestFit="1" customWidth="1"/>
    <col min="3" max="3" width="10.83203125" style="11"/>
    <col min="4" max="4" width="28.6640625" bestFit="1" customWidth="1"/>
    <col min="5" max="5" width="18.83203125" bestFit="1" customWidth="1"/>
    <col min="6" max="6" width="35.1640625" bestFit="1" customWidth="1"/>
    <col min="8" max="8" width="28.6640625" bestFit="1" customWidth="1"/>
    <col min="9" max="9" width="18.83203125" bestFit="1" customWidth="1"/>
    <col min="10" max="10" width="33" bestFit="1" customWidth="1"/>
    <col min="12" max="12" width="28.6640625" bestFit="1" customWidth="1"/>
    <col min="13" max="13" width="18.83203125" bestFit="1" customWidth="1"/>
    <col min="14" max="14" width="33" bestFit="1" customWidth="1"/>
    <col min="16" max="16" width="25.5" bestFit="1" customWidth="1"/>
    <col min="17" max="17" width="18.83203125" bestFit="1" customWidth="1"/>
  </cols>
  <sheetData>
    <row r="1" spans="1:17" x14ac:dyDescent="0.2">
      <c r="A1" s="39" t="s">
        <v>60</v>
      </c>
      <c r="B1" s="39"/>
      <c r="D1" s="39" t="s">
        <v>61</v>
      </c>
      <c r="E1" s="39"/>
      <c r="F1" s="39"/>
      <c r="H1" s="39" t="s">
        <v>62</v>
      </c>
      <c r="I1" s="39"/>
      <c r="J1" s="39"/>
      <c r="L1" s="39" t="s">
        <v>63</v>
      </c>
      <c r="M1" s="39"/>
      <c r="N1" s="39"/>
      <c r="P1" s="39" t="s">
        <v>64</v>
      </c>
      <c r="Q1" s="39"/>
    </row>
    <row r="2" spans="1:17" x14ac:dyDescent="0.2">
      <c r="A2" t="s">
        <v>284</v>
      </c>
      <c r="B2" t="s">
        <v>9</v>
      </c>
      <c r="D2" t="s">
        <v>74</v>
      </c>
      <c r="E2" t="s">
        <v>285</v>
      </c>
      <c r="F2" t="s">
        <v>286</v>
      </c>
      <c r="G2" s="11" t="s">
        <v>66</v>
      </c>
      <c r="H2" t="s">
        <v>67</v>
      </c>
      <c r="I2" t="s">
        <v>70</v>
      </c>
      <c r="J2" t="s">
        <v>287</v>
      </c>
      <c r="K2" s="11" t="s">
        <v>66</v>
      </c>
      <c r="L2" t="s">
        <v>67</v>
      </c>
      <c r="M2" t="s">
        <v>231</v>
      </c>
      <c r="N2" t="s">
        <v>288</v>
      </c>
      <c r="O2" s="11" t="s">
        <v>66</v>
      </c>
      <c r="P2" t="s">
        <v>67</v>
      </c>
      <c r="Q2" t="s">
        <v>70</v>
      </c>
    </row>
    <row r="3" spans="1:17" x14ac:dyDescent="0.2">
      <c r="A3" t="s">
        <v>289</v>
      </c>
      <c r="B3" t="s">
        <v>9</v>
      </c>
      <c r="C3" s="11" t="s">
        <v>66</v>
      </c>
      <c r="D3" t="s">
        <v>67</v>
      </c>
      <c r="E3" t="s">
        <v>290</v>
      </c>
      <c r="F3" t="s">
        <v>291</v>
      </c>
      <c r="H3" t="s">
        <v>74</v>
      </c>
      <c r="I3" t="s">
        <v>9</v>
      </c>
      <c r="J3" t="s">
        <v>292</v>
      </c>
      <c r="L3" t="s">
        <v>74</v>
      </c>
      <c r="M3" t="s">
        <v>9</v>
      </c>
      <c r="N3" t="s">
        <v>292</v>
      </c>
      <c r="P3" t="s">
        <v>293</v>
      </c>
      <c r="Q3" t="s">
        <v>9</v>
      </c>
    </row>
    <row r="4" spans="1:17" x14ac:dyDescent="0.2">
      <c r="A4" t="s">
        <v>294</v>
      </c>
      <c r="B4" t="s">
        <v>9</v>
      </c>
      <c r="D4" t="s">
        <v>295</v>
      </c>
      <c r="E4" t="s">
        <v>285</v>
      </c>
      <c r="F4" t="s">
        <v>296</v>
      </c>
      <c r="H4" t="s">
        <v>295</v>
      </c>
      <c r="I4" t="s">
        <v>9</v>
      </c>
      <c r="J4" t="s">
        <v>297</v>
      </c>
      <c r="L4" t="s">
        <v>295</v>
      </c>
      <c r="M4" t="s">
        <v>9</v>
      </c>
      <c r="N4" t="s">
        <v>297</v>
      </c>
      <c r="O4" s="11" t="s">
        <v>66</v>
      </c>
      <c r="P4" t="s">
        <v>78</v>
      </c>
      <c r="Q4" t="s">
        <v>9</v>
      </c>
    </row>
    <row r="5" spans="1:17" x14ac:dyDescent="0.2">
      <c r="A5" t="s">
        <v>298</v>
      </c>
      <c r="B5" t="s">
        <v>9</v>
      </c>
      <c r="D5" t="s">
        <v>118</v>
      </c>
      <c r="E5" t="s">
        <v>299</v>
      </c>
      <c r="F5" t="s">
        <v>300</v>
      </c>
      <c r="H5" t="s">
        <v>115</v>
      </c>
      <c r="I5" t="s">
        <v>9</v>
      </c>
      <c r="J5" t="s">
        <v>301</v>
      </c>
      <c r="L5" t="s">
        <v>115</v>
      </c>
      <c r="M5" t="s">
        <v>9</v>
      </c>
      <c r="N5" t="s">
        <v>301</v>
      </c>
      <c r="O5" s="11" t="s">
        <v>66</v>
      </c>
      <c r="P5" t="s">
        <v>302</v>
      </c>
      <c r="Q5" t="s">
        <v>9</v>
      </c>
    </row>
    <row r="6" spans="1:17" x14ac:dyDescent="0.2">
      <c r="A6" t="s">
        <v>195</v>
      </c>
      <c r="B6" t="s">
        <v>9</v>
      </c>
      <c r="D6" t="s">
        <v>115</v>
      </c>
      <c r="E6" t="s">
        <v>285</v>
      </c>
      <c r="F6" t="s">
        <v>303</v>
      </c>
      <c r="G6" s="11" t="s">
        <v>66</v>
      </c>
      <c r="H6" t="s">
        <v>84</v>
      </c>
      <c r="I6" t="s">
        <v>9</v>
      </c>
      <c r="J6" t="s">
        <v>304</v>
      </c>
      <c r="K6" s="11" t="s">
        <v>66</v>
      </c>
      <c r="L6" t="s">
        <v>84</v>
      </c>
      <c r="M6" t="s">
        <v>9</v>
      </c>
      <c r="N6" t="s">
        <v>304</v>
      </c>
      <c r="P6" t="s">
        <v>305</v>
      </c>
      <c r="Q6" t="s">
        <v>9</v>
      </c>
    </row>
    <row r="7" spans="1:17" x14ac:dyDescent="0.2">
      <c r="A7" t="s">
        <v>306</v>
      </c>
      <c r="B7" t="s">
        <v>9</v>
      </c>
      <c r="C7" s="11" t="s">
        <v>66</v>
      </c>
      <c r="D7" t="s">
        <v>84</v>
      </c>
      <c r="E7" t="s">
        <v>290</v>
      </c>
      <c r="F7" t="s">
        <v>307</v>
      </c>
      <c r="H7" t="s">
        <v>118</v>
      </c>
      <c r="I7" t="s">
        <v>9</v>
      </c>
      <c r="J7" t="s">
        <v>308</v>
      </c>
      <c r="L7" t="s">
        <v>118</v>
      </c>
      <c r="M7" t="s">
        <v>9</v>
      </c>
      <c r="N7" t="s">
        <v>308</v>
      </c>
      <c r="O7" s="11" t="s">
        <v>66</v>
      </c>
      <c r="P7" t="s">
        <v>84</v>
      </c>
      <c r="Q7" t="s">
        <v>9</v>
      </c>
    </row>
    <row r="8" spans="1:17" x14ac:dyDescent="0.2">
      <c r="A8" t="s">
        <v>67</v>
      </c>
      <c r="B8" t="s">
        <v>9</v>
      </c>
      <c r="D8" t="s">
        <v>309</v>
      </c>
      <c r="E8" t="s">
        <v>285</v>
      </c>
      <c r="F8" t="s">
        <v>310</v>
      </c>
      <c r="G8" s="11" t="s">
        <v>66</v>
      </c>
      <c r="H8" t="s">
        <v>289</v>
      </c>
      <c r="I8" t="s">
        <v>9</v>
      </c>
      <c r="J8" t="s">
        <v>311</v>
      </c>
      <c r="K8" s="11" t="s">
        <v>66</v>
      </c>
      <c r="L8" t="s">
        <v>289</v>
      </c>
      <c r="M8" t="s">
        <v>9</v>
      </c>
      <c r="N8" t="s">
        <v>311</v>
      </c>
      <c r="P8" t="s">
        <v>312</v>
      </c>
      <c r="Q8" t="s">
        <v>9</v>
      </c>
    </row>
    <row r="9" spans="1:17" x14ac:dyDescent="0.2">
      <c r="A9" t="s">
        <v>313</v>
      </c>
      <c r="B9" t="s">
        <v>9</v>
      </c>
      <c r="C9" s="11" t="s">
        <v>66</v>
      </c>
      <c r="D9" t="s">
        <v>289</v>
      </c>
      <c r="E9" t="s">
        <v>314</v>
      </c>
      <c r="F9" t="s">
        <v>315</v>
      </c>
      <c r="H9" t="s">
        <v>309</v>
      </c>
      <c r="I9" t="s">
        <v>9</v>
      </c>
      <c r="J9" t="s">
        <v>316</v>
      </c>
      <c r="L9" t="s">
        <v>309</v>
      </c>
      <c r="M9" t="s">
        <v>9</v>
      </c>
      <c r="N9" t="s">
        <v>316</v>
      </c>
      <c r="P9" t="s">
        <v>94</v>
      </c>
      <c r="Q9" t="s">
        <v>9</v>
      </c>
    </row>
    <row r="10" spans="1:17" x14ac:dyDescent="0.2">
      <c r="A10" t="s">
        <v>317</v>
      </c>
      <c r="B10" t="s">
        <v>9</v>
      </c>
      <c r="C10" s="11" t="s">
        <v>66</v>
      </c>
      <c r="D10" t="s">
        <v>298</v>
      </c>
      <c r="E10" t="s">
        <v>299</v>
      </c>
      <c r="F10" t="s">
        <v>318</v>
      </c>
      <c r="H10" t="s">
        <v>180</v>
      </c>
      <c r="I10" t="s">
        <v>9</v>
      </c>
      <c r="J10" t="s">
        <v>319</v>
      </c>
      <c r="L10" t="s">
        <v>180</v>
      </c>
      <c r="M10" t="s">
        <v>9</v>
      </c>
      <c r="N10" t="s">
        <v>319</v>
      </c>
      <c r="O10" s="11" t="s">
        <v>66</v>
      </c>
      <c r="P10" t="s">
        <v>89</v>
      </c>
      <c r="Q10" t="s">
        <v>9</v>
      </c>
    </row>
    <row r="11" spans="1:17" x14ac:dyDescent="0.2">
      <c r="A11" t="s">
        <v>320</v>
      </c>
      <c r="B11" t="s">
        <v>9</v>
      </c>
      <c r="D11" t="s">
        <v>321</v>
      </c>
      <c r="E11" t="s">
        <v>285</v>
      </c>
      <c r="F11" t="s">
        <v>322</v>
      </c>
      <c r="H11" t="s">
        <v>125</v>
      </c>
      <c r="I11" t="s">
        <v>9</v>
      </c>
      <c r="J11" t="s">
        <v>323</v>
      </c>
      <c r="L11" t="s">
        <v>125</v>
      </c>
      <c r="M11" t="s">
        <v>9</v>
      </c>
      <c r="N11" t="s">
        <v>323</v>
      </c>
    </row>
    <row r="12" spans="1:17" x14ac:dyDescent="0.2">
      <c r="A12" t="s">
        <v>324</v>
      </c>
      <c r="B12" t="s">
        <v>9</v>
      </c>
      <c r="C12" s="11" t="s">
        <v>66</v>
      </c>
      <c r="D12" t="s">
        <v>89</v>
      </c>
      <c r="E12" t="s">
        <v>290</v>
      </c>
      <c r="F12" t="s">
        <v>325</v>
      </c>
      <c r="H12" t="s">
        <v>182</v>
      </c>
      <c r="I12" t="s">
        <v>9</v>
      </c>
      <c r="J12" t="s">
        <v>326</v>
      </c>
      <c r="L12" t="s">
        <v>182</v>
      </c>
      <c r="M12" t="s">
        <v>9</v>
      </c>
      <c r="N12" t="s">
        <v>326</v>
      </c>
    </row>
    <row r="13" spans="1:17" x14ac:dyDescent="0.2">
      <c r="A13" t="s">
        <v>84</v>
      </c>
      <c r="B13" t="s">
        <v>9</v>
      </c>
      <c r="D13" t="s">
        <v>94</v>
      </c>
      <c r="E13" t="s">
        <v>285</v>
      </c>
      <c r="F13" t="s">
        <v>327</v>
      </c>
      <c r="H13" t="s">
        <v>94</v>
      </c>
      <c r="I13" t="s">
        <v>9</v>
      </c>
      <c r="J13" t="s">
        <v>328</v>
      </c>
      <c r="L13" t="s">
        <v>94</v>
      </c>
      <c r="M13" t="s">
        <v>9</v>
      </c>
      <c r="N13" t="s">
        <v>328</v>
      </c>
    </row>
    <row r="14" spans="1:17" x14ac:dyDescent="0.2">
      <c r="A14" t="s">
        <v>329</v>
      </c>
      <c r="B14" t="s">
        <v>9</v>
      </c>
      <c r="D14" t="s">
        <v>180</v>
      </c>
      <c r="E14" t="s">
        <v>330</v>
      </c>
      <c r="F14" t="s">
        <v>331</v>
      </c>
      <c r="G14" s="11" t="s">
        <v>66</v>
      </c>
      <c r="H14" t="s">
        <v>89</v>
      </c>
      <c r="I14" t="s">
        <v>9</v>
      </c>
      <c r="J14" t="s">
        <v>332</v>
      </c>
      <c r="K14" s="11" t="s">
        <v>66</v>
      </c>
      <c r="L14" t="s">
        <v>89</v>
      </c>
      <c r="M14" t="s">
        <v>9</v>
      </c>
      <c r="N14" t="s">
        <v>332</v>
      </c>
    </row>
    <row r="15" spans="1:17" x14ac:dyDescent="0.2">
      <c r="A15" t="s">
        <v>333</v>
      </c>
      <c r="B15" t="s">
        <v>9</v>
      </c>
      <c r="D15" t="s">
        <v>125</v>
      </c>
      <c r="E15" t="s">
        <v>299</v>
      </c>
      <c r="F15" t="s">
        <v>334</v>
      </c>
      <c r="G15" s="11" t="s">
        <v>66</v>
      </c>
      <c r="H15" t="s">
        <v>298</v>
      </c>
      <c r="I15" t="s">
        <v>9</v>
      </c>
      <c r="J15" t="s">
        <v>335</v>
      </c>
      <c r="K15" s="11" t="s">
        <v>66</v>
      </c>
      <c r="L15" t="s">
        <v>298</v>
      </c>
      <c r="M15" t="s">
        <v>9</v>
      </c>
      <c r="N15" t="s">
        <v>335</v>
      </c>
    </row>
    <row r="16" spans="1:17" x14ac:dyDescent="0.2">
      <c r="A16" t="s">
        <v>336</v>
      </c>
      <c r="B16" t="s">
        <v>9</v>
      </c>
      <c r="D16" t="s">
        <v>182</v>
      </c>
      <c r="E16" t="s">
        <v>330</v>
      </c>
      <c r="F16" t="s">
        <v>337</v>
      </c>
      <c r="H16" t="s">
        <v>321</v>
      </c>
      <c r="I16" t="s">
        <v>9</v>
      </c>
      <c r="J16" t="s">
        <v>338</v>
      </c>
      <c r="L16" t="s">
        <v>321</v>
      </c>
      <c r="M16" t="s">
        <v>9</v>
      </c>
      <c r="N16" t="s">
        <v>338</v>
      </c>
    </row>
    <row r="17" spans="1:14" x14ac:dyDescent="0.2">
      <c r="A17" t="s">
        <v>339</v>
      </c>
      <c r="B17" t="s">
        <v>9</v>
      </c>
      <c r="C17" s="11" t="s">
        <v>66</v>
      </c>
      <c r="D17" t="s">
        <v>195</v>
      </c>
      <c r="E17" t="s">
        <v>299</v>
      </c>
      <c r="F17" t="s">
        <v>340</v>
      </c>
      <c r="H17" t="s">
        <v>103</v>
      </c>
      <c r="I17" t="s">
        <v>9</v>
      </c>
      <c r="J17" t="s">
        <v>341</v>
      </c>
      <c r="L17" t="s">
        <v>103</v>
      </c>
      <c r="M17" t="s">
        <v>9</v>
      </c>
      <c r="N17" t="s">
        <v>341</v>
      </c>
    </row>
    <row r="18" spans="1:14" x14ac:dyDescent="0.2">
      <c r="A18" t="s">
        <v>342</v>
      </c>
      <c r="B18" t="s">
        <v>9</v>
      </c>
      <c r="D18" t="s">
        <v>103</v>
      </c>
      <c r="E18" t="s">
        <v>285</v>
      </c>
      <c r="F18" t="s">
        <v>343</v>
      </c>
      <c r="G18" s="11" t="s">
        <v>66</v>
      </c>
      <c r="H18" t="s">
        <v>195</v>
      </c>
      <c r="I18" t="s">
        <v>9</v>
      </c>
      <c r="J18" t="s">
        <v>344</v>
      </c>
      <c r="K18" s="11" t="s">
        <v>66</v>
      </c>
      <c r="L18" t="s">
        <v>195</v>
      </c>
      <c r="M18" t="s">
        <v>9</v>
      </c>
      <c r="N18" t="s">
        <v>344</v>
      </c>
    </row>
    <row r="19" spans="1:14" x14ac:dyDescent="0.2">
      <c r="A19" t="s">
        <v>345</v>
      </c>
      <c r="B19" t="s">
        <v>9</v>
      </c>
      <c r="D19" t="s">
        <v>346</v>
      </c>
      <c r="E19" t="s">
        <v>285</v>
      </c>
      <c r="F19" t="s">
        <v>347</v>
      </c>
      <c r="G19" s="11" t="s">
        <v>66</v>
      </c>
      <c r="H19" t="s">
        <v>324</v>
      </c>
      <c r="I19" t="s">
        <v>9</v>
      </c>
      <c r="J19" t="s">
        <v>348</v>
      </c>
      <c r="K19" s="11" t="s">
        <v>66</v>
      </c>
      <c r="L19" t="s">
        <v>324</v>
      </c>
      <c r="M19" t="s">
        <v>9</v>
      </c>
      <c r="N19" t="s">
        <v>348</v>
      </c>
    </row>
    <row r="20" spans="1:14" x14ac:dyDescent="0.2">
      <c r="A20" t="s">
        <v>78</v>
      </c>
      <c r="B20" t="s">
        <v>9</v>
      </c>
      <c r="C20" s="11" t="s">
        <v>66</v>
      </c>
      <c r="D20" t="s">
        <v>302</v>
      </c>
      <c r="E20" t="s">
        <v>285</v>
      </c>
      <c r="F20" t="s">
        <v>349</v>
      </c>
      <c r="H20" t="s">
        <v>346</v>
      </c>
      <c r="I20" t="s">
        <v>9</v>
      </c>
      <c r="J20" t="s">
        <v>350</v>
      </c>
      <c r="L20" t="s">
        <v>346</v>
      </c>
      <c r="M20" t="s">
        <v>9</v>
      </c>
      <c r="N20" t="s">
        <v>350</v>
      </c>
    </row>
    <row r="21" spans="1:14" x14ac:dyDescent="0.2">
      <c r="A21" t="s">
        <v>351</v>
      </c>
      <c r="B21" t="s">
        <v>9</v>
      </c>
      <c r="C21" s="11" t="s">
        <v>66</v>
      </c>
      <c r="D21" t="s">
        <v>329</v>
      </c>
      <c r="E21" t="s">
        <v>285</v>
      </c>
      <c r="F21" t="s">
        <v>352</v>
      </c>
      <c r="G21" s="11" t="s">
        <v>66</v>
      </c>
      <c r="H21" t="s">
        <v>302</v>
      </c>
      <c r="I21" t="s">
        <v>9</v>
      </c>
      <c r="J21" t="s">
        <v>353</v>
      </c>
      <c r="K21" s="11" t="s">
        <v>66</v>
      </c>
      <c r="L21" t="s">
        <v>302</v>
      </c>
      <c r="M21" t="s">
        <v>9</v>
      </c>
      <c r="N21" t="s">
        <v>353</v>
      </c>
    </row>
    <row r="22" spans="1:14" x14ac:dyDescent="0.2">
      <c r="A22" t="s">
        <v>302</v>
      </c>
      <c r="B22" t="s">
        <v>9</v>
      </c>
      <c r="C22" s="11" t="s">
        <v>66</v>
      </c>
      <c r="D22" t="s">
        <v>284</v>
      </c>
      <c r="E22" t="s">
        <v>285</v>
      </c>
      <c r="F22" t="s">
        <v>354</v>
      </c>
      <c r="H22" t="s">
        <v>305</v>
      </c>
      <c r="I22" t="s">
        <v>9</v>
      </c>
      <c r="J22" t="s">
        <v>355</v>
      </c>
      <c r="L22" t="s">
        <v>305</v>
      </c>
      <c r="M22" t="s">
        <v>9</v>
      </c>
      <c r="N22" t="s">
        <v>355</v>
      </c>
    </row>
    <row r="23" spans="1:14" x14ac:dyDescent="0.2">
      <c r="A23" t="s">
        <v>89</v>
      </c>
      <c r="B23" t="s">
        <v>9</v>
      </c>
      <c r="C23" s="11" t="s">
        <v>66</v>
      </c>
      <c r="D23" t="s">
        <v>306</v>
      </c>
      <c r="E23" t="s">
        <v>285</v>
      </c>
      <c r="F23" t="s">
        <v>356</v>
      </c>
      <c r="G23" s="11" t="s">
        <v>66</v>
      </c>
      <c r="H23" t="s">
        <v>306</v>
      </c>
      <c r="I23" t="s">
        <v>9</v>
      </c>
      <c r="J23" t="s">
        <v>357</v>
      </c>
      <c r="K23" s="11" t="s">
        <v>66</v>
      </c>
      <c r="L23" t="s">
        <v>306</v>
      </c>
      <c r="M23" t="s">
        <v>9</v>
      </c>
      <c r="N23" t="s">
        <v>357</v>
      </c>
    </row>
    <row r="24" spans="1:14" x14ac:dyDescent="0.2">
      <c r="D24" t="s">
        <v>305</v>
      </c>
      <c r="E24" t="s">
        <v>290</v>
      </c>
      <c r="F24" t="s">
        <v>358</v>
      </c>
      <c r="G24" s="11" t="s">
        <v>66</v>
      </c>
      <c r="H24" t="s">
        <v>329</v>
      </c>
      <c r="I24" t="s">
        <v>9</v>
      </c>
      <c r="J24" t="s">
        <v>359</v>
      </c>
      <c r="K24" s="11" t="s">
        <v>66</v>
      </c>
      <c r="L24" t="s">
        <v>329</v>
      </c>
      <c r="M24" t="s">
        <v>9</v>
      </c>
      <c r="N24" t="s">
        <v>359</v>
      </c>
    </row>
    <row r="25" spans="1:14" x14ac:dyDescent="0.2">
      <c r="C25" s="11" t="s">
        <v>66</v>
      </c>
      <c r="D25" t="s">
        <v>351</v>
      </c>
      <c r="E25" t="s">
        <v>285</v>
      </c>
      <c r="F25" t="s">
        <v>360</v>
      </c>
      <c r="G25" s="11" t="s">
        <v>66</v>
      </c>
      <c r="H25" t="s">
        <v>284</v>
      </c>
      <c r="I25" t="s">
        <v>9</v>
      </c>
      <c r="J25" t="s">
        <v>361</v>
      </c>
      <c r="K25" s="11" t="s">
        <v>66</v>
      </c>
      <c r="L25" t="s">
        <v>284</v>
      </c>
      <c r="M25" t="s">
        <v>9</v>
      </c>
      <c r="N25" t="s">
        <v>361</v>
      </c>
    </row>
    <row r="26" spans="1:14" x14ac:dyDescent="0.2">
      <c r="C26" s="11" t="s">
        <v>66</v>
      </c>
      <c r="D26" t="s">
        <v>324</v>
      </c>
      <c r="E26" t="s">
        <v>285</v>
      </c>
      <c r="F26" t="s">
        <v>362</v>
      </c>
      <c r="G26" s="11" t="s">
        <v>66</v>
      </c>
      <c r="H26" t="s">
        <v>351</v>
      </c>
      <c r="I26" t="s">
        <v>9</v>
      </c>
      <c r="J26" t="s">
        <v>363</v>
      </c>
      <c r="K26" s="11" t="s">
        <v>66</v>
      </c>
      <c r="L26" t="s">
        <v>351</v>
      </c>
      <c r="M26" t="s">
        <v>9</v>
      </c>
      <c r="N26" t="s">
        <v>363</v>
      </c>
    </row>
    <row r="27" spans="1:14" x14ac:dyDescent="0.2">
      <c r="C27" s="11" t="s">
        <v>66</v>
      </c>
      <c r="D27" t="s">
        <v>317</v>
      </c>
      <c r="E27" t="s">
        <v>285</v>
      </c>
      <c r="F27" t="s">
        <v>364</v>
      </c>
      <c r="G27" s="11" t="s">
        <v>66</v>
      </c>
      <c r="H27" t="s">
        <v>317</v>
      </c>
      <c r="I27" t="s">
        <v>9</v>
      </c>
      <c r="J27" t="s">
        <v>365</v>
      </c>
      <c r="K27" s="11" t="s">
        <v>66</v>
      </c>
      <c r="L27" t="s">
        <v>317</v>
      </c>
      <c r="M27" t="s">
        <v>9</v>
      </c>
      <c r="N27" t="s">
        <v>365</v>
      </c>
    </row>
    <row r="28" spans="1:14" x14ac:dyDescent="0.2">
      <c r="D28" t="s">
        <v>312</v>
      </c>
      <c r="E28" t="s">
        <v>290</v>
      </c>
      <c r="F28" t="s">
        <v>366</v>
      </c>
      <c r="H28" t="s">
        <v>312</v>
      </c>
      <c r="I28" t="s">
        <v>9</v>
      </c>
      <c r="J28" t="s">
        <v>367</v>
      </c>
      <c r="L28" t="s">
        <v>312</v>
      </c>
      <c r="M28" t="s">
        <v>9</v>
      </c>
      <c r="N28" t="s">
        <v>367</v>
      </c>
    </row>
    <row r="29" spans="1:14" x14ac:dyDescent="0.2">
      <c r="D29" t="s">
        <v>368</v>
      </c>
      <c r="E29" t="s">
        <v>299</v>
      </c>
      <c r="F29" t="s">
        <v>369</v>
      </c>
      <c r="H29" t="s">
        <v>368</v>
      </c>
      <c r="I29" t="s">
        <v>9</v>
      </c>
      <c r="J29" t="s">
        <v>370</v>
      </c>
      <c r="L29" t="s">
        <v>368</v>
      </c>
      <c r="M29" t="s">
        <v>9</v>
      </c>
      <c r="N29" t="s">
        <v>370</v>
      </c>
    </row>
    <row r="30" spans="1:14" x14ac:dyDescent="0.2">
      <c r="D30" t="s">
        <v>371</v>
      </c>
      <c r="E30" t="s">
        <v>330</v>
      </c>
      <c r="F30" t="s">
        <v>372</v>
      </c>
      <c r="H30" t="s">
        <v>371</v>
      </c>
      <c r="I30" t="s">
        <v>9</v>
      </c>
      <c r="J30" t="s">
        <v>373</v>
      </c>
      <c r="L30" t="s">
        <v>371</v>
      </c>
      <c r="M30" t="s">
        <v>9</v>
      </c>
      <c r="N30" t="s">
        <v>373</v>
      </c>
    </row>
    <row r="31" spans="1:14" x14ac:dyDescent="0.2">
      <c r="C31" s="11" t="s">
        <v>66</v>
      </c>
      <c r="D31" t="s">
        <v>333</v>
      </c>
      <c r="E31" t="s">
        <v>299</v>
      </c>
      <c r="F31" t="s">
        <v>374</v>
      </c>
      <c r="G31" s="11" t="s">
        <v>66</v>
      </c>
      <c r="H31" t="s">
        <v>345</v>
      </c>
      <c r="I31" t="s">
        <v>9</v>
      </c>
      <c r="J31" t="s">
        <v>375</v>
      </c>
      <c r="K31" s="11" t="s">
        <v>66</v>
      </c>
      <c r="L31" t="s">
        <v>345</v>
      </c>
      <c r="M31" t="s">
        <v>9</v>
      </c>
      <c r="N31" t="s">
        <v>375</v>
      </c>
    </row>
    <row r="32" spans="1:14" x14ac:dyDescent="0.2">
      <c r="C32" s="11" t="s">
        <v>66</v>
      </c>
      <c r="D32" t="s">
        <v>345</v>
      </c>
      <c r="E32" t="s">
        <v>299</v>
      </c>
      <c r="F32" t="s">
        <v>376</v>
      </c>
      <c r="G32" s="11" t="s">
        <v>66</v>
      </c>
      <c r="H32" t="s">
        <v>333</v>
      </c>
      <c r="I32" t="s">
        <v>9</v>
      </c>
      <c r="J32" t="s">
        <v>377</v>
      </c>
      <c r="K32" s="11" t="s">
        <v>66</v>
      </c>
      <c r="L32" t="s">
        <v>333</v>
      </c>
      <c r="M32" t="s">
        <v>9</v>
      </c>
      <c r="N32" t="s">
        <v>377</v>
      </c>
    </row>
    <row r="33" spans="3:14" x14ac:dyDescent="0.2">
      <c r="C33" s="11" t="s">
        <v>66</v>
      </c>
      <c r="D33" t="s">
        <v>320</v>
      </c>
      <c r="E33" t="s">
        <v>314</v>
      </c>
      <c r="F33" t="s">
        <v>378</v>
      </c>
      <c r="H33" t="s">
        <v>379</v>
      </c>
      <c r="I33" t="s">
        <v>9</v>
      </c>
      <c r="J33" t="s">
        <v>380</v>
      </c>
      <c r="L33" t="s">
        <v>379</v>
      </c>
      <c r="M33" t="s">
        <v>9</v>
      </c>
      <c r="N33" t="s">
        <v>380</v>
      </c>
    </row>
    <row r="34" spans="3:14" x14ac:dyDescent="0.2">
      <c r="D34" t="s">
        <v>381</v>
      </c>
      <c r="E34" t="s">
        <v>299</v>
      </c>
      <c r="F34" t="s">
        <v>382</v>
      </c>
      <c r="H34" t="s">
        <v>381</v>
      </c>
      <c r="I34" t="s">
        <v>9</v>
      </c>
      <c r="J34" t="s">
        <v>383</v>
      </c>
      <c r="L34" t="s">
        <v>381</v>
      </c>
      <c r="M34" t="s">
        <v>9</v>
      </c>
      <c r="N34" t="s">
        <v>383</v>
      </c>
    </row>
    <row r="35" spans="3:14" x14ac:dyDescent="0.2">
      <c r="D35" t="s">
        <v>379</v>
      </c>
      <c r="E35" t="s">
        <v>285</v>
      </c>
      <c r="F35" t="s">
        <v>384</v>
      </c>
      <c r="G35" s="11" t="s">
        <v>66</v>
      </c>
      <c r="H35" t="s">
        <v>320</v>
      </c>
      <c r="I35" t="s">
        <v>9</v>
      </c>
      <c r="J35" t="s">
        <v>385</v>
      </c>
      <c r="K35" s="11" t="s">
        <v>66</v>
      </c>
      <c r="L35" t="s">
        <v>320</v>
      </c>
      <c r="M35" t="s">
        <v>9</v>
      </c>
      <c r="N35" t="s">
        <v>385</v>
      </c>
    </row>
    <row r="36" spans="3:14" x14ac:dyDescent="0.2">
      <c r="D36" t="s">
        <v>98</v>
      </c>
      <c r="E36" t="s">
        <v>285</v>
      </c>
      <c r="F36" t="s">
        <v>386</v>
      </c>
      <c r="G36" s="11" t="s">
        <v>66</v>
      </c>
      <c r="H36" t="s">
        <v>78</v>
      </c>
      <c r="I36" t="s">
        <v>9</v>
      </c>
      <c r="J36" t="s">
        <v>387</v>
      </c>
      <c r="K36" s="11" t="s">
        <v>66</v>
      </c>
      <c r="L36" t="s">
        <v>78</v>
      </c>
      <c r="M36" t="s">
        <v>9</v>
      </c>
      <c r="N36" t="s">
        <v>387</v>
      </c>
    </row>
    <row r="37" spans="3:14" x14ac:dyDescent="0.2">
      <c r="C37" s="11" t="s">
        <v>66</v>
      </c>
      <c r="D37" t="s">
        <v>78</v>
      </c>
      <c r="E37" t="s">
        <v>290</v>
      </c>
      <c r="F37" t="s">
        <v>388</v>
      </c>
      <c r="H37" t="s">
        <v>98</v>
      </c>
      <c r="I37" t="s">
        <v>9</v>
      </c>
      <c r="J37" t="s">
        <v>389</v>
      </c>
      <c r="L37" t="s">
        <v>98</v>
      </c>
      <c r="M37" t="s">
        <v>9</v>
      </c>
      <c r="N37" t="s">
        <v>389</v>
      </c>
    </row>
    <row r="38" spans="3:14" x14ac:dyDescent="0.2">
      <c r="D38" t="s">
        <v>293</v>
      </c>
      <c r="E38" t="s">
        <v>290</v>
      </c>
      <c r="F38" t="s">
        <v>390</v>
      </c>
      <c r="H38" t="s">
        <v>293</v>
      </c>
      <c r="I38" t="s">
        <v>9</v>
      </c>
      <c r="J38" t="s">
        <v>391</v>
      </c>
      <c r="L38" t="s">
        <v>293</v>
      </c>
      <c r="M38" t="s">
        <v>9</v>
      </c>
      <c r="N38" t="s">
        <v>391</v>
      </c>
    </row>
    <row r="39" spans="3:14" x14ac:dyDescent="0.2">
      <c r="C39" s="11" t="s">
        <v>66</v>
      </c>
      <c r="D39" t="s">
        <v>336</v>
      </c>
      <c r="E39" t="s">
        <v>299</v>
      </c>
      <c r="F39" t="s">
        <v>392</v>
      </c>
      <c r="G39" s="11" t="s">
        <v>66</v>
      </c>
      <c r="H39" t="s">
        <v>336</v>
      </c>
      <c r="I39" t="s">
        <v>9</v>
      </c>
      <c r="J39" t="s">
        <v>393</v>
      </c>
      <c r="K39" s="11" t="s">
        <v>66</v>
      </c>
      <c r="L39" t="s">
        <v>336</v>
      </c>
      <c r="M39" t="s">
        <v>9</v>
      </c>
      <c r="N39" t="s">
        <v>393</v>
      </c>
    </row>
    <row r="40" spans="3:14" x14ac:dyDescent="0.2">
      <c r="D40" t="s">
        <v>394</v>
      </c>
      <c r="E40" t="s">
        <v>285</v>
      </c>
      <c r="F40" t="s">
        <v>395</v>
      </c>
      <c r="H40" t="s">
        <v>394</v>
      </c>
      <c r="I40" t="s">
        <v>9</v>
      </c>
      <c r="J40" t="s">
        <v>396</v>
      </c>
      <c r="L40" t="s">
        <v>394</v>
      </c>
      <c r="M40" t="s">
        <v>9</v>
      </c>
      <c r="N40" t="s">
        <v>396</v>
      </c>
    </row>
    <row r="41" spans="3:14" x14ac:dyDescent="0.2">
      <c r="D41" t="s">
        <v>397</v>
      </c>
      <c r="E41" t="s">
        <v>299</v>
      </c>
      <c r="F41" t="s">
        <v>398</v>
      </c>
      <c r="H41" t="s">
        <v>399</v>
      </c>
      <c r="I41" t="s">
        <v>9</v>
      </c>
      <c r="J41" t="s">
        <v>400</v>
      </c>
      <c r="L41" t="s">
        <v>399</v>
      </c>
      <c r="M41" t="s">
        <v>9</v>
      </c>
      <c r="N41" t="s">
        <v>400</v>
      </c>
    </row>
    <row r="42" spans="3:14" x14ac:dyDescent="0.2">
      <c r="D42" t="s">
        <v>399</v>
      </c>
      <c r="E42" t="s">
        <v>285</v>
      </c>
      <c r="F42" t="s">
        <v>401</v>
      </c>
      <c r="H42" t="s">
        <v>397</v>
      </c>
      <c r="I42" t="s">
        <v>9</v>
      </c>
      <c r="J42" t="s">
        <v>402</v>
      </c>
      <c r="L42" t="s">
        <v>397</v>
      </c>
      <c r="M42" t="s">
        <v>9</v>
      </c>
      <c r="N42" t="s">
        <v>402</v>
      </c>
    </row>
    <row r="43" spans="3:14" x14ac:dyDescent="0.2">
      <c r="C43" s="11" t="s">
        <v>66</v>
      </c>
      <c r="D43" t="s">
        <v>313</v>
      </c>
      <c r="E43" t="s">
        <v>314</v>
      </c>
      <c r="F43" t="s">
        <v>403</v>
      </c>
      <c r="G43" s="11" t="s">
        <v>66</v>
      </c>
      <c r="H43" t="s">
        <v>313</v>
      </c>
      <c r="I43" t="s">
        <v>9</v>
      </c>
      <c r="J43" t="s">
        <v>404</v>
      </c>
      <c r="K43" s="11" t="s">
        <v>66</v>
      </c>
      <c r="L43" t="s">
        <v>313</v>
      </c>
      <c r="M43" t="s">
        <v>9</v>
      </c>
      <c r="N43" t="s">
        <v>404</v>
      </c>
    </row>
    <row r="46" spans="3:14" x14ac:dyDescent="0.2">
      <c r="D46" s="40" t="s">
        <v>144</v>
      </c>
      <c r="E46" s="41">
        <f>COUNTIF(F2:F43,"*ContextSubsumptionMatcher*")</f>
        <v>19</v>
      </c>
      <c r="H46" s="40" t="s">
        <v>144</v>
      </c>
      <c r="I46" s="41">
        <f>COUNTIF(J2:J43,"*ContextSubsumptionMatcher*")</f>
        <v>17</v>
      </c>
      <c r="L46" s="40" t="s">
        <v>144</v>
      </c>
      <c r="M46" s="41">
        <f>COUNTIF(N2:N43,"*ContextSubsumptionMatcher*")</f>
        <v>17</v>
      </c>
    </row>
    <row r="47" spans="3:14" x14ac:dyDescent="0.2">
      <c r="D47" s="40" t="s">
        <v>145</v>
      </c>
      <c r="E47" s="41">
        <f>COUNTIF(F2:F43,"CompoundMatcher*")</f>
        <v>10</v>
      </c>
      <c r="H47" s="40" t="s">
        <v>145</v>
      </c>
      <c r="I47" s="41">
        <f>COUNTIF(J2:J43,"CompoundMatcher*")</f>
        <v>10</v>
      </c>
      <c r="L47" s="40" t="s">
        <v>145</v>
      </c>
      <c r="M47" s="41">
        <f>COUNTIF(N2:N43,"CompoundMatcher*")</f>
        <v>10</v>
      </c>
    </row>
    <row r="48" spans="3:14" x14ac:dyDescent="0.2">
      <c r="D48" s="42" t="s">
        <v>147</v>
      </c>
      <c r="E48" s="43">
        <f>COUNTIF(F2:F43,"*WordEmbeddingMatcher*")</f>
        <v>7</v>
      </c>
      <c r="H48" s="42" t="s">
        <v>151</v>
      </c>
      <c r="I48" s="43">
        <f>COUNTIF(J2:J43,"*LexicalEquivalenceMatcher*")</f>
        <v>9</v>
      </c>
      <c r="L48" s="42" t="s">
        <v>151</v>
      </c>
      <c r="M48" s="43">
        <f>COUNTIF(N2:N43,"*LexicalEquivalenceMatcher*")</f>
        <v>10</v>
      </c>
    </row>
    <row r="49" spans="4:13" x14ac:dyDescent="0.2">
      <c r="D49" s="40" t="s">
        <v>149</v>
      </c>
      <c r="E49" s="41">
        <f>COUNTIF(F2:F43,"*LexicalSubsumptionMatcher*")</f>
        <v>3</v>
      </c>
      <c r="H49" s="40" t="s">
        <v>149</v>
      </c>
      <c r="I49" s="41">
        <f>COUNTIF(J2:J43,"*LexicalSubsumptionMatcher*")</f>
        <v>5</v>
      </c>
      <c r="L49" s="40" t="s">
        <v>149</v>
      </c>
      <c r="M49" s="41">
        <f>COUNTIF(N2:N43,"*LexicalSubsumptionMatcher*")</f>
        <v>5</v>
      </c>
    </row>
    <row r="50" spans="4:13" x14ac:dyDescent="0.2">
      <c r="D50" s="42" t="s">
        <v>151</v>
      </c>
      <c r="E50" s="43">
        <f>COUNTIF(F2:F43,"*LexicalEquivalenceMatcher*")</f>
        <v>3</v>
      </c>
      <c r="H50" s="42" t="s">
        <v>147</v>
      </c>
      <c r="I50" s="43">
        <f>COUNTIF(J2:J43,"*WordEmbeddingMatcher*")</f>
        <v>1</v>
      </c>
      <c r="L50" s="42" t="s">
        <v>147</v>
      </c>
      <c r="M50" s="43">
        <f>COUNTIF(N2:N43,"*WordEmbeddingMatcher*")</f>
        <v>0</v>
      </c>
    </row>
    <row r="51" spans="4:13" x14ac:dyDescent="0.2">
      <c r="D51" s="40" t="s">
        <v>150</v>
      </c>
      <c r="E51" s="41">
        <f>COUNTIF(F2:F43,"*DefinitionSubsumptionMatcher*")</f>
        <v>0</v>
      </c>
      <c r="H51" s="40" t="s">
        <v>150</v>
      </c>
      <c r="I51" s="41">
        <f>COUNTIF(J2:J43,"*DefinitionSubsumptionMatcher*")</f>
        <v>0</v>
      </c>
      <c r="L51" s="40" t="s">
        <v>150</v>
      </c>
      <c r="M51" s="41">
        <f>COUNTIF(N2:N43,"*DefinitionSubsumptionMatcher*")</f>
        <v>0</v>
      </c>
    </row>
    <row r="52" spans="4:13" x14ac:dyDescent="0.2">
      <c r="D52" s="42" t="s">
        <v>153</v>
      </c>
      <c r="E52" s="43">
        <f>COUNTIF(F2:F43,"*PropertyMatcher*")</f>
        <v>0</v>
      </c>
      <c r="H52" s="42" t="s">
        <v>153</v>
      </c>
      <c r="I52" s="43">
        <f>COUNTIF(J2:J43,"*PropertyMatcher*")</f>
        <v>0</v>
      </c>
      <c r="L52" s="42" t="s">
        <v>153</v>
      </c>
      <c r="M52" s="43">
        <f>COUNTIF(N2:N43,"*PropertyMatcher*")</f>
        <v>0</v>
      </c>
    </row>
    <row r="53" spans="4:13" x14ac:dyDescent="0.2">
      <c r="D53" s="42" t="s">
        <v>155</v>
      </c>
      <c r="E53" s="43">
        <f>COUNTIF(F2:F43,"*DefinitionEquivalenceMatcher*")</f>
        <v>0</v>
      </c>
      <c r="H53" s="42" t="s">
        <v>155</v>
      </c>
      <c r="I53" s="43">
        <f>COUNTIF(J2:J43,"*DefinitionEquivalenceMatcher*")</f>
        <v>0</v>
      </c>
      <c r="L53" s="42" t="s">
        <v>155</v>
      </c>
      <c r="M53" s="43">
        <f>COUNTIF(N2:N43,"*DefinitionEquivalenceMatcher*")</f>
        <v>0</v>
      </c>
    </row>
    <row r="54" spans="4:13" x14ac:dyDescent="0.2">
      <c r="D54" s="42" t="s">
        <v>157</v>
      </c>
      <c r="E54" s="43">
        <f>COUNTIF(F2:F43,"*GraphEquivalenceMatcher*")</f>
        <v>0</v>
      </c>
      <c r="H54" s="42" t="s">
        <v>157</v>
      </c>
      <c r="I54" s="43">
        <f>COUNTIF(J2:J43,"*GraphEquivalenceMatcher*")</f>
        <v>0</v>
      </c>
      <c r="L54" s="42" t="s">
        <v>157</v>
      </c>
      <c r="M54" s="43">
        <f>COUNTIF(N2:N43,"*GraphEquivalenceMatcher*")</f>
        <v>0</v>
      </c>
    </row>
    <row r="56" spans="4:13" x14ac:dyDescent="0.2">
      <c r="D56" s="44" t="s">
        <v>158</v>
      </c>
      <c r="E56">
        <f>SUM(E46:E55)</f>
        <v>42</v>
      </c>
      <c r="H56" s="44" t="s">
        <v>158</v>
      </c>
      <c r="I56">
        <f>SUM(I46:I55)</f>
        <v>42</v>
      </c>
      <c r="L56" s="44" t="s">
        <v>158</v>
      </c>
      <c r="M56">
        <f>SUM(M46:M55)</f>
        <v>42</v>
      </c>
    </row>
  </sheetData>
  <mergeCells count="5">
    <mergeCell ref="A1:B1"/>
    <mergeCell ref="D1:F1"/>
    <mergeCell ref="H1:J1"/>
    <mergeCell ref="L1:N1"/>
    <mergeCell ref="P1:Q1"/>
  </mergeCells>
  <conditionalFormatting sqref="A2:A23 D2:D43">
    <cfRule type="duplicateValues" dxfId="11" priority="4"/>
  </conditionalFormatting>
  <conditionalFormatting sqref="A2:A23 H2:H43">
    <cfRule type="duplicateValues" dxfId="10" priority="3"/>
  </conditionalFormatting>
  <conditionalFormatting sqref="A2:A23 L2:L43">
    <cfRule type="duplicateValues" dxfId="9" priority="2"/>
  </conditionalFormatting>
  <conditionalFormatting sqref="A2:A23 P2:P10">
    <cfRule type="duplicateValues" dxfId="8" priority="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7277-9D94-9144-9283-F862EFA71A66}">
  <dimension ref="A1:Q31"/>
  <sheetViews>
    <sheetView topLeftCell="I1" workbookViewId="0">
      <selection activeCell="R46" sqref="R46"/>
    </sheetView>
  </sheetViews>
  <sheetFormatPr baseColWidth="10" defaultRowHeight="16" x14ac:dyDescent="0.2"/>
  <cols>
    <col min="1" max="1" width="28.6640625" bestFit="1" customWidth="1"/>
    <col min="3" max="3" width="10.83203125" style="11"/>
    <col min="4" max="4" width="28.6640625" bestFit="1" customWidth="1"/>
    <col min="5" max="5" width="18.83203125" bestFit="1" customWidth="1"/>
    <col min="6" max="6" width="35.1640625" bestFit="1" customWidth="1"/>
    <col min="8" max="8" width="28.6640625" bestFit="1" customWidth="1"/>
    <col min="10" max="10" width="33" bestFit="1" customWidth="1"/>
    <col min="12" max="12" width="28.6640625" bestFit="1" customWidth="1"/>
    <col min="14" max="14" width="33" bestFit="1" customWidth="1"/>
    <col min="16" max="16" width="25.5" bestFit="1" customWidth="1"/>
    <col min="17" max="17" width="18.83203125" bestFit="1" customWidth="1"/>
  </cols>
  <sheetData>
    <row r="1" spans="1:17" x14ac:dyDescent="0.2">
      <c r="A1" s="39" t="s">
        <v>60</v>
      </c>
      <c r="B1" s="39"/>
      <c r="D1" s="39" t="s">
        <v>61</v>
      </c>
      <c r="E1" s="39"/>
      <c r="F1" s="39"/>
      <c r="H1" s="39" t="s">
        <v>62</v>
      </c>
      <c r="I1" s="39"/>
      <c r="J1" s="39"/>
      <c r="L1" s="39" t="s">
        <v>63</v>
      </c>
      <c r="M1" s="39"/>
      <c r="N1" s="39"/>
      <c r="P1" s="39" t="s">
        <v>64</v>
      </c>
      <c r="Q1" s="39"/>
    </row>
    <row r="2" spans="1:17" x14ac:dyDescent="0.2">
      <c r="A2" t="s">
        <v>405</v>
      </c>
      <c r="B2" t="s">
        <v>9</v>
      </c>
      <c r="C2" s="11" t="s">
        <v>66</v>
      </c>
      <c r="D2" t="s">
        <v>260</v>
      </c>
      <c r="E2" t="s">
        <v>228</v>
      </c>
      <c r="F2" t="s">
        <v>406</v>
      </c>
      <c r="G2" s="11" t="s">
        <v>66</v>
      </c>
      <c r="H2" t="s">
        <v>67</v>
      </c>
      <c r="I2" t="s">
        <v>70</v>
      </c>
      <c r="J2" t="s">
        <v>407</v>
      </c>
      <c r="K2" s="11" t="s">
        <v>66</v>
      </c>
      <c r="L2" t="s">
        <v>260</v>
      </c>
      <c r="M2" t="s">
        <v>9</v>
      </c>
      <c r="N2" t="s">
        <v>408</v>
      </c>
      <c r="O2" s="11" t="s">
        <v>66</v>
      </c>
      <c r="P2" t="s">
        <v>67</v>
      </c>
      <c r="Q2" t="s">
        <v>70</v>
      </c>
    </row>
    <row r="3" spans="1:17" x14ac:dyDescent="0.2">
      <c r="A3" t="s">
        <v>409</v>
      </c>
      <c r="B3" t="s">
        <v>9</v>
      </c>
      <c r="C3" s="11" t="s">
        <v>66</v>
      </c>
      <c r="D3" t="s">
        <v>67</v>
      </c>
      <c r="E3" t="s">
        <v>410</v>
      </c>
      <c r="F3" t="s">
        <v>411</v>
      </c>
      <c r="G3" s="11" t="s">
        <v>66</v>
      </c>
      <c r="H3" t="s">
        <v>260</v>
      </c>
      <c r="I3" t="s">
        <v>9</v>
      </c>
      <c r="J3" t="s">
        <v>408</v>
      </c>
      <c r="K3" s="11" t="s">
        <v>66</v>
      </c>
      <c r="L3" t="s">
        <v>67</v>
      </c>
      <c r="M3" t="s">
        <v>72</v>
      </c>
      <c r="N3" t="s">
        <v>407</v>
      </c>
      <c r="O3" s="11" t="s">
        <v>66</v>
      </c>
      <c r="P3" t="s">
        <v>293</v>
      </c>
      <c r="Q3" t="s">
        <v>9</v>
      </c>
    </row>
    <row r="4" spans="1:17" x14ac:dyDescent="0.2">
      <c r="A4" t="s">
        <v>412</v>
      </c>
      <c r="B4" t="s">
        <v>9</v>
      </c>
      <c r="C4" s="11" t="s">
        <v>66</v>
      </c>
      <c r="D4" t="s">
        <v>84</v>
      </c>
      <c r="E4" t="s">
        <v>410</v>
      </c>
      <c r="F4" t="s">
        <v>413</v>
      </c>
      <c r="G4" s="11" t="s">
        <v>66</v>
      </c>
      <c r="H4" t="s">
        <v>269</v>
      </c>
      <c r="I4" t="s">
        <v>9</v>
      </c>
      <c r="J4" t="s">
        <v>414</v>
      </c>
      <c r="K4" s="11" t="s">
        <v>66</v>
      </c>
      <c r="L4" t="s">
        <v>269</v>
      </c>
      <c r="M4" t="s">
        <v>9</v>
      </c>
      <c r="N4" t="s">
        <v>414</v>
      </c>
      <c r="O4" s="11" t="s">
        <v>66</v>
      </c>
      <c r="P4" t="s">
        <v>78</v>
      </c>
      <c r="Q4" t="s">
        <v>9</v>
      </c>
    </row>
    <row r="5" spans="1:17" x14ac:dyDescent="0.2">
      <c r="A5" t="s">
        <v>336</v>
      </c>
      <c r="B5" t="s">
        <v>9</v>
      </c>
      <c r="D5" t="s">
        <v>118</v>
      </c>
      <c r="E5" t="s">
        <v>415</v>
      </c>
      <c r="F5" t="s">
        <v>416</v>
      </c>
      <c r="G5" s="11" t="s">
        <v>66</v>
      </c>
      <c r="H5" t="s">
        <v>84</v>
      </c>
      <c r="I5" t="s">
        <v>9</v>
      </c>
      <c r="J5" t="s">
        <v>417</v>
      </c>
      <c r="L5" t="s">
        <v>118</v>
      </c>
      <c r="M5" t="s">
        <v>9</v>
      </c>
      <c r="N5" t="s">
        <v>418</v>
      </c>
      <c r="O5" s="11" t="s">
        <v>66</v>
      </c>
      <c r="P5" t="s">
        <v>84</v>
      </c>
      <c r="Q5" t="s">
        <v>9</v>
      </c>
    </row>
    <row r="6" spans="1:17" x14ac:dyDescent="0.2">
      <c r="A6" t="s">
        <v>238</v>
      </c>
      <c r="B6" t="s">
        <v>9</v>
      </c>
      <c r="C6" s="11" t="s">
        <v>66</v>
      </c>
      <c r="D6" t="s">
        <v>269</v>
      </c>
      <c r="E6" t="s">
        <v>228</v>
      </c>
      <c r="F6" t="s">
        <v>419</v>
      </c>
      <c r="H6" t="s">
        <v>118</v>
      </c>
      <c r="I6" t="s">
        <v>9</v>
      </c>
      <c r="J6" t="s">
        <v>418</v>
      </c>
      <c r="K6" s="11" t="s">
        <v>66</v>
      </c>
      <c r="L6" t="s">
        <v>84</v>
      </c>
      <c r="M6" t="s">
        <v>420</v>
      </c>
      <c r="N6" t="s">
        <v>417</v>
      </c>
    </row>
    <row r="7" spans="1:17" x14ac:dyDescent="0.2">
      <c r="A7" t="s">
        <v>421</v>
      </c>
      <c r="B7" t="s">
        <v>9</v>
      </c>
      <c r="D7" t="s">
        <v>422</v>
      </c>
      <c r="E7" t="s">
        <v>415</v>
      </c>
      <c r="F7" t="s">
        <v>423</v>
      </c>
      <c r="H7" t="s">
        <v>422</v>
      </c>
      <c r="I7" t="s">
        <v>9</v>
      </c>
      <c r="J7" t="s">
        <v>424</v>
      </c>
      <c r="L7" t="s">
        <v>422</v>
      </c>
      <c r="M7" t="s">
        <v>9</v>
      </c>
      <c r="N7" t="s">
        <v>424</v>
      </c>
    </row>
    <row r="8" spans="1:17" x14ac:dyDescent="0.2">
      <c r="A8" t="s">
        <v>425</v>
      </c>
      <c r="B8" t="s">
        <v>9</v>
      </c>
      <c r="C8" s="11" t="s">
        <v>66</v>
      </c>
      <c r="D8" t="s">
        <v>298</v>
      </c>
      <c r="E8" t="s">
        <v>415</v>
      </c>
      <c r="F8" t="s">
        <v>426</v>
      </c>
      <c r="G8" s="11" t="s">
        <v>66</v>
      </c>
      <c r="H8" t="s">
        <v>298</v>
      </c>
      <c r="I8" t="s">
        <v>9</v>
      </c>
      <c r="J8" t="s">
        <v>427</v>
      </c>
      <c r="K8" s="11" t="s">
        <v>66</v>
      </c>
      <c r="L8" t="s">
        <v>298</v>
      </c>
      <c r="M8" t="s">
        <v>9</v>
      </c>
      <c r="N8" t="s">
        <v>427</v>
      </c>
    </row>
    <row r="9" spans="1:17" x14ac:dyDescent="0.2">
      <c r="A9" t="s">
        <v>320</v>
      </c>
      <c r="B9" t="s">
        <v>9</v>
      </c>
      <c r="D9" t="s">
        <v>180</v>
      </c>
      <c r="E9" t="s">
        <v>428</v>
      </c>
      <c r="F9" t="s">
        <v>429</v>
      </c>
      <c r="H9" t="s">
        <v>180</v>
      </c>
      <c r="I9" t="s">
        <v>9</v>
      </c>
      <c r="J9" t="s">
        <v>430</v>
      </c>
      <c r="L9" t="s">
        <v>180</v>
      </c>
      <c r="M9" t="s">
        <v>9</v>
      </c>
      <c r="N9" t="s">
        <v>430</v>
      </c>
    </row>
    <row r="10" spans="1:17" x14ac:dyDescent="0.2">
      <c r="A10" t="s">
        <v>293</v>
      </c>
      <c r="B10" t="s">
        <v>9</v>
      </c>
      <c r="D10" t="s">
        <v>431</v>
      </c>
      <c r="E10" t="s">
        <v>432</v>
      </c>
      <c r="F10" t="s">
        <v>433</v>
      </c>
      <c r="H10" t="s">
        <v>434</v>
      </c>
      <c r="I10" t="s">
        <v>9</v>
      </c>
      <c r="J10" t="s">
        <v>435</v>
      </c>
      <c r="L10" t="s">
        <v>434</v>
      </c>
      <c r="M10" t="s">
        <v>9</v>
      </c>
      <c r="N10" t="s">
        <v>435</v>
      </c>
    </row>
    <row r="11" spans="1:17" x14ac:dyDescent="0.2">
      <c r="A11" t="s">
        <v>436</v>
      </c>
      <c r="B11" t="s">
        <v>9</v>
      </c>
      <c r="D11" t="s">
        <v>434</v>
      </c>
      <c r="E11" t="s">
        <v>228</v>
      </c>
      <c r="F11" t="s">
        <v>437</v>
      </c>
      <c r="G11" s="11" t="s">
        <v>66</v>
      </c>
      <c r="H11" t="s">
        <v>320</v>
      </c>
      <c r="I11" t="s">
        <v>9</v>
      </c>
      <c r="J11" t="s">
        <v>438</v>
      </c>
      <c r="K11" s="11" t="s">
        <v>66</v>
      </c>
      <c r="L11" t="s">
        <v>320</v>
      </c>
      <c r="M11" t="s">
        <v>9</v>
      </c>
      <c r="N11" t="s">
        <v>438</v>
      </c>
    </row>
    <row r="12" spans="1:17" x14ac:dyDescent="0.2">
      <c r="A12" t="s">
        <v>439</v>
      </c>
      <c r="B12" t="s">
        <v>9</v>
      </c>
      <c r="D12" t="s">
        <v>381</v>
      </c>
      <c r="E12" t="s">
        <v>415</v>
      </c>
      <c r="F12" t="s">
        <v>440</v>
      </c>
      <c r="H12" t="s">
        <v>381</v>
      </c>
      <c r="I12" t="s">
        <v>9</v>
      </c>
      <c r="J12" t="s">
        <v>441</v>
      </c>
      <c r="L12" t="s">
        <v>381</v>
      </c>
      <c r="M12" t="s">
        <v>9</v>
      </c>
      <c r="N12" t="s">
        <v>441</v>
      </c>
    </row>
    <row r="13" spans="1:17" x14ac:dyDescent="0.2">
      <c r="A13" t="s">
        <v>442</v>
      </c>
      <c r="B13" t="s">
        <v>9</v>
      </c>
      <c r="C13" s="11" t="s">
        <v>66</v>
      </c>
      <c r="D13" t="s">
        <v>320</v>
      </c>
      <c r="E13" t="s">
        <v>443</v>
      </c>
      <c r="F13" t="s">
        <v>444</v>
      </c>
      <c r="G13" s="11" t="s">
        <v>66</v>
      </c>
      <c r="H13" t="s">
        <v>239</v>
      </c>
      <c r="I13" t="s">
        <v>9</v>
      </c>
      <c r="J13" t="s">
        <v>445</v>
      </c>
      <c r="K13" s="11" t="s">
        <v>66</v>
      </c>
      <c r="L13" t="s">
        <v>239</v>
      </c>
      <c r="M13" t="s">
        <v>9</v>
      </c>
      <c r="N13" t="s">
        <v>445</v>
      </c>
    </row>
    <row r="14" spans="1:17" x14ac:dyDescent="0.2">
      <c r="A14" t="s">
        <v>256</v>
      </c>
      <c r="B14" t="s">
        <v>9</v>
      </c>
      <c r="C14" s="11" t="s">
        <v>66</v>
      </c>
      <c r="D14" t="s">
        <v>78</v>
      </c>
      <c r="E14" t="s">
        <v>410</v>
      </c>
      <c r="F14" t="s">
        <v>446</v>
      </c>
      <c r="G14" s="11" t="s">
        <v>66</v>
      </c>
      <c r="H14" t="s">
        <v>78</v>
      </c>
      <c r="I14" t="s">
        <v>9</v>
      </c>
      <c r="J14" t="s">
        <v>447</v>
      </c>
      <c r="K14" s="11" t="s">
        <v>66</v>
      </c>
      <c r="L14" t="s">
        <v>78</v>
      </c>
      <c r="M14" t="s">
        <v>109</v>
      </c>
      <c r="N14" t="s">
        <v>447</v>
      </c>
    </row>
    <row r="15" spans="1:17" x14ac:dyDescent="0.2">
      <c r="A15" t="s">
        <v>269</v>
      </c>
      <c r="B15" t="s">
        <v>9</v>
      </c>
      <c r="C15" s="11" t="s">
        <v>66</v>
      </c>
      <c r="D15" t="s">
        <v>239</v>
      </c>
      <c r="E15" t="s">
        <v>228</v>
      </c>
      <c r="F15" t="s">
        <v>448</v>
      </c>
      <c r="G15" s="11" t="s">
        <v>66</v>
      </c>
      <c r="H15" t="s">
        <v>234</v>
      </c>
      <c r="I15" t="s">
        <v>9</v>
      </c>
      <c r="J15" t="s">
        <v>449</v>
      </c>
      <c r="K15" s="11" t="s">
        <v>66</v>
      </c>
      <c r="L15" t="s">
        <v>234</v>
      </c>
      <c r="M15" t="s">
        <v>9</v>
      </c>
      <c r="N15" t="s">
        <v>449</v>
      </c>
    </row>
    <row r="16" spans="1:17" x14ac:dyDescent="0.2">
      <c r="A16" t="s">
        <v>84</v>
      </c>
      <c r="B16" t="s">
        <v>9</v>
      </c>
      <c r="C16" s="11" t="s">
        <v>66</v>
      </c>
      <c r="D16" t="s">
        <v>234</v>
      </c>
      <c r="E16" t="s">
        <v>228</v>
      </c>
      <c r="F16" t="s">
        <v>450</v>
      </c>
      <c r="G16" s="11" t="s">
        <v>66</v>
      </c>
      <c r="H16" t="s">
        <v>293</v>
      </c>
      <c r="I16" t="s">
        <v>9</v>
      </c>
      <c r="J16" t="s">
        <v>451</v>
      </c>
      <c r="K16" s="11" t="s">
        <v>66</v>
      </c>
      <c r="L16" t="s">
        <v>293</v>
      </c>
      <c r="M16" t="s">
        <v>9</v>
      </c>
      <c r="N16" t="s">
        <v>451</v>
      </c>
    </row>
    <row r="17" spans="1:14" x14ac:dyDescent="0.2">
      <c r="A17" t="s">
        <v>260</v>
      </c>
      <c r="B17" t="s">
        <v>9</v>
      </c>
      <c r="C17" s="11" t="s">
        <v>66</v>
      </c>
      <c r="D17" t="s">
        <v>293</v>
      </c>
      <c r="E17" t="s">
        <v>410</v>
      </c>
      <c r="F17" t="s">
        <v>452</v>
      </c>
      <c r="G17" s="11" t="s">
        <v>66</v>
      </c>
      <c r="H17" t="s">
        <v>336</v>
      </c>
      <c r="I17" t="s">
        <v>9</v>
      </c>
      <c r="J17" t="s">
        <v>453</v>
      </c>
      <c r="K17" s="11" t="s">
        <v>66</v>
      </c>
      <c r="L17" t="s">
        <v>336</v>
      </c>
      <c r="M17" t="s">
        <v>9</v>
      </c>
      <c r="N17" t="s">
        <v>453</v>
      </c>
    </row>
    <row r="18" spans="1:14" x14ac:dyDescent="0.2">
      <c r="A18" t="s">
        <v>67</v>
      </c>
      <c r="B18" t="s">
        <v>9</v>
      </c>
      <c r="C18" s="11" t="s">
        <v>66</v>
      </c>
      <c r="D18" t="s">
        <v>336</v>
      </c>
      <c r="E18" t="s">
        <v>415</v>
      </c>
      <c r="F18" t="s">
        <v>454</v>
      </c>
    </row>
    <row r="19" spans="1:14" x14ac:dyDescent="0.2">
      <c r="A19" t="s">
        <v>455</v>
      </c>
      <c r="B19" t="s">
        <v>9</v>
      </c>
    </row>
    <row r="20" spans="1:14" x14ac:dyDescent="0.2">
      <c r="A20" t="s">
        <v>456</v>
      </c>
      <c r="B20" t="s">
        <v>9</v>
      </c>
    </row>
    <row r="21" spans="1:14" x14ac:dyDescent="0.2">
      <c r="A21" t="s">
        <v>239</v>
      </c>
      <c r="B21" t="s">
        <v>9</v>
      </c>
      <c r="D21" s="40" t="s">
        <v>144</v>
      </c>
      <c r="E21" s="41">
        <f>COUNTIF(F2:F18,"*ContextSubsumptionMatcher*")</f>
        <v>5</v>
      </c>
      <c r="H21" s="40" t="s">
        <v>144</v>
      </c>
      <c r="I21" s="41">
        <f>COUNTIF(J2:J17,"*ContextSubsumptionMatcher*")</f>
        <v>5</v>
      </c>
      <c r="L21" s="40" t="s">
        <v>144</v>
      </c>
      <c r="M21" s="41">
        <f>COUNTIF(N2:N17,"*ContextSubsumptionMatcher*")</f>
        <v>5</v>
      </c>
    </row>
    <row r="22" spans="1:14" x14ac:dyDescent="0.2">
      <c r="A22" t="s">
        <v>78</v>
      </c>
      <c r="B22" t="s">
        <v>9</v>
      </c>
      <c r="D22" s="40" t="s">
        <v>145</v>
      </c>
      <c r="E22" s="41">
        <f>COUNTIF(F2:F18,"CompoundMatcher*")</f>
        <v>5</v>
      </c>
      <c r="H22" s="40" t="s">
        <v>145</v>
      </c>
      <c r="I22" s="41">
        <f>COUNTIF(J2:J17,"CompoundMatcher*")</f>
        <v>5</v>
      </c>
      <c r="L22" s="40" t="s">
        <v>145</v>
      </c>
      <c r="M22" s="41">
        <f>COUNTIF(N2:N17,"CompoundMatcher*")</f>
        <v>5</v>
      </c>
    </row>
    <row r="23" spans="1:14" x14ac:dyDescent="0.2">
      <c r="A23" t="s">
        <v>234</v>
      </c>
      <c r="B23" t="s">
        <v>9</v>
      </c>
      <c r="D23" s="42" t="s">
        <v>147</v>
      </c>
      <c r="E23" s="43">
        <f>COUNTIF(F2:F18,"*WordEmbeddingMatcher*")</f>
        <v>5</v>
      </c>
      <c r="H23" s="42" t="s">
        <v>147</v>
      </c>
      <c r="I23" s="43">
        <f>COUNTIF(J2:J17,"*WordEmbeddingMatcher*")</f>
        <v>4</v>
      </c>
      <c r="L23" s="42" t="s">
        <v>147</v>
      </c>
      <c r="M23" s="43">
        <f>COUNTIF(N2:N17,"*WordEmbeddingMatcher*")</f>
        <v>4</v>
      </c>
    </row>
    <row r="24" spans="1:14" x14ac:dyDescent="0.2">
      <c r="A24" t="s">
        <v>252</v>
      </c>
      <c r="B24" t="s">
        <v>9</v>
      </c>
      <c r="D24" s="40" t="s">
        <v>149</v>
      </c>
      <c r="E24" s="41">
        <f>COUNTIF(F2:F18,"*LexicalSubsumptionMatcher*")</f>
        <v>1</v>
      </c>
      <c r="H24" s="40" t="s">
        <v>149</v>
      </c>
      <c r="I24" s="41">
        <f>COUNTIF(J2:J17,"*LexicalSubsumptionMatcher*")</f>
        <v>1</v>
      </c>
      <c r="L24" s="40" t="s">
        <v>149</v>
      </c>
      <c r="M24" s="41">
        <f>COUNTIF(N2:N17,"*LexicalSubsumptionMatcher*")</f>
        <v>1</v>
      </c>
    </row>
    <row r="25" spans="1:14" x14ac:dyDescent="0.2">
      <c r="A25" t="s">
        <v>457</v>
      </c>
      <c r="B25" t="s">
        <v>9</v>
      </c>
      <c r="D25" s="42" t="s">
        <v>151</v>
      </c>
      <c r="E25" s="43">
        <f>COUNTIF(F1:F17,"*LexicalEquivalenceMatcher*")</f>
        <v>1</v>
      </c>
      <c r="H25" s="42" t="s">
        <v>151</v>
      </c>
      <c r="I25" s="43">
        <f>COUNTIF(J1:J16,"*LexicalEquivalenceMatcher*")</f>
        <v>1</v>
      </c>
      <c r="L25" s="42" t="s">
        <v>151</v>
      </c>
      <c r="M25" s="43">
        <f>COUNTIF(N1:N16,"*LexicalEquivalenceMatcher*")</f>
        <v>1</v>
      </c>
    </row>
    <row r="26" spans="1:14" x14ac:dyDescent="0.2">
      <c r="A26" t="s">
        <v>458</v>
      </c>
      <c r="B26" t="s">
        <v>9</v>
      </c>
      <c r="D26" s="40" t="s">
        <v>150</v>
      </c>
      <c r="E26" s="41">
        <f>COUNTIF(F3:F19,"*DefinitionSubsumptionMatcher*")</f>
        <v>0</v>
      </c>
      <c r="H26" s="40" t="s">
        <v>150</v>
      </c>
      <c r="I26" s="41">
        <f>COUNTIF(J3:J18,"*DefinitionSubsumptionMatcher*")</f>
        <v>0</v>
      </c>
      <c r="L26" s="40" t="s">
        <v>150</v>
      </c>
      <c r="M26" s="41">
        <f>COUNTIF(N3:N18,"*DefinitionSubsumptionMatcher*")</f>
        <v>0</v>
      </c>
    </row>
    <row r="27" spans="1:14" x14ac:dyDescent="0.2">
      <c r="A27" t="s">
        <v>459</v>
      </c>
      <c r="B27" t="s">
        <v>9</v>
      </c>
      <c r="D27" s="42" t="s">
        <v>153</v>
      </c>
      <c r="E27" s="43">
        <f>COUNTIF(F2:F18,"*PropertyMatcher*")</f>
        <v>0</v>
      </c>
      <c r="H27" s="42" t="s">
        <v>153</v>
      </c>
      <c r="I27" s="43">
        <f>COUNTIF(J2:J17,"*PropertyMatcher*")</f>
        <v>0</v>
      </c>
      <c r="L27" s="42" t="s">
        <v>153</v>
      </c>
      <c r="M27" s="43">
        <f>COUNTIF(N2:N17,"*PropertyMatcher*")</f>
        <v>0</v>
      </c>
    </row>
    <row r="28" spans="1:14" x14ac:dyDescent="0.2">
      <c r="A28" t="s">
        <v>460</v>
      </c>
      <c r="B28" t="s">
        <v>9</v>
      </c>
      <c r="D28" s="42" t="s">
        <v>155</v>
      </c>
      <c r="E28" s="43">
        <f>COUNTIF(F2:F18,"*DefinitionEquivalenceMatcher*")</f>
        <v>0</v>
      </c>
      <c r="H28" s="42" t="s">
        <v>155</v>
      </c>
      <c r="I28" s="43">
        <f>COUNTIF(J2:J17,"*DefinitionEquivalenceMatcher*")</f>
        <v>0</v>
      </c>
      <c r="L28" s="42" t="s">
        <v>155</v>
      </c>
      <c r="M28" s="43">
        <f>COUNTIF(N2:N17,"*DefinitionEquivalenceMatcher*")</f>
        <v>0</v>
      </c>
    </row>
    <row r="29" spans="1:14" x14ac:dyDescent="0.2">
      <c r="A29" t="s">
        <v>461</v>
      </c>
      <c r="B29" t="s">
        <v>9</v>
      </c>
      <c r="D29" s="42" t="s">
        <v>157</v>
      </c>
      <c r="E29" s="43">
        <f>COUNTIF(F2:F18,"*GraphEquivalenceMatcher*")</f>
        <v>0</v>
      </c>
      <c r="H29" s="42" t="s">
        <v>157</v>
      </c>
      <c r="I29" s="43">
        <f>COUNTIF(J2:J17,"*GraphEquivalenceMatcher*")</f>
        <v>0</v>
      </c>
      <c r="L29" s="42" t="s">
        <v>157</v>
      </c>
      <c r="M29" s="43">
        <f>COUNTIF(N2:N17,"*GraphEquivalenceMatcher*")</f>
        <v>0</v>
      </c>
    </row>
    <row r="30" spans="1:14" x14ac:dyDescent="0.2">
      <c r="A30" t="s">
        <v>462</v>
      </c>
      <c r="B30" t="s">
        <v>9</v>
      </c>
    </row>
    <row r="31" spans="1:14" x14ac:dyDescent="0.2">
      <c r="A31" t="s">
        <v>298</v>
      </c>
      <c r="B31" t="s">
        <v>9</v>
      </c>
      <c r="D31" s="44" t="s">
        <v>158</v>
      </c>
      <c r="E31">
        <f>SUM(E21:E30)</f>
        <v>17</v>
      </c>
      <c r="H31" s="44" t="s">
        <v>158</v>
      </c>
      <c r="I31">
        <f>SUM(I21:I30)</f>
        <v>16</v>
      </c>
      <c r="L31" s="44" t="s">
        <v>158</v>
      </c>
      <c r="M31">
        <f>SUM(M21:M30)</f>
        <v>16</v>
      </c>
    </row>
  </sheetData>
  <mergeCells count="5">
    <mergeCell ref="A1:B1"/>
    <mergeCell ref="D1:F1"/>
    <mergeCell ref="H1:J1"/>
    <mergeCell ref="L1:N1"/>
    <mergeCell ref="P1:Q1"/>
  </mergeCells>
  <conditionalFormatting sqref="A2:A31 D2:D18">
    <cfRule type="duplicateValues" dxfId="7" priority="4"/>
  </conditionalFormatting>
  <conditionalFormatting sqref="A2:A31 H2:H17">
    <cfRule type="duplicateValues" dxfId="6" priority="3"/>
  </conditionalFormatting>
  <conditionalFormatting sqref="A2:A31 L2:L17">
    <cfRule type="duplicateValues" dxfId="5" priority="2"/>
  </conditionalFormatting>
  <conditionalFormatting sqref="A2:A31 P2:P5">
    <cfRule type="duplicateValues" dxfId="4" priority="1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1017-C833-FA46-A845-30B2735AD28A}">
  <dimension ref="A1:U71"/>
  <sheetViews>
    <sheetView topLeftCell="F45" zoomScale="94" workbookViewId="0">
      <selection activeCell="R46" sqref="R46"/>
    </sheetView>
  </sheetViews>
  <sheetFormatPr baseColWidth="10" defaultRowHeight="16" x14ac:dyDescent="0.2"/>
  <cols>
    <col min="1" max="1" width="29" bestFit="1" customWidth="1"/>
    <col min="4" max="4" width="10.83203125" style="11"/>
    <col min="5" max="5" width="29" bestFit="1" customWidth="1"/>
    <col min="6" max="6" width="20" bestFit="1" customWidth="1"/>
    <col min="7" max="7" width="36.1640625" bestFit="1" customWidth="1"/>
    <col min="8" max="8" width="7.33203125" customWidth="1"/>
    <col min="10" max="10" width="29" bestFit="1" customWidth="1"/>
    <col min="11" max="11" width="18.83203125" bestFit="1" customWidth="1"/>
    <col min="12" max="12" width="35.33203125" bestFit="1" customWidth="1"/>
    <col min="13" max="13" width="5.83203125" customWidth="1"/>
    <col min="15" max="15" width="29" bestFit="1" customWidth="1"/>
    <col min="16" max="16" width="18.83203125" bestFit="1" customWidth="1"/>
    <col min="17" max="17" width="36.33203125" bestFit="1" customWidth="1"/>
    <col min="18" max="18" width="7.33203125" customWidth="1"/>
    <col min="20" max="20" width="27" bestFit="1" customWidth="1"/>
  </cols>
  <sheetData>
    <row r="1" spans="1:21" x14ac:dyDescent="0.2">
      <c r="A1" s="39" t="s">
        <v>60</v>
      </c>
      <c r="B1" s="39"/>
      <c r="C1" s="11"/>
      <c r="E1" s="39" t="s">
        <v>61</v>
      </c>
      <c r="F1" s="39"/>
      <c r="G1" s="39"/>
      <c r="H1" s="11"/>
      <c r="J1" s="39" t="s">
        <v>62</v>
      </c>
      <c r="K1" s="39"/>
      <c r="L1" s="39"/>
      <c r="M1" s="11"/>
      <c r="O1" s="39" t="s">
        <v>63</v>
      </c>
      <c r="P1" s="39"/>
      <c r="Q1" s="39"/>
      <c r="R1" s="11"/>
      <c r="T1" s="39" t="s">
        <v>64</v>
      </c>
      <c r="U1" s="39"/>
    </row>
    <row r="2" spans="1:21" x14ac:dyDescent="0.2">
      <c r="A2" s="11"/>
      <c r="B2" s="11"/>
      <c r="C2" s="11"/>
      <c r="E2" s="11"/>
      <c r="F2" s="11"/>
      <c r="G2" s="11"/>
      <c r="H2" s="11"/>
      <c r="J2" s="11"/>
      <c r="K2" s="11"/>
      <c r="L2" s="11"/>
      <c r="M2" s="11"/>
      <c r="O2" s="11"/>
      <c r="P2" s="11"/>
      <c r="Q2" s="11"/>
      <c r="R2" s="11"/>
      <c r="T2" s="11"/>
      <c r="U2" s="11"/>
    </row>
    <row r="3" spans="1:21" x14ac:dyDescent="0.2">
      <c r="A3" t="s">
        <v>238</v>
      </c>
      <c r="B3" t="s">
        <v>9</v>
      </c>
      <c r="E3" t="s">
        <v>422</v>
      </c>
      <c r="F3" t="s">
        <v>463</v>
      </c>
      <c r="G3" t="s">
        <v>464</v>
      </c>
      <c r="J3" t="s">
        <v>422</v>
      </c>
      <c r="K3" t="s">
        <v>9</v>
      </c>
      <c r="L3" t="s">
        <v>465</v>
      </c>
      <c r="N3" s="11" t="s">
        <v>66</v>
      </c>
      <c r="O3" t="s">
        <v>293</v>
      </c>
      <c r="P3" t="s">
        <v>9</v>
      </c>
      <c r="Q3" t="s">
        <v>466</v>
      </c>
      <c r="S3" s="11" t="s">
        <v>66</v>
      </c>
      <c r="T3" t="s">
        <v>467</v>
      </c>
      <c r="U3" t="s">
        <v>9</v>
      </c>
    </row>
    <row r="4" spans="1:21" x14ac:dyDescent="0.2">
      <c r="A4" t="s">
        <v>313</v>
      </c>
      <c r="B4" t="s">
        <v>9</v>
      </c>
      <c r="E4" t="s">
        <v>397</v>
      </c>
      <c r="F4" t="s">
        <v>463</v>
      </c>
      <c r="G4" t="s">
        <v>468</v>
      </c>
      <c r="J4" t="s">
        <v>397</v>
      </c>
      <c r="K4" t="s">
        <v>9</v>
      </c>
      <c r="L4" t="s">
        <v>469</v>
      </c>
      <c r="N4" s="11" t="s">
        <v>66</v>
      </c>
      <c r="O4" t="s">
        <v>470</v>
      </c>
      <c r="P4" t="s">
        <v>9</v>
      </c>
      <c r="Q4" t="s">
        <v>471</v>
      </c>
      <c r="S4" s="11" t="s">
        <v>66</v>
      </c>
      <c r="T4" t="s">
        <v>472</v>
      </c>
      <c r="U4" t="s">
        <v>9</v>
      </c>
    </row>
    <row r="5" spans="1:21" x14ac:dyDescent="0.2">
      <c r="A5" t="s">
        <v>473</v>
      </c>
      <c r="B5" t="s">
        <v>9</v>
      </c>
      <c r="E5" t="s">
        <v>118</v>
      </c>
      <c r="F5" t="s">
        <v>463</v>
      </c>
      <c r="G5" t="s">
        <v>474</v>
      </c>
      <c r="J5" t="s">
        <v>118</v>
      </c>
      <c r="K5" t="s">
        <v>9</v>
      </c>
      <c r="L5" t="s">
        <v>475</v>
      </c>
      <c r="N5" s="11" t="s">
        <v>66</v>
      </c>
      <c r="O5" t="s">
        <v>467</v>
      </c>
      <c r="P5" t="s">
        <v>476</v>
      </c>
      <c r="Q5" t="s">
        <v>477</v>
      </c>
      <c r="S5" s="11" t="s">
        <v>66</v>
      </c>
      <c r="T5" t="s">
        <v>478</v>
      </c>
      <c r="U5" t="s">
        <v>9</v>
      </c>
    </row>
    <row r="6" spans="1:21" x14ac:dyDescent="0.2">
      <c r="A6" t="s">
        <v>239</v>
      </c>
      <c r="B6" t="s">
        <v>9</v>
      </c>
      <c r="D6" s="11" t="s">
        <v>66</v>
      </c>
      <c r="E6" t="s">
        <v>479</v>
      </c>
      <c r="F6" t="s">
        <v>463</v>
      </c>
      <c r="G6" t="s">
        <v>480</v>
      </c>
      <c r="I6" s="11" t="s">
        <v>66</v>
      </c>
      <c r="J6" t="s">
        <v>479</v>
      </c>
      <c r="K6" t="s">
        <v>9</v>
      </c>
      <c r="L6" t="s">
        <v>481</v>
      </c>
      <c r="N6" s="11" t="s">
        <v>66</v>
      </c>
      <c r="O6" t="s">
        <v>434</v>
      </c>
      <c r="P6" t="s">
        <v>9</v>
      </c>
      <c r="Q6" t="s">
        <v>482</v>
      </c>
      <c r="S6" s="11" t="s">
        <v>66</v>
      </c>
      <c r="T6" t="s">
        <v>67</v>
      </c>
      <c r="U6" t="s">
        <v>70</v>
      </c>
    </row>
    <row r="7" spans="1:21" x14ac:dyDescent="0.2">
      <c r="A7" t="s">
        <v>234</v>
      </c>
      <c r="B7" t="s">
        <v>9</v>
      </c>
      <c r="E7" t="s">
        <v>381</v>
      </c>
      <c r="F7" t="s">
        <v>463</v>
      </c>
      <c r="G7" t="s">
        <v>483</v>
      </c>
      <c r="J7" t="s">
        <v>381</v>
      </c>
      <c r="K7" t="s">
        <v>9</v>
      </c>
      <c r="L7" t="s">
        <v>484</v>
      </c>
      <c r="O7" t="s">
        <v>381</v>
      </c>
      <c r="P7" t="s">
        <v>9</v>
      </c>
      <c r="Q7" t="s">
        <v>484</v>
      </c>
      <c r="S7" s="11" t="s">
        <v>66</v>
      </c>
      <c r="T7" t="s">
        <v>473</v>
      </c>
      <c r="U7" t="s">
        <v>9</v>
      </c>
    </row>
    <row r="8" spans="1:21" x14ac:dyDescent="0.2">
      <c r="A8" t="s">
        <v>260</v>
      </c>
      <c r="B8" t="s">
        <v>9</v>
      </c>
      <c r="E8" t="s">
        <v>125</v>
      </c>
      <c r="F8" t="s">
        <v>463</v>
      </c>
      <c r="G8" t="s">
        <v>485</v>
      </c>
      <c r="I8" s="11" t="s">
        <v>66</v>
      </c>
      <c r="J8" t="s">
        <v>478</v>
      </c>
      <c r="K8" t="s">
        <v>9</v>
      </c>
      <c r="L8" t="s">
        <v>486</v>
      </c>
      <c r="N8" s="11" t="s">
        <v>66</v>
      </c>
      <c r="O8" t="s">
        <v>320</v>
      </c>
      <c r="P8" t="s">
        <v>9</v>
      </c>
      <c r="Q8" t="s">
        <v>487</v>
      </c>
      <c r="S8" s="11" t="s">
        <v>66</v>
      </c>
      <c r="T8" t="s">
        <v>190</v>
      </c>
      <c r="U8" t="s">
        <v>9</v>
      </c>
    </row>
    <row r="9" spans="1:21" x14ac:dyDescent="0.2">
      <c r="A9" t="s">
        <v>412</v>
      </c>
      <c r="B9" t="s">
        <v>9</v>
      </c>
      <c r="D9" s="11" t="s">
        <v>66</v>
      </c>
      <c r="E9" t="s">
        <v>488</v>
      </c>
      <c r="F9" t="s">
        <v>489</v>
      </c>
      <c r="G9" t="s">
        <v>490</v>
      </c>
      <c r="J9" t="s">
        <v>125</v>
      </c>
      <c r="K9" t="s">
        <v>9</v>
      </c>
      <c r="L9" t="s">
        <v>491</v>
      </c>
      <c r="O9" t="s">
        <v>397</v>
      </c>
      <c r="P9" t="s">
        <v>9</v>
      </c>
      <c r="Q9" t="s">
        <v>469</v>
      </c>
      <c r="S9" s="11" t="s">
        <v>66</v>
      </c>
      <c r="T9" t="s">
        <v>293</v>
      </c>
      <c r="U9" t="s">
        <v>9</v>
      </c>
    </row>
    <row r="10" spans="1:21" x14ac:dyDescent="0.2">
      <c r="A10" t="s">
        <v>434</v>
      </c>
      <c r="B10" t="s">
        <v>9</v>
      </c>
      <c r="D10" s="11" t="s">
        <v>66</v>
      </c>
      <c r="E10" t="s">
        <v>458</v>
      </c>
      <c r="F10" t="s">
        <v>489</v>
      </c>
      <c r="G10" t="s">
        <v>492</v>
      </c>
      <c r="I10" s="11" t="s">
        <v>66</v>
      </c>
      <c r="J10" t="s">
        <v>493</v>
      </c>
      <c r="K10" t="s">
        <v>9</v>
      </c>
      <c r="L10" t="s">
        <v>494</v>
      </c>
      <c r="N10" s="11" t="s">
        <v>66</v>
      </c>
      <c r="O10" t="s">
        <v>313</v>
      </c>
      <c r="P10" t="s">
        <v>9</v>
      </c>
      <c r="Q10" t="s">
        <v>495</v>
      </c>
      <c r="S10" s="11" t="s">
        <v>66</v>
      </c>
      <c r="T10" t="s">
        <v>84</v>
      </c>
      <c r="U10" t="s">
        <v>9</v>
      </c>
    </row>
    <row r="11" spans="1:21" x14ac:dyDescent="0.2">
      <c r="A11" t="s">
        <v>190</v>
      </c>
      <c r="B11" t="s">
        <v>9</v>
      </c>
      <c r="D11" s="11" t="s">
        <v>66</v>
      </c>
      <c r="E11" t="s">
        <v>467</v>
      </c>
      <c r="F11" t="s">
        <v>489</v>
      </c>
      <c r="G11" t="s">
        <v>496</v>
      </c>
      <c r="I11" s="11" t="s">
        <v>66</v>
      </c>
      <c r="J11" t="s">
        <v>497</v>
      </c>
      <c r="K11" t="s">
        <v>9</v>
      </c>
      <c r="L11" t="s">
        <v>498</v>
      </c>
      <c r="N11" s="11" t="s">
        <v>66</v>
      </c>
      <c r="O11" t="s">
        <v>456</v>
      </c>
      <c r="P11" t="s">
        <v>9</v>
      </c>
      <c r="Q11" t="s">
        <v>499</v>
      </c>
      <c r="S11" s="11" t="s">
        <v>66</v>
      </c>
      <c r="T11" t="s">
        <v>163</v>
      </c>
      <c r="U11" t="s">
        <v>9</v>
      </c>
    </row>
    <row r="12" spans="1:21" x14ac:dyDescent="0.2">
      <c r="A12" t="s">
        <v>246</v>
      </c>
      <c r="B12" t="s">
        <v>9</v>
      </c>
      <c r="D12" s="11" t="s">
        <v>66</v>
      </c>
      <c r="E12" t="s">
        <v>456</v>
      </c>
      <c r="F12" t="s">
        <v>489</v>
      </c>
      <c r="G12" t="s">
        <v>500</v>
      </c>
      <c r="I12" s="11" t="s">
        <v>66</v>
      </c>
      <c r="J12" t="s">
        <v>488</v>
      </c>
      <c r="K12" t="s">
        <v>9</v>
      </c>
      <c r="L12" t="s">
        <v>501</v>
      </c>
      <c r="O12" t="s">
        <v>302</v>
      </c>
      <c r="P12" t="s">
        <v>9</v>
      </c>
      <c r="Q12" t="s">
        <v>502</v>
      </c>
      <c r="S12" s="11" t="s">
        <v>66</v>
      </c>
      <c r="T12" t="s">
        <v>493</v>
      </c>
      <c r="U12" t="s">
        <v>9</v>
      </c>
    </row>
    <row r="13" spans="1:21" x14ac:dyDescent="0.2">
      <c r="A13" t="s">
        <v>503</v>
      </c>
      <c r="B13" t="s">
        <v>9</v>
      </c>
      <c r="D13" s="11" t="s">
        <v>66</v>
      </c>
      <c r="E13" t="s">
        <v>269</v>
      </c>
      <c r="F13" t="s">
        <v>489</v>
      </c>
      <c r="G13" t="s">
        <v>504</v>
      </c>
      <c r="I13" s="11" t="s">
        <v>66</v>
      </c>
      <c r="J13" t="s">
        <v>458</v>
      </c>
      <c r="K13" t="s">
        <v>9</v>
      </c>
      <c r="L13" t="s">
        <v>505</v>
      </c>
      <c r="N13" s="11" t="s">
        <v>66</v>
      </c>
      <c r="O13" t="s">
        <v>488</v>
      </c>
      <c r="P13" t="s">
        <v>9</v>
      </c>
      <c r="Q13" t="s">
        <v>501</v>
      </c>
      <c r="S13" s="11" t="s">
        <v>66</v>
      </c>
      <c r="T13" t="s">
        <v>497</v>
      </c>
      <c r="U13" t="s">
        <v>9</v>
      </c>
    </row>
    <row r="14" spans="1:21" x14ac:dyDescent="0.2">
      <c r="A14" t="s">
        <v>478</v>
      </c>
      <c r="B14" t="s">
        <v>9</v>
      </c>
      <c r="D14" s="11" t="s">
        <v>66</v>
      </c>
      <c r="E14" t="s">
        <v>506</v>
      </c>
      <c r="F14" t="s">
        <v>489</v>
      </c>
      <c r="G14" t="s">
        <v>507</v>
      </c>
      <c r="I14" s="11" t="s">
        <v>66</v>
      </c>
      <c r="J14" t="s">
        <v>467</v>
      </c>
      <c r="K14" t="s">
        <v>9</v>
      </c>
      <c r="L14" t="s">
        <v>477</v>
      </c>
      <c r="N14" s="11" t="s">
        <v>66</v>
      </c>
      <c r="O14" t="s">
        <v>269</v>
      </c>
      <c r="P14" t="s">
        <v>9</v>
      </c>
      <c r="Q14" t="s">
        <v>508</v>
      </c>
      <c r="S14" s="11" t="s">
        <v>66</v>
      </c>
      <c r="T14" t="s">
        <v>503</v>
      </c>
      <c r="U14" t="s">
        <v>9</v>
      </c>
    </row>
    <row r="15" spans="1:21" x14ac:dyDescent="0.2">
      <c r="A15" t="s">
        <v>506</v>
      </c>
      <c r="B15" t="s">
        <v>9</v>
      </c>
      <c r="D15" s="11" t="s">
        <v>66</v>
      </c>
      <c r="E15" t="s">
        <v>225</v>
      </c>
      <c r="F15" t="s">
        <v>489</v>
      </c>
      <c r="G15" t="s">
        <v>509</v>
      </c>
      <c r="I15" s="11" t="s">
        <v>66</v>
      </c>
      <c r="J15" t="s">
        <v>456</v>
      </c>
      <c r="K15" t="s">
        <v>9</v>
      </c>
      <c r="L15" t="s">
        <v>499</v>
      </c>
      <c r="N15" s="11" t="s">
        <v>66</v>
      </c>
      <c r="O15" t="s">
        <v>84</v>
      </c>
      <c r="P15" t="s">
        <v>420</v>
      </c>
      <c r="Q15" t="s">
        <v>510</v>
      </c>
      <c r="S15" s="11" t="s">
        <v>66</v>
      </c>
      <c r="T15" t="s">
        <v>78</v>
      </c>
      <c r="U15" t="s">
        <v>9</v>
      </c>
    </row>
    <row r="16" spans="1:21" x14ac:dyDescent="0.2">
      <c r="A16" t="s">
        <v>436</v>
      </c>
      <c r="B16" t="s">
        <v>9</v>
      </c>
      <c r="D16" s="11" t="s">
        <v>66</v>
      </c>
      <c r="E16" t="s">
        <v>511</v>
      </c>
      <c r="F16" t="s">
        <v>489</v>
      </c>
      <c r="G16" t="s">
        <v>512</v>
      </c>
      <c r="I16" s="11" t="s">
        <v>66</v>
      </c>
      <c r="J16" t="s">
        <v>269</v>
      </c>
      <c r="K16" t="s">
        <v>9</v>
      </c>
      <c r="L16" t="s">
        <v>508</v>
      </c>
      <c r="O16" t="s">
        <v>118</v>
      </c>
      <c r="P16" t="s">
        <v>9</v>
      </c>
      <c r="Q16" t="s">
        <v>475</v>
      </c>
      <c r="S16" s="11" t="s">
        <v>66</v>
      </c>
      <c r="T16" t="s">
        <v>513</v>
      </c>
      <c r="U16" t="s">
        <v>9</v>
      </c>
    </row>
    <row r="17" spans="1:21" x14ac:dyDescent="0.2">
      <c r="A17" t="s">
        <v>470</v>
      </c>
      <c r="B17" t="s">
        <v>9</v>
      </c>
      <c r="D17" s="11" t="s">
        <v>66</v>
      </c>
      <c r="E17" t="s">
        <v>263</v>
      </c>
      <c r="F17" t="s">
        <v>489</v>
      </c>
      <c r="G17" t="s">
        <v>514</v>
      </c>
      <c r="I17" s="11" t="s">
        <v>66</v>
      </c>
      <c r="J17" t="s">
        <v>506</v>
      </c>
      <c r="K17" t="s">
        <v>9</v>
      </c>
      <c r="L17" t="s">
        <v>515</v>
      </c>
      <c r="N17" s="11" t="s">
        <v>66</v>
      </c>
      <c r="O17" t="s">
        <v>458</v>
      </c>
      <c r="P17" t="s">
        <v>9</v>
      </c>
      <c r="Q17" t="s">
        <v>505</v>
      </c>
      <c r="S17" s="11" t="s">
        <v>66</v>
      </c>
      <c r="T17" t="s">
        <v>174</v>
      </c>
      <c r="U17" t="s">
        <v>9</v>
      </c>
    </row>
    <row r="18" spans="1:21" x14ac:dyDescent="0.2">
      <c r="A18" t="s">
        <v>460</v>
      </c>
      <c r="B18" t="s">
        <v>9</v>
      </c>
      <c r="D18" s="11" t="s">
        <v>66</v>
      </c>
      <c r="E18" t="s">
        <v>246</v>
      </c>
      <c r="F18" t="s">
        <v>489</v>
      </c>
      <c r="G18" t="s">
        <v>516</v>
      </c>
      <c r="I18" s="11" t="s">
        <v>66</v>
      </c>
      <c r="J18" t="s">
        <v>225</v>
      </c>
      <c r="K18" t="s">
        <v>9</v>
      </c>
      <c r="L18" t="s">
        <v>517</v>
      </c>
      <c r="N18" s="11" t="s">
        <v>66</v>
      </c>
      <c r="O18" t="s">
        <v>289</v>
      </c>
      <c r="P18" t="s">
        <v>9</v>
      </c>
      <c r="Q18" t="s">
        <v>518</v>
      </c>
      <c r="S18" s="11" t="s">
        <v>66</v>
      </c>
      <c r="T18" t="s">
        <v>89</v>
      </c>
      <c r="U18" t="s">
        <v>9</v>
      </c>
    </row>
    <row r="19" spans="1:21" x14ac:dyDescent="0.2">
      <c r="A19" t="s">
        <v>472</v>
      </c>
      <c r="B19" t="s">
        <v>9</v>
      </c>
      <c r="D19" s="11" t="s">
        <v>66</v>
      </c>
      <c r="E19" t="s">
        <v>434</v>
      </c>
      <c r="F19" t="s">
        <v>489</v>
      </c>
      <c r="G19" t="s">
        <v>519</v>
      </c>
      <c r="I19" s="11" t="s">
        <v>66</v>
      </c>
      <c r="J19" t="s">
        <v>511</v>
      </c>
      <c r="K19" t="s">
        <v>9</v>
      </c>
      <c r="L19" t="s">
        <v>520</v>
      </c>
      <c r="O19" t="s">
        <v>422</v>
      </c>
      <c r="P19" t="s">
        <v>9</v>
      </c>
      <c r="Q19" t="s">
        <v>465</v>
      </c>
    </row>
    <row r="20" spans="1:21" x14ac:dyDescent="0.2">
      <c r="A20" t="s">
        <v>442</v>
      </c>
      <c r="B20" t="s">
        <v>9</v>
      </c>
      <c r="D20" s="11" t="s">
        <v>66</v>
      </c>
      <c r="E20" t="s">
        <v>234</v>
      </c>
      <c r="F20" t="s">
        <v>489</v>
      </c>
      <c r="G20" t="s">
        <v>521</v>
      </c>
      <c r="I20" s="11" t="s">
        <v>66</v>
      </c>
      <c r="J20" t="s">
        <v>263</v>
      </c>
      <c r="K20" t="s">
        <v>9</v>
      </c>
      <c r="L20" t="s">
        <v>522</v>
      </c>
      <c r="N20" s="11" t="s">
        <v>66</v>
      </c>
      <c r="O20" t="s">
        <v>506</v>
      </c>
      <c r="P20" t="s">
        <v>9</v>
      </c>
      <c r="Q20" t="s">
        <v>515</v>
      </c>
    </row>
    <row r="21" spans="1:21" x14ac:dyDescent="0.2">
      <c r="A21" t="s">
        <v>289</v>
      </c>
      <c r="B21" t="s">
        <v>9</v>
      </c>
      <c r="D21" s="11" t="s">
        <v>66</v>
      </c>
      <c r="E21" t="s">
        <v>239</v>
      </c>
      <c r="F21" t="s">
        <v>489</v>
      </c>
      <c r="G21" t="s">
        <v>523</v>
      </c>
      <c r="I21" s="11" t="s">
        <v>66</v>
      </c>
      <c r="J21" t="s">
        <v>246</v>
      </c>
      <c r="K21" t="s">
        <v>9</v>
      </c>
      <c r="L21" t="s">
        <v>524</v>
      </c>
      <c r="N21" s="11" t="s">
        <v>66</v>
      </c>
      <c r="O21" t="s">
        <v>174</v>
      </c>
      <c r="P21" t="s">
        <v>178</v>
      </c>
      <c r="Q21" t="s">
        <v>525</v>
      </c>
    </row>
    <row r="22" spans="1:21" x14ac:dyDescent="0.2">
      <c r="A22" t="s">
        <v>513</v>
      </c>
      <c r="B22" t="s">
        <v>9</v>
      </c>
      <c r="D22" s="11" t="s">
        <v>66</v>
      </c>
      <c r="E22" t="s">
        <v>478</v>
      </c>
      <c r="F22" t="s">
        <v>489</v>
      </c>
      <c r="G22" t="s">
        <v>526</v>
      </c>
      <c r="I22" s="11" t="s">
        <v>66</v>
      </c>
      <c r="J22" t="s">
        <v>434</v>
      </c>
      <c r="K22" t="s">
        <v>9</v>
      </c>
      <c r="L22" t="s">
        <v>482</v>
      </c>
      <c r="N22" s="11" t="s">
        <v>66</v>
      </c>
      <c r="O22" t="s">
        <v>246</v>
      </c>
      <c r="P22" t="s">
        <v>9</v>
      </c>
      <c r="Q22" t="s">
        <v>524</v>
      </c>
    </row>
    <row r="23" spans="1:21" x14ac:dyDescent="0.2">
      <c r="A23" t="s">
        <v>269</v>
      </c>
      <c r="B23" t="s">
        <v>9</v>
      </c>
      <c r="D23" s="11" t="s">
        <v>66</v>
      </c>
      <c r="E23" t="s">
        <v>472</v>
      </c>
      <c r="F23" t="s">
        <v>489</v>
      </c>
      <c r="G23" t="s">
        <v>527</v>
      </c>
      <c r="I23" s="11" t="s">
        <v>66</v>
      </c>
      <c r="J23" t="s">
        <v>234</v>
      </c>
      <c r="K23" t="s">
        <v>9</v>
      </c>
      <c r="L23" t="s">
        <v>528</v>
      </c>
      <c r="O23" t="s">
        <v>138</v>
      </c>
      <c r="P23" t="s">
        <v>9</v>
      </c>
      <c r="Q23" t="s">
        <v>529</v>
      </c>
    </row>
    <row r="24" spans="1:21" x14ac:dyDescent="0.2">
      <c r="A24" t="s">
        <v>530</v>
      </c>
      <c r="B24" t="s">
        <v>9</v>
      </c>
      <c r="D24" s="11" t="s">
        <v>66</v>
      </c>
      <c r="E24" t="s">
        <v>531</v>
      </c>
      <c r="F24" t="s">
        <v>489</v>
      </c>
      <c r="G24" t="s">
        <v>532</v>
      </c>
      <c r="I24" s="11" t="s">
        <v>66</v>
      </c>
      <c r="J24" t="s">
        <v>239</v>
      </c>
      <c r="K24" t="s">
        <v>9</v>
      </c>
      <c r="L24" t="s">
        <v>533</v>
      </c>
      <c r="O24" t="s">
        <v>534</v>
      </c>
      <c r="P24" t="s">
        <v>535</v>
      </c>
      <c r="Q24" t="s">
        <v>536</v>
      </c>
    </row>
    <row r="25" spans="1:21" x14ac:dyDescent="0.2">
      <c r="A25" t="s">
        <v>488</v>
      </c>
      <c r="B25" t="s">
        <v>9</v>
      </c>
      <c r="D25" s="11" t="s">
        <v>66</v>
      </c>
      <c r="E25" t="s">
        <v>473</v>
      </c>
      <c r="F25" t="s">
        <v>489</v>
      </c>
      <c r="G25" t="s">
        <v>537</v>
      </c>
      <c r="I25" s="11" t="s">
        <v>66</v>
      </c>
      <c r="J25" t="s">
        <v>472</v>
      </c>
      <c r="K25" t="s">
        <v>9</v>
      </c>
      <c r="L25" t="s">
        <v>538</v>
      </c>
      <c r="N25" s="11" t="s">
        <v>66</v>
      </c>
      <c r="O25" t="s">
        <v>472</v>
      </c>
      <c r="P25" t="s">
        <v>539</v>
      </c>
      <c r="Q25" t="s">
        <v>540</v>
      </c>
    </row>
    <row r="26" spans="1:21" x14ac:dyDescent="0.2">
      <c r="A26" t="s">
        <v>409</v>
      </c>
      <c r="B26" t="s">
        <v>9</v>
      </c>
      <c r="D26" s="11" t="s">
        <v>66</v>
      </c>
      <c r="E26" t="s">
        <v>470</v>
      </c>
      <c r="F26" t="s">
        <v>489</v>
      </c>
      <c r="G26" t="s">
        <v>541</v>
      </c>
      <c r="I26" s="11" t="s">
        <v>66</v>
      </c>
      <c r="J26" t="s">
        <v>531</v>
      </c>
      <c r="K26" t="s">
        <v>9</v>
      </c>
      <c r="L26" t="s">
        <v>542</v>
      </c>
      <c r="N26" s="11" t="s">
        <v>66</v>
      </c>
      <c r="O26" t="s">
        <v>543</v>
      </c>
      <c r="P26" t="s">
        <v>544</v>
      </c>
      <c r="Q26" t="s">
        <v>545</v>
      </c>
    </row>
    <row r="27" spans="1:21" x14ac:dyDescent="0.2">
      <c r="A27" t="s">
        <v>546</v>
      </c>
      <c r="B27" t="s">
        <v>9</v>
      </c>
      <c r="D27" s="11" t="s">
        <v>66</v>
      </c>
      <c r="E27" t="s">
        <v>256</v>
      </c>
      <c r="F27" t="s">
        <v>489</v>
      </c>
      <c r="G27" t="s">
        <v>547</v>
      </c>
      <c r="I27" s="11" t="s">
        <v>66</v>
      </c>
      <c r="J27" t="s">
        <v>473</v>
      </c>
      <c r="K27" t="s">
        <v>9</v>
      </c>
      <c r="L27" t="s">
        <v>548</v>
      </c>
      <c r="N27" s="11" t="s">
        <v>66</v>
      </c>
      <c r="O27" t="s">
        <v>511</v>
      </c>
      <c r="P27" t="s">
        <v>9</v>
      </c>
      <c r="Q27" t="s">
        <v>520</v>
      </c>
    </row>
    <row r="28" spans="1:21" x14ac:dyDescent="0.2">
      <c r="A28" t="s">
        <v>78</v>
      </c>
      <c r="B28" t="s">
        <v>9</v>
      </c>
      <c r="D28" s="11" t="s">
        <v>66</v>
      </c>
      <c r="E28" t="s">
        <v>238</v>
      </c>
      <c r="F28" t="s">
        <v>489</v>
      </c>
      <c r="G28" t="s">
        <v>549</v>
      </c>
      <c r="I28" s="11" t="s">
        <v>66</v>
      </c>
      <c r="J28" t="s">
        <v>470</v>
      </c>
      <c r="K28" t="s">
        <v>9</v>
      </c>
      <c r="L28" t="s">
        <v>471</v>
      </c>
      <c r="N28" s="11" t="s">
        <v>66</v>
      </c>
      <c r="O28" t="s">
        <v>479</v>
      </c>
      <c r="P28" t="s">
        <v>9</v>
      </c>
      <c r="Q28" t="s">
        <v>481</v>
      </c>
    </row>
    <row r="29" spans="1:21" x14ac:dyDescent="0.2">
      <c r="A29" t="s">
        <v>67</v>
      </c>
      <c r="B29" t="s">
        <v>9</v>
      </c>
      <c r="D29" s="11" t="s">
        <v>66</v>
      </c>
      <c r="E29" t="s">
        <v>550</v>
      </c>
      <c r="F29" t="s">
        <v>489</v>
      </c>
      <c r="G29" t="s">
        <v>551</v>
      </c>
      <c r="I29" s="11" t="s">
        <v>66</v>
      </c>
      <c r="J29" t="s">
        <v>256</v>
      </c>
      <c r="K29" t="s">
        <v>9</v>
      </c>
      <c r="L29" t="s">
        <v>552</v>
      </c>
      <c r="N29" s="11" t="s">
        <v>66</v>
      </c>
      <c r="O29" t="s">
        <v>67</v>
      </c>
      <c r="P29" t="s">
        <v>72</v>
      </c>
      <c r="Q29" t="s">
        <v>553</v>
      </c>
    </row>
    <row r="30" spans="1:21" x14ac:dyDescent="0.2">
      <c r="A30" t="s">
        <v>550</v>
      </c>
      <c r="B30" t="s">
        <v>9</v>
      </c>
      <c r="D30" s="11" t="s">
        <v>66</v>
      </c>
      <c r="E30" t="s">
        <v>459</v>
      </c>
      <c r="F30" t="s">
        <v>489</v>
      </c>
      <c r="G30" t="s">
        <v>554</v>
      </c>
      <c r="I30" s="11" t="s">
        <v>66</v>
      </c>
      <c r="J30" t="s">
        <v>238</v>
      </c>
      <c r="K30" t="s">
        <v>9</v>
      </c>
      <c r="L30" t="s">
        <v>555</v>
      </c>
      <c r="N30" s="11" t="s">
        <v>66</v>
      </c>
      <c r="O30" t="s">
        <v>260</v>
      </c>
      <c r="P30" t="s">
        <v>9</v>
      </c>
      <c r="Q30" t="s">
        <v>556</v>
      </c>
    </row>
    <row r="31" spans="1:21" x14ac:dyDescent="0.2">
      <c r="A31" t="s">
        <v>459</v>
      </c>
      <c r="B31" t="s">
        <v>9</v>
      </c>
      <c r="D31" s="11" t="s">
        <v>66</v>
      </c>
      <c r="E31" t="s">
        <v>260</v>
      </c>
      <c r="F31" t="s">
        <v>489</v>
      </c>
      <c r="G31" t="s">
        <v>557</v>
      </c>
      <c r="I31" s="11" t="s">
        <v>66</v>
      </c>
      <c r="J31" t="s">
        <v>550</v>
      </c>
      <c r="K31" t="s">
        <v>9</v>
      </c>
      <c r="L31" t="s">
        <v>558</v>
      </c>
      <c r="N31" s="11" t="s">
        <v>66</v>
      </c>
      <c r="O31" t="s">
        <v>478</v>
      </c>
      <c r="P31" t="s">
        <v>9</v>
      </c>
      <c r="Q31" t="s">
        <v>486</v>
      </c>
    </row>
    <row r="32" spans="1:21" x14ac:dyDescent="0.2">
      <c r="A32" t="s">
        <v>320</v>
      </c>
      <c r="B32" t="s">
        <v>9</v>
      </c>
      <c r="D32" s="11" t="s">
        <v>66</v>
      </c>
      <c r="E32" t="s">
        <v>546</v>
      </c>
      <c r="F32" t="s">
        <v>489</v>
      </c>
      <c r="G32" t="s">
        <v>559</v>
      </c>
      <c r="I32" s="11" t="s">
        <v>66</v>
      </c>
      <c r="J32" t="s">
        <v>459</v>
      </c>
      <c r="K32" t="s">
        <v>9</v>
      </c>
      <c r="L32" t="s">
        <v>560</v>
      </c>
      <c r="N32" s="11" t="s">
        <v>66</v>
      </c>
      <c r="O32" t="s">
        <v>561</v>
      </c>
      <c r="P32" t="s">
        <v>9</v>
      </c>
      <c r="Q32" t="s">
        <v>562</v>
      </c>
    </row>
    <row r="33" spans="1:17" x14ac:dyDescent="0.2">
      <c r="A33" t="s">
        <v>561</v>
      </c>
      <c r="B33" t="s">
        <v>9</v>
      </c>
      <c r="D33" s="11" t="s">
        <v>66</v>
      </c>
      <c r="E33" t="s">
        <v>563</v>
      </c>
      <c r="F33" t="s">
        <v>489</v>
      </c>
      <c r="G33" t="s">
        <v>564</v>
      </c>
      <c r="I33" s="11" t="s">
        <v>66</v>
      </c>
      <c r="J33" t="s">
        <v>260</v>
      </c>
      <c r="K33" t="s">
        <v>9</v>
      </c>
      <c r="L33" t="s">
        <v>556</v>
      </c>
      <c r="N33" s="11" t="s">
        <v>66</v>
      </c>
      <c r="O33" t="s">
        <v>513</v>
      </c>
      <c r="P33" t="s">
        <v>9</v>
      </c>
      <c r="Q33" t="s">
        <v>276</v>
      </c>
    </row>
    <row r="34" spans="1:17" x14ac:dyDescent="0.2">
      <c r="A34" t="s">
        <v>455</v>
      </c>
      <c r="B34" t="s">
        <v>9</v>
      </c>
      <c r="D34" s="11" t="s">
        <v>66</v>
      </c>
      <c r="E34" t="s">
        <v>493</v>
      </c>
      <c r="F34" t="s">
        <v>489</v>
      </c>
      <c r="G34" t="s">
        <v>565</v>
      </c>
      <c r="I34" s="11" t="s">
        <v>66</v>
      </c>
      <c r="J34" t="s">
        <v>546</v>
      </c>
      <c r="K34" t="s">
        <v>9</v>
      </c>
      <c r="L34" t="s">
        <v>566</v>
      </c>
      <c r="N34" s="11" t="s">
        <v>66</v>
      </c>
      <c r="O34" t="s">
        <v>473</v>
      </c>
      <c r="P34" t="s">
        <v>9</v>
      </c>
      <c r="Q34" t="s">
        <v>548</v>
      </c>
    </row>
    <row r="35" spans="1:17" x14ac:dyDescent="0.2">
      <c r="A35" t="s">
        <v>174</v>
      </c>
      <c r="B35" t="s">
        <v>9</v>
      </c>
      <c r="D35" s="11" t="s">
        <v>66</v>
      </c>
      <c r="E35" t="s">
        <v>497</v>
      </c>
      <c r="F35" t="s">
        <v>489</v>
      </c>
      <c r="G35" t="s">
        <v>567</v>
      </c>
      <c r="I35" s="11" t="s">
        <v>66</v>
      </c>
      <c r="J35" t="s">
        <v>563</v>
      </c>
      <c r="K35" t="s">
        <v>9</v>
      </c>
      <c r="L35" t="s">
        <v>568</v>
      </c>
      <c r="N35" s="11" t="s">
        <v>66</v>
      </c>
      <c r="O35" t="s">
        <v>234</v>
      </c>
      <c r="P35" t="s">
        <v>9</v>
      </c>
      <c r="Q35" t="s">
        <v>528</v>
      </c>
    </row>
    <row r="36" spans="1:17" x14ac:dyDescent="0.2">
      <c r="A36" t="s">
        <v>225</v>
      </c>
      <c r="B36" t="s">
        <v>9</v>
      </c>
      <c r="D36" s="11" t="s">
        <v>66</v>
      </c>
      <c r="E36" t="s">
        <v>569</v>
      </c>
      <c r="F36" t="s">
        <v>570</v>
      </c>
      <c r="G36" t="s">
        <v>571</v>
      </c>
      <c r="I36" s="11" t="s">
        <v>66</v>
      </c>
      <c r="J36" t="s">
        <v>513</v>
      </c>
      <c r="K36" t="s">
        <v>9</v>
      </c>
      <c r="L36" t="s">
        <v>276</v>
      </c>
      <c r="N36" s="11" t="s">
        <v>66</v>
      </c>
      <c r="O36" t="s">
        <v>239</v>
      </c>
      <c r="P36" t="s">
        <v>9</v>
      </c>
      <c r="Q36" t="s">
        <v>533</v>
      </c>
    </row>
    <row r="37" spans="1:17" x14ac:dyDescent="0.2">
      <c r="A37" t="s">
        <v>256</v>
      </c>
      <c r="B37" t="s">
        <v>9</v>
      </c>
      <c r="D37" s="11" t="s">
        <v>66</v>
      </c>
      <c r="E37" t="s">
        <v>289</v>
      </c>
      <c r="F37" t="s">
        <v>572</v>
      </c>
      <c r="G37" t="s">
        <v>573</v>
      </c>
      <c r="I37" s="11" t="s">
        <v>66</v>
      </c>
      <c r="J37" t="s">
        <v>293</v>
      </c>
      <c r="K37" t="s">
        <v>9</v>
      </c>
      <c r="L37" t="s">
        <v>466</v>
      </c>
      <c r="N37" s="11" t="s">
        <v>66</v>
      </c>
      <c r="O37" t="s">
        <v>78</v>
      </c>
      <c r="P37" t="s">
        <v>109</v>
      </c>
      <c r="Q37" t="s">
        <v>574</v>
      </c>
    </row>
    <row r="38" spans="1:17" x14ac:dyDescent="0.2">
      <c r="A38" t="s">
        <v>467</v>
      </c>
      <c r="B38" t="s">
        <v>9</v>
      </c>
      <c r="D38" s="11" t="s">
        <v>66</v>
      </c>
      <c r="E38" t="s">
        <v>313</v>
      </c>
      <c r="F38" t="s">
        <v>572</v>
      </c>
      <c r="G38" t="s">
        <v>575</v>
      </c>
      <c r="I38" s="11" t="s">
        <v>66</v>
      </c>
      <c r="J38" t="s">
        <v>543</v>
      </c>
      <c r="K38" t="s">
        <v>544</v>
      </c>
      <c r="L38" t="s">
        <v>545</v>
      </c>
      <c r="N38" s="11" t="s">
        <v>66</v>
      </c>
      <c r="O38" t="s">
        <v>546</v>
      </c>
      <c r="P38" t="s">
        <v>9</v>
      </c>
      <c r="Q38" t="s">
        <v>566</v>
      </c>
    </row>
    <row r="39" spans="1:17" x14ac:dyDescent="0.2">
      <c r="A39" t="s">
        <v>84</v>
      </c>
      <c r="B39" t="s">
        <v>9</v>
      </c>
      <c r="D39" s="11" t="s">
        <v>66</v>
      </c>
      <c r="E39" t="s">
        <v>320</v>
      </c>
      <c r="F39" t="s">
        <v>572</v>
      </c>
      <c r="G39" t="s">
        <v>576</v>
      </c>
      <c r="I39" s="11" t="s">
        <v>66</v>
      </c>
      <c r="J39" t="s">
        <v>289</v>
      </c>
      <c r="K39" t="s">
        <v>9</v>
      </c>
      <c r="L39" t="s">
        <v>518</v>
      </c>
      <c r="N39" s="11" t="s">
        <v>66</v>
      </c>
      <c r="O39" t="s">
        <v>531</v>
      </c>
      <c r="P39" t="s">
        <v>9</v>
      </c>
      <c r="Q39" t="s">
        <v>542</v>
      </c>
    </row>
    <row r="40" spans="1:17" x14ac:dyDescent="0.2">
      <c r="A40" t="s">
        <v>543</v>
      </c>
      <c r="B40" t="s">
        <v>9</v>
      </c>
      <c r="D40" s="11" t="s">
        <v>66</v>
      </c>
      <c r="E40" t="s">
        <v>561</v>
      </c>
      <c r="F40" t="s">
        <v>577</v>
      </c>
      <c r="G40" t="s">
        <v>578</v>
      </c>
      <c r="I40" s="11" t="s">
        <v>66</v>
      </c>
      <c r="J40" t="s">
        <v>313</v>
      </c>
      <c r="K40" t="s">
        <v>9</v>
      </c>
      <c r="L40" t="s">
        <v>495</v>
      </c>
      <c r="N40" s="11" t="s">
        <v>66</v>
      </c>
      <c r="O40" t="s">
        <v>190</v>
      </c>
      <c r="P40" t="s">
        <v>201</v>
      </c>
      <c r="Q40" t="s">
        <v>579</v>
      </c>
    </row>
    <row r="41" spans="1:17" x14ac:dyDescent="0.2">
      <c r="A41" t="s">
        <v>497</v>
      </c>
      <c r="B41" t="s">
        <v>9</v>
      </c>
      <c r="E41" t="s">
        <v>534</v>
      </c>
      <c r="F41" t="s">
        <v>580</v>
      </c>
      <c r="G41" t="s">
        <v>581</v>
      </c>
      <c r="I41" s="11" t="s">
        <v>66</v>
      </c>
      <c r="J41" t="s">
        <v>190</v>
      </c>
      <c r="K41" t="s">
        <v>9</v>
      </c>
      <c r="L41" t="s">
        <v>582</v>
      </c>
      <c r="N41" s="11" t="s">
        <v>66</v>
      </c>
      <c r="O41" t="s">
        <v>263</v>
      </c>
      <c r="P41" t="s">
        <v>9</v>
      </c>
      <c r="Q41" t="s">
        <v>522</v>
      </c>
    </row>
    <row r="42" spans="1:17" x14ac:dyDescent="0.2">
      <c r="A42" t="s">
        <v>456</v>
      </c>
      <c r="B42" t="s">
        <v>9</v>
      </c>
      <c r="E42" t="s">
        <v>138</v>
      </c>
      <c r="F42" t="s">
        <v>577</v>
      </c>
      <c r="G42" t="s">
        <v>583</v>
      </c>
      <c r="I42" s="11" t="s">
        <v>66</v>
      </c>
      <c r="J42" t="s">
        <v>320</v>
      </c>
      <c r="K42" t="s">
        <v>9</v>
      </c>
      <c r="L42" t="s">
        <v>487</v>
      </c>
      <c r="N42" s="11" t="s">
        <v>66</v>
      </c>
      <c r="O42" t="s">
        <v>256</v>
      </c>
      <c r="P42" t="s">
        <v>9</v>
      </c>
      <c r="Q42" t="s">
        <v>552</v>
      </c>
    </row>
    <row r="43" spans="1:17" x14ac:dyDescent="0.2">
      <c r="A43" t="s">
        <v>584</v>
      </c>
      <c r="B43" t="s">
        <v>9</v>
      </c>
      <c r="E43" t="s">
        <v>180</v>
      </c>
      <c r="F43" t="s">
        <v>577</v>
      </c>
      <c r="G43" t="s">
        <v>585</v>
      </c>
      <c r="I43" s="11" t="s">
        <v>66</v>
      </c>
      <c r="J43" t="s">
        <v>561</v>
      </c>
      <c r="K43" t="s">
        <v>9</v>
      </c>
      <c r="L43" t="s">
        <v>562</v>
      </c>
      <c r="O43" t="s">
        <v>180</v>
      </c>
      <c r="P43" t="s">
        <v>9</v>
      </c>
      <c r="Q43" t="s">
        <v>586</v>
      </c>
    </row>
    <row r="44" spans="1:17" x14ac:dyDescent="0.2">
      <c r="A44" t="s">
        <v>511</v>
      </c>
      <c r="B44" t="s">
        <v>9</v>
      </c>
      <c r="E44" t="s">
        <v>302</v>
      </c>
      <c r="F44" t="s">
        <v>577</v>
      </c>
      <c r="G44" t="s">
        <v>587</v>
      </c>
      <c r="J44" t="s">
        <v>534</v>
      </c>
      <c r="K44" t="s">
        <v>535</v>
      </c>
      <c r="L44" t="s">
        <v>536</v>
      </c>
      <c r="N44" s="11" t="s">
        <v>66</v>
      </c>
      <c r="O44" t="s">
        <v>550</v>
      </c>
      <c r="P44" t="s">
        <v>9</v>
      </c>
      <c r="Q44" t="s">
        <v>558</v>
      </c>
    </row>
    <row r="45" spans="1:17" x14ac:dyDescent="0.2">
      <c r="A45" t="s">
        <v>405</v>
      </c>
      <c r="B45" t="s">
        <v>9</v>
      </c>
      <c r="D45" s="11" t="s">
        <v>66</v>
      </c>
      <c r="E45" t="s">
        <v>513</v>
      </c>
      <c r="F45" t="s">
        <v>588</v>
      </c>
      <c r="G45" t="s">
        <v>277</v>
      </c>
      <c r="J45" t="s">
        <v>138</v>
      </c>
      <c r="K45" t="s">
        <v>9</v>
      </c>
      <c r="L45" t="s">
        <v>529</v>
      </c>
      <c r="O45" t="s">
        <v>125</v>
      </c>
      <c r="P45" t="s">
        <v>9</v>
      </c>
      <c r="Q45" t="s">
        <v>491</v>
      </c>
    </row>
    <row r="46" spans="1:17" x14ac:dyDescent="0.2">
      <c r="A46" t="s">
        <v>263</v>
      </c>
      <c r="B46" t="s">
        <v>9</v>
      </c>
      <c r="D46" s="11" t="s">
        <v>66</v>
      </c>
      <c r="E46" t="s">
        <v>84</v>
      </c>
      <c r="F46" t="s">
        <v>588</v>
      </c>
      <c r="G46" t="s">
        <v>589</v>
      </c>
      <c r="J46" t="s">
        <v>180</v>
      </c>
      <c r="K46" t="s">
        <v>9</v>
      </c>
      <c r="L46" t="s">
        <v>586</v>
      </c>
      <c r="N46" s="11" t="s">
        <v>66</v>
      </c>
      <c r="O46" t="s">
        <v>238</v>
      </c>
      <c r="P46" t="s">
        <v>9</v>
      </c>
      <c r="Q46" t="s">
        <v>555</v>
      </c>
    </row>
    <row r="47" spans="1:17" x14ac:dyDescent="0.2">
      <c r="A47" t="s">
        <v>563</v>
      </c>
      <c r="B47" t="s">
        <v>9</v>
      </c>
      <c r="D47" s="11" t="s">
        <v>66</v>
      </c>
      <c r="E47" t="s">
        <v>163</v>
      </c>
      <c r="F47" t="s">
        <v>588</v>
      </c>
      <c r="G47" t="s">
        <v>590</v>
      </c>
      <c r="J47" t="s">
        <v>302</v>
      </c>
      <c r="K47" t="s">
        <v>9</v>
      </c>
      <c r="L47" t="s">
        <v>502</v>
      </c>
      <c r="N47" s="11" t="s">
        <v>66</v>
      </c>
      <c r="O47" t="s">
        <v>459</v>
      </c>
      <c r="P47" t="s">
        <v>9</v>
      </c>
      <c r="Q47" t="s">
        <v>560</v>
      </c>
    </row>
    <row r="48" spans="1:17" x14ac:dyDescent="0.2">
      <c r="A48" t="s">
        <v>89</v>
      </c>
      <c r="B48" t="s">
        <v>9</v>
      </c>
      <c r="D48" s="11" t="s">
        <v>66</v>
      </c>
      <c r="E48" t="s">
        <v>190</v>
      </c>
      <c r="F48" t="s">
        <v>588</v>
      </c>
      <c r="G48" t="s">
        <v>591</v>
      </c>
      <c r="I48" s="11" t="s">
        <v>66</v>
      </c>
      <c r="J48" t="s">
        <v>84</v>
      </c>
      <c r="K48" t="s">
        <v>9</v>
      </c>
      <c r="L48" t="s">
        <v>592</v>
      </c>
      <c r="N48" s="11" t="s">
        <v>66</v>
      </c>
      <c r="O48" t="s">
        <v>89</v>
      </c>
      <c r="P48" t="s">
        <v>593</v>
      </c>
      <c r="Q48" t="s">
        <v>594</v>
      </c>
    </row>
    <row r="49" spans="1:17" x14ac:dyDescent="0.2">
      <c r="A49" t="s">
        <v>293</v>
      </c>
      <c r="B49" t="s">
        <v>9</v>
      </c>
      <c r="D49" s="11" t="s">
        <v>66</v>
      </c>
      <c r="E49" t="s">
        <v>174</v>
      </c>
      <c r="F49" t="s">
        <v>588</v>
      </c>
      <c r="G49" t="s">
        <v>595</v>
      </c>
      <c r="I49" s="11" t="s">
        <v>66</v>
      </c>
      <c r="J49" t="s">
        <v>163</v>
      </c>
      <c r="K49" t="s">
        <v>9</v>
      </c>
      <c r="L49" t="s">
        <v>596</v>
      </c>
      <c r="N49" s="11" t="s">
        <v>66</v>
      </c>
      <c r="O49" t="s">
        <v>225</v>
      </c>
      <c r="P49" t="s">
        <v>9</v>
      </c>
      <c r="Q49" t="s">
        <v>517</v>
      </c>
    </row>
    <row r="50" spans="1:17" x14ac:dyDescent="0.2">
      <c r="A50" t="s">
        <v>462</v>
      </c>
      <c r="B50" t="s">
        <v>9</v>
      </c>
      <c r="D50" s="11" t="s">
        <v>66</v>
      </c>
      <c r="E50" t="s">
        <v>78</v>
      </c>
      <c r="F50" t="s">
        <v>588</v>
      </c>
      <c r="G50" t="s">
        <v>597</v>
      </c>
      <c r="I50" s="11" t="s">
        <v>66</v>
      </c>
      <c r="J50" t="s">
        <v>174</v>
      </c>
      <c r="K50" t="s">
        <v>9</v>
      </c>
      <c r="L50" t="s">
        <v>598</v>
      </c>
      <c r="N50" s="11" t="s">
        <v>66</v>
      </c>
      <c r="O50" t="s">
        <v>163</v>
      </c>
      <c r="P50" t="s">
        <v>167</v>
      </c>
      <c r="Q50" t="s">
        <v>599</v>
      </c>
    </row>
    <row r="51" spans="1:17" x14ac:dyDescent="0.2">
      <c r="A51" t="s">
        <v>531</v>
      </c>
      <c r="B51" t="s">
        <v>9</v>
      </c>
      <c r="D51" s="11" t="s">
        <v>66</v>
      </c>
      <c r="E51" t="s">
        <v>89</v>
      </c>
      <c r="F51" t="s">
        <v>588</v>
      </c>
      <c r="G51" t="s">
        <v>600</v>
      </c>
      <c r="I51" s="11" t="s">
        <v>66</v>
      </c>
      <c r="J51" t="s">
        <v>78</v>
      </c>
      <c r="K51" t="s">
        <v>9</v>
      </c>
      <c r="L51" t="s">
        <v>601</v>
      </c>
      <c r="N51" s="11" t="s">
        <v>66</v>
      </c>
      <c r="O51" t="s">
        <v>493</v>
      </c>
      <c r="P51" t="s">
        <v>9</v>
      </c>
      <c r="Q51" t="s">
        <v>494</v>
      </c>
    </row>
    <row r="52" spans="1:17" x14ac:dyDescent="0.2">
      <c r="A52" t="s">
        <v>602</v>
      </c>
      <c r="B52" t="s">
        <v>9</v>
      </c>
      <c r="E52" t="s">
        <v>431</v>
      </c>
      <c r="F52" t="s">
        <v>603</v>
      </c>
      <c r="G52" t="s">
        <v>604</v>
      </c>
      <c r="I52" s="11" t="s">
        <v>66</v>
      </c>
      <c r="J52" t="s">
        <v>89</v>
      </c>
      <c r="K52" t="s">
        <v>9</v>
      </c>
      <c r="L52" t="s">
        <v>605</v>
      </c>
      <c r="N52" s="11" t="s">
        <v>66</v>
      </c>
      <c r="O52" t="s">
        <v>503</v>
      </c>
      <c r="P52" t="s">
        <v>606</v>
      </c>
      <c r="Q52" t="s">
        <v>607</v>
      </c>
    </row>
    <row r="53" spans="1:17" x14ac:dyDescent="0.2">
      <c r="A53" t="s">
        <v>439</v>
      </c>
      <c r="B53" t="s">
        <v>9</v>
      </c>
      <c r="D53" s="11" t="s">
        <v>66</v>
      </c>
      <c r="E53" t="s">
        <v>67</v>
      </c>
      <c r="F53" t="s">
        <v>588</v>
      </c>
      <c r="G53" t="s">
        <v>217</v>
      </c>
      <c r="I53" s="11" t="s">
        <v>66</v>
      </c>
      <c r="J53" t="s">
        <v>67</v>
      </c>
      <c r="K53" t="s">
        <v>70</v>
      </c>
      <c r="L53" t="s">
        <v>608</v>
      </c>
      <c r="N53" s="11" t="s">
        <v>66</v>
      </c>
      <c r="O53" t="s">
        <v>497</v>
      </c>
      <c r="P53" t="s">
        <v>9</v>
      </c>
      <c r="Q53" t="s">
        <v>498</v>
      </c>
    </row>
    <row r="54" spans="1:17" x14ac:dyDescent="0.2">
      <c r="A54" t="s">
        <v>609</v>
      </c>
      <c r="B54" t="s">
        <v>9</v>
      </c>
      <c r="D54" s="11" t="s">
        <v>66</v>
      </c>
      <c r="E54" t="s">
        <v>503</v>
      </c>
      <c r="F54" t="s">
        <v>588</v>
      </c>
      <c r="G54" t="s">
        <v>610</v>
      </c>
      <c r="I54" s="11" t="s">
        <v>66</v>
      </c>
      <c r="J54" t="s">
        <v>503</v>
      </c>
      <c r="K54" t="s">
        <v>9</v>
      </c>
      <c r="L54" t="s">
        <v>611</v>
      </c>
      <c r="N54" s="11" t="s">
        <v>66</v>
      </c>
      <c r="O54" t="s">
        <v>563</v>
      </c>
      <c r="P54" t="s">
        <v>9</v>
      </c>
      <c r="Q54" t="s">
        <v>568</v>
      </c>
    </row>
    <row r="55" spans="1:17" x14ac:dyDescent="0.2">
      <c r="A55" t="s">
        <v>458</v>
      </c>
      <c r="B55" t="s">
        <v>9</v>
      </c>
      <c r="D55" s="11" t="s">
        <v>66</v>
      </c>
      <c r="E55" t="s">
        <v>293</v>
      </c>
      <c r="F55" t="s">
        <v>588</v>
      </c>
      <c r="G55" t="s">
        <v>612</v>
      </c>
    </row>
    <row r="56" spans="1:17" x14ac:dyDescent="0.2">
      <c r="A56" t="s">
        <v>163</v>
      </c>
      <c r="B56" t="s">
        <v>9</v>
      </c>
    </row>
    <row r="57" spans="1:17" x14ac:dyDescent="0.2">
      <c r="A57" t="s">
        <v>613</v>
      </c>
      <c r="B57" t="s">
        <v>9</v>
      </c>
    </row>
    <row r="58" spans="1:17" x14ac:dyDescent="0.2">
      <c r="A58" t="s">
        <v>614</v>
      </c>
      <c r="B58" t="s">
        <v>9</v>
      </c>
      <c r="J58" s="40" t="s">
        <v>144</v>
      </c>
      <c r="K58" s="41">
        <f>COUNTIF(L3:L55,"*ContextSubsumptionMatcher*")</f>
        <v>24</v>
      </c>
      <c r="O58" s="40" t="s">
        <v>144</v>
      </c>
      <c r="P58" s="41">
        <f>COUNTIF(Q3:Q54,"*ContextSubsumptionMatcher*")</f>
        <v>23</v>
      </c>
    </row>
    <row r="59" spans="1:17" x14ac:dyDescent="0.2">
      <c r="A59" t="s">
        <v>479</v>
      </c>
      <c r="B59" t="s">
        <v>9</v>
      </c>
      <c r="J59" s="40" t="s">
        <v>145</v>
      </c>
      <c r="K59" s="41">
        <f>COUNTIF(L3:L55,"CompoundMatcher*")</f>
        <v>9</v>
      </c>
      <c r="O59" s="40" t="s">
        <v>145</v>
      </c>
      <c r="P59" s="41">
        <f>COUNTIF(Q3:Q54,"CompoundMatcher*")</f>
        <v>10</v>
      </c>
    </row>
    <row r="60" spans="1:17" x14ac:dyDescent="0.2">
      <c r="A60" t="s">
        <v>615</v>
      </c>
      <c r="B60" t="s">
        <v>9</v>
      </c>
      <c r="J60" s="42" t="s">
        <v>147</v>
      </c>
      <c r="K60" s="43">
        <f>COUNTIF(L3:L55,"*WordEmbeddingMatcher*")</f>
        <v>7</v>
      </c>
      <c r="O60" s="42" t="s">
        <v>155</v>
      </c>
      <c r="P60" s="43">
        <f>COUNTIF(Q3:Q54,"*DefinitionEquivalenceMatcher*")</f>
        <v>10</v>
      </c>
    </row>
    <row r="61" spans="1:17" x14ac:dyDescent="0.2">
      <c r="A61" t="s">
        <v>569</v>
      </c>
      <c r="B61" t="s">
        <v>9</v>
      </c>
      <c r="E61" s="40" t="s">
        <v>144</v>
      </c>
      <c r="F61" s="41">
        <f>COUNTIF(G3:G55,"*ContextSubsumptionMatcher*")</f>
        <v>27</v>
      </c>
      <c r="J61" s="40" t="s">
        <v>149</v>
      </c>
      <c r="K61" s="41">
        <f>COUNTIF(L3:L55,"*LexicalSubsumptionMatcher*")</f>
        <v>5</v>
      </c>
      <c r="O61" s="40" t="s">
        <v>149</v>
      </c>
      <c r="P61" s="41">
        <f>COUNTIF(Q3:Q54,"*LexicalSubsumptionMatcher*")</f>
        <v>5</v>
      </c>
    </row>
    <row r="62" spans="1:17" x14ac:dyDescent="0.2">
      <c r="A62" t="s">
        <v>493</v>
      </c>
      <c r="B62" t="s">
        <v>9</v>
      </c>
      <c r="E62" s="42" t="s">
        <v>147</v>
      </c>
      <c r="F62" s="43">
        <f>COUNTIF(G1:G54,"*WordEmbeddingMatcher*")</f>
        <v>10</v>
      </c>
      <c r="J62" s="42" t="s">
        <v>151</v>
      </c>
      <c r="K62" s="43">
        <f>COUNTIF(L1:L54,"*LexicalEquivalenceMatcher*")</f>
        <v>4</v>
      </c>
      <c r="O62" s="42" t="s">
        <v>151</v>
      </c>
      <c r="P62" s="43">
        <f>COUNTIF(Q3:Q54,"*LexicalEquivalenceMatcher*")</f>
        <v>3</v>
      </c>
    </row>
    <row r="63" spans="1:17" x14ac:dyDescent="0.2">
      <c r="E63" s="40" t="s">
        <v>145</v>
      </c>
      <c r="F63" s="41">
        <f>COUNTIF(G4:G56,"CompoundMatcher*")</f>
        <v>5</v>
      </c>
      <c r="J63" s="42" t="s">
        <v>155</v>
      </c>
      <c r="K63" s="43">
        <f>COUNTIF(L1:L53,"*DefinitionEquivalenceMatcher*")</f>
        <v>2</v>
      </c>
      <c r="O63" s="42" t="s">
        <v>157</v>
      </c>
      <c r="P63" s="43">
        <f>COUNTIF(Q3:Q54,"*GraphMatcher*")</f>
        <v>1</v>
      </c>
    </row>
    <row r="64" spans="1:17" x14ac:dyDescent="0.2">
      <c r="E64" s="40" t="s">
        <v>149</v>
      </c>
      <c r="F64" s="41">
        <f>COUNTIF(G3:G55,"*LexicalSubsumptionMatcher*")</f>
        <v>5</v>
      </c>
      <c r="J64" s="42" t="s">
        <v>157</v>
      </c>
      <c r="K64" s="43">
        <f>COUNTIF(L1:L53,"*GraphMatcher*")</f>
        <v>1</v>
      </c>
      <c r="O64" s="42" t="s">
        <v>147</v>
      </c>
      <c r="P64" s="43">
        <f>COUNTIF(Q3:Q54,"*WordEmbeddingMatcher*")</f>
        <v>0</v>
      </c>
    </row>
    <row r="65" spans="5:16" x14ac:dyDescent="0.2">
      <c r="E65" s="42" t="s">
        <v>151</v>
      </c>
      <c r="F65" s="43">
        <f>COUNTIF(G1:G54,"*LexicalEquivalenceMatcher*")</f>
        <v>3</v>
      </c>
      <c r="J65" s="40" t="s">
        <v>150</v>
      </c>
      <c r="K65" s="41">
        <f>COUNTIF(L6:L56,"*DefinitionSubsumptionMatcher*")</f>
        <v>0</v>
      </c>
      <c r="O65" s="40" t="s">
        <v>150</v>
      </c>
      <c r="P65" s="41">
        <f>COUNTIF(Q3:Q54,"*DefinitionSubsumptionMatcher*")</f>
        <v>0</v>
      </c>
    </row>
    <row r="66" spans="5:16" x14ac:dyDescent="0.2">
      <c r="E66" s="42" t="s">
        <v>157</v>
      </c>
      <c r="F66" s="43">
        <f>COUNTIF(G1:G52,"*GraphMatcher*")</f>
        <v>1</v>
      </c>
      <c r="J66" s="42" t="s">
        <v>153</v>
      </c>
      <c r="K66" s="43">
        <f>COUNTIF(L5:L56,"*PropertyMatcher*")</f>
        <v>0</v>
      </c>
      <c r="O66" s="42" t="s">
        <v>153</v>
      </c>
      <c r="P66" s="43">
        <f>COUNTIF(Q3:Q54,"*PropertyMatcher*")</f>
        <v>0</v>
      </c>
    </row>
    <row r="67" spans="5:16" x14ac:dyDescent="0.2">
      <c r="E67" s="40" t="s">
        <v>150</v>
      </c>
      <c r="F67" s="41">
        <f>COUNTIF(G5:G57,"*DefinitionSubsumptionMatcher*")</f>
        <v>0</v>
      </c>
    </row>
    <row r="68" spans="5:16" x14ac:dyDescent="0.2">
      <c r="E68" s="42" t="s">
        <v>153</v>
      </c>
      <c r="F68" s="43">
        <f>COUNTIF(G4:G56,"*PropertyMatcher*")</f>
        <v>0</v>
      </c>
      <c r="J68" s="44" t="s">
        <v>158</v>
      </c>
      <c r="K68">
        <f>SUM(K58:K66)</f>
        <v>52</v>
      </c>
      <c r="O68" s="44" t="s">
        <v>158</v>
      </c>
      <c r="P68">
        <f>SUM(P58:P66)</f>
        <v>52</v>
      </c>
    </row>
    <row r="69" spans="5:16" x14ac:dyDescent="0.2">
      <c r="E69" s="42" t="s">
        <v>155</v>
      </c>
      <c r="F69" s="43">
        <f>COUNTIF(G4:G56,"*DefinitionEquivalenceMatcher*")</f>
        <v>0</v>
      </c>
    </row>
    <row r="71" spans="5:16" x14ac:dyDescent="0.2">
      <c r="E71" s="44" t="s">
        <v>158</v>
      </c>
      <c r="F71">
        <f>SUM(F61:F69)</f>
        <v>51</v>
      </c>
    </row>
  </sheetData>
  <mergeCells count="5">
    <mergeCell ref="A1:B1"/>
    <mergeCell ref="E1:G1"/>
    <mergeCell ref="J1:L1"/>
    <mergeCell ref="O1:Q1"/>
    <mergeCell ref="T1:U1"/>
  </mergeCells>
  <conditionalFormatting sqref="A3:A62 J3:J54">
    <cfRule type="duplicateValues" dxfId="3" priority="3"/>
  </conditionalFormatting>
  <conditionalFormatting sqref="A3:A62 O3:O54">
    <cfRule type="duplicateValues" dxfId="2" priority="2"/>
  </conditionalFormatting>
  <conditionalFormatting sqref="A3:A62 T3:T18">
    <cfRule type="duplicateValues" dxfId="1" priority="1"/>
  </conditionalFormatting>
  <conditionalFormatting sqref="A3:A62 E3:E58">
    <cfRule type="duplicateValues" dxfId="0" priority="4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D2B1-574B-B044-90C5-8BAC5A2E4826}">
  <dimension ref="A1:M89"/>
  <sheetViews>
    <sheetView topLeftCell="A50" workbookViewId="0">
      <selection activeCell="G34" sqref="G34"/>
    </sheetView>
  </sheetViews>
  <sheetFormatPr baseColWidth="10" defaultRowHeight="16" x14ac:dyDescent="0.2"/>
  <cols>
    <col min="1" max="1" width="24.33203125" style="13" bestFit="1" customWidth="1"/>
    <col min="2" max="2" width="10.83203125" style="13"/>
    <col min="3" max="3" width="14.83203125" style="13" customWidth="1"/>
    <col min="4" max="4" width="13.6640625" style="13" customWidth="1"/>
    <col min="5" max="5" width="13.5" style="13" customWidth="1"/>
    <col min="6" max="16384" width="10.83203125" style="13"/>
  </cols>
  <sheetData>
    <row r="1" spans="1:13" s="15" customFormat="1" x14ac:dyDescent="0.2">
      <c r="C1" s="14" t="s">
        <v>12</v>
      </c>
      <c r="D1" s="14" t="s">
        <v>11</v>
      </c>
      <c r="E1" s="14" t="s">
        <v>10</v>
      </c>
      <c r="F1" s="14" t="s">
        <v>4</v>
      </c>
      <c r="G1" s="14" t="s">
        <v>3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</row>
    <row r="2" spans="1:13" x14ac:dyDescent="0.2">
      <c r="A2" s="34" t="s">
        <v>13</v>
      </c>
      <c r="B2" s="13" t="s">
        <v>0</v>
      </c>
      <c r="C2" s="1">
        <v>0.77777777777777779</v>
      </c>
      <c r="D2" s="1">
        <v>0.77777777777777779</v>
      </c>
      <c r="E2" s="1">
        <v>0.77777777777777779</v>
      </c>
      <c r="F2" s="1">
        <v>0.77777777777777779</v>
      </c>
      <c r="G2" s="1">
        <v>0.77777777777777779</v>
      </c>
      <c r="H2" s="1">
        <v>0.77777777777777779</v>
      </c>
      <c r="I2" s="1">
        <v>0.77777777777777779</v>
      </c>
      <c r="J2" s="1">
        <v>0.77777777777777779</v>
      </c>
      <c r="K2" s="1">
        <v>0.77777777777777779</v>
      </c>
      <c r="L2" s="1">
        <v>0.76470588235294112</v>
      </c>
    </row>
    <row r="3" spans="1:13" x14ac:dyDescent="0.2">
      <c r="A3" s="34"/>
      <c r="B3" s="13" t="s">
        <v>1</v>
      </c>
      <c r="C3" s="1">
        <v>0.3888888888888889</v>
      </c>
      <c r="D3" s="1">
        <v>0.3888888888888889</v>
      </c>
      <c r="E3" s="1">
        <v>0.3888888888888889</v>
      </c>
      <c r="F3" s="1">
        <v>0.3888888888888889</v>
      </c>
      <c r="G3" s="1">
        <v>0.3888888888888889</v>
      </c>
      <c r="H3" s="1">
        <v>0.3888888888888889</v>
      </c>
      <c r="I3" s="1">
        <v>0.3888888888888889</v>
      </c>
      <c r="J3" s="1">
        <v>0.3888888888888889</v>
      </c>
      <c r="K3" s="1">
        <v>0.3888888888888889</v>
      </c>
      <c r="L3" s="1">
        <v>0.3611111111111111</v>
      </c>
    </row>
    <row r="4" spans="1:13" x14ac:dyDescent="0.2">
      <c r="A4" s="34"/>
      <c r="B4" s="13" t="s">
        <v>2</v>
      </c>
      <c r="C4" s="1">
        <v>0.51851851851851849</v>
      </c>
      <c r="D4" s="1">
        <v>0.51851851851851849</v>
      </c>
      <c r="E4" s="1">
        <v>0.51851851851851849</v>
      </c>
      <c r="F4" s="1">
        <v>0.51851851851851849</v>
      </c>
      <c r="G4" s="1">
        <v>0.51851851851851849</v>
      </c>
      <c r="H4" s="1">
        <v>0.51851851851851849</v>
      </c>
      <c r="I4" s="1">
        <v>0.51851851851851849</v>
      </c>
      <c r="J4" s="1">
        <v>0.51851851851851849</v>
      </c>
      <c r="K4" s="1">
        <v>0.51851851851851849</v>
      </c>
      <c r="L4" s="1">
        <v>0.490566037735849</v>
      </c>
    </row>
    <row r="5" spans="1:13" x14ac:dyDescent="0.2">
      <c r="A5" s="19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3" x14ac:dyDescent="0.2">
      <c r="A6" s="34" t="s">
        <v>38</v>
      </c>
      <c r="B6" s="18" t="s">
        <v>0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</row>
    <row r="7" spans="1:13" x14ac:dyDescent="0.2">
      <c r="A7" s="34"/>
      <c r="B7" s="18" t="s">
        <v>1</v>
      </c>
      <c r="C7" s="6">
        <v>0.5</v>
      </c>
      <c r="D7" s="6">
        <v>0.5</v>
      </c>
      <c r="E7" s="6">
        <v>0.5</v>
      </c>
      <c r="F7" s="6">
        <v>0.5</v>
      </c>
      <c r="G7" s="6">
        <v>0.5</v>
      </c>
      <c r="H7" s="6">
        <v>0.5</v>
      </c>
      <c r="I7" s="6">
        <v>0.5</v>
      </c>
      <c r="J7" s="6">
        <v>0.5</v>
      </c>
      <c r="K7" s="6">
        <v>0.5</v>
      </c>
      <c r="L7" s="6">
        <v>0.4</v>
      </c>
    </row>
    <row r="8" spans="1:13" x14ac:dyDescent="0.2">
      <c r="A8" s="34"/>
      <c r="B8" s="18" t="s">
        <v>2</v>
      </c>
      <c r="C8" s="6">
        <v>0.66666700000000001</v>
      </c>
      <c r="D8" s="6">
        <v>0.66666700000000001</v>
      </c>
      <c r="E8" s="6">
        <v>0.66666700000000001</v>
      </c>
      <c r="F8" s="6">
        <v>0.66666700000000001</v>
      </c>
      <c r="G8" s="6">
        <v>0.66666700000000001</v>
      </c>
      <c r="H8" s="6">
        <v>0.66666700000000001</v>
      </c>
      <c r="I8" s="6">
        <v>0.66666700000000001</v>
      </c>
      <c r="J8" s="6">
        <v>0.66666700000000001</v>
      </c>
      <c r="K8" s="6">
        <v>0.66666700000000001</v>
      </c>
      <c r="L8" s="6">
        <v>0.57142899999999996</v>
      </c>
    </row>
    <row r="9" spans="1:13" x14ac:dyDescent="0.2"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 x14ac:dyDescent="0.2">
      <c r="A10" s="34" t="s">
        <v>39</v>
      </c>
      <c r="B10" s="18" t="s">
        <v>0</v>
      </c>
      <c r="C10" s="6">
        <v>0.69230800000000003</v>
      </c>
      <c r="D10" s="6">
        <v>0.69230800000000003</v>
      </c>
      <c r="E10" s="6">
        <v>0.69230800000000003</v>
      </c>
      <c r="F10" s="6">
        <v>0.69230800000000003</v>
      </c>
      <c r="G10" s="6">
        <v>0.69230800000000003</v>
      </c>
      <c r="H10" s="6">
        <v>0.69230800000000003</v>
      </c>
      <c r="I10" s="6">
        <v>0.69230800000000003</v>
      </c>
      <c r="J10" s="6">
        <v>0.69230800000000003</v>
      </c>
      <c r="K10" s="6">
        <v>0.69230800000000003</v>
      </c>
      <c r="L10" s="6">
        <v>0.69230800000000003</v>
      </c>
      <c r="M10" s="14"/>
    </row>
    <row r="11" spans="1:13" x14ac:dyDescent="0.2">
      <c r="A11" s="34"/>
      <c r="B11" s="18" t="s">
        <v>1</v>
      </c>
      <c r="C11" s="6">
        <v>0.34615400000000002</v>
      </c>
      <c r="D11" s="6">
        <v>0.34615400000000002</v>
      </c>
      <c r="E11" s="6">
        <v>0.34615400000000002</v>
      </c>
      <c r="F11" s="6">
        <v>0.34615400000000002</v>
      </c>
      <c r="G11" s="6">
        <v>0.34615400000000002</v>
      </c>
      <c r="H11" s="6">
        <v>0.34615400000000002</v>
      </c>
      <c r="I11" s="6">
        <v>0.34615400000000002</v>
      </c>
      <c r="J11" s="6">
        <v>0.34615400000000002</v>
      </c>
      <c r="K11" s="6">
        <v>0.34615400000000002</v>
      </c>
      <c r="L11" s="6">
        <v>0.34615400000000002</v>
      </c>
      <c r="M11" s="14"/>
    </row>
    <row r="12" spans="1:13" x14ac:dyDescent="0.2">
      <c r="A12" s="34"/>
      <c r="B12" s="18" t="s">
        <v>2</v>
      </c>
      <c r="C12" s="6">
        <v>0.461538</v>
      </c>
      <c r="D12" s="6">
        <v>0.461538</v>
      </c>
      <c r="E12" s="6">
        <v>0.461538</v>
      </c>
      <c r="F12" s="6">
        <v>0.461538</v>
      </c>
      <c r="G12" s="6">
        <v>0.461538</v>
      </c>
      <c r="H12" s="6">
        <v>0.461538</v>
      </c>
      <c r="I12" s="6">
        <v>0.461538</v>
      </c>
      <c r="J12" s="6">
        <v>0.461538</v>
      </c>
      <c r="K12" s="6">
        <v>0.461538</v>
      </c>
      <c r="L12" s="6">
        <v>0.461538</v>
      </c>
      <c r="M12" s="14"/>
    </row>
    <row r="13" spans="1:13" s="15" customFormat="1" x14ac:dyDescent="0.2">
      <c r="C13" s="14" t="s">
        <v>12</v>
      </c>
      <c r="D13" s="14" t="s">
        <v>11</v>
      </c>
      <c r="E13" s="14" t="s">
        <v>10</v>
      </c>
      <c r="F13" s="14" t="s">
        <v>4</v>
      </c>
      <c r="G13" s="14" t="s">
        <v>3</v>
      </c>
      <c r="H13" s="14" t="s">
        <v>5</v>
      </c>
      <c r="I13" s="14" t="s">
        <v>6</v>
      </c>
      <c r="J13" s="14" t="s">
        <v>7</v>
      </c>
      <c r="K13" s="14" t="s">
        <v>8</v>
      </c>
      <c r="L13" s="14" t="s">
        <v>9</v>
      </c>
    </row>
    <row r="14" spans="1:13" x14ac:dyDescent="0.2">
      <c r="A14" s="34" t="s">
        <v>14</v>
      </c>
      <c r="B14" s="13" t="s">
        <v>0</v>
      </c>
      <c r="C14" s="6">
        <v>0.5</v>
      </c>
      <c r="D14" s="6">
        <v>0.5</v>
      </c>
      <c r="E14" s="6">
        <v>0.5</v>
      </c>
      <c r="F14" s="6">
        <v>0.5</v>
      </c>
      <c r="G14" s="6">
        <v>0.5</v>
      </c>
      <c r="H14" s="6">
        <v>0.5</v>
      </c>
      <c r="I14" s="6">
        <v>0.5</v>
      </c>
      <c r="J14" s="6">
        <v>0.5</v>
      </c>
      <c r="K14" s="6">
        <v>0.5</v>
      </c>
      <c r="L14" s="6">
        <v>0.47058800000000001</v>
      </c>
    </row>
    <row r="15" spans="1:13" x14ac:dyDescent="0.2">
      <c r="A15" s="34"/>
      <c r="B15" s="13" t="s">
        <v>1</v>
      </c>
      <c r="C15" s="6">
        <v>0.40909099999999998</v>
      </c>
      <c r="D15" s="6">
        <v>0.40909099999999998</v>
      </c>
      <c r="E15" s="6">
        <v>0.40909099999999998</v>
      </c>
      <c r="F15" s="6">
        <v>0.40909099999999998</v>
      </c>
      <c r="G15" s="6">
        <v>0.40909099999999998</v>
      </c>
      <c r="H15" s="6">
        <v>0.40909099999999998</v>
      </c>
      <c r="I15" s="6">
        <v>0.40909099999999998</v>
      </c>
      <c r="J15" s="6">
        <v>0.40909099999999998</v>
      </c>
      <c r="K15" s="6">
        <v>0.40909099999999998</v>
      </c>
      <c r="L15" s="6">
        <v>0.36363600000000001</v>
      </c>
    </row>
    <row r="16" spans="1:13" x14ac:dyDescent="0.2">
      <c r="A16" s="34"/>
      <c r="B16" s="13" t="s">
        <v>2</v>
      </c>
      <c r="C16" s="6">
        <v>0.45</v>
      </c>
      <c r="D16" s="6">
        <v>0.45</v>
      </c>
      <c r="E16" s="6">
        <v>0.45</v>
      </c>
      <c r="F16" s="6">
        <v>0.45</v>
      </c>
      <c r="G16" s="6">
        <v>0.45</v>
      </c>
      <c r="H16" s="6">
        <v>0.45</v>
      </c>
      <c r="I16" s="6">
        <v>0.45</v>
      </c>
      <c r="J16" s="6">
        <v>0.45</v>
      </c>
      <c r="K16" s="6">
        <v>0.45</v>
      </c>
      <c r="L16" s="6">
        <v>0.41025600000000001</v>
      </c>
    </row>
    <row r="17" spans="1:13" x14ac:dyDescent="0.2">
      <c r="A17" s="19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3" x14ac:dyDescent="0.2">
      <c r="A18" s="34" t="s">
        <v>38</v>
      </c>
      <c r="B18" s="18" t="s">
        <v>0</v>
      </c>
      <c r="C18" s="6">
        <v>0.875</v>
      </c>
      <c r="D18" s="6">
        <v>0.875</v>
      </c>
      <c r="E18" s="6">
        <v>0.875</v>
      </c>
      <c r="F18" s="6">
        <v>0.875</v>
      </c>
      <c r="G18" s="6">
        <v>0.875</v>
      </c>
      <c r="H18" s="6">
        <v>0.875</v>
      </c>
      <c r="I18" s="6">
        <v>0.875</v>
      </c>
      <c r="J18" s="6">
        <v>0.875</v>
      </c>
      <c r="K18" s="6">
        <v>0.875</v>
      </c>
      <c r="L18" s="6">
        <v>0.85714299999999999</v>
      </c>
    </row>
    <row r="19" spans="1:13" x14ac:dyDescent="0.2">
      <c r="A19" s="34"/>
      <c r="B19" s="18" t="s">
        <v>1</v>
      </c>
      <c r="C19" s="6">
        <v>0.7</v>
      </c>
      <c r="D19" s="6">
        <v>0.7</v>
      </c>
      <c r="E19" s="6">
        <v>0.7</v>
      </c>
      <c r="F19" s="6">
        <v>0.7</v>
      </c>
      <c r="G19" s="6">
        <v>0.7</v>
      </c>
      <c r="H19" s="6">
        <v>0.7</v>
      </c>
      <c r="I19" s="6">
        <v>0.7</v>
      </c>
      <c r="J19" s="6">
        <v>0.7</v>
      </c>
      <c r="K19" s="6">
        <v>0.7</v>
      </c>
      <c r="L19" s="6">
        <v>0.6</v>
      </c>
    </row>
    <row r="20" spans="1:13" x14ac:dyDescent="0.2">
      <c r="A20" s="34"/>
      <c r="B20" s="18" t="s">
        <v>2</v>
      </c>
      <c r="C20" s="6">
        <v>0.77777799999999997</v>
      </c>
      <c r="D20" s="6">
        <v>0.77777799999999997</v>
      </c>
      <c r="E20" s="6">
        <v>0.77777799999999997</v>
      </c>
      <c r="F20" s="6">
        <v>0.77777799999999997</v>
      </c>
      <c r="G20" s="6">
        <v>0.77777799999999997</v>
      </c>
      <c r="H20" s="6">
        <v>0.77777799999999997</v>
      </c>
      <c r="I20" s="6">
        <v>0.77777799999999997</v>
      </c>
      <c r="J20" s="6">
        <v>0.77777799999999997</v>
      </c>
      <c r="K20" s="6">
        <v>0.77777799999999997</v>
      </c>
      <c r="L20" s="6">
        <v>0.70588200000000001</v>
      </c>
    </row>
    <row r="21" spans="1:13" x14ac:dyDescent="0.2"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3" x14ac:dyDescent="0.2">
      <c r="A22" s="34" t="s">
        <v>39</v>
      </c>
      <c r="B22" s="18" t="s">
        <v>0</v>
      </c>
      <c r="C22" s="6">
        <v>0.2</v>
      </c>
      <c r="D22" s="6">
        <v>0.2</v>
      </c>
      <c r="E22" s="6">
        <v>0.2</v>
      </c>
      <c r="F22" s="6">
        <v>0.2</v>
      </c>
      <c r="G22" s="6">
        <v>0.2</v>
      </c>
      <c r="H22" s="6">
        <v>0.2</v>
      </c>
      <c r="I22" s="6">
        <v>0.2</v>
      </c>
      <c r="J22" s="6">
        <v>0.2</v>
      </c>
      <c r="K22" s="6">
        <v>0.2</v>
      </c>
      <c r="L22" s="6">
        <v>0.2</v>
      </c>
      <c r="M22" s="14"/>
    </row>
    <row r="23" spans="1:13" x14ac:dyDescent="0.2">
      <c r="A23" s="34"/>
      <c r="B23" s="18" t="s">
        <v>1</v>
      </c>
      <c r="C23" s="6">
        <v>0.16666700000000001</v>
      </c>
      <c r="D23" s="6">
        <v>0.16666700000000001</v>
      </c>
      <c r="E23" s="6">
        <v>0.16666700000000001</v>
      </c>
      <c r="F23" s="6">
        <v>0.16666700000000001</v>
      </c>
      <c r="G23" s="6">
        <v>0.16666700000000001</v>
      </c>
      <c r="H23" s="6">
        <v>0.16666700000000001</v>
      </c>
      <c r="I23" s="6">
        <v>0.16666700000000001</v>
      </c>
      <c r="J23" s="6">
        <v>0.16666700000000001</v>
      </c>
      <c r="K23" s="6">
        <v>0.16666700000000001</v>
      </c>
      <c r="L23" s="6">
        <v>0.16666700000000001</v>
      </c>
      <c r="M23" s="14"/>
    </row>
    <row r="24" spans="1:13" x14ac:dyDescent="0.2">
      <c r="A24" s="34"/>
      <c r="B24" s="18" t="s">
        <v>2</v>
      </c>
      <c r="C24" s="6">
        <v>0.18181800000000001</v>
      </c>
      <c r="D24" s="6">
        <v>0.18181800000000001</v>
      </c>
      <c r="E24" s="6">
        <v>0.18181800000000001</v>
      </c>
      <c r="F24" s="6">
        <v>0.18181800000000001</v>
      </c>
      <c r="G24" s="6">
        <v>0.18181800000000001</v>
      </c>
      <c r="H24" s="6">
        <v>0.18181800000000001</v>
      </c>
      <c r="I24" s="6">
        <v>0.18181800000000001</v>
      </c>
      <c r="J24" s="6">
        <v>0.18181800000000001</v>
      </c>
      <c r="K24" s="6">
        <v>0.18181800000000001</v>
      </c>
      <c r="L24" s="6">
        <v>0.18181800000000001</v>
      </c>
      <c r="M24" s="14"/>
    </row>
    <row r="25" spans="1:13" x14ac:dyDescent="0.2">
      <c r="A25" s="19"/>
      <c r="B25" s="1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s="15" customFormat="1" x14ac:dyDescent="0.2">
      <c r="C26" s="14" t="s">
        <v>12</v>
      </c>
      <c r="D26" s="14" t="s">
        <v>11</v>
      </c>
      <c r="E26" s="14" t="s">
        <v>10</v>
      </c>
      <c r="F26" s="14" t="s">
        <v>4</v>
      </c>
      <c r="G26" s="14" t="s">
        <v>3</v>
      </c>
      <c r="H26" s="14" t="s">
        <v>5</v>
      </c>
      <c r="I26" s="14" t="s">
        <v>6</v>
      </c>
      <c r="J26" s="14" t="s">
        <v>7</v>
      </c>
      <c r="K26" s="14" t="s">
        <v>8</v>
      </c>
      <c r="L26" s="14" t="s">
        <v>9</v>
      </c>
    </row>
    <row r="27" spans="1:13" x14ac:dyDescent="0.2">
      <c r="A27" s="34" t="s">
        <v>15</v>
      </c>
      <c r="B27" s="13" t="s">
        <v>0</v>
      </c>
      <c r="C27" s="6">
        <v>0.88888900000000004</v>
      </c>
      <c r="D27" s="6">
        <v>0.88888900000000004</v>
      </c>
      <c r="E27" s="6">
        <v>0.88888900000000004</v>
      </c>
      <c r="F27" s="6">
        <v>0.88888900000000004</v>
      </c>
      <c r="G27" s="6">
        <v>0.88888900000000004</v>
      </c>
      <c r="H27" s="6">
        <v>0.88888900000000004</v>
      </c>
      <c r="I27" s="6">
        <v>0.88888900000000004</v>
      </c>
      <c r="J27" s="6">
        <v>0.88888900000000004</v>
      </c>
      <c r="K27" s="6">
        <v>0.88888900000000004</v>
      </c>
      <c r="L27" s="6">
        <v>0.88888900000000004</v>
      </c>
    </row>
    <row r="28" spans="1:13" x14ac:dyDescent="0.2">
      <c r="A28" s="34"/>
      <c r="B28" s="13" t="s">
        <v>1</v>
      </c>
      <c r="C28" s="6">
        <v>0.72727299999999995</v>
      </c>
      <c r="D28" s="6">
        <v>0.72727299999999995</v>
      </c>
      <c r="E28" s="6">
        <v>0.72727299999999995</v>
      </c>
      <c r="F28" s="6">
        <v>0.72727299999999995</v>
      </c>
      <c r="G28" s="6">
        <v>0.72727299999999995</v>
      </c>
      <c r="H28" s="6">
        <v>0.72727299999999995</v>
      </c>
      <c r="I28" s="6">
        <v>0.72727299999999995</v>
      </c>
      <c r="J28" s="6">
        <v>0.72727299999999995</v>
      </c>
      <c r="K28" s="6">
        <v>0.72727299999999995</v>
      </c>
      <c r="L28" s="6">
        <v>0.72727299999999995</v>
      </c>
    </row>
    <row r="29" spans="1:13" x14ac:dyDescent="0.2">
      <c r="A29" s="34"/>
      <c r="B29" s="13" t="s">
        <v>2</v>
      </c>
      <c r="C29" s="6">
        <v>0.8</v>
      </c>
      <c r="D29" s="6">
        <v>0.8</v>
      </c>
      <c r="E29" s="6">
        <v>0.8</v>
      </c>
      <c r="F29" s="6">
        <v>0.8</v>
      </c>
      <c r="G29" s="6">
        <v>0.8</v>
      </c>
      <c r="H29" s="6">
        <v>0.8</v>
      </c>
      <c r="I29" s="6">
        <v>0.8</v>
      </c>
      <c r="J29" s="6">
        <v>0.8</v>
      </c>
      <c r="K29" s="6">
        <v>0.8</v>
      </c>
      <c r="L29" s="6">
        <v>0.8</v>
      </c>
    </row>
    <row r="30" spans="1:13" x14ac:dyDescent="0.2">
      <c r="A30" s="19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3" x14ac:dyDescent="0.2">
      <c r="A31" s="34" t="s">
        <v>38</v>
      </c>
      <c r="B31" s="18" t="s">
        <v>0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</row>
    <row r="32" spans="1:13" x14ac:dyDescent="0.2">
      <c r="A32" s="34"/>
      <c r="B32" s="18" t="s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</row>
    <row r="33" spans="1:13" x14ac:dyDescent="0.2">
      <c r="A33" s="34"/>
      <c r="B33" s="18" t="s">
        <v>2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</row>
    <row r="34" spans="1:13" x14ac:dyDescent="0.2"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3" x14ac:dyDescent="0.2">
      <c r="A35" s="34" t="s">
        <v>39</v>
      </c>
      <c r="B35" s="18" t="s">
        <v>0</v>
      </c>
      <c r="C35" s="6">
        <v>0.8</v>
      </c>
      <c r="D35" s="6">
        <v>0.8</v>
      </c>
      <c r="E35" s="6">
        <v>0.8</v>
      </c>
      <c r="F35" s="6">
        <v>0.8</v>
      </c>
      <c r="G35" s="6">
        <v>0.8</v>
      </c>
      <c r="H35" s="6">
        <v>0.8</v>
      </c>
      <c r="I35" s="6">
        <v>0.8</v>
      </c>
      <c r="J35" s="6">
        <v>0.8</v>
      </c>
      <c r="K35" s="6">
        <v>0.8</v>
      </c>
      <c r="L35" s="6">
        <v>0.8</v>
      </c>
      <c r="M35" s="14"/>
    </row>
    <row r="36" spans="1:13" x14ac:dyDescent="0.2">
      <c r="A36" s="34"/>
      <c r="B36" s="18" t="s">
        <v>1</v>
      </c>
      <c r="C36" s="6">
        <v>0.57142899999999996</v>
      </c>
      <c r="D36" s="6">
        <v>0.57142899999999996</v>
      </c>
      <c r="E36" s="6">
        <v>0.57142899999999996</v>
      </c>
      <c r="F36" s="6">
        <v>0.57142899999999996</v>
      </c>
      <c r="G36" s="6">
        <v>0.57142899999999996</v>
      </c>
      <c r="H36" s="6">
        <v>0.57142899999999996</v>
      </c>
      <c r="I36" s="6">
        <v>0.57142899999999996</v>
      </c>
      <c r="J36" s="6">
        <v>0.57142899999999996</v>
      </c>
      <c r="K36" s="6">
        <v>0.57142899999999996</v>
      </c>
      <c r="L36" s="6">
        <v>0.57142899999999996</v>
      </c>
      <c r="M36" s="14"/>
    </row>
    <row r="37" spans="1:13" x14ac:dyDescent="0.2">
      <c r="A37" s="34"/>
      <c r="B37" s="18" t="s">
        <v>2</v>
      </c>
      <c r="C37" s="6">
        <v>0.66666700000000001</v>
      </c>
      <c r="D37" s="6">
        <v>0.66666700000000001</v>
      </c>
      <c r="E37" s="6">
        <v>0.66666700000000001</v>
      </c>
      <c r="F37" s="6">
        <v>0.66666700000000001</v>
      </c>
      <c r="G37" s="6">
        <v>0.66666700000000001</v>
      </c>
      <c r="H37" s="6">
        <v>0.66666700000000001</v>
      </c>
      <c r="I37" s="6">
        <v>0.66666700000000001</v>
      </c>
      <c r="J37" s="6">
        <v>0.66666700000000001</v>
      </c>
      <c r="K37" s="6">
        <v>0.66666700000000001</v>
      </c>
      <c r="L37" s="6">
        <v>0.66666700000000001</v>
      </c>
      <c r="M37" s="14"/>
    </row>
    <row r="38" spans="1:13" x14ac:dyDescent="0.2">
      <c r="A38" s="19"/>
      <c r="B38" s="18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s="15" customFormat="1" x14ac:dyDescent="0.2">
      <c r="C39" s="14" t="s">
        <v>12</v>
      </c>
      <c r="D39" s="14" t="s">
        <v>11</v>
      </c>
      <c r="E39" s="14" t="s">
        <v>10</v>
      </c>
      <c r="F39" s="14" t="s">
        <v>4</v>
      </c>
      <c r="G39" s="14" t="s">
        <v>3</v>
      </c>
      <c r="H39" s="14" t="s">
        <v>5</v>
      </c>
      <c r="I39" s="14" t="s">
        <v>6</v>
      </c>
      <c r="J39" s="14" t="s">
        <v>7</v>
      </c>
      <c r="K39" s="14" t="s">
        <v>8</v>
      </c>
      <c r="L39" s="14" t="s">
        <v>9</v>
      </c>
    </row>
    <row r="40" spans="1:13" x14ac:dyDescent="0.2">
      <c r="A40" s="34" t="s">
        <v>16</v>
      </c>
      <c r="B40" s="13" t="s">
        <v>0</v>
      </c>
      <c r="C40" s="6">
        <v>0.45238099999999998</v>
      </c>
      <c r="D40" s="6">
        <v>0.45238099999999998</v>
      </c>
      <c r="E40" s="6">
        <v>0.45238099999999998</v>
      </c>
      <c r="F40" s="6">
        <v>0.45238099999999998</v>
      </c>
      <c r="G40" s="6">
        <v>0.45238099999999998</v>
      </c>
      <c r="H40" s="6">
        <v>0.45238099999999998</v>
      </c>
      <c r="I40" s="6">
        <v>0.45238099999999998</v>
      </c>
      <c r="J40" s="6">
        <v>0.45238099999999998</v>
      </c>
      <c r="K40" s="6">
        <v>0.45238099999999998</v>
      </c>
      <c r="L40" s="6">
        <v>0.43902400000000003</v>
      </c>
    </row>
    <row r="41" spans="1:13" x14ac:dyDescent="0.2">
      <c r="A41" s="34"/>
      <c r="B41" s="13" t="s">
        <v>1</v>
      </c>
      <c r="C41" s="6">
        <v>0.86363599999999996</v>
      </c>
      <c r="D41" s="6">
        <v>0.86363599999999996</v>
      </c>
      <c r="E41" s="6">
        <v>0.86363599999999996</v>
      </c>
      <c r="F41" s="6">
        <v>0.86363599999999996</v>
      </c>
      <c r="G41" s="6">
        <v>0.86363599999999996</v>
      </c>
      <c r="H41" s="6">
        <v>0.86363599999999996</v>
      </c>
      <c r="I41" s="6">
        <v>0.86363599999999996</v>
      </c>
      <c r="J41" s="6">
        <v>0.86363599999999996</v>
      </c>
      <c r="K41" s="6">
        <v>0.86363599999999996</v>
      </c>
      <c r="L41" s="6">
        <v>0.81818199999999996</v>
      </c>
    </row>
    <row r="42" spans="1:13" x14ac:dyDescent="0.2">
      <c r="B42" s="13" t="s">
        <v>2</v>
      </c>
      <c r="C42" s="6">
        <v>0.59375</v>
      </c>
      <c r="D42" s="6">
        <v>0.59375</v>
      </c>
      <c r="E42" s="6">
        <v>0.59375</v>
      </c>
      <c r="F42" s="6">
        <v>0.59375</v>
      </c>
      <c r="G42" s="6">
        <v>0.59375</v>
      </c>
      <c r="H42" s="6">
        <v>0.59375</v>
      </c>
      <c r="I42" s="6">
        <v>0.59375</v>
      </c>
      <c r="J42" s="6">
        <v>0.59375</v>
      </c>
      <c r="K42" s="6">
        <v>0.59375</v>
      </c>
      <c r="L42" s="6">
        <v>0.57142899999999996</v>
      </c>
    </row>
    <row r="43" spans="1:13" x14ac:dyDescent="0.2"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3" x14ac:dyDescent="0.2">
      <c r="A44" s="34" t="s">
        <v>38</v>
      </c>
      <c r="B44" s="18" t="s">
        <v>0</v>
      </c>
      <c r="C44" s="6">
        <v>0.7</v>
      </c>
      <c r="D44" s="6">
        <v>0.7</v>
      </c>
      <c r="E44" s="6">
        <v>0.7</v>
      </c>
      <c r="F44" s="6">
        <v>0.7</v>
      </c>
      <c r="G44" s="6">
        <v>0.7</v>
      </c>
      <c r="H44" s="6">
        <v>0.7</v>
      </c>
      <c r="I44" s="6">
        <v>0.7</v>
      </c>
      <c r="J44" s="6">
        <v>0.7</v>
      </c>
      <c r="K44" s="6">
        <v>0.7</v>
      </c>
      <c r="L44" s="6">
        <v>0.66666700000000001</v>
      </c>
    </row>
    <row r="45" spans="1:13" x14ac:dyDescent="0.2">
      <c r="A45" s="34"/>
      <c r="B45" s="18" t="s">
        <v>1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0.85714299999999999</v>
      </c>
    </row>
    <row r="46" spans="1:13" x14ac:dyDescent="0.2">
      <c r="A46" s="34"/>
      <c r="B46" s="18" t="s">
        <v>2</v>
      </c>
      <c r="C46" s="6">
        <v>0.82352899999999996</v>
      </c>
      <c r="D46" s="6">
        <v>0.82352899999999996</v>
      </c>
      <c r="E46" s="6">
        <v>0.82352899999999996</v>
      </c>
      <c r="F46" s="6">
        <v>0.82352899999999996</v>
      </c>
      <c r="G46" s="6">
        <v>0.82352899999999996</v>
      </c>
      <c r="H46" s="6">
        <v>0.82352899999999996</v>
      </c>
      <c r="I46" s="6">
        <v>0.82352899999999996</v>
      </c>
      <c r="J46" s="6">
        <v>0.82352899999999996</v>
      </c>
      <c r="K46" s="6">
        <v>0.82352899999999996</v>
      </c>
      <c r="L46" s="6">
        <v>0.75</v>
      </c>
    </row>
    <row r="47" spans="1:13" x14ac:dyDescent="0.2"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spans="1:13" x14ac:dyDescent="0.2">
      <c r="A48" s="34" t="s">
        <v>39</v>
      </c>
      <c r="B48" s="18" t="s">
        <v>0</v>
      </c>
      <c r="C48" s="6">
        <v>0.375</v>
      </c>
      <c r="D48" s="6">
        <v>0.375</v>
      </c>
      <c r="E48" s="6">
        <v>0.375</v>
      </c>
      <c r="F48" s="6">
        <v>0.375</v>
      </c>
      <c r="G48" s="6">
        <v>0.375</v>
      </c>
      <c r="H48" s="6">
        <v>0.375</v>
      </c>
      <c r="I48" s="6">
        <v>0.375</v>
      </c>
      <c r="J48" s="6">
        <v>0.375</v>
      </c>
      <c r="K48" s="6">
        <v>0.375</v>
      </c>
      <c r="L48" s="6">
        <v>0.375</v>
      </c>
      <c r="M48" s="14"/>
    </row>
    <row r="49" spans="1:13" x14ac:dyDescent="0.2">
      <c r="A49" s="34"/>
      <c r="B49" s="18" t="s">
        <v>1</v>
      </c>
      <c r="C49" s="6">
        <v>0.8</v>
      </c>
      <c r="D49" s="6">
        <v>0.8</v>
      </c>
      <c r="E49" s="6">
        <v>0.8</v>
      </c>
      <c r="F49" s="6">
        <v>0.8</v>
      </c>
      <c r="G49" s="6">
        <v>0.8</v>
      </c>
      <c r="H49" s="6">
        <v>0.8</v>
      </c>
      <c r="I49" s="6">
        <v>0.8</v>
      </c>
      <c r="J49" s="6">
        <v>0.8</v>
      </c>
      <c r="K49" s="6">
        <v>0.8</v>
      </c>
      <c r="L49" s="6">
        <v>0.8</v>
      </c>
      <c r="M49" s="14"/>
    </row>
    <row r="50" spans="1:13" x14ac:dyDescent="0.2">
      <c r="A50" s="34"/>
      <c r="B50" s="18" t="s">
        <v>2</v>
      </c>
      <c r="C50" s="6">
        <v>0.51063800000000004</v>
      </c>
      <c r="D50" s="6">
        <v>0.51063800000000004</v>
      </c>
      <c r="E50" s="6">
        <v>0.51063800000000004</v>
      </c>
      <c r="F50" s="6">
        <v>0.51063800000000004</v>
      </c>
      <c r="G50" s="6">
        <v>0.51063800000000004</v>
      </c>
      <c r="H50" s="6">
        <v>0.51063800000000004</v>
      </c>
      <c r="I50" s="6">
        <v>0.51063800000000004</v>
      </c>
      <c r="J50" s="6">
        <v>0.51063800000000004</v>
      </c>
      <c r="K50" s="6">
        <v>0.51063800000000004</v>
      </c>
      <c r="L50" s="6">
        <v>0.51063800000000004</v>
      </c>
      <c r="M50" s="14"/>
    </row>
    <row r="51" spans="1:13" x14ac:dyDescent="0.2">
      <c r="A51" s="19"/>
      <c r="B51" s="18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s="15" customFormat="1" x14ac:dyDescent="0.2">
      <c r="C52" s="14" t="s">
        <v>12</v>
      </c>
      <c r="D52" s="14" t="s">
        <v>11</v>
      </c>
      <c r="E52" s="14" t="s">
        <v>10</v>
      </c>
      <c r="F52" s="14" t="s">
        <v>4</v>
      </c>
      <c r="G52" s="14" t="s">
        <v>3</v>
      </c>
      <c r="H52" s="14" t="s">
        <v>5</v>
      </c>
      <c r="I52" s="14" t="s">
        <v>6</v>
      </c>
      <c r="J52" s="14" t="s">
        <v>7</v>
      </c>
      <c r="K52" s="14" t="s">
        <v>8</v>
      </c>
      <c r="L52" s="14" t="s">
        <v>9</v>
      </c>
    </row>
    <row r="53" spans="1:13" x14ac:dyDescent="0.2">
      <c r="A53" s="34" t="s">
        <v>17</v>
      </c>
      <c r="B53" s="13" t="s">
        <v>0</v>
      </c>
      <c r="C53" s="1">
        <v>0.70588235294117652</v>
      </c>
      <c r="D53" s="1">
        <v>0.70588235294117652</v>
      </c>
      <c r="E53" s="1">
        <v>0.70588235294117652</v>
      </c>
      <c r="F53" s="1">
        <v>0.70588235294117652</v>
      </c>
      <c r="G53" s="1">
        <v>0.70588235294117652</v>
      </c>
      <c r="H53" s="1">
        <v>0.70588235294117652</v>
      </c>
      <c r="I53" s="1">
        <v>0.75</v>
      </c>
      <c r="J53" s="1">
        <v>0.75</v>
      </c>
      <c r="K53" s="1">
        <v>0.75</v>
      </c>
      <c r="L53" s="1">
        <v>0.73333333333333328</v>
      </c>
    </row>
    <row r="54" spans="1:13" x14ac:dyDescent="0.2">
      <c r="A54" s="34"/>
      <c r="B54" s="13" t="s">
        <v>1</v>
      </c>
      <c r="C54" s="1">
        <v>0.4</v>
      </c>
      <c r="D54" s="1">
        <v>0.4</v>
      </c>
      <c r="E54" s="1">
        <v>0.4</v>
      </c>
      <c r="F54" s="1">
        <v>0.4</v>
      </c>
      <c r="G54" s="1">
        <v>0.4</v>
      </c>
      <c r="H54" s="1">
        <v>0.4</v>
      </c>
      <c r="I54" s="1">
        <v>0.4</v>
      </c>
      <c r="J54" s="1">
        <v>0.4</v>
      </c>
      <c r="K54" s="1">
        <v>0.4</v>
      </c>
      <c r="L54" s="1">
        <v>0.36666666666666664</v>
      </c>
    </row>
    <row r="55" spans="1:13" x14ac:dyDescent="0.2">
      <c r="A55" s="34"/>
      <c r="B55" s="13" t="s">
        <v>2</v>
      </c>
      <c r="C55" s="1">
        <v>0.5106382978723405</v>
      </c>
      <c r="D55" s="1">
        <v>0.5106382978723405</v>
      </c>
      <c r="E55" s="1">
        <v>0.5106382978723405</v>
      </c>
      <c r="F55" s="1">
        <v>0.5106382978723405</v>
      </c>
      <c r="G55" s="1">
        <v>0.5106382978723405</v>
      </c>
      <c r="H55" s="1">
        <v>0.5106382978723405</v>
      </c>
      <c r="I55" s="1">
        <v>0.52173913043478271</v>
      </c>
      <c r="J55" s="1">
        <v>0.52173913043478271</v>
      </c>
      <c r="K55" s="1">
        <v>0.52173913043478271</v>
      </c>
      <c r="L55" s="1">
        <v>0.48888888888888887</v>
      </c>
    </row>
    <row r="56" spans="1:13" x14ac:dyDescent="0.2">
      <c r="A56" s="19"/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 spans="1:13" x14ac:dyDescent="0.2">
      <c r="A57" s="34" t="s">
        <v>38</v>
      </c>
      <c r="B57" s="18" t="s">
        <v>0</v>
      </c>
      <c r="C57" s="6">
        <v>0.83333299999999999</v>
      </c>
      <c r="D57" s="6">
        <v>0.83333299999999999</v>
      </c>
      <c r="E57" s="6">
        <v>0.83333299999999999</v>
      </c>
      <c r="F57" s="6">
        <v>0.83333299999999999</v>
      </c>
      <c r="G57" s="6">
        <v>0.83333299999999999</v>
      </c>
      <c r="H57" s="6">
        <v>0.83333299999999999</v>
      </c>
      <c r="I57" s="6">
        <v>1</v>
      </c>
      <c r="J57" s="6">
        <v>1</v>
      </c>
      <c r="K57" s="6">
        <v>1</v>
      </c>
      <c r="L57" s="6">
        <v>1</v>
      </c>
    </row>
    <row r="58" spans="1:13" x14ac:dyDescent="0.2">
      <c r="A58" s="34"/>
      <c r="B58" s="18" t="s">
        <v>1</v>
      </c>
      <c r="C58" s="6">
        <v>0.83333299999999999</v>
      </c>
      <c r="D58" s="6">
        <v>0.83333299999999999</v>
      </c>
      <c r="E58" s="6">
        <v>0.83333299999999999</v>
      </c>
      <c r="F58" s="6">
        <v>0.83333299999999999</v>
      </c>
      <c r="G58" s="6">
        <v>0.83333299999999999</v>
      </c>
      <c r="H58" s="6">
        <v>0.83333299999999999</v>
      </c>
      <c r="I58" s="6">
        <v>0.83333299999999999</v>
      </c>
      <c r="J58" s="6">
        <v>0.83333299999999999</v>
      </c>
      <c r="K58" s="6">
        <v>0.83333299999999999</v>
      </c>
      <c r="L58" s="6">
        <v>0.66666700000000001</v>
      </c>
    </row>
    <row r="59" spans="1:13" x14ac:dyDescent="0.2">
      <c r="A59" s="34"/>
      <c r="B59" s="18" t="s">
        <v>2</v>
      </c>
      <c r="C59" s="6">
        <v>0.83333299999999999</v>
      </c>
      <c r="D59" s="6">
        <v>0.83333299999999999</v>
      </c>
      <c r="E59" s="6">
        <v>0.83333299999999999</v>
      </c>
      <c r="F59" s="6">
        <v>0.83333299999999999</v>
      </c>
      <c r="G59" s="6">
        <v>0.83333299999999999</v>
      </c>
      <c r="H59" s="6">
        <v>0.83333299999999999</v>
      </c>
      <c r="I59" s="6">
        <v>0.90909099999999998</v>
      </c>
      <c r="J59" s="6">
        <v>0.90909099999999998</v>
      </c>
      <c r="K59" s="6">
        <v>0.90909099999999998</v>
      </c>
      <c r="L59" s="6">
        <v>0.8</v>
      </c>
    </row>
    <row r="60" spans="1:13" x14ac:dyDescent="0.2">
      <c r="C60" s="14"/>
      <c r="D60" s="14"/>
      <c r="E60" s="14"/>
      <c r="F60" s="14"/>
      <c r="G60" s="14"/>
      <c r="H60" s="14"/>
      <c r="I60" s="14"/>
      <c r="J60" s="14"/>
      <c r="K60" s="14"/>
      <c r="L60" s="14"/>
    </row>
    <row r="61" spans="1:13" x14ac:dyDescent="0.2">
      <c r="A61" s="34" t="s">
        <v>39</v>
      </c>
      <c r="B61" s="18" t="s">
        <v>0</v>
      </c>
      <c r="C61" s="6">
        <v>0.63636400000000004</v>
      </c>
      <c r="D61" s="6">
        <v>0.63636400000000004</v>
      </c>
      <c r="E61" s="6">
        <v>0.63636400000000004</v>
      </c>
      <c r="F61" s="6">
        <v>0.63636400000000004</v>
      </c>
      <c r="G61" s="6">
        <v>0.63636400000000004</v>
      </c>
      <c r="H61" s="6">
        <v>0.63636400000000004</v>
      </c>
      <c r="I61" s="6">
        <v>0.63636400000000004</v>
      </c>
      <c r="J61" s="6">
        <v>0.63636400000000004</v>
      </c>
      <c r="K61" s="6">
        <v>0.63636400000000004</v>
      </c>
      <c r="L61" s="6">
        <v>0.63636400000000004</v>
      </c>
      <c r="M61" s="14"/>
    </row>
    <row r="62" spans="1:13" x14ac:dyDescent="0.2">
      <c r="A62" s="34"/>
      <c r="B62" s="18" t="s">
        <v>1</v>
      </c>
      <c r="C62" s="6">
        <v>0.29166700000000001</v>
      </c>
      <c r="D62" s="6">
        <v>0.29166700000000001</v>
      </c>
      <c r="E62" s="6">
        <v>0.29166700000000001</v>
      </c>
      <c r="F62" s="6">
        <v>0.29166700000000001</v>
      </c>
      <c r="G62" s="6">
        <v>0.29166700000000001</v>
      </c>
      <c r="H62" s="6">
        <v>0.29166700000000001</v>
      </c>
      <c r="I62" s="6">
        <v>0.29166700000000001</v>
      </c>
      <c r="J62" s="6">
        <v>0.29166700000000001</v>
      </c>
      <c r="K62" s="6">
        <v>0.29166700000000001</v>
      </c>
      <c r="L62" s="6">
        <v>0.29166700000000001</v>
      </c>
      <c r="M62" s="14"/>
    </row>
    <row r="63" spans="1:13" x14ac:dyDescent="0.2">
      <c r="A63" s="34"/>
      <c r="B63" s="18" t="s">
        <v>2</v>
      </c>
      <c r="C63" s="6">
        <v>0.4</v>
      </c>
      <c r="D63" s="6">
        <v>0.4</v>
      </c>
      <c r="E63" s="6">
        <v>0.4</v>
      </c>
      <c r="F63" s="6">
        <v>0.4</v>
      </c>
      <c r="G63" s="6">
        <v>0.4</v>
      </c>
      <c r="H63" s="6">
        <v>0.4</v>
      </c>
      <c r="I63" s="6">
        <v>0.4</v>
      </c>
      <c r="J63" s="6">
        <v>0.4</v>
      </c>
      <c r="K63" s="6">
        <v>0.4</v>
      </c>
      <c r="L63" s="6">
        <v>0.4</v>
      </c>
      <c r="M63" s="14"/>
    </row>
    <row r="64" spans="1:13" x14ac:dyDescent="0.2">
      <c r="A64" s="19"/>
      <c r="B64" s="18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s="15" customFormat="1" x14ac:dyDescent="0.2">
      <c r="C65" s="14" t="s">
        <v>12</v>
      </c>
      <c r="D65" s="14" t="s">
        <v>11</v>
      </c>
      <c r="E65" s="14" t="s">
        <v>10</v>
      </c>
      <c r="F65" s="14" t="s">
        <v>4</v>
      </c>
      <c r="G65" s="14" t="s">
        <v>3</v>
      </c>
      <c r="H65" s="14" t="s">
        <v>5</v>
      </c>
      <c r="I65" s="14" t="s">
        <v>6</v>
      </c>
      <c r="J65" s="14" t="s">
        <v>7</v>
      </c>
      <c r="K65" s="14" t="s">
        <v>8</v>
      </c>
      <c r="L65" s="14" t="s">
        <v>9</v>
      </c>
    </row>
    <row r="66" spans="1:13" x14ac:dyDescent="0.2">
      <c r="A66" s="34" t="s">
        <v>18</v>
      </c>
      <c r="B66" s="13" t="s">
        <v>0</v>
      </c>
      <c r="C66" s="1">
        <v>0.81132075471698117</v>
      </c>
      <c r="D66" s="1">
        <v>0.81132075471698117</v>
      </c>
      <c r="E66" s="1">
        <v>0.81132075471698117</v>
      </c>
      <c r="F66" s="1">
        <v>0.81132075471698117</v>
      </c>
      <c r="G66" s="1">
        <v>0.81132075471698117</v>
      </c>
      <c r="H66" s="1">
        <v>0.81132075471698117</v>
      </c>
      <c r="I66" s="1">
        <v>0.82692307692307687</v>
      </c>
      <c r="J66" s="1">
        <v>0.84</v>
      </c>
      <c r="K66" s="1">
        <v>0.84</v>
      </c>
      <c r="L66" s="1">
        <v>0.83673469387755106</v>
      </c>
    </row>
    <row r="67" spans="1:13" x14ac:dyDescent="0.2">
      <c r="A67" s="34"/>
      <c r="B67" s="13" t="s">
        <v>1</v>
      </c>
      <c r="C67" s="1">
        <v>0.71666666666666667</v>
      </c>
      <c r="D67" s="1">
        <v>0.71666666666666667</v>
      </c>
      <c r="E67" s="1">
        <v>0.71666666666666667</v>
      </c>
      <c r="F67" s="1">
        <v>0.71666666666666667</v>
      </c>
      <c r="G67" s="1">
        <v>0.71666666666666667</v>
      </c>
      <c r="H67" s="1">
        <v>0.71666666666666667</v>
      </c>
      <c r="I67" s="1">
        <v>0.71666666666666667</v>
      </c>
      <c r="J67" s="1">
        <v>0.7</v>
      </c>
      <c r="K67" s="1">
        <v>0.7</v>
      </c>
      <c r="L67" s="1">
        <v>0.68333333333333335</v>
      </c>
    </row>
    <row r="68" spans="1:13" x14ac:dyDescent="0.2">
      <c r="A68" s="34"/>
      <c r="B68" s="13" t="s">
        <v>2</v>
      </c>
      <c r="C68" s="1">
        <v>0.76106194690265483</v>
      </c>
      <c r="D68" s="1">
        <v>0.76106194690265483</v>
      </c>
      <c r="E68" s="1">
        <v>0.76106194690265483</v>
      </c>
      <c r="F68" s="1">
        <v>0.76106194690265483</v>
      </c>
      <c r="G68" s="1">
        <v>0.76106194690265483</v>
      </c>
      <c r="H68" s="1">
        <v>0.76106194690265483</v>
      </c>
      <c r="I68" s="1">
        <v>0.7678571428571429</v>
      </c>
      <c r="J68" s="1">
        <v>0.76363636363636356</v>
      </c>
      <c r="K68" s="1">
        <v>0.76363636363636356</v>
      </c>
      <c r="L68" s="1">
        <v>0.75229357798165142</v>
      </c>
    </row>
    <row r="69" spans="1:13" x14ac:dyDescent="0.2">
      <c r="A69" s="19"/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 spans="1:13" x14ac:dyDescent="0.2">
      <c r="A70" s="34" t="s">
        <v>38</v>
      </c>
      <c r="B70" s="18" t="s">
        <v>0</v>
      </c>
      <c r="C70" s="6">
        <v>0.93333299999999997</v>
      </c>
      <c r="D70" s="6">
        <v>0.93333299999999997</v>
      </c>
      <c r="E70" s="6">
        <v>0.93333299999999997</v>
      </c>
      <c r="F70" s="6">
        <v>0.93333299999999997</v>
      </c>
      <c r="G70" s="6">
        <v>0.93333299999999997</v>
      </c>
      <c r="H70" s="6">
        <v>0.93333299999999997</v>
      </c>
      <c r="I70" s="6">
        <v>1</v>
      </c>
      <c r="J70" s="6">
        <v>1</v>
      </c>
      <c r="K70" s="6">
        <v>1</v>
      </c>
      <c r="L70" s="6">
        <v>1</v>
      </c>
    </row>
    <row r="71" spans="1:13" x14ac:dyDescent="0.2">
      <c r="A71" s="34"/>
      <c r="B71" s="18" t="s">
        <v>1</v>
      </c>
      <c r="C71" s="6">
        <v>0.82352899999999996</v>
      </c>
      <c r="D71" s="6">
        <v>0.82352899999999996</v>
      </c>
      <c r="E71" s="6">
        <v>0.82352899999999996</v>
      </c>
      <c r="F71" s="6">
        <v>0.82352899999999996</v>
      </c>
      <c r="G71" s="6">
        <v>0.82352899999999996</v>
      </c>
      <c r="H71" s="6">
        <v>0.82352899999999996</v>
      </c>
      <c r="I71" s="6">
        <v>0.82352899999999996</v>
      </c>
      <c r="J71" s="6">
        <v>0.764706</v>
      </c>
      <c r="K71" s="6">
        <v>0.764706</v>
      </c>
      <c r="L71" s="6">
        <v>0.70588200000000001</v>
      </c>
    </row>
    <row r="72" spans="1:13" x14ac:dyDescent="0.2">
      <c r="A72" s="34"/>
      <c r="B72" s="18" t="s">
        <v>2</v>
      </c>
      <c r="C72" s="6">
        <v>0.875</v>
      </c>
      <c r="D72" s="6">
        <v>0.875</v>
      </c>
      <c r="E72" s="6">
        <v>0.875</v>
      </c>
      <c r="F72" s="6">
        <v>0.875</v>
      </c>
      <c r="G72" s="6">
        <v>0.875</v>
      </c>
      <c r="H72" s="6">
        <v>0.875</v>
      </c>
      <c r="I72" s="6">
        <v>0.90322599999999997</v>
      </c>
      <c r="J72" s="6">
        <v>0.86666699999999997</v>
      </c>
      <c r="K72" s="6">
        <v>0.86666699999999997</v>
      </c>
      <c r="L72" s="6">
        <v>0.82758600000000004</v>
      </c>
    </row>
    <row r="73" spans="1:13" x14ac:dyDescent="0.2">
      <c r="C73" s="14"/>
      <c r="D73" s="14"/>
      <c r="E73" s="14"/>
      <c r="F73" s="14"/>
      <c r="G73" s="14"/>
      <c r="H73" s="14"/>
      <c r="I73" s="14"/>
      <c r="J73" s="14"/>
      <c r="K73" s="14"/>
      <c r="L73" s="14"/>
    </row>
    <row r="74" spans="1:13" x14ac:dyDescent="0.2">
      <c r="A74" s="34" t="s">
        <v>39</v>
      </c>
      <c r="B74" s="18" t="s">
        <v>0</v>
      </c>
      <c r="C74" s="6">
        <v>0.763158</v>
      </c>
      <c r="D74" s="6">
        <v>0.763158</v>
      </c>
      <c r="E74" s="6">
        <v>0.763158</v>
      </c>
      <c r="F74" s="6">
        <v>0.763158</v>
      </c>
      <c r="G74" s="6">
        <v>0.763158</v>
      </c>
      <c r="H74" s="6">
        <v>0.763158</v>
      </c>
      <c r="I74" s="6">
        <v>0.763158</v>
      </c>
      <c r="J74" s="6">
        <v>0.78378400000000004</v>
      </c>
      <c r="K74" s="6">
        <v>0.78378400000000004</v>
      </c>
      <c r="L74" s="6">
        <v>0.78378400000000004</v>
      </c>
      <c r="M74" s="14"/>
    </row>
    <row r="75" spans="1:13" x14ac:dyDescent="0.2">
      <c r="A75" s="34"/>
      <c r="B75" s="18" t="s">
        <v>1</v>
      </c>
      <c r="C75" s="6">
        <v>0.67441899999999999</v>
      </c>
      <c r="D75" s="6">
        <v>0.67441899999999999</v>
      </c>
      <c r="E75" s="6">
        <v>0.67441899999999999</v>
      </c>
      <c r="F75" s="6">
        <v>0.67441899999999999</v>
      </c>
      <c r="G75" s="6">
        <v>0.67441899999999999</v>
      </c>
      <c r="H75" s="6">
        <v>0.67441899999999999</v>
      </c>
      <c r="I75" s="6">
        <v>0.67441899999999999</v>
      </c>
      <c r="J75" s="6">
        <v>0.67441899999999999</v>
      </c>
      <c r="K75" s="6">
        <v>0.67441899999999999</v>
      </c>
      <c r="L75" s="6">
        <v>0.67441899999999999</v>
      </c>
      <c r="M75" s="14"/>
    </row>
    <row r="76" spans="1:13" x14ac:dyDescent="0.2">
      <c r="A76" s="34"/>
      <c r="B76" s="18" t="s">
        <v>2</v>
      </c>
      <c r="C76" s="6">
        <v>0.71604900000000005</v>
      </c>
      <c r="D76" s="6">
        <v>0.71604900000000005</v>
      </c>
      <c r="E76" s="6">
        <v>0.71604900000000005</v>
      </c>
      <c r="F76" s="6">
        <v>0.71604900000000005</v>
      </c>
      <c r="G76" s="6">
        <v>0.71604900000000005</v>
      </c>
      <c r="H76" s="6">
        <v>0.71604900000000005</v>
      </c>
      <c r="I76" s="6">
        <v>0.71604900000000005</v>
      </c>
      <c r="J76" s="6">
        <v>0.72499999999999998</v>
      </c>
      <c r="K76" s="6">
        <v>0.72499999999999998</v>
      </c>
      <c r="L76" s="6">
        <v>0.72499999999999998</v>
      </c>
      <c r="M76" s="14"/>
    </row>
    <row r="77" spans="1:13" x14ac:dyDescent="0.2">
      <c r="A77" s="28"/>
      <c r="C77" s="14"/>
      <c r="D77" s="14"/>
      <c r="E77" s="14"/>
      <c r="F77" s="14"/>
      <c r="G77" s="14"/>
      <c r="H77" s="14"/>
      <c r="I77" s="14"/>
      <c r="J77" s="14"/>
      <c r="K77" s="14"/>
      <c r="L77" s="14"/>
    </row>
    <row r="78" spans="1:13" x14ac:dyDescent="0.2">
      <c r="A78" s="29"/>
      <c r="C78" s="14" t="s">
        <v>12</v>
      </c>
      <c r="D78" s="14" t="s">
        <v>11</v>
      </c>
      <c r="E78" s="14" t="s">
        <v>10</v>
      </c>
      <c r="F78" s="14" t="s">
        <v>4</v>
      </c>
      <c r="G78" s="14" t="s">
        <v>3</v>
      </c>
      <c r="H78" s="14" t="s">
        <v>5</v>
      </c>
      <c r="I78" s="14" t="s">
        <v>6</v>
      </c>
      <c r="J78" s="14" t="s">
        <v>7</v>
      </c>
      <c r="K78" s="14" t="s">
        <v>8</v>
      </c>
      <c r="L78" s="14" t="s">
        <v>9</v>
      </c>
    </row>
    <row r="79" spans="1:13" x14ac:dyDescent="0.2">
      <c r="A79" s="35" t="s">
        <v>27</v>
      </c>
      <c r="B79" s="20" t="s">
        <v>25</v>
      </c>
      <c r="C79" s="14">
        <f>AVERAGE(C2,C14,C27,C40,C53,C66)</f>
        <v>0.68937514757265583</v>
      </c>
      <c r="D79" s="14">
        <f t="shared" ref="D79:L79" si="0">AVERAGE(D2,D14,D27,D40,D53,D66)</f>
        <v>0.68937514757265583</v>
      </c>
      <c r="E79" s="14">
        <f t="shared" si="0"/>
        <v>0.68937514757265583</v>
      </c>
      <c r="F79" s="14">
        <f t="shared" si="0"/>
        <v>0.68937514757265583</v>
      </c>
      <c r="G79" s="14">
        <f t="shared" si="0"/>
        <v>0.68937514757265583</v>
      </c>
      <c r="H79" s="14">
        <f t="shared" si="0"/>
        <v>0.68937514757265583</v>
      </c>
      <c r="I79" s="14">
        <f t="shared" si="0"/>
        <v>0.69932847578347568</v>
      </c>
      <c r="J79" s="14">
        <f t="shared" si="0"/>
        <v>0.70150796296296292</v>
      </c>
      <c r="K79" s="14">
        <f t="shared" si="0"/>
        <v>0.70150796296296292</v>
      </c>
      <c r="L79" s="14">
        <f t="shared" si="0"/>
        <v>0.68887915159397084</v>
      </c>
      <c r="M79" s="14"/>
    </row>
    <row r="80" spans="1:13" x14ac:dyDescent="0.2">
      <c r="A80" s="35"/>
      <c r="B80" s="20" t="s">
        <v>26</v>
      </c>
      <c r="C80" s="14">
        <f>AVERAGE(C3,C15,C28,C41,C54,C67)</f>
        <v>0.58425925925925926</v>
      </c>
      <c r="D80" s="14">
        <f t="shared" ref="D80:L80" si="1">AVERAGE(D3,D15,D28,D41,D54,D67)</f>
        <v>0.58425925925925926</v>
      </c>
      <c r="E80" s="14">
        <f t="shared" si="1"/>
        <v>0.58425925925925926</v>
      </c>
      <c r="F80" s="14">
        <f t="shared" si="1"/>
        <v>0.58425925925925926</v>
      </c>
      <c r="G80" s="14">
        <f t="shared" si="1"/>
        <v>0.58425925925925926</v>
      </c>
      <c r="H80" s="14">
        <f t="shared" si="1"/>
        <v>0.58425925925925926</v>
      </c>
      <c r="I80" s="14">
        <f t="shared" si="1"/>
        <v>0.58425925925925926</v>
      </c>
      <c r="J80" s="14">
        <f t="shared" si="1"/>
        <v>0.58148148148148149</v>
      </c>
      <c r="K80" s="14">
        <f t="shared" si="1"/>
        <v>0.58148148148148149</v>
      </c>
      <c r="L80" s="14">
        <f t="shared" si="1"/>
        <v>0.55336701851851844</v>
      </c>
      <c r="M80" s="14"/>
    </row>
    <row r="81" spans="1:13" x14ac:dyDescent="0.2">
      <c r="A81" s="35"/>
      <c r="B81" s="20" t="s">
        <v>24</v>
      </c>
      <c r="C81" s="14">
        <f t="shared" ref="C81:L81" si="2">AVERAGE(C4,C16,C29,C42,C55,C68)</f>
        <v>0.60566146054891901</v>
      </c>
      <c r="D81" s="14">
        <f t="shared" si="2"/>
        <v>0.60566146054891901</v>
      </c>
      <c r="E81" s="14">
        <f t="shared" si="2"/>
        <v>0.60566146054891901</v>
      </c>
      <c r="F81" s="14">
        <f t="shared" si="2"/>
        <v>0.60566146054891901</v>
      </c>
      <c r="G81" s="14">
        <f t="shared" si="2"/>
        <v>0.60566146054891901</v>
      </c>
      <c r="H81" s="14">
        <f t="shared" si="2"/>
        <v>0.60566146054891901</v>
      </c>
      <c r="I81" s="14">
        <f t="shared" si="2"/>
        <v>0.60864413196840739</v>
      </c>
      <c r="J81" s="14">
        <f t="shared" si="2"/>
        <v>0.60794066876494413</v>
      </c>
      <c r="K81" s="14">
        <f t="shared" si="2"/>
        <v>0.60794066876494413</v>
      </c>
      <c r="L81" s="14">
        <f t="shared" si="2"/>
        <v>0.58557225076773156</v>
      </c>
      <c r="M81" s="14"/>
    </row>
    <row r="82" spans="1:13" x14ac:dyDescent="0.2">
      <c r="B82" s="20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spans="1:13" x14ac:dyDescent="0.2">
      <c r="A83" s="35" t="s">
        <v>40</v>
      </c>
      <c r="B83" s="20" t="s">
        <v>25</v>
      </c>
      <c r="C83" s="14">
        <f>AVERAGE(C6,C18,C31,C44,C57,C70)</f>
        <v>0.89027766666666663</v>
      </c>
      <c r="D83" s="14">
        <f t="shared" ref="D83:L83" si="3">AVERAGE(D6,D18,D31,D44,D57,D70)</f>
        <v>0.89027766666666663</v>
      </c>
      <c r="E83" s="14">
        <f t="shared" si="3"/>
        <v>0.89027766666666663</v>
      </c>
      <c r="F83" s="14">
        <f t="shared" si="3"/>
        <v>0.89027766666666663</v>
      </c>
      <c r="G83" s="14">
        <f t="shared" si="3"/>
        <v>0.89027766666666663</v>
      </c>
      <c r="H83" s="14">
        <f t="shared" si="3"/>
        <v>0.89027766666666663</v>
      </c>
      <c r="I83" s="14">
        <f t="shared" si="3"/>
        <v>0.9291666666666667</v>
      </c>
      <c r="J83" s="14">
        <f t="shared" si="3"/>
        <v>0.9291666666666667</v>
      </c>
      <c r="K83" s="14">
        <f t="shared" si="3"/>
        <v>0.9291666666666667</v>
      </c>
      <c r="L83" s="14">
        <f t="shared" si="3"/>
        <v>0.92063499999999987</v>
      </c>
      <c r="M83" s="14"/>
    </row>
    <row r="84" spans="1:13" x14ac:dyDescent="0.2">
      <c r="A84" s="35"/>
      <c r="B84" s="20" t="s">
        <v>26</v>
      </c>
      <c r="C84" s="14">
        <f t="shared" ref="C84:L84" si="4">AVERAGE(C7,C19,C32,C45,C58,C71)</f>
        <v>0.80947699999999989</v>
      </c>
      <c r="D84" s="14">
        <f t="shared" si="4"/>
        <v>0.80947699999999989</v>
      </c>
      <c r="E84" s="14">
        <f t="shared" si="4"/>
        <v>0.80947699999999989</v>
      </c>
      <c r="F84" s="14">
        <f t="shared" si="4"/>
        <v>0.80947699999999989</v>
      </c>
      <c r="G84" s="14">
        <f t="shared" si="4"/>
        <v>0.80947699999999989</v>
      </c>
      <c r="H84" s="14">
        <f t="shared" si="4"/>
        <v>0.80947699999999989</v>
      </c>
      <c r="I84" s="14">
        <f t="shared" si="4"/>
        <v>0.80947699999999989</v>
      </c>
      <c r="J84" s="14">
        <f t="shared" si="4"/>
        <v>0.79967316666666666</v>
      </c>
      <c r="K84" s="14">
        <f t="shared" si="4"/>
        <v>0.79967316666666666</v>
      </c>
      <c r="L84" s="14">
        <f t="shared" si="4"/>
        <v>0.70494866666666667</v>
      </c>
      <c r="M84" s="14"/>
    </row>
    <row r="85" spans="1:13" x14ac:dyDescent="0.2">
      <c r="A85" s="35"/>
      <c r="B85" s="20" t="s">
        <v>24</v>
      </c>
      <c r="C85" s="14">
        <f t="shared" ref="C85:L85" si="5">AVERAGE(C8,C20,C33,C46,C59,C72)</f>
        <v>0.82938449999999986</v>
      </c>
      <c r="D85" s="14">
        <f t="shared" si="5"/>
        <v>0.82938449999999986</v>
      </c>
      <c r="E85" s="14">
        <f t="shared" si="5"/>
        <v>0.82938449999999986</v>
      </c>
      <c r="F85" s="14">
        <f t="shared" si="5"/>
        <v>0.82938449999999986</v>
      </c>
      <c r="G85" s="14">
        <f t="shared" si="5"/>
        <v>0.82938449999999986</v>
      </c>
      <c r="H85" s="14">
        <f t="shared" si="5"/>
        <v>0.82938449999999986</v>
      </c>
      <c r="I85" s="14">
        <f t="shared" si="5"/>
        <v>0.84671516666666669</v>
      </c>
      <c r="J85" s="14">
        <f t="shared" si="5"/>
        <v>0.84062199999999987</v>
      </c>
      <c r="K85" s="14">
        <f t="shared" si="5"/>
        <v>0.84062199999999987</v>
      </c>
      <c r="L85" s="14">
        <f t="shared" si="5"/>
        <v>0.77581616666666664</v>
      </c>
      <c r="M85" s="14"/>
    </row>
    <row r="86" spans="1:13" x14ac:dyDescent="0.2">
      <c r="B86" s="20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spans="1:13" x14ac:dyDescent="0.2">
      <c r="A87" s="35" t="s">
        <v>41</v>
      </c>
      <c r="B87" s="20" t="s">
        <v>25</v>
      </c>
      <c r="C87" s="14">
        <f>AVERAGE(C10,C22,C35,C48,C61,C74)</f>
        <v>0.57780500000000001</v>
      </c>
      <c r="D87" s="14">
        <f t="shared" ref="D87:L87" si="6">AVERAGE(D10,D22,D35,D48,D61,D74)</f>
        <v>0.57780500000000001</v>
      </c>
      <c r="E87" s="14">
        <f t="shared" si="6"/>
        <v>0.57780500000000001</v>
      </c>
      <c r="F87" s="14">
        <f t="shared" si="6"/>
        <v>0.57780500000000001</v>
      </c>
      <c r="G87" s="14">
        <f t="shared" si="6"/>
        <v>0.57780500000000001</v>
      </c>
      <c r="H87" s="14">
        <f t="shared" si="6"/>
        <v>0.57780500000000001</v>
      </c>
      <c r="I87" s="14">
        <f t="shared" si="6"/>
        <v>0.57780500000000001</v>
      </c>
      <c r="J87" s="14">
        <f t="shared" si="6"/>
        <v>0.58124266666666669</v>
      </c>
      <c r="K87" s="14">
        <f t="shared" si="6"/>
        <v>0.58124266666666669</v>
      </c>
      <c r="L87" s="14">
        <f t="shared" si="6"/>
        <v>0.58124266666666669</v>
      </c>
      <c r="M87" s="14"/>
    </row>
    <row r="88" spans="1:13" x14ac:dyDescent="0.2">
      <c r="A88" s="35"/>
      <c r="B88" s="20" t="s">
        <v>26</v>
      </c>
      <c r="C88" s="14">
        <f t="shared" ref="C88:L88" si="7">AVERAGE(C11,C23,C36,C49,C62,C75)</f>
        <v>0.47505599999999998</v>
      </c>
      <c r="D88" s="14">
        <f t="shared" si="7"/>
        <v>0.47505599999999998</v>
      </c>
      <c r="E88" s="14">
        <f t="shared" si="7"/>
        <v>0.47505599999999998</v>
      </c>
      <c r="F88" s="14">
        <f t="shared" si="7"/>
        <v>0.47505599999999998</v>
      </c>
      <c r="G88" s="14">
        <f t="shared" si="7"/>
        <v>0.47505599999999998</v>
      </c>
      <c r="H88" s="14">
        <f t="shared" si="7"/>
        <v>0.47505599999999998</v>
      </c>
      <c r="I88" s="14">
        <f t="shared" si="7"/>
        <v>0.47505599999999998</v>
      </c>
      <c r="J88" s="14">
        <f t="shared" si="7"/>
        <v>0.47505599999999998</v>
      </c>
      <c r="K88" s="14">
        <f t="shared" si="7"/>
        <v>0.47505599999999998</v>
      </c>
      <c r="L88" s="14">
        <f t="shared" si="7"/>
        <v>0.47505599999999998</v>
      </c>
      <c r="M88" s="14"/>
    </row>
    <row r="89" spans="1:13" x14ac:dyDescent="0.2">
      <c r="A89" s="35"/>
      <c r="B89" s="20" t="s">
        <v>24</v>
      </c>
      <c r="C89" s="14">
        <f t="shared" ref="C89:L89" si="8">AVERAGE(C12,C24,C37,C50,C63,C76)</f>
        <v>0.48945166666666667</v>
      </c>
      <c r="D89" s="14">
        <f t="shared" si="8"/>
        <v>0.48945166666666667</v>
      </c>
      <c r="E89" s="14">
        <f t="shared" si="8"/>
        <v>0.48945166666666667</v>
      </c>
      <c r="F89" s="14">
        <f t="shared" si="8"/>
        <v>0.48945166666666667</v>
      </c>
      <c r="G89" s="14">
        <f t="shared" si="8"/>
        <v>0.48945166666666667</v>
      </c>
      <c r="H89" s="14">
        <f t="shared" si="8"/>
        <v>0.48945166666666667</v>
      </c>
      <c r="I89" s="14">
        <f t="shared" si="8"/>
        <v>0.48945166666666667</v>
      </c>
      <c r="J89" s="14">
        <f t="shared" si="8"/>
        <v>0.49094350000000003</v>
      </c>
      <c r="K89" s="14">
        <f t="shared" si="8"/>
        <v>0.49094350000000003</v>
      </c>
      <c r="L89" s="14">
        <f t="shared" si="8"/>
        <v>0.49094350000000003</v>
      </c>
      <c r="M89" s="14"/>
    </row>
  </sheetData>
  <mergeCells count="21">
    <mergeCell ref="A87:A89"/>
    <mergeCell ref="A57:A59"/>
    <mergeCell ref="A61:A63"/>
    <mergeCell ref="A70:A72"/>
    <mergeCell ref="A74:A76"/>
    <mergeCell ref="A83:A85"/>
    <mergeCell ref="A2:A4"/>
    <mergeCell ref="A14:A16"/>
    <mergeCell ref="A79:A81"/>
    <mergeCell ref="A27:A29"/>
    <mergeCell ref="A40:A41"/>
    <mergeCell ref="A53:A55"/>
    <mergeCell ref="A66:A68"/>
    <mergeCell ref="A6:A8"/>
    <mergeCell ref="A10:A12"/>
    <mergeCell ref="A18:A20"/>
    <mergeCell ref="A22:A24"/>
    <mergeCell ref="A31:A33"/>
    <mergeCell ref="A35:A37"/>
    <mergeCell ref="A44:A46"/>
    <mergeCell ref="A48:A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9580-3C63-F04E-BA67-29243287A460}">
  <dimension ref="A1:M89"/>
  <sheetViews>
    <sheetView workbookViewId="0">
      <selection activeCell="D34" sqref="D34"/>
    </sheetView>
  </sheetViews>
  <sheetFormatPr baseColWidth="10" defaultRowHeight="16" x14ac:dyDescent="0.2"/>
  <cols>
    <col min="1" max="1" width="24.33203125" style="13" bestFit="1" customWidth="1"/>
    <col min="2" max="2" width="16.33203125" style="13" customWidth="1"/>
    <col min="3" max="3" width="11.33203125" style="13" customWidth="1"/>
    <col min="4" max="4" width="10.83203125" style="13" customWidth="1"/>
    <col min="5" max="16384" width="10.83203125" style="13"/>
  </cols>
  <sheetData>
    <row r="1" spans="1:13" s="15" customFormat="1" x14ac:dyDescent="0.2">
      <c r="C1" s="27" t="s">
        <v>12</v>
      </c>
      <c r="D1" s="27" t="s">
        <v>11</v>
      </c>
      <c r="E1" s="27" t="s">
        <v>10</v>
      </c>
      <c r="F1" s="27" t="s">
        <v>4</v>
      </c>
      <c r="G1" s="27" t="s">
        <v>3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</row>
    <row r="2" spans="1:13" x14ac:dyDescent="0.2">
      <c r="A2" s="34" t="s">
        <v>13</v>
      </c>
      <c r="B2" s="13" t="s">
        <v>0</v>
      </c>
      <c r="C2" s="33">
        <v>0.77777799999999997</v>
      </c>
      <c r="D2" s="33">
        <v>0.77777799999999997</v>
      </c>
      <c r="E2" s="33">
        <v>0.77777799999999997</v>
      </c>
      <c r="F2" s="33">
        <v>0.77777799999999997</v>
      </c>
      <c r="G2" s="33">
        <v>0.77777799999999997</v>
      </c>
      <c r="H2" s="33">
        <v>0.77777799999999997</v>
      </c>
      <c r="I2" s="33">
        <v>0.77777799999999997</v>
      </c>
      <c r="J2" s="33">
        <v>0.764706</v>
      </c>
      <c r="K2" s="33">
        <v>0.764706</v>
      </c>
      <c r="L2" s="33">
        <v>0.71428599999999998</v>
      </c>
    </row>
    <row r="3" spans="1:13" x14ac:dyDescent="0.2">
      <c r="A3" s="34"/>
      <c r="B3" s="13" t="s">
        <v>1</v>
      </c>
      <c r="C3" s="33">
        <v>0.38888899999999998</v>
      </c>
      <c r="D3" s="33">
        <v>0.38888899999999998</v>
      </c>
      <c r="E3" s="33">
        <v>0.38888899999999998</v>
      </c>
      <c r="F3" s="33">
        <v>0.38888899999999998</v>
      </c>
      <c r="G3" s="33">
        <v>0.38888899999999998</v>
      </c>
      <c r="H3" s="33">
        <v>0.38888899999999998</v>
      </c>
      <c r="I3" s="33">
        <v>0.38888899999999998</v>
      </c>
      <c r="J3" s="33">
        <v>0.36111100000000002</v>
      </c>
      <c r="K3" s="33">
        <v>0.36111100000000002</v>
      </c>
      <c r="L3" s="33">
        <v>0.27777800000000002</v>
      </c>
    </row>
    <row r="4" spans="1:13" x14ac:dyDescent="0.2">
      <c r="A4" s="34"/>
      <c r="B4" s="13" t="s">
        <v>2</v>
      </c>
      <c r="C4" s="33">
        <v>0.51851899999999995</v>
      </c>
      <c r="D4" s="33">
        <v>0.51851899999999995</v>
      </c>
      <c r="E4" s="33">
        <v>0.51851899999999995</v>
      </c>
      <c r="F4" s="33">
        <v>0.51851899999999995</v>
      </c>
      <c r="G4" s="33">
        <v>0.51851899999999995</v>
      </c>
      <c r="H4" s="33">
        <v>0.51851899999999995</v>
      </c>
      <c r="I4" s="33">
        <v>0.51851899999999995</v>
      </c>
      <c r="J4" s="33">
        <v>0.490566</v>
      </c>
      <c r="K4" s="33">
        <v>0.490566</v>
      </c>
      <c r="L4" s="33">
        <v>0.4</v>
      </c>
    </row>
    <row r="5" spans="1:13" x14ac:dyDescent="0.2">
      <c r="A5" s="19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3" x14ac:dyDescent="0.2">
      <c r="A6" s="34" t="s">
        <v>38</v>
      </c>
      <c r="B6" s="18" t="s">
        <v>0</v>
      </c>
      <c r="C6" s="33">
        <v>1</v>
      </c>
      <c r="D6" s="33">
        <v>1</v>
      </c>
      <c r="E6" s="33">
        <v>1</v>
      </c>
      <c r="F6" s="33">
        <v>1</v>
      </c>
      <c r="G6" s="33">
        <v>1</v>
      </c>
      <c r="H6" s="33">
        <v>1</v>
      </c>
      <c r="I6" s="33">
        <v>1</v>
      </c>
      <c r="J6" s="33">
        <v>1</v>
      </c>
      <c r="K6" s="33">
        <v>1</v>
      </c>
      <c r="L6" s="33">
        <v>1</v>
      </c>
    </row>
    <row r="7" spans="1:13" x14ac:dyDescent="0.2">
      <c r="A7" s="34"/>
      <c r="B7" s="18" t="s">
        <v>1</v>
      </c>
      <c r="C7" s="33">
        <v>0.5</v>
      </c>
      <c r="D7" s="33">
        <v>0.5</v>
      </c>
      <c r="E7" s="33">
        <v>0.5</v>
      </c>
      <c r="F7" s="33">
        <v>0.5</v>
      </c>
      <c r="G7" s="33">
        <v>0.5</v>
      </c>
      <c r="H7" s="33">
        <v>0.5</v>
      </c>
      <c r="I7" s="33">
        <v>0.5</v>
      </c>
      <c r="J7" s="33">
        <v>0.4</v>
      </c>
      <c r="K7" s="33">
        <v>0.4</v>
      </c>
      <c r="L7" s="33">
        <v>0.1</v>
      </c>
    </row>
    <row r="8" spans="1:13" x14ac:dyDescent="0.2">
      <c r="A8" s="34"/>
      <c r="B8" s="18" t="s">
        <v>2</v>
      </c>
      <c r="C8" s="33">
        <v>0.66666700000000001</v>
      </c>
      <c r="D8" s="33">
        <v>0.66666700000000001</v>
      </c>
      <c r="E8" s="33">
        <v>0.66666700000000001</v>
      </c>
      <c r="F8" s="33">
        <v>0.66666700000000001</v>
      </c>
      <c r="G8" s="33">
        <v>0.66666700000000001</v>
      </c>
      <c r="H8" s="33">
        <v>0.66666700000000001</v>
      </c>
      <c r="I8" s="33">
        <v>0.66666700000000001</v>
      </c>
      <c r="J8" s="33">
        <v>0.57142899999999996</v>
      </c>
      <c r="K8" s="33">
        <v>0.57142899999999996</v>
      </c>
      <c r="L8" s="33">
        <v>0.18181800000000001</v>
      </c>
    </row>
    <row r="9" spans="1:13" x14ac:dyDescent="0.2"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3" x14ac:dyDescent="0.2">
      <c r="A10" s="34" t="s">
        <v>39</v>
      </c>
      <c r="B10" s="18" t="s">
        <v>0</v>
      </c>
      <c r="C10" s="33">
        <v>0.69230800000000003</v>
      </c>
      <c r="D10" s="33">
        <v>0.69230800000000003</v>
      </c>
      <c r="E10" s="33">
        <v>0.69230800000000003</v>
      </c>
      <c r="F10" s="33">
        <v>0.69230800000000003</v>
      </c>
      <c r="G10" s="33">
        <v>0.69230800000000003</v>
      </c>
      <c r="H10" s="33">
        <v>0.69230800000000003</v>
      </c>
      <c r="I10" s="33">
        <v>0.69230800000000003</v>
      </c>
      <c r="J10" s="33">
        <v>0.69230800000000003</v>
      </c>
      <c r="K10" s="33">
        <v>0.69230800000000003</v>
      </c>
      <c r="L10" s="33">
        <v>0.69230800000000003</v>
      </c>
      <c r="M10" s="14"/>
    </row>
    <row r="11" spans="1:13" x14ac:dyDescent="0.2">
      <c r="A11" s="34"/>
      <c r="B11" s="18" t="s">
        <v>1</v>
      </c>
      <c r="C11" s="33">
        <v>0.34615400000000002</v>
      </c>
      <c r="D11" s="33">
        <v>0.34615400000000002</v>
      </c>
      <c r="E11" s="33">
        <v>0.34615400000000002</v>
      </c>
      <c r="F11" s="33">
        <v>0.34615400000000002</v>
      </c>
      <c r="G11" s="33">
        <v>0.34615400000000002</v>
      </c>
      <c r="H11" s="33">
        <v>0.34615400000000002</v>
      </c>
      <c r="I11" s="33">
        <v>0.34615400000000002</v>
      </c>
      <c r="J11" s="33">
        <v>0.34615400000000002</v>
      </c>
      <c r="K11" s="33">
        <v>0.34615400000000002</v>
      </c>
      <c r="L11" s="33">
        <v>0.34615400000000002</v>
      </c>
      <c r="M11" s="14"/>
    </row>
    <row r="12" spans="1:13" x14ac:dyDescent="0.2">
      <c r="A12" s="34"/>
      <c r="B12" s="18" t="s">
        <v>2</v>
      </c>
      <c r="C12" s="33">
        <v>0.461538</v>
      </c>
      <c r="D12" s="33">
        <v>0.461538</v>
      </c>
      <c r="E12" s="33">
        <v>0.461538</v>
      </c>
      <c r="F12" s="33">
        <v>0.461538</v>
      </c>
      <c r="G12" s="33">
        <v>0.461538</v>
      </c>
      <c r="H12" s="33">
        <v>0.461538</v>
      </c>
      <c r="I12" s="33">
        <v>0.461538</v>
      </c>
      <c r="J12" s="33">
        <v>0.461538</v>
      </c>
      <c r="K12" s="33">
        <v>0.461538</v>
      </c>
      <c r="L12" s="33">
        <v>0.461538</v>
      </c>
      <c r="M12" s="14"/>
    </row>
    <row r="13" spans="1:13" s="15" customFormat="1" x14ac:dyDescent="0.2">
      <c r="C13" s="27" t="s">
        <v>12</v>
      </c>
      <c r="D13" s="27" t="s">
        <v>11</v>
      </c>
      <c r="E13" s="27" t="s">
        <v>10</v>
      </c>
      <c r="F13" s="27" t="s">
        <v>4</v>
      </c>
      <c r="G13" s="27" t="s">
        <v>3</v>
      </c>
      <c r="H13" s="27" t="s">
        <v>5</v>
      </c>
      <c r="I13" s="27" t="s">
        <v>6</v>
      </c>
      <c r="J13" s="27" t="s">
        <v>7</v>
      </c>
      <c r="K13" s="27" t="s">
        <v>8</v>
      </c>
      <c r="L13" s="27" t="s">
        <v>9</v>
      </c>
    </row>
    <row r="14" spans="1:13" x14ac:dyDescent="0.2">
      <c r="A14" s="34" t="s">
        <v>14</v>
      </c>
      <c r="B14" s="13" t="s">
        <v>0</v>
      </c>
      <c r="C14" s="33">
        <v>0.5</v>
      </c>
      <c r="D14" s="33">
        <v>0.5</v>
      </c>
      <c r="E14" s="33">
        <v>0.5</v>
      </c>
      <c r="F14" s="33">
        <v>0.5</v>
      </c>
      <c r="G14" s="33">
        <v>0.5</v>
      </c>
      <c r="H14" s="33">
        <v>0.5</v>
      </c>
      <c r="I14" s="33">
        <v>0.5</v>
      </c>
      <c r="J14" s="33">
        <v>0.47058800000000001</v>
      </c>
      <c r="K14" s="33">
        <v>0.4375</v>
      </c>
      <c r="L14" s="33">
        <v>0.2</v>
      </c>
    </row>
    <row r="15" spans="1:13" x14ac:dyDescent="0.2">
      <c r="A15" s="34"/>
      <c r="B15" s="13" t="s">
        <v>1</v>
      </c>
      <c r="C15" s="33">
        <v>0.40909099999999998</v>
      </c>
      <c r="D15" s="33">
        <v>0.40909099999999998</v>
      </c>
      <c r="E15" s="33">
        <v>0.40909099999999998</v>
      </c>
      <c r="F15" s="33">
        <v>0.40909099999999998</v>
      </c>
      <c r="G15" s="33">
        <v>0.40909099999999998</v>
      </c>
      <c r="H15" s="33">
        <v>0.40909099999999998</v>
      </c>
      <c r="I15" s="33">
        <v>0.40909099999999998</v>
      </c>
      <c r="J15" s="33">
        <v>0.36363600000000001</v>
      </c>
      <c r="K15" s="33">
        <v>0.31818200000000002</v>
      </c>
      <c r="L15" s="33">
        <v>9.0909000000000004E-2</v>
      </c>
    </row>
    <row r="16" spans="1:13" x14ac:dyDescent="0.2">
      <c r="A16" s="34"/>
      <c r="B16" s="13" t="s">
        <v>2</v>
      </c>
      <c r="C16" s="33">
        <v>0.45</v>
      </c>
      <c r="D16" s="33">
        <v>0.45</v>
      </c>
      <c r="E16" s="33">
        <v>0.45</v>
      </c>
      <c r="F16" s="33">
        <v>0.45</v>
      </c>
      <c r="G16" s="33">
        <v>0.45</v>
      </c>
      <c r="H16" s="33">
        <v>0.45</v>
      </c>
      <c r="I16" s="33">
        <v>0.45</v>
      </c>
      <c r="J16" s="33">
        <v>0.41025600000000001</v>
      </c>
      <c r="K16" s="33">
        <v>0.368421</v>
      </c>
      <c r="L16" s="33">
        <v>0.125</v>
      </c>
    </row>
    <row r="17" spans="1:13" x14ac:dyDescent="0.2">
      <c r="A17" s="19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3" x14ac:dyDescent="0.2">
      <c r="A18" s="34" t="s">
        <v>38</v>
      </c>
      <c r="B18" s="18" t="s">
        <v>0</v>
      </c>
      <c r="C18" s="33">
        <v>0.875</v>
      </c>
      <c r="D18" s="33">
        <v>0.875</v>
      </c>
      <c r="E18" s="33">
        <v>0.875</v>
      </c>
      <c r="F18" s="33">
        <v>0.875</v>
      </c>
      <c r="G18" s="33">
        <v>0.875</v>
      </c>
      <c r="H18" s="33">
        <v>0.875</v>
      </c>
      <c r="I18" s="33">
        <v>0.875</v>
      </c>
      <c r="J18" s="33">
        <v>0.85714299999999999</v>
      </c>
      <c r="K18" s="33">
        <v>0.83333299999999999</v>
      </c>
      <c r="L18" s="33">
        <v>0</v>
      </c>
    </row>
    <row r="19" spans="1:13" x14ac:dyDescent="0.2">
      <c r="A19" s="34"/>
      <c r="B19" s="18" t="s">
        <v>1</v>
      </c>
      <c r="C19" s="33">
        <v>0.7</v>
      </c>
      <c r="D19" s="33">
        <v>0.7</v>
      </c>
      <c r="E19" s="33">
        <v>0.7</v>
      </c>
      <c r="F19" s="33">
        <v>0.7</v>
      </c>
      <c r="G19" s="33">
        <v>0.7</v>
      </c>
      <c r="H19" s="33">
        <v>0.7</v>
      </c>
      <c r="I19" s="33">
        <v>0.7</v>
      </c>
      <c r="J19" s="33">
        <v>0.6</v>
      </c>
      <c r="K19" s="33">
        <v>0.5</v>
      </c>
      <c r="L19" s="33">
        <v>0</v>
      </c>
    </row>
    <row r="20" spans="1:13" x14ac:dyDescent="0.2">
      <c r="A20" s="34"/>
      <c r="B20" s="18" t="s">
        <v>2</v>
      </c>
      <c r="C20" s="33">
        <v>0.77777799999999997</v>
      </c>
      <c r="D20" s="33">
        <v>0.77777799999999997</v>
      </c>
      <c r="E20" s="33">
        <v>0.77777799999999997</v>
      </c>
      <c r="F20" s="33">
        <v>0.77777799999999997</v>
      </c>
      <c r="G20" s="33">
        <v>0.77777799999999997</v>
      </c>
      <c r="H20" s="33">
        <v>0.77777799999999997</v>
      </c>
      <c r="I20" s="33">
        <v>0.77777799999999997</v>
      </c>
      <c r="J20" s="33">
        <v>0.70588200000000001</v>
      </c>
      <c r="K20" s="33">
        <v>0.625</v>
      </c>
      <c r="L20" s="33">
        <v>0</v>
      </c>
    </row>
    <row r="21" spans="1:13" x14ac:dyDescent="0.2"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1:13" x14ac:dyDescent="0.2">
      <c r="A22" s="34" t="s">
        <v>39</v>
      </c>
      <c r="B22" s="18" t="s">
        <v>0</v>
      </c>
      <c r="C22" s="33">
        <v>0.2</v>
      </c>
      <c r="D22" s="33">
        <v>0.2</v>
      </c>
      <c r="E22" s="33">
        <v>0.2</v>
      </c>
      <c r="F22" s="33">
        <v>0.2</v>
      </c>
      <c r="G22" s="33">
        <v>0.2</v>
      </c>
      <c r="H22" s="33">
        <v>0.2</v>
      </c>
      <c r="I22" s="33">
        <v>0.2</v>
      </c>
      <c r="J22" s="33">
        <v>0.2</v>
      </c>
      <c r="K22" s="33">
        <v>0.2</v>
      </c>
      <c r="L22" s="33">
        <v>0.2</v>
      </c>
      <c r="M22" s="14"/>
    </row>
    <row r="23" spans="1:13" x14ac:dyDescent="0.2">
      <c r="A23" s="34"/>
      <c r="B23" s="18" t="s">
        <v>1</v>
      </c>
      <c r="C23" s="33">
        <v>0.16666700000000001</v>
      </c>
      <c r="D23" s="33">
        <v>0.16666700000000001</v>
      </c>
      <c r="E23" s="33">
        <v>0.16666700000000001</v>
      </c>
      <c r="F23" s="33">
        <v>0.16666700000000001</v>
      </c>
      <c r="G23" s="33">
        <v>0.16666700000000001</v>
      </c>
      <c r="H23" s="33">
        <v>0.16666700000000001</v>
      </c>
      <c r="I23" s="33">
        <v>0.16666700000000001</v>
      </c>
      <c r="J23" s="33">
        <v>0.16666700000000001</v>
      </c>
      <c r="K23" s="33">
        <v>0.16666700000000001</v>
      </c>
      <c r="L23" s="33">
        <v>0.16666700000000001</v>
      </c>
      <c r="M23" s="14"/>
    </row>
    <row r="24" spans="1:13" x14ac:dyDescent="0.2">
      <c r="A24" s="34"/>
      <c r="B24" s="18" t="s">
        <v>2</v>
      </c>
      <c r="C24" s="33">
        <v>0.18181800000000001</v>
      </c>
      <c r="D24" s="33">
        <v>0.18181800000000001</v>
      </c>
      <c r="E24" s="33">
        <v>0.18181800000000001</v>
      </c>
      <c r="F24" s="33">
        <v>0.18181800000000001</v>
      </c>
      <c r="G24" s="33">
        <v>0.18181800000000001</v>
      </c>
      <c r="H24" s="33">
        <v>0.18181800000000001</v>
      </c>
      <c r="I24" s="33">
        <v>0.18181800000000001</v>
      </c>
      <c r="J24" s="33">
        <v>0.18181800000000001</v>
      </c>
      <c r="K24" s="33">
        <v>0.18181800000000001</v>
      </c>
      <c r="L24" s="33">
        <v>0.18181800000000001</v>
      </c>
      <c r="M24" s="14"/>
    </row>
    <row r="25" spans="1:13" x14ac:dyDescent="0.2">
      <c r="A25" s="19"/>
      <c r="B25" s="18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14"/>
    </row>
    <row r="26" spans="1:13" s="15" customFormat="1" x14ac:dyDescent="0.2">
      <c r="C26" s="27" t="s">
        <v>12</v>
      </c>
      <c r="D26" s="27" t="s">
        <v>11</v>
      </c>
      <c r="E26" s="27" t="s">
        <v>10</v>
      </c>
      <c r="F26" s="27" t="s">
        <v>4</v>
      </c>
      <c r="G26" s="27" t="s">
        <v>3</v>
      </c>
      <c r="H26" s="27" t="s">
        <v>5</v>
      </c>
      <c r="I26" s="27" t="s">
        <v>6</v>
      </c>
      <c r="J26" s="27" t="s">
        <v>7</v>
      </c>
      <c r="K26" s="27" t="s">
        <v>8</v>
      </c>
      <c r="L26" s="27" t="s">
        <v>9</v>
      </c>
    </row>
    <row r="27" spans="1:13" x14ac:dyDescent="0.2">
      <c r="A27" s="34" t="s">
        <v>15</v>
      </c>
      <c r="B27" s="13" t="s">
        <v>0</v>
      </c>
      <c r="C27" s="33">
        <v>0.88888900000000004</v>
      </c>
      <c r="D27" s="33">
        <v>0.88888900000000004</v>
      </c>
      <c r="E27" s="33">
        <v>0.88888900000000004</v>
      </c>
      <c r="F27" s="33">
        <v>0.88888900000000004</v>
      </c>
      <c r="G27" s="33">
        <v>0.88888900000000004</v>
      </c>
      <c r="H27" s="33">
        <v>0.88888900000000004</v>
      </c>
      <c r="I27" s="33">
        <v>0.88888900000000004</v>
      </c>
      <c r="J27" s="33">
        <v>0.88888900000000004</v>
      </c>
      <c r="K27" s="33">
        <v>0.875</v>
      </c>
      <c r="L27" s="33">
        <v>0.85714299999999999</v>
      </c>
    </row>
    <row r="28" spans="1:13" x14ac:dyDescent="0.2">
      <c r="A28" s="34"/>
      <c r="B28" s="13" t="s">
        <v>1</v>
      </c>
      <c r="C28" s="33">
        <v>0.72727299999999995</v>
      </c>
      <c r="D28" s="33">
        <v>0.72727299999999995</v>
      </c>
      <c r="E28" s="33">
        <v>0.72727299999999995</v>
      </c>
      <c r="F28" s="33">
        <v>0.72727299999999995</v>
      </c>
      <c r="G28" s="33">
        <v>0.72727299999999995</v>
      </c>
      <c r="H28" s="33">
        <v>0.72727299999999995</v>
      </c>
      <c r="I28" s="33">
        <v>0.72727299999999995</v>
      </c>
      <c r="J28" s="33">
        <v>0.72727299999999995</v>
      </c>
      <c r="K28" s="33">
        <v>0.63636400000000004</v>
      </c>
      <c r="L28" s="33">
        <v>0.54545500000000002</v>
      </c>
    </row>
    <row r="29" spans="1:13" x14ac:dyDescent="0.2">
      <c r="A29" s="34"/>
      <c r="B29" s="13" t="s">
        <v>2</v>
      </c>
      <c r="C29" s="33">
        <v>0.8</v>
      </c>
      <c r="D29" s="33">
        <v>0.8</v>
      </c>
      <c r="E29" s="33">
        <v>0.8</v>
      </c>
      <c r="F29" s="33">
        <v>0.8</v>
      </c>
      <c r="G29" s="33">
        <v>0.8</v>
      </c>
      <c r="H29" s="33">
        <v>0.8</v>
      </c>
      <c r="I29" s="33">
        <v>0.8</v>
      </c>
      <c r="J29" s="33">
        <v>0.8</v>
      </c>
      <c r="K29" s="33">
        <v>0.736842</v>
      </c>
      <c r="L29" s="33">
        <v>0.66666700000000001</v>
      </c>
    </row>
    <row r="30" spans="1:13" x14ac:dyDescent="0.2">
      <c r="A30" s="19"/>
      <c r="C30" s="27"/>
      <c r="D30" s="27"/>
      <c r="E30" s="27"/>
      <c r="F30" s="27"/>
      <c r="G30" s="27"/>
      <c r="H30" s="27"/>
      <c r="I30" s="27"/>
      <c r="J30" s="27"/>
      <c r="K30" s="27"/>
      <c r="L30" s="27"/>
    </row>
    <row r="31" spans="1:13" x14ac:dyDescent="0.2">
      <c r="A31" s="34" t="s">
        <v>38</v>
      </c>
      <c r="B31" s="18" t="s">
        <v>0</v>
      </c>
      <c r="C31" s="33">
        <v>1</v>
      </c>
      <c r="D31" s="33">
        <v>1</v>
      </c>
      <c r="E31" s="33">
        <v>1</v>
      </c>
      <c r="F31" s="33">
        <v>1</v>
      </c>
      <c r="G31" s="33">
        <v>1</v>
      </c>
      <c r="H31" s="33">
        <v>1</v>
      </c>
      <c r="I31" s="33">
        <v>1</v>
      </c>
      <c r="J31" s="33">
        <v>1</v>
      </c>
      <c r="K31" s="33">
        <v>1</v>
      </c>
      <c r="L31" s="33">
        <v>1</v>
      </c>
    </row>
    <row r="32" spans="1:13" x14ac:dyDescent="0.2">
      <c r="A32" s="34"/>
      <c r="B32" s="18" t="s">
        <v>1</v>
      </c>
      <c r="C32" s="33">
        <v>1</v>
      </c>
      <c r="D32" s="33">
        <v>1</v>
      </c>
      <c r="E32" s="33">
        <v>1</v>
      </c>
      <c r="F32" s="33">
        <v>1</v>
      </c>
      <c r="G32" s="33">
        <v>1</v>
      </c>
      <c r="H32" s="33">
        <v>1</v>
      </c>
      <c r="I32" s="33">
        <v>1</v>
      </c>
      <c r="J32" s="33">
        <v>1</v>
      </c>
      <c r="K32" s="33">
        <v>0.75</v>
      </c>
      <c r="L32" s="33">
        <v>0.5</v>
      </c>
    </row>
    <row r="33" spans="1:13" x14ac:dyDescent="0.2">
      <c r="A33" s="34"/>
      <c r="B33" s="18" t="s">
        <v>2</v>
      </c>
      <c r="C33" s="33">
        <v>1</v>
      </c>
      <c r="D33" s="33">
        <v>1</v>
      </c>
      <c r="E33" s="33">
        <v>1</v>
      </c>
      <c r="F33" s="33">
        <v>1</v>
      </c>
      <c r="G33" s="33">
        <v>1</v>
      </c>
      <c r="H33" s="33">
        <v>1</v>
      </c>
      <c r="I33" s="33">
        <v>1</v>
      </c>
      <c r="J33" s="33">
        <v>1</v>
      </c>
      <c r="K33" s="33">
        <v>0.85714299999999999</v>
      </c>
      <c r="L33" s="33">
        <v>0.66666700000000001</v>
      </c>
    </row>
    <row r="34" spans="1:13" x14ac:dyDescent="0.2">
      <c r="C34" s="27"/>
      <c r="D34" s="27"/>
      <c r="E34" s="27"/>
      <c r="F34" s="27"/>
      <c r="G34" s="27"/>
      <c r="H34" s="27"/>
      <c r="I34" s="27"/>
      <c r="J34" s="27"/>
      <c r="K34" s="27"/>
      <c r="L34" s="27"/>
    </row>
    <row r="35" spans="1:13" x14ac:dyDescent="0.2">
      <c r="A35" s="34" t="s">
        <v>39</v>
      </c>
      <c r="B35" s="18" t="s">
        <v>0</v>
      </c>
      <c r="C35" s="33">
        <v>0.8</v>
      </c>
      <c r="D35" s="33">
        <v>0.8</v>
      </c>
      <c r="E35" s="33">
        <v>0.8</v>
      </c>
      <c r="F35" s="33">
        <v>0.8</v>
      </c>
      <c r="G35" s="33">
        <v>0.8</v>
      </c>
      <c r="H35" s="33">
        <v>0.8</v>
      </c>
      <c r="I35" s="33">
        <v>0.8</v>
      </c>
      <c r="J35" s="33">
        <v>0.8</v>
      </c>
      <c r="K35" s="33">
        <v>0.8</v>
      </c>
      <c r="L35" s="33">
        <v>0.8</v>
      </c>
      <c r="M35" s="14"/>
    </row>
    <row r="36" spans="1:13" x14ac:dyDescent="0.2">
      <c r="A36" s="34"/>
      <c r="B36" s="18" t="s">
        <v>1</v>
      </c>
      <c r="C36" s="33">
        <v>0.57142899999999996</v>
      </c>
      <c r="D36" s="33">
        <v>0.57142899999999996</v>
      </c>
      <c r="E36" s="33">
        <v>0.57142899999999996</v>
      </c>
      <c r="F36" s="33">
        <v>0.57142899999999996</v>
      </c>
      <c r="G36" s="33">
        <v>0.57142899999999996</v>
      </c>
      <c r="H36" s="33">
        <v>0.57142899999999996</v>
      </c>
      <c r="I36" s="33">
        <v>0.57142899999999996</v>
      </c>
      <c r="J36" s="33">
        <v>0.57142899999999996</v>
      </c>
      <c r="K36" s="33">
        <v>0.57142899999999996</v>
      </c>
      <c r="L36" s="33">
        <v>0.57142899999999996</v>
      </c>
      <c r="M36" s="14"/>
    </row>
    <row r="37" spans="1:13" x14ac:dyDescent="0.2">
      <c r="A37" s="34"/>
      <c r="B37" s="18" t="s">
        <v>2</v>
      </c>
      <c r="C37" s="33">
        <v>0.66666700000000001</v>
      </c>
      <c r="D37" s="33">
        <v>0.66666700000000001</v>
      </c>
      <c r="E37" s="33">
        <v>0.66666700000000001</v>
      </c>
      <c r="F37" s="33">
        <v>0.66666700000000001</v>
      </c>
      <c r="G37" s="33">
        <v>0.66666700000000001</v>
      </c>
      <c r="H37" s="33">
        <v>0.66666700000000001</v>
      </c>
      <c r="I37" s="33">
        <v>0.66666700000000001</v>
      </c>
      <c r="J37" s="33">
        <v>0.66666700000000001</v>
      </c>
      <c r="K37" s="33">
        <v>0.66666700000000001</v>
      </c>
      <c r="L37" s="33">
        <v>0.66666700000000001</v>
      </c>
      <c r="M37" s="14"/>
    </row>
    <row r="38" spans="1:13" x14ac:dyDescent="0.2">
      <c r="A38" s="19"/>
      <c r="B38" s="18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14"/>
    </row>
    <row r="39" spans="1:13" s="15" customFormat="1" x14ac:dyDescent="0.2">
      <c r="C39" s="27" t="s">
        <v>12</v>
      </c>
      <c r="D39" s="27" t="s">
        <v>11</v>
      </c>
      <c r="E39" s="27" t="s">
        <v>10</v>
      </c>
      <c r="F39" s="27" t="s">
        <v>4</v>
      </c>
      <c r="G39" s="27" t="s">
        <v>3</v>
      </c>
      <c r="H39" s="27" t="s">
        <v>5</v>
      </c>
      <c r="I39" s="27" t="s">
        <v>6</v>
      </c>
      <c r="J39" s="27" t="s">
        <v>7</v>
      </c>
      <c r="K39" s="27" t="s">
        <v>8</v>
      </c>
      <c r="L39" s="27" t="s">
        <v>9</v>
      </c>
    </row>
    <row r="40" spans="1:13" x14ac:dyDescent="0.2">
      <c r="A40" s="34" t="s">
        <v>16</v>
      </c>
      <c r="B40" s="13" t="s">
        <v>0</v>
      </c>
      <c r="C40" s="33">
        <v>0.45238099999999998</v>
      </c>
      <c r="D40" s="33">
        <v>0.45238099999999998</v>
      </c>
      <c r="E40" s="33">
        <v>0.45238099999999998</v>
      </c>
      <c r="F40" s="33">
        <v>0.45238099999999998</v>
      </c>
      <c r="G40" s="33">
        <v>0.45238099999999998</v>
      </c>
      <c r="H40" s="33">
        <v>0.45238099999999998</v>
      </c>
      <c r="I40" s="33">
        <v>0.45238099999999998</v>
      </c>
      <c r="J40" s="33">
        <v>0.45238099999999998</v>
      </c>
      <c r="K40" s="33">
        <v>0.43902400000000003</v>
      </c>
      <c r="L40" s="33">
        <v>0.43902400000000003</v>
      </c>
    </row>
    <row r="41" spans="1:13" x14ac:dyDescent="0.2">
      <c r="A41" s="34"/>
      <c r="B41" s="13" t="s">
        <v>1</v>
      </c>
      <c r="C41" s="33">
        <v>0.86363599999999996</v>
      </c>
      <c r="D41" s="33">
        <v>0.86363599999999996</v>
      </c>
      <c r="E41" s="33">
        <v>0.86363599999999996</v>
      </c>
      <c r="F41" s="33">
        <v>0.86363599999999996</v>
      </c>
      <c r="G41" s="33">
        <v>0.86363599999999996</v>
      </c>
      <c r="H41" s="33">
        <v>0.86363599999999996</v>
      </c>
      <c r="I41" s="33">
        <v>0.86363599999999996</v>
      </c>
      <c r="J41" s="33">
        <v>0.86363599999999996</v>
      </c>
      <c r="K41" s="33">
        <v>0.81818199999999996</v>
      </c>
      <c r="L41" s="33">
        <v>0.81818199999999996</v>
      </c>
    </row>
    <row r="42" spans="1:13" x14ac:dyDescent="0.2">
      <c r="A42" s="34"/>
      <c r="B42" s="13" t="s">
        <v>2</v>
      </c>
      <c r="C42" s="33">
        <v>0.59375</v>
      </c>
      <c r="D42" s="33">
        <v>0.59375</v>
      </c>
      <c r="E42" s="33">
        <v>0.59375</v>
      </c>
      <c r="F42" s="33">
        <v>0.59375</v>
      </c>
      <c r="G42" s="33">
        <v>0.59375</v>
      </c>
      <c r="H42" s="33">
        <v>0.59375</v>
      </c>
      <c r="I42" s="33">
        <v>0.59375</v>
      </c>
      <c r="J42" s="33">
        <v>0.59375</v>
      </c>
      <c r="K42" s="33">
        <v>0.57142899999999996</v>
      </c>
      <c r="L42" s="33">
        <v>0.57142899999999996</v>
      </c>
    </row>
    <row r="43" spans="1:13" x14ac:dyDescent="0.2">
      <c r="A43" s="19"/>
      <c r="C43" s="27"/>
      <c r="D43" s="27"/>
      <c r="E43" s="27"/>
      <c r="F43" s="27"/>
      <c r="G43" s="27"/>
      <c r="H43" s="27"/>
      <c r="I43" s="27"/>
      <c r="J43" s="27"/>
      <c r="K43" s="27"/>
      <c r="L43" s="27"/>
    </row>
    <row r="44" spans="1:13" x14ac:dyDescent="0.2">
      <c r="A44" s="34" t="s">
        <v>38</v>
      </c>
      <c r="B44" s="18" t="s">
        <v>0</v>
      </c>
      <c r="C44" s="33">
        <v>0.7</v>
      </c>
      <c r="D44" s="33">
        <v>0.7</v>
      </c>
      <c r="E44" s="33">
        <v>0.7</v>
      </c>
      <c r="F44" s="33">
        <v>0.7</v>
      </c>
      <c r="G44" s="33">
        <v>0.7</v>
      </c>
      <c r="H44" s="33">
        <v>0.7</v>
      </c>
      <c r="I44" s="33">
        <v>0.7</v>
      </c>
      <c r="J44" s="33">
        <v>0.7</v>
      </c>
      <c r="K44" s="33">
        <v>0.66666700000000001</v>
      </c>
      <c r="L44" s="33">
        <v>0.66666700000000001</v>
      </c>
    </row>
    <row r="45" spans="1:13" x14ac:dyDescent="0.2">
      <c r="A45" s="34"/>
      <c r="B45" s="18" t="s">
        <v>1</v>
      </c>
      <c r="C45" s="33">
        <v>1</v>
      </c>
      <c r="D45" s="33">
        <v>1</v>
      </c>
      <c r="E45" s="33">
        <v>1</v>
      </c>
      <c r="F45" s="33">
        <v>1</v>
      </c>
      <c r="G45" s="33">
        <v>1</v>
      </c>
      <c r="H45" s="33">
        <v>1</v>
      </c>
      <c r="I45" s="33">
        <v>1</v>
      </c>
      <c r="J45" s="33">
        <v>1</v>
      </c>
      <c r="K45" s="33">
        <v>0.85714299999999999</v>
      </c>
      <c r="L45" s="33">
        <v>0.85714299999999999</v>
      </c>
    </row>
    <row r="46" spans="1:13" x14ac:dyDescent="0.2">
      <c r="A46" s="34"/>
      <c r="B46" s="18" t="s">
        <v>2</v>
      </c>
      <c r="C46" s="33">
        <v>0.82352899999999996</v>
      </c>
      <c r="D46" s="33">
        <v>0.82352899999999996</v>
      </c>
      <c r="E46" s="33">
        <v>0.82352899999999996</v>
      </c>
      <c r="F46" s="33">
        <v>0.82352899999999996</v>
      </c>
      <c r="G46" s="33">
        <v>0.82352899999999996</v>
      </c>
      <c r="H46" s="33">
        <v>0.82352899999999996</v>
      </c>
      <c r="I46" s="33">
        <v>0.82352899999999996</v>
      </c>
      <c r="J46" s="33">
        <v>0.82352899999999996</v>
      </c>
      <c r="K46" s="33">
        <v>0.75</v>
      </c>
      <c r="L46" s="33">
        <v>0.75</v>
      </c>
    </row>
    <row r="47" spans="1:13" x14ac:dyDescent="0.2"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1:13" x14ac:dyDescent="0.2">
      <c r="A48" s="34" t="s">
        <v>39</v>
      </c>
      <c r="B48" s="18" t="s">
        <v>0</v>
      </c>
      <c r="C48" s="33">
        <v>0.375</v>
      </c>
      <c r="D48" s="33">
        <v>0.375</v>
      </c>
      <c r="E48" s="33">
        <v>0.375</v>
      </c>
      <c r="F48" s="33">
        <v>0.375</v>
      </c>
      <c r="G48" s="33">
        <v>0.375</v>
      </c>
      <c r="H48" s="33">
        <v>0.375</v>
      </c>
      <c r="I48" s="33">
        <v>0.375</v>
      </c>
      <c r="J48" s="33">
        <v>0.375</v>
      </c>
      <c r="K48" s="33">
        <v>0.375</v>
      </c>
      <c r="L48" s="33">
        <v>0.375</v>
      </c>
      <c r="M48" s="14"/>
    </row>
    <row r="49" spans="1:13" x14ac:dyDescent="0.2">
      <c r="A49" s="34"/>
      <c r="B49" s="18" t="s">
        <v>1</v>
      </c>
      <c r="C49" s="33">
        <v>0.8</v>
      </c>
      <c r="D49" s="33">
        <v>0.8</v>
      </c>
      <c r="E49" s="33">
        <v>0.8</v>
      </c>
      <c r="F49" s="33">
        <v>0.8</v>
      </c>
      <c r="G49" s="33">
        <v>0.8</v>
      </c>
      <c r="H49" s="33">
        <v>0.8</v>
      </c>
      <c r="I49" s="33">
        <v>0.8</v>
      </c>
      <c r="J49" s="33">
        <v>0.8</v>
      </c>
      <c r="K49" s="33">
        <v>0.8</v>
      </c>
      <c r="L49" s="33">
        <v>0.8</v>
      </c>
      <c r="M49" s="14"/>
    </row>
    <row r="50" spans="1:13" x14ac:dyDescent="0.2">
      <c r="A50" s="34"/>
      <c r="B50" s="18" t="s">
        <v>2</v>
      </c>
      <c r="C50" s="33">
        <v>0.51063800000000004</v>
      </c>
      <c r="D50" s="33">
        <v>0.51063800000000004</v>
      </c>
      <c r="E50" s="33">
        <v>0.51063800000000004</v>
      </c>
      <c r="F50" s="33">
        <v>0.51063800000000004</v>
      </c>
      <c r="G50" s="33">
        <v>0.51063800000000004</v>
      </c>
      <c r="H50" s="33">
        <v>0.51063800000000004</v>
      </c>
      <c r="I50" s="33">
        <v>0.51063800000000004</v>
      </c>
      <c r="J50" s="33">
        <v>0.51063800000000004</v>
      </c>
      <c r="K50" s="33">
        <v>0.51063800000000004</v>
      </c>
      <c r="L50" s="33">
        <v>0.51063800000000004</v>
      </c>
      <c r="M50" s="14"/>
    </row>
    <row r="51" spans="1:13" x14ac:dyDescent="0.2">
      <c r="A51" s="19"/>
      <c r="B51" s="18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14"/>
    </row>
    <row r="52" spans="1:13" s="15" customFormat="1" x14ac:dyDescent="0.2">
      <c r="C52" s="27" t="s">
        <v>12</v>
      </c>
      <c r="D52" s="27" t="s">
        <v>11</v>
      </c>
      <c r="E52" s="27" t="s">
        <v>10</v>
      </c>
      <c r="F52" s="27" t="s">
        <v>4</v>
      </c>
      <c r="G52" s="27" t="s">
        <v>3</v>
      </c>
      <c r="H52" s="27" t="s">
        <v>5</v>
      </c>
      <c r="I52" s="27" t="s">
        <v>6</v>
      </c>
      <c r="J52" s="27" t="s">
        <v>7</v>
      </c>
      <c r="K52" s="27" t="s">
        <v>8</v>
      </c>
      <c r="L52" s="27" t="s">
        <v>9</v>
      </c>
    </row>
    <row r="53" spans="1:13" x14ac:dyDescent="0.2">
      <c r="A53" s="34" t="s">
        <v>17</v>
      </c>
      <c r="B53" s="13" t="s">
        <v>0</v>
      </c>
      <c r="C53" s="33">
        <v>0.70588200000000001</v>
      </c>
      <c r="D53" s="33">
        <v>0.70588200000000001</v>
      </c>
      <c r="E53" s="33">
        <v>0.70588200000000001</v>
      </c>
      <c r="F53" s="33">
        <v>0.70588200000000001</v>
      </c>
      <c r="G53" s="33">
        <v>0.70588200000000001</v>
      </c>
      <c r="H53" s="33">
        <v>0.70588200000000001</v>
      </c>
      <c r="I53" s="33">
        <v>0.75</v>
      </c>
      <c r="J53" s="33">
        <v>0.73333300000000001</v>
      </c>
      <c r="K53" s="33">
        <v>0.73333300000000001</v>
      </c>
      <c r="L53" s="33">
        <v>0.69230800000000003</v>
      </c>
    </row>
    <row r="54" spans="1:13" x14ac:dyDescent="0.2">
      <c r="A54" s="34"/>
      <c r="B54" s="13" t="s">
        <v>1</v>
      </c>
      <c r="C54" s="33">
        <v>0.4</v>
      </c>
      <c r="D54" s="33">
        <v>0.4</v>
      </c>
      <c r="E54" s="33">
        <v>0.4</v>
      </c>
      <c r="F54" s="33">
        <v>0.4</v>
      </c>
      <c r="G54" s="33">
        <v>0.4</v>
      </c>
      <c r="H54" s="33">
        <v>0.4</v>
      </c>
      <c r="I54" s="33">
        <v>0.4</v>
      </c>
      <c r="J54" s="33">
        <v>0.36666700000000002</v>
      </c>
      <c r="K54" s="33">
        <v>0.36666700000000002</v>
      </c>
      <c r="L54" s="33">
        <v>0.3</v>
      </c>
    </row>
    <row r="55" spans="1:13" x14ac:dyDescent="0.2">
      <c r="A55" s="34"/>
      <c r="B55" s="13" t="s">
        <v>2</v>
      </c>
      <c r="C55" s="33">
        <v>0.51063800000000004</v>
      </c>
      <c r="D55" s="33">
        <v>0.51063800000000004</v>
      </c>
      <c r="E55" s="33">
        <v>0.51063800000000004</v>
      </c>
      <c r="F55" s="33">
        <v>0.51063800000000004</v>
      </c>
      <c r="G55" s="33">
        <v>0.51063800000000004</v>
      </c>
      <c r="H55" s="33">
        <v>0.51063800000000004</v>
      </c>
      <c r="I55" s="33">
        <v>0.52173899999999995</v>
      </c>
      <c r="J55" s="33">
        <v>0.48888900000000002</v>
      </c>
      <c r="K55" s="33">
        <v>0.48888900000000002</v>
      </c>
      <c r="L55" s="33">
        <v>0.418605</v>
      </c>
    </row>
    <row r="56" spans="1:13" x14ac:dyDescent="0.2">
      <c r="A56" s="19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3" x14ac:dyDescent="0.2">
      <c r="A57" s="34" t="s">
        <v>38</v>
      </c>
      <c r="B57" s="18" t="s">
        <v>0</v>
      </c>
      <c r="C57" s="33">
        <v>0.83333299999999999</v>
      </c>
      <c r="D57" s="33">
        <v>0.83333299999999999</v>
      </c>
      <c r="E57" s="33">
        <v>0.83333299999999999</v>
      </c>
      <c r="F57" s="33">
        <v>0.83333299999999999</v>
      </c>
      <c r="G57" s="33">
        <v>0.83333299999999999</v>
      </c>
      <c r="H57" s="33">
        <v>0.83333299999999999</v>
      </c>
      <c r="I57" s="33">
        <v>1</v>
      </c>
      <c r="J57" s="33">
        <v>1</v>
      </c>
      <c r="K57" s="33">
        <v>1</v>
      </c>
      <c r="L57" s="33">
        <v>1</v>
      </c>
    </row>
    <row r="58" spans="1:13" x14ac:dyDescent="0.2">
      <c r="A58" s="34"/>
      <c r="B58" s="18" t="s">
        <v>1</v>
      </c>
      <c r="C58" s="33">
        <v>0.83333299999999999</v>
      </c>
      <c r="D58" s="33">
        <v>0.83333299999999999</v>
      </c>
      <c r="E58" s="33">
        <v>0.83333299999999999</v>
      </c>
      <c r="F58" s="33">
        <v>0.83333299999999999</v>
      </c>
      <c r="G58" s="33">
        <v>0.83333299999999999</v>
      </c>
      <c r="H58" s="33">
        <v>0.83333299999999999</v>
      </c>
      <c r="I58" s="33">
        <v>0.83333299999999999</v>
      </c>
      <c r="J58" s="33">
        <v>0.66666700000000001</v>
      </c>
      <c r="K58" s="33">
        <v>0.66666700000000001</v>
      </c>
      <c r="L58" s="33">
        <v>0.33333299999999999</v>
      </c>
    </row>
    <row r="59" spans="1:13" x14ac:dyDescent="0.2">
      <c r="A59" s="34"/>
      <c r="B59" s="18" t="s">
        <v>2</v>
      </c>
      <c r="C59" s="33">
        <v>0.83333299999999999</v>
      </c>
      <c r="D59" s="33">
        <v>0.83333299999999999</v>
      </c>
      <c r="E59" s="33">
        <v>0.83333299999999999</v>
      </c>
      <c r="F59" s="33">
        <v>0.83333299999999999</v>
      </c>
      <c r="G59" s="33">
        <v>0.83333299999999999</v>
      </c>
      <c r="H59" s="33">
        <v>0.83333299999999999</v>
      </c>
      <c r="I59" s="33">
        <v>0.90909099999999998</v>
      </c>
      <c r="J59" s="33">
        <v>0.8</v>
      </c>
      <c r="K59" s="33">
        <v>0.8</v>
      </c>
      <c r="L59" s="33">
        <v>0.5</v>
      </c>
    </row>
    <row r="60" spans="1:13" x14ac:dyDescent="0.2"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3" x14ac:dyDescent="0.2">
      <c r="A61" s="34" t="s">
        <v>39</v>
      </c>
      <c r="B61" s="18" t="s">
        <v>0</v>
      </c>
      <c r="C61" s="33">
        <v>0.63636400000000004</v>
      </c>
      <c r="D61" s="33">
        <v>0.63636400000000004</v>
      </c>
      <c r="E61" s="33">
        <v>0.63636400000000004</v>
      </c>
      <c r="F61" s="33">
        <v>0.63636400000000004</v>
      </c>
      <c r="G61" s="33">
        <v>0.63636400000000004</v>
      </c>
      <c r="H61" s="33">
        <v>0.63636400000000004</v>
      </c>
      <c r="I61" s="33">
        <v>0.63636400000000004</v>
      </c>
      <c r="J61" s="33">
        <v>0.63636400000000004</v>
      </c>
      <c r="K61" s="33">
        <v>0.63636400000000004</v>
      </c>
      <c r="L61" s="33">
        <v>0.63636400000000004</v>
      </c>
      <c r="M61" s="14"/>
    </row>
    <row r="62" spans="1:13" x14ac:dyDescent="0.2">
      <c r="A62" s="34"/>
      <c r="B62" s="18" t="s">
        <v>1</v>
      </c>
      <c r="C62" s="33">
        <v>0.29166700000000001</v>
      </c>
      <c r="D62" s="33">
        <v>0.29166700000000001</v>
      </c>
      <c r="E62" s="33">
        <v>0.29166700000000001</v>
      </c>
      <c r="F62" s="33">
        <v>0.29166700000000001</v>
      </c>
      <c r="G62" s="33">
        <v>0.29166700000000001</v>
      </c>
      <c r="H62" s="33">
        <v>0.29166700000000001</v>
      </c>
      <c r="I62" s="33">
        <v>0.29166700000000001</v>
      </c>
      <c r="J62" s="33">
        <v>0.29166700000000001</v>
      </c>
      <c r="K62" s="33">
        <v>0.29166700000000001</v>
      </c>
      <c r="L62" s="33">
        <v>0.29166700000000001</v>
      </c>
      <c r="M62" s="14"/>
    </row>
    <row r="63" spans="1:13" x14ac:dyDescent="0.2">
      <c r="A63" s="34"/>
      <c r="B63" s="18" t="s">
        <v>2</v>
      </c>
      <c r="C63" s="33">
        <v>0.4</v>
      </c>
      <c r="D63" s="33">
        <v>0.4</v>
      </c>
      <c r="E63" s="33">
        <v>0.4</v>
      </c>
      <c r="F63" s="33">
        <v>0.4</v>
      </c>
      <c r="G63" s="33">
        <v>0.4</v>
      </c>
      <c r="H63" s="33">
        <v>0.4</v>
      </c>
      <c r="I63" s="33">
        <v>0.4</v>
      </c>
      <c r="J63" s="33">
        <v>0.4</v>
      </c>
      <c r="K63" s="33">
        <v>0.4</v>
      </c>
      <c r="L63" s="33">
        <v>0.4</v>
      </c>
      <c r="M63" s="14"/>
    </row>
    <row r="64" spans="1:13" x14ac:dyDescent="0.2">
      <c r="A64" s="19"/>
      <c r="B64" s="1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14"/>
    </row>
    <row r="65" spans="1:13" s="15" customFormat="1" x14ac:dyDescent="0.2">
      <c r="C65" s="27" t="s">
        <v>12</v>
      </c>
      <c r="D65" s="27" t="s">
        <v>11</v>
      </c>
      <c r="E65" s="27" t="s">
        <v>10</v>
      </c>
      <c r="F65" s="27" t="s">
        <v>4</v>
      </c>
      <c r="G65" s="27" t="s">
        <v>3</v>
      </c>
      <c r="H65" s="27" t="s">
        <v>5</v>
      </c>
      <c r="I65" s="27" t="s">
        <v>6</v>
      </c>
      <c r="J65" s="27" t="s">
        <v>7</v>
      </c>
      <c r="K65" s="27" t="s">
        <v>8</v>
      </c>
      <c r="L65" s="27" t="s">
        <v>9</v>
      </c>
    </row>
    <row r="66" spans="1:13" x14ac:dyDescent="0.2">
      <c r="A66" s="34" t="s">
        <v>18</v>
      </c>
      <c r="B66" s="13" t="s">
        <v>0</v>
      </c>
      <c r="C66" s="33">
        <v>0.81132099999999996</v>
      </c>
      <c r="D66" s="33">
        <v>0.81132099999999996</v>
      </c>
      <c r="E66" s="33">
        <v>0.81132099999999996</v>
      </c>
      <c r="F66" s="33">
        <v>0.81132099999999996</v>
      </c>
      <c r="G66" s="33">
        <v>0.81132099999999996</v>
      </c>
      <c r="H66" s="33">
        <v>0.81132099999999996</v>
      </c>
      <c r="I66" s="33">
        <v>0.82692299999999996</v>
      </c>
      <c r="J66" s="33">
        <v>0.83673500000000001</v>
      </c>
      <c r="K66" s="33">
        <v>0.82608700000000002</v>
      </c>
      <c r="L66" s="33">
        <v>0.8</v>
      </c>
    </row>
    <row r="67" spans="1:13" x14ac:dyDescent="0.2">
      <c r="A67" s="34"/>
      <c r="B67" s="13" t="s">
        <v>1</v>
      </c>
      <c r="C67" s="33">
        <v>0.71666700000000005</v>
      </c>
      <c r="D67" s="33">
        <v>0.71666700000000005</v>
      </c>
      <c r="E67" s="33">
        <v>0.71666700000000005</v>
      </c>
      <c r="F67" s="33">
        <v>0.71666700000000005</v>
      </c>
      <c r="G67" s="33">
        <v>0.71666700000000005</v>
      </c>
      <c r="H67" s="33">
        <v>0.71666700000000005</v>
      </c>
      <c r="I67" s="33">
        <v>0.71666700000000005</v>
      </c>
      <c r="J67" s="33">
        <v>0.68333299999999997</v>
      </c>
      <c r="K67" s="33">
        <v>0.63333300000000003</v>
      </c>
      <c r="L67" s="33">
        <v>0.53333299999999995</v>
      </c>
    </row>
    <row r="68" spans="1:13" x14ac:dyDescent="0.2">
      <c r="A68" s="34"/>
      <c r="B68" s="13" t="s">
        <v>2</v>
      </c>
      <c r="C68" s="33">
        <v>0.76106200000000002</v>
      </c>
      <c r="D68" s="33">
        <v>0.76106200000000002</v>
      </c>
      <c r="E68" s="33">
        <v>0.76106200000000002</v>
      </c>
      <c r="F68" s="33">
        <v>0.76106200000000002</v>
      </c>
      <c r="G68" s="33">
        <v>0.76106200000000002</v>
      </c>
      <c r="H68" s="33">
        <v>0.76106200000000002</v>
      </c>
      <c r="I68" s="33">
        <v>0.76785700000000001</v>
      </c>
      <c r="J68" s="33">
        <v>0.75229400000000002</v>
      </c>
      <c r="K68" s="33">
        <v>0.71698099999999998</v>
      </c>
      <c r="L68" s="33">
        <v>0.64</v>
      </c>
    </row>
    <row r="69" spans="1:13" x14ac:dyDescent="0.2">
      <c r="A69" s="19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3" x14ac:dyDescent="0.2">
      <c r="A70" s="34" t="s">
        <v>38</v>
      </c>
      <c r="B70" s="18" t="s">
        <v>0</v>
      </c>
      <c r="C70" s="33">
        <v>0.93333299999999997</v>
      </c>
      <c r="D70" s="33">
        <v>0.93333299999999997</v>
      </c>
      <c r="E70" s="33">
        <v>0.93333299999999997</v>
      </c>
      <c r="F70" s="33">
        <v>0.93333299999999997</v>
      </c>
      <c r="G70" s="33">
        <v>0.93333299999999997</v>
      </c>
      <c r="H70" s="33">
        <v>0.93333299999999997</v>
      </c>
      <c r="I70" s="33">
        <v>1</v>
      </c>
      <c r="J70" s="33">
        <v>1</v>
      </c>
      <c r="K70" s="33">
        <v>1</v>
      </c>
      <c r="L70" s="33">
        <v>1</v>
      </c>
    </row>
    <row r="71" spans="1:13" x14ac:dyDescent="0.2">
      <c r="A71" s="34"/>
      <c r="B71" s="18" t="s">
        <v>1</v>
      </c>
      <c r="C71" s="33">
        <v>0.82352899999999996</v>
      </c>
      <c r="D71" s="33">
        <v>0.82352899999999996</v>
      </c>
      <c r="E71" s="33">
        <v>0.82352899999999996</v>
      </c>
      <c r="F71" s="33">
        <v>0.82352899999999996</v>
      </c>
      <c r="G71" s="33">
        <v>0.82352899999999996</v>
      </c>
      <c r="H71" s="33">
        <v>0.82352899999999996</v>
      </c>
      <c r="I71" s="33">
        <v>0.82352899999999996</v>
      </c>
      <c r="J71" s="33">
        <v>0.70588200000000001</v>
      </c>
      <c r="K71" s="33">
        <v>0.64705900000000005</v>
      </c>
      <c r="L71" s="33">
        <v>0.29411799999999999</v>
      </c>
    </row>
    <row r="72" spans="1:13" x14ac:dyDescent="0.2">
      <c r="A72" s="34"/>
      <c r="B72" s="18" t="s">
        <v>2</v>
      </c>
      <c r="C72" s="33">
        <v>0.875</v>
      </c>
      <c r="D72" s="33">
        <v>0.875</v>
      </c>
      <c r="E72" s="33">
        <v>0.875</v>
      </c>
      <c r="F72" s="33">
        <v>0.875</v>
      </c>
      <c r="G72" s="33">
        <v>0.875</v>
      </c>
      <c r="H72" s="33">
        <v>0.875</v>
      </c>
      <c r="I72" s="33">
        <v>0.90322599999999997</v>
      </c>
      <c r="J72" s="33">
        <v>0.82758600000000004</v>
      </c>
      <c r="K72" s="33">
        <v>0.78571400000000002</v>
      </c>
      <c r="L72" s="33">
        <v>0.45454499999999998</v>
      </c>
    </row>
    <row r="73" spans="1:13" x14ac:dyDescent="0.2"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3" x14ac:dyDescent="0.2">
      <c r="A74" s="34" t="s">
        <v>39</v>
      </c>
      <c r="B74" s="18" t="s">
        <v>0</v>
      </c>
      <c r="C74" s="33">
        <v>0.763158</v>
      </c>
      <c r="D74" s="33">
        <v>0.763158</v>
      </c>
      <c r="E74" s="33">
        <v>0.763158</v>
      </c>
      <c r="F74" s="33">
        <v>0.763158</v>
      </c>
      <c r="G74" s="33">
        <v>0.763158</v>
      </c>
      <c r="H74" s="33">
        <v>0.763158</v>
      </c>
      <c r="I74" s="33">
        <v>0.763158</v>
      </c>
      <c r="J74" s="33">
        <v>0.78378400000000004</v>
      </c>
      <c r="K74" s="33">
        <v>0.77142900000000003</v>
      </c>
      <c r="L74" s="33">
        <v>0.77142900000000003</v>
      </c>
      <c r="M74" s="14"/>
    </row>
    <row r="75" spans="1:13" x14ac:dyDescent="0.2">
      <c r="A75" s="34"/>
      <c r="B75" s="18" t="s">
        <v>1</v>
      </c>
      <c r="C75" s="33">
        <v>0.67441899999999999</v>
      </c>
      <c r="D75" s="33">
        <v>0.67441899999999999</v>
      </c>
      <c r="E75" s="33">
        <v>0.67441899999999999</v>
      </c>
      <c r="F75" s="33">
        <v>0.67441899999999999</v>
      </c>
      <c r="G75" s="33">
        <v>0.67441899999999999</v>
      </c>
      <c r="H75" s="33">
        <v>0.67441899999999999</v>
      </c>
      <c r="I75" s="33">
        <v>0.67441899999999999</v>
      </c>
      <c r="J75" s="33">
        <v>0.67441899999999999</v>
      </c>
      <c r="K75" s="33">
        <v>0.62790699999999999</v>
      </c>
      <c r="L75" s="33">
        <v>0.62790699999999999</v>
      </c>
      <c r="M75" s="14"/>
    </row>
    <row r="76" spans="1:13" x14ac:dyDescent="0.2">
      <c r="A76" s="34"/>
      <c r="B76" s="18" t="s">
        <v>2</v>
      </c>
      <c r="C76" s="33">
        <v>0.71604900000000005</v>
      </c>
      <c r="D76" s="33">
        <v>0.71604900000000005</v>
      </c>
      <c r="E76" s="33">
        <v>0.71604900000000005</v>
      </c>
      <c r="F76" s="33">
        <v>0.71604900000000005</v>
      </c>
      <c r="G76" s="33">
        <v>0.71604900000000005</v>
      </c>
      <c r="H76" s="33">
        <v>0.71604900000000005</v>
      </c>
      <c r="I76" s="33">
        <v>0.71604900000000005</v>
      </c>
      <c r="J76" s="33">
        <v>0.72499999999999998</v>
      </c>
      <c r="K76" s="33">
        <v>0.69230800000000003</v>
      </c>
      <c r="L76" s="33">
        <v>0.69230800000000003</v>
      </c>
      <c r="M76" s="14"/>
    </row>
    <row r="77" spans="1:13" x14ac:dyDescent="0.2">
      <c r="A77" s="19"/>
      <c r="B77" s="18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x14ac:dyDescent="0.2">
      <c r="A78" s="29"/>
      <c r="C78" s="14" t="s">
        <v>12</v>
      </c>
      <c r="D78" s="14" t="s">
        <v>11</v>
      </c>
      <c r="E78" s="14" t="s">
        <v>10</v>
      </c>
      <c r="F78" s="14" t="s">
        <v>4</v>
      </c>
      <c r="G78" s="14" t="s">
        <v>3</v>
      </c>
      <c r="H78" s="14" t="s">
        <v>5</v>
      </c>
      <c r="I78" s="14" t="s">
        <v>6</v>
      </c>
      <c r="J78" s="14" t="s">
        <v>7</v>
      </c>
      <c r="K78" s="14" t="s">
        <v>8</v>
      </c>
      <c r="L78" s="14" t="s">
        <v>9</v>
      </c>
    </row>
    <row r="79" spans="1:13" x14ac:dyDescent="0.2">
      <c r="A79" s="35" t="s">
        <v>27</v>
      </c>
      <c r="B79" s="20" t="s">
        <v>25</v>
      </c>
      <c r="C79" s="14">
        <f>AVERAGE(C2,C14,C27,C40,C53,C66)</f>
        <v>0.68937516666666665</v>
      </c>
      <c r="D79" s="14">
        <f t="shared" ref="D79:K79" si="0">AVERAGE(D2,D14,D27,D40,D53,D66)</f>
        <v>0.68937516666666665</v>
      </c>
      <c r="E79" s="14">
        <f t="shared" si="0"/>
        <v>0.68937516666666665</v>
      </c>
      <c r="F79" s="14">
        <f t="shared" si="0"/>
        <v>0.68937516666666665</v>
      </c>
      <c r="G79" s="14">
        <f t="shared" si="0"/>
        <v>0.68937516666666665</v>
      </c>
      <c r="H79" s="14">
        <f t="shared" si="0"/>
        <v>0.68937516666666665</v>
      </c>
      <c r="I79" s="14">
        <f t="shared" si="0"/>
        <v>0.69932850000000002</v>
      </c>
      <c r="J79" s="14">
        <f t="shared" si="0"/>
        <v>0.69110533333333335</v>
      </c>
      <c r="K79" s="14">
        <f t="shared" si="0"/>
        <v>0.67927499999999996</v>
      </c>
      <c r="L79" s="14">
        <f>AVERAGE(L2,L14,L27,L40,L53,L66)</f>
        <v>0.61712683333333329</v>
      </c>
    </row>
    <row r="80" spans="1:13" x14ac:dyDescent="0.2">
      <c r="A80" s="35"/>
      <c r="B80" s="20" t="s">
        <v>26</v>
      </c>
      <c r="C80" s="14">
        <f t="shared" ref="C80:L80" si="1">AVERAGE(C3,C15,C28,C41,C54,C67)</f>
        <v>0.58425933333333335</v>
      </c>
      <c r="D80" s="14">
        <f t="shared" si="1"/>
        <v>0.58425933333333335</v>
      </c>
      <c r="E80" s="14">
        <f t="shared" si="1"/>
        <v>0.58425933333333335</v>
      </c>
      <c r="F80" s="14">
        <f t="shared" si="1"/>
        <v>0.58425933333333335</v>
      </c>
      <c r="G80" s="14">
        <f t="shared" si="1"/>
        <v>0.58425933333333335</v>
      </c>
      <c r="H80" s="14">
        <f t="shared" si="1"/>
        <v>0.58425933333333335</v>
      </c>
      <c r="I80" s="14">
        <f t="shared" si="1"/>
        <v>0.58425933333333335</v>
      </c>
      <c r="J80" s="14">
        <f t="shared" si="1"/>
        <v>0.5609426666666667</v>
      </c>
      <c r="K80" s="14">
        <f t="shared" si="1"/>
        <v>0.52230650000000001</v>
      </c>
      <c r="L80" s="14">
        <f t="shared" si="1"/>
        <v>0.42760949999999998</v>
      </c>
    </row>
    <row r="81" spans="1:12" x14ac:dyDescent="0.2">
      <c r="A81" s="35"/>
      <c r="B81" s="20" t="s">
        <v>24</v>
      </c>
      <c r="C81" s="14">
        <f t="shared" ref="C81:L81" si="2">AVERAGE(C4,C16,C29,C42,C55,C68)</f>
        <v>0.60566149999999996</v>
      </c>
      <c r="D81" s="14">
        <f t="shared" si="2"/>
        <v>0.60566149999999996</v>
      </c>
      <c r="E81" s="14">
        <f t="shared" si="2"/>
        <v>0.60566149999999996</v>
      </c>
      <c r="F81" s="14">
        <f t="shared" si="2"/>
        <v>0.60566149999999996</v>
      </c>
      <c r="G81" s="14">
        <f t="shared" si="2"/>
        <v>0.60566149999999996</v>
      </c>
      <c r="H81" s="14">
        <f t="shared" si="2"/>
        <v>0.60566149999999996</v>
      </c>
      <c r="I81" s="14">
        <f t="shared" si="2"/>
        <v>0.60864416666666665</v>
      </c>
      <c r="J81" s="14">
        <f t="shared" si="2"/>
        <v>0.5892925</v>
      </c>
      <c r="K81" s="14">
        <f t="shared" si="2"/>
        <v>0.56218800000000002</v>
      </c>
      <c r="L81" s="14">
        <f t="shared" si="2"/>
        <v>0.47028350000000002</v>
      </c>
    </row>
    <row r="82" spans="1:12" x14ac:dyDescent="0.2">
      <c r="B82" s="20"/>
    </row>
    <row r="83" spans="1:12" x14ac:dyDescent="0.2">
      <c r="A83" s="35" t="s">
        <v>40</v>
      </c>
      <c r="B83" s="20" t="s">
        <v>25</v>
      </c>
      <c r="C83" s="14">
        <f t="shared" ref="C83:L83" si="3">AVERAGE(C6,C18,C31,C44,C57,C70)</f>
        <v>0.89027766666666663</v>
      </c>
      <c r="D83" s="14">
        <f t="shared" si="3"/>
        <v>0.89027766666666663</v>
      </c>
      <c r="E83" s="14">
        <f t="shared" si="3"/>
        <v>0.89027766666666663</v>
      </c>
      <c r="F83" s="14">
        <f t="shared" si="3"/>
        <v>0.89027766666666663</v>
      </c>
      <c r="G83" s="14">
        <f t="shared" si="3"/>
        <v>0.89027766666666663</v>
      </c>
      <c r="H83" s="14">
        <f t="shared" si="3"/>
        <v>0.89027766666666663</v>
      </c>
      <c r="I83" s="14">
        <f t="shared" si="3"/>
        <v>0.9291666666666667</v>
      </c>
      <c r="J83" s="14">
        <f t="shared" si="3"/>
        <v>0.92619050000000003</v>
      </c>
      <c r="K83" s="14">
        <f t="shared" si="3"/>
        <v>0.91666666666666663</v>
      </c>
      <c r="L83" s="14">
        <f t="shared" si="3"/>
        <v>0.77777783333333339</v>
      </c>
    </row>
    <row r="84" spans="1:12" x14ac:dyDescent="0.2">
      <c r="A84" s="35"/>
      <c r="B84" s="20" t="s">
        <v>26</v>
      </c>
      <c r="C84" s="14">
        <f t="shared" ref="C84:L84" si="4">AVERAGE(C7,C19,C32,C45,C58,C71)</f>
        <v>0.80947699999999989</v>
      </c>
      <c r="D84" s="14">
        <f t="shared" si="4"/>
        <v>0.80947699999999989</v>
      </c>
      <c r="E84" s="14">
        <f t="shared" si="4"/>
        <v>0.80947699999999989</v>
      </c>
      <c r="F84" s="14">
        <f t="shared" si="4"/>
        <v>0.80947699999999989</v>
      </c>
      <c r="G84" s="14">
        <f t="shared" si="4"/>
        <v>0.80947699999999989</v>
      </c>
      <c r="H84" s="14">
        <f t="shared" si="4"/>
        <v>0.80947699999999989</v>
      </c>
      <c r="I84" s="14">
        <f t="shared" si="4"/>
        <v>0.80947699999999989</v>
      </c>
      <c r="J84" s="14">
        <f t="shared" si="4"/>
        <v>0.72875816666666671</v>
      </c>
      <c r="K84" s="14">
        <f t="shared" si="4"/>
        <v>0.63681149999999997</v>
      </c>
      <c r="L84" s="14">
        <f t="shared" si="4"/>
        <v>0.34743233333333334</v>
      </c>
    </row>
    <row r="85" spans="1:12" x14ac:dyDescent="0.2">
      <c r="A85" s="35"/>
      <c r="B85" s="20" t="s">
        <v>24</v>
      </c>
      <c r="C85" s="14">
        <f t="shared" ref="C85:L85" si="5">AVERAGE(C8,C20,C33,C46,C59,C72)</f>
        <v>0.82938449999999986</v>
      </c>
      <c r="D85" s="14">
        <f t="shared" si="5"/>
        <v>0.82938449999999986</v>
      </c>
      <c r="E85" s="14">
        <f t="shared" si="5"/>
        <v>0.82938449999999986</v>
      </c>
      <c r="F85" s="14">
        <f t="shared" si="5"/>
        <v>0.82938449999999986</v>
      </c>
      <c r="G85" s="14">
        <f t="shared" si="5"/>
        <v>0.82938449999999986</v>
      </c>
      <c r="H85" s="14">
        <f t="shared" si="5"/>
        <v>0.82938449999999986</v>
      </c>
      <c r="I85" s="14">
        <f t="shared" si="5"/>
        <v>0.84671516666666669</v>
      </c>
      <c r="J85" s="14">
        <f t="shared" si="5"/>
        <v>0.78807099999999997</v>
      </c>
      <c r="K85" s="14">
        <f t="shared" si="5"/>
        <v>0.73154766666666671</v>
      </c>
      <c r="L85" s="14">
        <f t="shared" si="5"/>
        <v>0.42550500000000002</v>
      </c>
    </row>
    <row r="86" spans="1:12" x14ac:dyDescent="0.2">
      <c r="B86" s="20"/>
    </row>
    <row r="87" spans="1:12" x14ac:dyDescent="0.2">
      <c r="A87" s="35" t="s">
        <v>41</v>
      </c>
      <c r="B87" s="20" t="s">
        <v>25</v>
      </c>
      <c r="C87" s="14">
        <f t="shared" ref="C87:L87" si="6">AVERAGE(C10,C22,C35,C48,C61,C74)</f>
        <v>0.57780500000000001</v>
      </c>
      <c r="D87" s="14">
        <f t="shared" si="6"/>
        <v>0.57780500000000001</v>
      </c>
      <c r="E87" s="14">
        <f t="shared" si="6"/>
        <v>0.57780500000000001</v>
      </c>
      <c r="F87" s="14">
        <f t="shared" si="6"/>
        <v>0.57780500000000001</v>
      </c>
      <c r="G87" s="14">
        <f t="shared" si="6"/>
        <v>0.57780500000000001</v>
      </c>
      <c r="H87" s="14">
        <f t="shared" si="6"/>
        <v>0.57780500000000001</v>
      </c>
      <c r="I87" s="14">
        <f t="shared" si="6"/>
        <v>0.57780500000000001</v>
      </c>
      <c r="J87" s="14">
        <f t="shared" si="6"/>
        <v>0.58124266666666669</v>
      </c>
      <c r="K87" s="14">
        <f t="shared" si="6"/>
        <v>0.57918349999999996</v>
      </c>
      <c r="L87" s="14">
        <f t="shared" si="6"/>
        <v>0.57918349999999996</v>
      </c>
    </row>
    <row r="88" spans="1:12" x14ac:dyDescent="0.2">
      <c r="A88" s="35"/>
      <c r="B88" s="20" t="s">
        <v>26</v>
      </c>
      <c r="C88" s="14">
        <f t="shared" ref="C88:L88" si="7">AVERAGE(C11,C23,C36,C49,C62,C75)</f>
        <v>0.47505599999999998</v>
      </c>
      <c r="D88" s="14">
        <f t="shared" si="7"/>
        <v>0.47505599999999998</v>
      </c>
      <c r="E88" s="14">
        <f t="shared" si="7"/>
        <v>0.47505599999999998</v>
      </c>
      <c r="F88" s="14">
        <f t="shared" si="7"/>
        <v>0.47505599999999998</v>
      </c>
      <c r="G88" s="14">
        <f t="shared" si="7"/>
        <v>0.47505599999999998</v>
      </c>
      <c r="H88" s="14">
        <f t="shared" si="7"/>
        <v>0.47505599999999998</v>
      </c>
      <c r="I88" s="14">
        <f t="shared" si="7"/>
        <v>0.47505599999999998</v>
      </c>
      <c r="J88" s="14">
        <f t="shared" si="7"/>
        <v>0.47505599999999998</v>
      </c>
      <c r="K88" s="14">
        <f t="shared" si="7"/>
        <v>0.467304</v>
      </c>
      <c r="L88" s="14">
        <f t="shared" si="7"/>
        <v>0.467304</v>
      </c>
    </row>
    <row r="89" spans="1:12" x14ac:dyDescent="0.2">
      <c r="A89" s="35"/>
      <c r="B89" s="20" t="s">
        <v>24</v>
      </c>
      <c r="C89" s="14">
        <f t="shared" ref="C89:L89" si="8">AVERAGE(C12,C24,C37,C50,C63,C76)</f>
        <v>0.48945166666666667</v>
      </c>
      <c r="D89" s="14">
        <f t="shared" si="8"/>
        <v>0.48945166666666667</v>
      </c>
      <c r="E89" s="14">
        <f t="shared" si="8"/>
        <v>0.48945166666666667</v>
      </c>
      <c r="F89" s="14">
        <f t="shared" si="8"/>
        <v>0.48945166666666667</v>
      </c>
      <c r="G89" s="14">
        <f t="shared" si="8"/>
        <v>0.48945166666666667</v>
      </c>
      <c r="H89" s="14">
        <f t="shared" si="8"/>
        <v>0.48945166666666667</v>
      </c>
      <c r="I89" s="14">
        <f t="shared" si="8"/>
        <v>0.48945166666666667</v>
      </c>
      <c r="J89" s="14">
        <f t="shared" si="8"/>
        <v>0.49094350000000003</v>
      </c>
      <c r="K89" s="14">
        <f t="shared" si="8"/>
        <v>0.48549483333333338</v>
      </c>
      <c r="L89" s="14">
        <f t="shared" si="8"/>
        <v>0.48549483333333338</v>
      </c>
    </row>
  </sheetData>
  <mergeCells count="21">
    <mergeCell ref="A87:A89"/>
    <mergeCell ref="A57:A59"/>
    <mergeCell ref="A61:A63"/>
    <mergeCell ref="A70:A72"/>
    <mergeCell ref="A74:A76"/>
    <mergeCell ref="A83:A85"/>
    <mergeCell ref="A2:A4"/>
    <mergeCell ref="A79:A81"/>
    <mergeCell ref="A14:A16"/>
    <mergeCell ref="A27:A29"/>
    <mergeCell ref="A40:A42"/>
    <mergeCell ref="A53:A55"/>
    <mergeCell ref="A66:A68"/>
    <mergeCell ref="A6:A8"/>
    <mergeCell ref="A10:A12"/>
    <mergeCell ref="A18:A20"/>
    <mergeCell ref="A22:A24"/>
    <mergeCell ref="A31:A33"/>
    <mergeCell ref="A35:A37"/>
    <mergeCell ref="A44:A46"/>
    <mergeCell ref="A48:A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D14C-4459-5B45-B879-C7D496B741FC}">
  <dimension ref="A1:M90"/>
  <sheetViews>
    <sheetView workbookViewId="0">
      <selection activeCell="G36" sqref="G36"/>
    </sheetView>
  </sheetViews>
  <sheetFormatPr baseColWidth="10" defaultRowHeight="16" x14ac:dyDescent="0.2"/>
  <cols>
    <col min="1" max="1" width="24.33203125" style="13" bestFit="1" customWidth="1"/>
    <col min="2" max="2" width="15.1640625" style="13" customWidth="1"/>
    <col min="3" max="3" width="13.83203125" style="13" customWidth="1"/>
    <col min="4" max="4" width="11.83203125" style="13" customWidth="1"/>
    <col min="5" max="16384" width="10.83203125" style="13"/>
  </cols>
  <sheetData>
    <row r="1" spans="1:13" s="15" customFormat="1" x14ac:dyDescent="0.2">
      <c r="B1" s="31"/>
      <c r="C1" s="32" t="s">
        <v>12</v>
      </c>
      <c r="D1" s="32" t="s">
        <v>11</v>
      </c>
      <c r="E1" s="32" t="s">
        <v>10</v>
      </c>
      <c r="F1" s="32" t="s">
        <v>4</v>
      </c>
      <c r="G1" s="32" t="s">
        <v>3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</row>
    <row r="2" spans="1:13" x14ac:dyDescent="0.2">
      <c r="A2" s="34" t="s">
        <v>13</v>
      </c>
      <c r="B2" s="30" t="s">
        <v>0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</row>
    <row r="3" spans="1:13" x14ac:dyDescent="0.2">
      <c r="A3" s="34"/>
      <c r="B3" s="30" t="s">
        <v>1</v>
      </c>
      <c r="C3" s="6">
        <v>0.13888900000000001</v>
      </c>
      <c r="D3" s="6">
        <v>0.13888900000000001</v>
      </c>
      <c r="E3" s="6">
        <v>0.13888900000000001</v>
      </c>
      <c r="F3" s="6">
        <v>0.13888900000000001</v>
      </c>
      <c r="G3" s="6">
        <v>0.13888900000000001</v>
      </c>
      <c r="H3" s="6">
        <v>0.13888900000000001</v>
      </c>
      <c r="I3" s="6">
        <v>0.13888900000000001</v>
      </c>
      <c r="J3" s="6">
        <v>0.13888900000000001</v>
      </c>
      <c r="K3" s="6">
        <v>0.13888900000000001</v>
      </c>
      <c r="L3" s="6">
        <v>0.111111</v>
      </c>
    </row>
    <row r="4" spans="1:13" x14ac:dyDescent="0.2">
      <c r="A4" s="34"/>
      <c r="B4" s="30" t="s">
        <v>2</v>
      </c>
      <c r="C4" s="6">
        <v>0.24390200000000001</v>
      </c>
      <c r="D4" s="6">
        <v>0.24390200000000001</v>
      </c>
      <c r="E4" s="6">
        <v>0.24390200000000001</v>
      </c>
      <c r="F4" s="6">
        <v>0.24390200000000001</v>
      </c>
      <c r="G4" s="6">
        <v>0.24390200000000001</v>
      </c>
      <c r="H4" s="6">
        <v>0.24390200000000001</v>
      </c>
      <c r="I4" s="6">
        <v>0.24390200000000001</v>
      </c>
      <c r="J4" s="6">
        <v>0.24390200000000001</v>
      </c>
      <c r="K4" s="6">
        <v>0.24390200000000001</v>
      </c>
      <c r="L4" s="6">
        <v>0.2</v>
      </c>
    </row>
    <row r="5" spans="1:13" x14ac:dyDescent="0.2">
      <c r="A5" s="19"/>
      <c r="B5" s="30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3" x14ac:dyDescent="0.2">
      <c r="A6" s="34" t="s">
        <v>38</v>
      </c>
      <c r="B6" s="18" t="s">
        <v>0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</row>
    <row r="7" spans="1:13" x14ac:dyDescent="0.2">
      <c r="A7" s="34"/>
      <c r="B7" s="18" t="s">
        <v>1</v>
      </c>
      <c r="C7" s="6">
        <v>0.4</v>
      </c>
      <c r="D7" s="6">
        <v>0.4</v>
      </c>
      <c r="E7" s="6">
        <v>0.4</v>
      </c>
      <c r="F7" s="6">
        <v>0.4</v>
      </c>
      <c r="G7" s="6">
        <v>0.4</v>
      </c>
      <c r="H7" s="6">
        <v>0.4</v>
      </c>
      <c r="I7" s="6">
        <v>0.4</v>
      </c>
      <c r="J7" s="6">
        <v>0.4</v>
      </c>
      <c r="K7" s="6">
        <v>0.4</v>
      </c>
      <c r="L7" s="6">
        <v>0.3</v>
      </c>
    </row>
    <row r="8" spans="1:13" x14ac:dyDescent="0.2">
      <c r="A8" s="34"/>
      <c r="B8" s="18" t="s">
        <v>2</v>
      </c>
      <c r="C8" s="6">
        <v>0.57142899999999996</v>
      </c>
      <c r="D8" s="6">
        <v>0.57142899999999996</v>
      </c>
      <c r="E8" s="6">
        <v>0.57142899999999996</v>
      </c>
      <c r="F8" s="6">
        <v>0.57142899999999996</v>
      </c>
      <c r="G8" s="6">
        <v>0.57142899999999996</v>
      </c>
      <c r="H8" s="6">
        <v>0.57142899999999996</v>
      </c>
      <c r="I8" s="6">
        <v>0.57142899999999996</v>
      </c>
      <c r="J8" s="6">
        <v>0.57142899999999996</v>
      </c>
      <c r="K8" s="6">
        <v>0.57142899999999996</v>
      </c>
      <c r="L8" s="6">
        <v>0.461538</v>
      </c>
    </row>
    <row r="9" spans="1:13" x14ac:dyDescent="0.2"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3" x14ac:dyDescent="0.2">
      <c r="A10" s="34" t="s">
        <v>39</v>
      </c>
      <c r="B10" s="18" t="s">
        <v>0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14"/>
    </row>
    <row r="11" spans="1:13" x14ac:dyDescent="0.2">
      <c r="A11" s="34"/>
      <c r="B11" s="18" t="s">
        <v>1</v>
      </c>
      <c r="C11" s="6">
        <v>3.8462000000000003E-2</v>
      </c>
      <c r="D11" s="6">
        <v>3.8462000000000003E-2</v>
      </c>
      <c r="E11" s="6">
        <v>3.8462000000000003E-2</v>
      </c>
      <c r="F11" s="6">
        <v>3.8462000000000003E-2</v>
      </c>
      <c r="G11" s="6">
        <v>3.8462000000000003E-2</v>
      </c>
      <c r="H11" s="6">
        <v>3.8462000000000003E-2</v>
      </c>
      <c r="I11" s="6">
        <v>3.8462000000000003E-2</v>
      </c>
      <c r="J11" s="6">
        <v>3.8462000000000003E-2</v>
      </c>
      <c r="K11" s="6">
        <v>3.8462000000000003E-2</v>
      </c>
      <c r="L11" s="6">
        <v>3.8462000000000003E-2</v>
      </c>
      <c r="M11" s="14"/>
    </row>
    <row r="12" spans="1:13" x14ac:dyDescent="0.2">
      <c r="A12" s="34"/>
      <c r="B12" s="18" t="s">
        <v>2</v>
      </c>
      <c r="C12" s="6">
        <v>7.4074000000000001E-2</v>
      </c>
      <c r="D12" s="6">
        <v>7.4074000000000001E-2</v>
      </c>
      <c r="E12" s="6">
        <v>7.4074000000000001E-2</v>
      </c>
      <c r="F12" s="6">
        <v>7.4074000000000001E-2</v>
      </c>
      <c r="G12" s="6">
        <v>7.4074000000000001E-2</v>
      </c>
      <c r="H12" s="6">
        <v>7.4074000000000001E-2</v>
      </c>
      <c r="I12" s="6">
        <v>7.4074000000000001E-2</v>
      </c>
      <c r="J12" s="6">
        <v>7.4074000000000001E-2</v>
      </c>
      <c r="K12" s="6">
        <v>7.4074000000000001E-2</v>
      </c>
      <c r="L12" s="6">
        <v>7.4074000000000001E-2</v>
      </c>
      <c r="M12" s="14"/>
    </row>
    <row r="13" spans="1:13" x14ac:dyDescent="0.2">
      <c r="A13" s="19"/>
      <c r="B13" s="18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14"/>
    </row>
    <row r="14" spans="1:13" s="15" customFormat="1" x14ac:dyDescent="0.2">
      <c r="C14" s="32" t="s">
        <v>12</v>
      </c>
      <c r="D14" s="32" t="s">
        <v>11</v>
      </c>
      <c r="E14" s="32" t="s">
        <v>10</v>
      </c>
      <c r="F14" s="32" t="s">
        <v>4</v>
      </c>
      <c r="G14" s="32" t="s">
        <v>3</v>
      </c>
      <c r="H14" s="32" t="s">
        <v>5</v>
      </c>
      <c r="I14" s="32" t="s">
        <v>6</v>
      </c>
      <c r="J14" s="32" t="s">
        <v>7</v>
      </c>
      <c r="K14" s="32" t="s">
        <v>8</v>
      </c>
      <c r="L14" s="32" t="s">
        <v>9</v>
      </c>
    </row>
    <row r="15" spans="1:13" x14ac:dyDescent="0.2">
      <c r="A15" s="34" t="s">
        <v>14</v>
      </c>
      <c r="B15" s="13" t="s">
        <v>0</v>
      </c>
      <c r="C15" s="6">
        <v>0.5</v>
      </c>
      <c r="D15" s="6">
        <v>0.5</v>
      </c>
      <c r="E15" s="6">
        <v>0.5</v>
      </c>
      <c r="F15" s="6">
        <v>0.5</v>
      </c>
      <c r="G15" s="6">
        <v>0.5</v>
      </c>
      <c r="H15" s="6">
        <v>0.5</v>
      </c>
      <c r="I15" s="6">
        <v>0.5</v>
      </c>
      <c r="J15" s="6">
        <v>0.47058800000000001</v>
      </c>
      <c r="K15" s="6">
        <v>0.4375</v>
      </c>
      <c r="L15" s="6">
        <v>0.2</v>
      </c>
    </row>
    <row r="16" spans="1:13" x14ac:dyDescent="0.2">
      <c r="A16" s="34"/>
      <c r="B16" s="13" t="s">
        <v>1</v>
      </c>
      <c r="C16" s="6">
        <v>0.40909099999999998</v>
      </c>
      <c r="D16" s="6">
        <v>0.40909099999999998</v>
      </c>
      <c r="E16" s="6">
        <v>0.40909099999999998</v>
      </c>
      <c r="F16" s="6">
        <v>0.40909099999999998</v>
      </c>
      <c r="G16" s="6">
        <v>0.40909099999999998</v>
      </c>
      <c r="H16" s="6">
        <v>0.40909099999999998</v>
      </c>
      <c r="I16" s="6">
        <v>0.40909099999999998</v>
      </c>
      <c r="J16" s="6">
        <v>0.36363600000000001</v>
      </c>
      <c r="K16" s="6">
        <v>0.31818200000000002</v>
      </c>
      <c r="L16" s="6">
        <v>9.0909000000000004E-2</v>
      </c>
    </row>
    <row r="17" spans="1:13" x14ac:dyDescent="0.2">
      <c r="A17" s="34"/>
      <c r="B17" s="13" t="s">
        <v>2</v>
      </c>
      <c r="C17" s="6">
        <v>0.45</v>
      </c>
      <c r="D17" s="6">
        <v>0.45</v>
      </c>
      <c r="E17" s="6">
        <v>0.45</v>
      </c>
      <c r="F17" s="6">
        <v>0.45</v>
      </c>
      <c r="G17" s="6">
        <v>0.45</v>
      </c>
      <c r="H17" s="6">
        <v>0.45</v>
      </c>
      <c r="I17" s="6">
        <v>0.45</v>
      </c>
      <c r="J17" s="6">
        <v>0.41025600000000001</v>
      </c>
      <c r="K17" s="6">
        <v>0.368421</v>
      </c>
      <c r="L17" s="6">
        <v>0.125</v>
      </c>
    </row>
    <row r="18" spans="1:13" x14ac:dyDescent="0.2">
      <c r="A18" s="19"/>
      <c r="C18" s="32"/>
      <c r="D18" s="32"/>
      <c r="E18" s="32"/>
      <c r="F18" s="32"/>
      <c r="G18" s="32"/>
      <c r="H18" s="32"/>
      <c r="I18" s="32"/>
      <c r="J18" s="32"/>
      <c r="K18" s="32"/>
      <c r="L18" s="32"/>
    </row>
    <row r="19" spans="1:13" x14ac:dyDescent="0.2">
      <c r="A19" s="34" t="s">
        <v>38</v>
      </c>
      <c r="B19" s="18" t="s">
        <v>0</v>
      </c>
      <c r="C19" s="6">
        <v>0.875</v>
      </c>
      <c r="D19" s="6">
        <v>0.875</v>
      </c>
      <c r="E19" s="6">
        <v>0.875</v>
      </c>
      <c r="F19" s="6">
        <v>0.875</v>
      </c>
      <c r="G19" s="6">
        <v>0.875</v>
      </c>
      <c r="H19" s="6">
        <v>0.875</v>
      </c>
      <c r="I19" s="6">
        <v>0.875</v>
      </c>
      <c r="J19" s="6">
        <v>0.85714299999999999</v>
      </c>
      <c r="K19" s="6">
        <v>0.83333299999999999</v>
      </c>
      <c r="L19" s="6">
        <v>0</v>
      </c>
    </row>
    <row r="20" spans="1:13" x14ac:dyDescent="0.2">
      <c r="A20" s="34"/>
      <c r="B20" s="18" t="s">
        <v>1</v>
      </c>
      <c r="C20" s="6">
        <v>0.7</v>
      </c>
      <c r="D20" s="6">
        <v>0.7</v>
      </c>
      <c r="E20" s="6">
        <v>0.7</v>
      </c>
      <c r="F20" s="6">
        <v>0.7</v>
      </c>
      <c r="G20" s="6">
        <v>0.7</v>
      </c>
      <c r="H20" s="6">
        <v>0.7</v>
      </c>
      <c r="I20" s="6">
        <v>0.7</v>
      </c>
      <c r="J20" s="6">
        <v>0.6</v>
      </c>
      <c r="K20" s="6">
        <v>0.5</v>
      </c>
      <c r="L20" s="6">
        <v>0</v>
      </c>
    </row>
    <row r="21" spans="1:13" x14ac:dyDescent="0.2">
      <c r="A21" s="34"/>
      <c r="B21" s="18" t="s">
        <v>2</v>
      </c>
      <c r="C21" s="6">
        <v>0.77777799999999997</v>
      </c>
      <c r="D21" s="6">
        <v>0.77777799999999997</v>
      </c>
      <c r="E21" s="6">
        <v>0.77777799999999997</v>
      </c>
      <c r="F21" s="6">
        <v>0.77777799999999997</v>
      </c>
      <c r="G21" s="6">
        <v>0.77777799999999997</v>
      </c>
      <c r="H21" s="6">
        <v>0.77777799999999997</v>
      </c>
      <c r="I21" s="6">
        <v>0.77777799999999997</v>
      </c>
      <c r="J21" s="6">
        <v>0.70588200000000001</v>
      </c>
      <c r="K21" s="6">
        <v>0.625</v>
      </c>
      <c r="L21" s="6">
        <v>0</v>
      </c>
    </row>
    <row r="22" spans="1:13" x14ac:dyDescent="0.2"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3" x14ac:dyDescent="0.2">
      <c r="A23" s="34" t="s">
        <v>39</v>
      </c>
      <c r="B23" s="18" t="s">
        <v>0</v>
      </c>
      <c r="C23" s="6">
        <v>0.2</v>
      </c>
      <c r="D23" s="6">
        <v>0.2</v>
      </c>
      <c r="E23" s="6">
        <v>0.2</v>
      </c>
      <c r="F23" s="6">
        <v>0.2</v>
      </c>
      <c r="G23" s="6">
        <v>0.2</v>
      </c>
      <c r="H23" s="6">
        <v>0.2</v>
      </c>
      <c r="I23" s="6">
        <v>0.2</v>
      </c>
      <c r="J23" s="6">
        <v>0.2</v>
      </c>
      <c r="K23" s="6">
        <v>0.2</v>
      </c>
      <c r="L23" s="6">
        <v>0.2</v>
      </c>
      <c r="M23" s="14"/>
    </row>
    <row r="24" spans="1:13" x14ac:dyDescent="0.2">
      <c r="A24" s="34"/>
      <c r="B24" s="18" t="s">
        <v>1</v>
      </c>
      <c r="C24" s="6">
        <v>0.16666700000000001</v>
      </c>
      <c r="D24" s="6">
        <v>0.16666700000000001</v>
      </c>
      <c r="E24" s="6">
        <v>0.16666700000000001</v>
      </c>
      <c r="F24" s="6">
        <v>0.16666700000000001</v>
      </c>
      <c r="G24" s="6">
        <v>0.16666700000000001</v>
      </c>
      <c r="H24" s="6">
        <v>0.16666700000000001</v>
      </c>
      <c r="I24" s="6">
        <v>0.16666700000000001</v>
      </c>
      <c r="J24" s="6">
        <v>0.16666700000000001</v>
      </c>
      <c r="K24" s="6">
        <v>0.16666700000000001</v>
      </c>
      <c r="L24" s="6">
        <v>0.16666700000000001</v>
      </c>
      <c r="M24" s="14"/>
    </row>
    <row r="25" spans="1:13" x14ac:dyDescent="0.2">
      <c r="A25" s="34"/>
      <c r="B25" s="18" t="s">
        <v>2</v>
      </c>
      <c r="C25" s="6">
        <v>0.18181800000000001</v>
      </c>
      <c r="D25" s="6">
        <v>0.18181800000000001</v>
      </c>
      <c r="E25" s="6">
        <v>0.18181800000000001</v>
      </c>
      <c r="F25" s="6">
        <v>0.18181800000000001</v>
      </c>
      <c r="G25" s="6">
        <v>0.18181800000000001</v>
      </c>
      <c r="H25" s="6">
        <v>0.18181800000000001</v>
      </c>
      <c r="I25" s="6">
        <v>0.18181800000000001</v>
      </c>
      <c r="J25" s="6">
        <v>0.18181800000000001</v>
      </c>
      <c r="K25" s="6">
        <v>0.18181800000000001</v>
      </c>
      <c r="L25" s="6">
        <v>0.18181800000000001</v>
      </c>
      <c r="M25" s="14"/>
    </row>
    <row r="26" spans="1:13" x14ac:dyDescent="0.2">
      <c r="A26" s="19"/>
      <c r="B26" s="1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14"/>
    </row>
    <row r="27" spans="1:13" s="15" customFormat="1" x14ac:dyDescent="0.2">
      <c r="C27" s="32" t="s">
        <v>12</v>
      </c>
      <c r="D27" s="32" t="s">
        <v>11</v>
      </c>
      <c r="E27" s="32" t="s">
        <v>10</v>
      </c>
      <c r="F27" s="32" t="s">
        <v>4</v>
      </c>
      <c r="G27" s="32" t="s">
        <v>3</v>
      </c>
      <c r="H27" s="32" t="s">
        <v>5</v>
      </c>
      <c r="I27" s="32" t="s">
        <v>6</v>
      </c>
      <c r="J27" s="32" t="s">
        <v>7</v>
      </c>
      <c r="K27" s="32" t="s">
        <v>8</v>
      </c>
      <c r="L27" s="32" t="s">
        <v>9</v>
      </c>
    </row>
    <row r="28" spans="1:13" x14ac:dyDescent="0.2">
      <c r="A28" s="34" t="s">
        <v>15</v>
      </c>
      <c r="B28" s="13" t="s">
        <v>0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</row>
    <row r="29" spans="1:13" x14ac:dyDescent="0.2">
      <c r="A29" s="34"/>
      <c r="B29" s="13" t="s">
        <v>1</v>
      </c>
      <c r="C29" s="6">
        <v>0.31818200000000002</v>
      </c>
      <c r="D29" s="6">
        <v>0.31818200000000002</v>
      </c>
      <c r="E29" s="6">
        <v>0.31818200000000002</v>
      </c>
      <c r="F29" s="6">
        <v>0.31818200000000002</v>
      </c>
      <c r="G29" s="6">
        <v>0.31818200000000002</v>
      </c>
      <c r="H29" s="6">
        <v>0.31818200000000002</v>
      </c>
      <c r="I29" s="6">
        <v>0.31818200000000002</v>
      </c>
      <c r="J29" s="6">
        <v>0.31818200000000002</v>
      </c>
      <c r="K29" s="6">
        <v>0.31818200000000002</v>
      </c>
      <c r="L29" s="6">
        <v>0.31818200000000002</v>
      </c>
    </row>
    <row r="30" spans="1:13" x14ac:dyDescent="0.2">
      <c r="A30" s="34"/>
      <c r="B30" s="13" t="s">
        <v>2</v>
      </c>
      <c r="C30" s="6">
        <v>0.48275899999999999</v>
      </c>
      <c r="D30" s="6">
        <v>0.48275899999999999</v>
      </c>
      <c r="E30" s="6">
        <v>0.48275899999999999</v>
      </c>
      <c r="F30" s="6">
        <v>0.48275899999999999</v>
      </c>
      <c r="G30" s="6">
        <v>0.48275899999999999</v>
      </c>
      <c r="H30" s="6">
        <v>0.48275899999999999</v>
      </c>
      <c r="I30" s="6">
        <v>0.48275899999999999</v>
      </c>
      <c r="J30" s="6">
        <v>0.48275899999999999</v>
      </c>
      <c r="K30" s="6">
        <v>0.48275899999999999</v>
      </c>
      <c r="L30" s="6">
        <v>0.48275899999999999</v>
      </c>
    </row>
    <row r="31" spans="1:13" x14ac:dyDescent="0.2">
      <c r="A31" s="19"/>
      <c r="C31" s="32"/>
      <c r="D31" s="32"/>
      <c r="E31" s="32"/>
      <c r="F31" s="32"/>
      <c r="G31" s="32"/>
      <c r="H31" s="32"/>
      <c r="I31" s="32"/>
      <c r="J31" s="32"/>
      <c r="K31" s="32"/>
      <c r="L31" s="32"/>
    </row>
    <row r="32" spans="1:13" x14ac:dyDescent="0.2">
      <c r="A32" s="34" t="s">
        <v>38</v>
      </c>
      <c r="B32" s="18" t="s">
        <v>0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</row>
    <row r="33" spans="1:13" x14ac:dyDescent="0.2">
      <c r="A33" s="34"/>
      <c r="B33" s="18" t="s">
        <v>1</v>
      </c>
      <c r="C33" s="6">
        <v>0.875</v>
      </c>
      <c r="D33" s="6">
        <v>0.875</v>
      </c>
      <c r="E33" s="6">
        <v>0.875</v>
      </c>
      <c r="F33" s="6">
        <v>0.875</v>
      </c>
      <c r="G33" s="6">
        <v>0.875</v>
      </c>
      <c r="H33" s="6">
        <v>0.875</v>
      </c>
      <c r="I33" s="6">
        <v>0.875</v>
      </c>
      <c r="J33" s="6">
        <v>0.875</v>
      </c>
      <c r="K33" s="6">
        <v>0.875</v>
      </c>
      <c r="L33" s="6">
        <v>0.875</v>
      </c>
    </row>
    <row r="34" spans="1:13" x14ac:dyDescent="0.2">
      <c r="A34" s="34"/>
      <c r="B34" s="18" t="s">
        <v>2</v>
      </c>
      <c r="C34" s="6">
        <v>0.93333299999999997</v>
      </c>
      <c r="D34" s="6">
        <v>0.93333299999999997</v>
      </c>
      <c r="E34" s="6">
        <v>0.93333299999999997</v>
      </c>
      <c r="F34" s="6">
        <v>0.93333299999999997</v>
      </c>
      <c r="G34" s="6">
        <v>0.93333299999999997</v>
      </c>
      <c r="H34" s="6">
        <v>0.93333299999999997</v>
      </c>
      <c r="I34" s="6">
        <v>0.93333299999999997</v>
      </c>
      <c r="J34" s="6">
        <v>0.93333299999999997</v>
      </c>
      <c r="K34" s="6">
        <v>0.93333299999999997</v>
      </c>
      <c r="L34" s="6">
        <v>0.93333299999999997</v>
      </c>
    </row>
    <row r="35" spans="1:13" x14ac:dyDescent="0.2">
      <c r="C35" s="32"/>
      <c r="D35" s="32"/>
      <c r="E35" s="32"/>
      <c r="F35" s="32"/>
      <c r="G35" s="32"/>
      <c r="H35" s="32"/>
      <c r="I35" s="32"/>
      <c r="J35" s="32"/>
      <c r="K35" s="32"/>
      <c r="L35" s="32"/>
    </row>
    <row r="36" spans="1:13" x14ac:dyDescent="0.2">
      <c r="A36" s="34" t="s">
        <v>39</v>
      </c>
      <c r="B36" s="18" t="s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14"/>
    </row>
    <row r="37" spans="1:13" x14ac:dyDescent="0.2">
      <c r="A37" s="34"/>
      <c r="B37" s="18" t="s">
        <v>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14"/>
    </row>
    <row r="38" spans="1:13" x14ac:dyDescent="0.2">
      <c r="A38" s="34"/>
      <c r="B38" s="18" t="s">
        <v>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14"/>
    </row>
    <row r="39" spans="1:13" x14ac:dyDescent="0.2">
      <c r="A39" s="19"/>
      <c r="B39" s="1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14"/>
    </row>
    <row r="40" spans="1:13" s="15" customFormat="1" x14ac:dyDescent="0.2">
      <c r="C40" s="32" t="s">
        <v>12</v>
      </c>
      <c r="D40" s="32" t="s">
        <v>11</v>
      </c>
      <c r="E40" s="32" t="s">
        <v>10</v>
      </c>
      <c r="F40" s="32" t="s">
        <v>4</v>
      </c>
      <c r="G40" s="32" t="s">
        <v>3</v>
      </c>
      <c r="H40" s="32" t="s">
        <v>5</v>
      </c>
      <c r="I40" s="32" t="s">
        <v>6</v>
      </c>
      <c r="J40" s="32" t="s">
        <v>7</v>
      </c>
      <c r="K40" s="32" t="s">
        <v>8</v>
      </c>
      <c r="L40" s="32" t="s">
        <v>9</v>
      </c>
    </row>
    <row r="41" spans="1:13" x14ac:dyDescent="0.2">
      <c r="A41" s="34" t="s">
        <v>16</v>
      </c>
      <c r="B41" s="13" t="s">
        <v>0</v>
      </c>
      <c r="C41" s="6">
        <v>0.55555600000000005</v>
      </c>
      <c r="D41" s="6">
        <v>0.55555600000000005</v>
      </c>
      <c r="E41" s="6">
        <v>0.55555600000000005</v>
      </c>
      <c r="F41" s="6">
        <v>0.55555600000000005</v>
      </c>
      <c r="G41" s="6">
        <v>0.55555600000000005</v>
      </c>
      <c r="H41" s="6">
        <v>0.55555600000000005</v>
      </c>
      <c r="I41" s="6">
        <v>0.55555600000000005</v>
      </c>
      <c r="J41" s="6">
        <v>0.55555600000000005</v>
      </c>
      <c r="K41" s="6">
        <v>0.55555600000000005</v>
      </c>
      <c r="L41" s="6">
        <v>0.5</v>
      </c>
    </row>
    <row r="42" spans="1:13" x14ac:dyDescent="0.2">
      <c r="A42" s="34"/>
      <c r="B42" s="13" t="s">
        <v>1</v>
      </c>
      <c r="C42" s="6">
        <v>0.227273</v>
      </c>
      <c r="D42" s="6">
        <v>0.227273</v>
      </c>
      <c r="E42" s="6">
        <v>0.227273</v>
      </c>
      <c r="F42" s="6">
        <v>0.227273</v>
      </c>
      <c r="G42" s="6">
        <v>0.227273</v>
      </c>
      <c r="H42" s="6">
        <v>0.227273</v>
      </c>
      <c r="I42" s="6">
        <v>0.227273</v>
      </c>
      <c r="J42" s="6">
        <v>0.227273</v>
      </c>
      <c r="K42" s="6">
        <v>0.227273</v>
      </c>
      <c r="L42" s="6">
        <v>0.18181800000000001</v>
      </c>
    </row>
    <row r="43" spans="1:13" x14ac:dyDescent="0.2">
      <c r="A43" s="34"/>
      <c r="B43" s="13" t="s">
        <v>2</v>
      </c>
      <c r="C43" s="6">
        <v>0.32258100000000001</v>
      </c>
      <c r="D43" s="6">
        <v>0.32258100000000001</v>
      </c>
      <c r="E43" s="6">
        <v>0.32258100000000001</v>
      </c>
      <c r="F43" s="6">
        <v>0.32258100000000001</v>
      </c>
      <c r="G43" s="6">
        <v>0.32258100000000001</v>
      </c>
      <c r="H43" s="6">
        <v>0.32258100000000001</v>
      </c>
      <c r="I43" s="6">
        <v>0.32258100000000001</v>
      </c>
      <c r="J43" s="6">
        <v>0.32258100000000001</v>
      </c>
      <c r="K43" s="6">
        <v>0.32258100000000001</v>
      </c>
      <c r="L43" s="6">
        <v>0.26666699999999999</v>
      </c>
    </row>
    <row r="44" spans="1:13" x14ac:dyDescent="0.2">
      <c r="A44" s="19"/>
      <c r="C44" s="32"/>
      <c r="D44" s="32"/>
      <c r="E44" s="32"/>
      <c r="F44" s="32"/>
      <c r="G44" s="32"/>
      <c r="H44" s="32"/>
      <c r="I44" s="32"/>
      <c r="J44" s="32"/>
      <c r="K44" s="32"/>
      <c r="L44" s="32"/>
    </row>
    <row r="45" spans="1:13" x14ac:dyDescent="0.2">
      <c r="A45" s="34" t="s">
        <v>38</v>
      </c>
      <c r="B45" s="18" t="s">
        <v>0</v>
      </c>
      <c r="C45" s="6">
        <v>0.57142899999999996</v>
      </c>
      <c r="D45" s="6">
        <v>0.57142899999999996</v>
      </c>
      <c r="E45" s="6">
        <v>0.57142899999999996</v>
      </c>
      <c r="F45" s="6">
        <v>0.57142899999999996</v>
      </c>
      <c r="G45" s="6">
        <v>0.57142899999999996</v>
      </c>
      <c r="H45" s="6">
        <v>0.57142899999999996</v>
      </c>
      <c r="I45" s="6">
        <v>0.57142899999999996</v>
      </c>
      <c r="J45" s="6">
        <v>0.57142899999999996</v>
      </c>
      <c r="K45" s="6">
        <v>0.57142899999999996</v>
      </c>
      <c r="L45" s="6">
        <v>0.5</v>
      </c>
    </row>
    <row r="46" spans="1:13" x14ac:dyDescent="0.2">
      <c r="A46" s="34"/>
      <c r="B46" s="18" t="s">
        <v>1</v>
      </c>
      <c r="C46" s="6">
        <v>0.57142899999999996</v>
      </c>
      <c r="D46" s="6">
        <v>0.57142899999999996</v>
      </c>
      <c r="E46" s="6">
        <v>0.57142899999999996</v>
      </c>
      <c r="F46" s="6">
        <v>0.57142899999999996</v>
      </c>
      <c r="G46" s="6">
        <v>0.57142899999999996</v>
      </c>
      <c r="H46" s="6">
        <v>0.57142899999999996</v>
      </c>
      <c r="I46" s="6">
        <v>0.57142899999999996</v>
      </c>
      <c r="J46" s="6">
        <v>0.57142899999999996</v>
      </c>
      <c r="K46" s="6">
        <v>0.57142899999999996</v>
      </c>
      <c r="L46" s="6">
        <v>0.42857099999999998</v>
      </c>
    </row>
    <row r="47" spans="1:13" x14ac:dyDescent="0.2">
      <c r="A47" s="34"/>
      <c r="B47" s="18" t="s">
        <v>2</v>
      </c>
      <c r="C47" s="6">
        <v>0.57142899999999996</v>
      </c>
      <c r="D47" s="6">
        <v>0.57142899999999996</v>
      </c>
      <c r="E47" s="6">
        <v>0.57142899999999996</v>
      </c>
      <c r="F47" s="6">
        <v>0.57142899999999996</v>
      </c>
      <c r="G47" s="6">
        <v>0.57142899999999996</v>
      </c>
      <c r="H47" s="6">
        <v>0.57142899999999996</v>
      </c>
      <c r="I47" s="6">
        <v>0.57142899999999996</v>
      </c>
      <c r="J47" s="6">
        <v>0.57142899999999996</v>
      </c>
      <c r="K47" s="6">
        <v>0.57142899999999996</v>
      </c>
      <c r="L47" s="6">
        <v>0.461538</v>
      </c>
    </row>
    <row r="48" spans="1:13" x14ac:dyDescent="0.2">
      <c r="C48" s="32"/>
      <c r="D48" s="32"/>
      <c r="E48" s="32"/>
      <c r="F48" s="32"/>
      <c r="G48" s="32"/>
      <c r="H48" s="32"/>
      <c r="I48" s="32"/>
      <c r="J48" s="32"/>
      <c r="K48" s="32"/>
      <c r="L48" s="32"/>
    </row>
    <row r="49" spans="1:13" x14ac:dyDescent="0.2">
      <c r="A49" s="34" t="s">
        <v>39</v>
      </c>
      <c r="B49" s="18" t="s">
        <v>0</v>
      </c>
      <c r="C49" s="6">
        <v>0.5</v>
      </c>
      <c r="D49" s="6">
        <v>0.5</v>
      </c>
      <c r="E49" s="6">
        <v>0.5</v>
      </c>
      <c r="F49" s="6">
        <v>0.5</v>
      </c>
      <c r="G49" s="6">
        <v>0.5</v>
      </c>
      <c r="H49" s="6">
        <v>0.5</v>
      </c>
      <c r="I49" s="6">
        <v>0.5</v>
      </c>
      <c r="J49" s="6">
        <v>0.5</v>
      </c>
      <c r="K49" s="6">
        <v>0.5</v>
      </c>
      <c r="L49" s="6">
        <v>0.5</v>
      </c>
      <c r="M49" s="14"/>
    </row>
    <row r="50" spans="1:13" x14ac:dyDescent="0.2">
      <c r="A50" s="34"/>
      <c r="B50" s="18" t="s">
        <v>1</v>
      </c>
      <c r="C50" s="6">
        <v>6.6667000000000004E-2</v>
      </c>
      <c r="D50" s="6">
        <v>6.6667000000000004E-2</v>
      </c>
      <c r="E50" s="6">
        <v>6.6667000000000004E-2</v>
      </c>
      <c r="F50" s="6">
        <v>6.6667000000000004E-2</v>
      </c>
      <c r="G50" s="6">
        <v>6.6667000000000004E-2</v>
      </c>
      <c r="H50" s="6">
        <v>6.6667000000000004E-2</v>
      </c>
      <c r="I50" s="6">
        <v>6.6667000000000004E-2</v>
      </c>
      <c r="J50" s="6">
        <v>6.6667000000000004E-2</v>
      </c>
      <c r="K50" s="6">
        <v>6.6667000000000004E-2</v>
      </c>
      <c r="L50" s="6">
        <v>6.6667000000000004E-2</v>
      </c>
      <c r="M50" s="14"/>
    </row>
    <row r="51" spans="1:13" x14ac:dyDescent="0.2">
      <c r="A51" s="34"/>
      <c r="B51" s="18" t="s">
        <v>2</v>
      </c>
      <c r="C51" s="6">
        <v>0.117647</v>
      </c>
      <c r="D51" s="6">
        <v>0.117647</v>
      </c>
      <c r="E51" s="6">
        <v>0.117647</v>
      </c>
      <c r="F51" s="6">
        <v>0.117647</v>
      </c>
      <c r="G51" s="6">
        <v>0.117647</v>
      </c>
      <c r="H51" s="6">
        <v>0.117647</v>
      </c>
      <c r="I51" s="6">
        <v>0.117647</v>
      </c>
      <c r="J51" s="6">
        <v>0.117647</v>
      </c>
      <c r="K51" s="6">
        <v>0.117647</v>
      </c>
      <c r="L51" s="6">
        <v>0.117647</v>
      </c>
      <c r="M51" s="14"/>
    </row>
    <row r="52" spans="1:13" x14ac:dyDescent="0.2">
      <c r="A52" s="19"/>
      <c r="B52" s="1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14"/>
    </row>
    <row r="53" spans="1:13" s="15" customFormat="1" x14ac:dyDescent="0.2">
      <c r="C53" s="32" t="s">
        <v>12</v>
      </c>
      <c r="D53" s="32" t="s">
        <v>11</v>
      </c>
      <c r="E53" s="32" t="s">
        <v>10</v>
      </c>
      <c r="F53" s="32" t="s">
        <v>4</v>
      </c>
      <c r="G53" s="32" t="s">
        <v>3</v>
      </c>
      <c r="H53" s="32" t="s">
        <v>5</v>
      </c>
      <c r="I53" s="32" t="s">
        <v>6</v>
      </c>
      <c r="J53" s="32" t="s">
        <v>7</v>
      </c>
      <c r="K53" s="32" t="s">
        <v>8</v>
      </c>
      <c r="L53" s="32" t="s">
        <v>9</v>
      </c>
    </row>
    <row r="54" spans="1:13" x14ac:dyDescent="0.2">
      <c r="A54" s="34" t="s">
        <v>17</v>
      </c>
      <c r="B54" s="13" t="s">
        <v>0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</row>
    <row r="55" spans="1:13" x14ac:dyDescent="0.2">
      <c r="A55" s="34"/>
      <c r="B55" s="13" t="s">
        <v>1</v>
      </c>
      <c r="C55" s="6">
        <v>0.13333300000000001</v>
      </c>
      <c r="D55" s="6">
        <v>0.13333300000000001</v>
      </c>
      <c r="E55" s="6">
        <v>0.13333300000000001</v>
      </c>
      <c r="F55" s="6">
        <v>0.13333300000000001</v>
      </c>
      <c r="G55" s="6">
        <v>0.13333300000000001</v>
      </c>
      <c r="H55" s="6">
        <v>0.13333300000000001</v>
      </c>
      <c r="I55" s="6">
        <v>0.13333300000000001</v>
      </c>
      <c r="J55" s="6">
        <v>0.13333300000000001</v>
      </c>
      <c r="K55" s="6">
        <v>0.13333300000000001</v>
      </c>
      <c r="L55" s="6">
        <v>0.1</v>
      </c>
    </row>
    <row r="56" spans="1:13" x14ac:dyDescent="0.2">
      <c r="A56" s="34"/>
      <c r="B56" s="13" t="s">
        <v>2</v>
      </c>
      <c r="C56" s="6">
        <v>0.235294</v>
      </c>
      <c r="D56" s="6">
        <v>0.235294</v>
      </c>
      <c r="E56" s="6">
        <v>0.235294</v>
      </c>
      <c r="F56" s="6">
        <v>0.235294</v>
      </c>
      <c r="G56" s="6">
        <v>0.235294</v>
      </c>
      <c r="H56" s="6">
        <v>0.235294</v>
      </c>
      <c r="I56" s="6">
        <v>0.235294</v>
      </c>
      <c r="J56" s="6">
        <v>0.235294</v>
      </c>
      <c r="K56" s="6">
        <v>0.235294</v>
      </c>
      <c r="L56" s="6">
        <v>0.18181800000000001</v>
      </c>
    </row>
    <row r="57" spans="1:13" x14ac:dyDescent="0.2">
      <c r="A57" s="19"/>
      <c r="C57" s="32"/>
      <c r="D57" s="32"/>
      <c r="E57" s="32"/>
      <c r="F57" s="32"/>
      <c r="G57" s="32"/>
      <c r="H57" s="32"/>
      <c r="I57" s="32"/>
      <c r="J57" s="32"/>
      <c r="K57" s="32"/>
      <c r="L57" s="32"/>
    </row>
    <row r="58" spans="1:13" x14ac:dyDescent="0.2">
      <c r="A58" s="34" t="s">
        <v>38</v>
      </c>
      <c r="B58" s="18" t="s">
        <v>0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</row>
    <row r="59" spans="1:13" x14ac:dyDescent="0.2">
      <c r="A59" s="34"/>
      <c r="B59" s="18" t="s">
        <v>1</v>
      </c>
      <c r="C59" s="6">
        <v>0.66666700000000001</v>
      </c>
      <c r="D59" s="6">
        <v>0.66666700000000001</v>
      </c>
      <c r="E59" s="6">
        <v>0.66666700000000001</v>
      </c>
      <c r="F59" s="6">
        <v>0.66666700000000001</v>
      </c>
      <c r="G59" s="6">
        <v>0.66666700000000001</v>
      </c>
      <c r="H59" s="6">
        <v>0.66666700000000001</v>
      </c>
      <c r="I59" s="6">
        <v>0.66666700000000001</v>
      </c>
      <c r="J59" s="6">
        <v>0.66666700000000001</v>
      </c>
      <c r="K59" s="6">
        <v>0.66666700000000001</v>
      </c>
      <c r="L59" s="6">
        <v>0.5</v>
      </c>
    </row>
    <row r="60" spans="1:13" x14ac:dyDescent="0.2">
      <c r="A60" s="34"/>
      <c r="B60" s="18" t="s">
        <v>2</v>
      </c>
      <c r="C60" s="6">
        <v>0.8</v>
      </c>
      <c r="D60" s="6">
        <v>0.8</v>
      </c>
      <c r="E60" s="6">
        <v>0.8</v>
      </c>
      <c r="F60" s="6">
        <v>0.8</v>
      </c>
      <c r="G60" s="6">
        <v>0.8</v>
      </c>
      <c r="H60" s="6">
        <v>0.8</v>
      </c>
      <c r="I60" s="6">
        <v>0.8</v>
      </c>
      <c r="J60" s="6">
        <v>0.8</v>
      </c>
      <c r="K60" s="6">
        <v>0.8</v>
      </c>
      <c r="L60" s="6">
        <v>0.66666700000000001</v>
      </c>
    </row>
    <row r="61" spans="1:13" x14ac:dyDescent="0.2">
      <c r="C61" s="32"/>
      <c r="D61" s="32"/>
      <c r="E61" s="32"/>
      <c r="F61" s="32"/>
      <c r="G61" s="32"/>
      <c r="H61" s="32"/>
      <c r="I61" s="32"/>
      <c r="J61" s="32"/>
      <c r="K61" s="32"/>
      <c r="L61" s="32"/>
    </row>
    <row r="62" spans="1:13" x14ac:dyDescent="0.2">
      <c r="A62" s="34" t="s">
        <v>39</v>
      </c>
      <c r="B62" s="18" t="s">
        <v>0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14"/>
    </row>
    <row r="63" spans="1:13" x14ac:dyDescent="0.2">
      <c r="A63" s="34"/>
      <c r="B63" s="18" t="s">
        <v>1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14"/>
    </row>
    <row r="64" spans="1:13" x14ac:dyDescent="0.2">
      <c r="A64" s="34"/>
      <c r="B64" s="18" t="s">
        <v>2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14"/>
    </row>
    <row r="65" spans="1:13" x14ac:dyDescent="0.2">
      <c r="A65" s="19"/>
      <c r="B65" s="18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14"/>
    </row>
    <row r="66" spans="1:13" s="15" customFormat="1" x14ac:dyDescent="0.2">
      <c r="C66" s="32" t="s">
        <v>12</v>
      </c>
      <c r="D66" s="32" t="s">
        <v>11</v>
      </c>
      <c r="E66" s="32" t="s">
        <v>10</v>
      </c>
      <c r="F66" s="32" t="s">
        <v>4</v>
      </c>
      <c r="G66" s="32" t="s">
        <v>3</v>
      </c>
      <c r="H66" s="32" t="s">
        <v>5</v>
      </c>
      <c r="I66" s="32" t="s">
        <v>6</v>
      </c>
      <c r="J66" s="32" t="s">
        <v>7</v>
      </c>
      <c r="K66" s="32" t="s">
        <v>8</v>
      </c>
      <c r="L66" s="32" t="s">
        <v>9</v>
      </c>
    </row>
    <row r="67" spans="1:13" x14ac:dyDescent="0.2">
      <c r="A67" s="34" t="s">
        <v>18</v>
      </c>
      <c r="B67" s="13" t="s">
        <v>0</v>
      </c>
      <c r="C67" s="6">
        <v>1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6">
        <v>1</v>
      </c>
      <c r="J67" s="6">
        <v>1</v>
      </c>
      <c r="K67" s="6">
        <v>1</v>
      </c>
      <c r="L67" s="6">
        <v>1</v>
      </c>
    </row>
    <row r="68" spans="1:13" x14ac:dyDescent="0.2">
      <c r="A68" s="34"/>
      <c r="B68" s="13" t="s">
        <v>1</v>
      </c>
      <c r="C68" s="6">
        <v>0.26666699999999999</v>
      </c>
      <c r="D68" s="6">
        <v>0.26666699999999999</v>
      </c>
      <c r="E68" s="6">
        <v>0.26666699999999999</v>
      </c>
      <c r="F68" s="6">
        <v>0.26666699999999999</v>
      </c>
      <c r="G68" s="6">
        <v>0.26666699999999999</v>
      </c>
      <c r="H68" s="6">
        <v>0.26666699999999999</v>
      </c>
      <c r="I68" s="6">
        <v>0.26666699999999999</v>
      </c>
      <c r="J68" s="6">
        <v>0.26666699999999999</v>
      </c>
      <c r="K68" s="6">
        <v>0.26666699999999999</v>
      </c>
      <c r="L68" s="6">
        <v>0.25</v>
      </c>
    </row>
    <row r="69" spans="1:13" x14ac:dyDescent="0.2">
      <c r="A69" s="34"/>
      <c r="B69" s="13" t="s">
        <v>2</v>
      </c>
      <c r="C69" s="6">
        <v>0.42105300000000001</v>
      </c>
      <c r="D69" s="6">
        <v>0.42105300000000001</v>
      </c>
      <c r="E69" s="6">
        <v>0.42105300000000001</v>
      </c>
      <c r="F69" s="6">
        <v>0.42105300000000001</v>
      </c>
      <c r="G69" s="6">
        <v>0.42105300000000001</v>
      </c>
      <c r="H69" s="6">
        <v>0.42105300000000001</v>
      </c>
      <c r="I69" s="6">
        <v>0.42105300000000001</v>
      </c>
      <c r="J69" s="6">
        <v>0.42105300000000001</v>
      </c>
      <c r="K69" s="6">
        <v>0.42105300000000001</v>
      </c>
      <c r="L69" s="6">
        <v>0.4</v>
      </c>
    </row>
    <row r="70" spans="1:13" x14ac:dyDescent="0.2">
      <c r="A70" s="19"/>
      <c r="C70" s="32"/>
      <c r="D70" s="32"/>
      <c r="E70" s="32"/>
      <c r="F70" s="32"/>
      <c r="G70" s="32"/>
      <c r="H70" s="32"/>
      <c r="I70" s="32"/>
      <c r="J70" s="32"/>
      <c r="K70" s="32"/>
      <c r="L70" s="32"/>
    </row>
    <row r="71" spans="1:13" x14ac:dyDescent="0.2">
      <c r="A71" s="34" t="s">
        <v>38</v>
      </c>
      <c r="B71" s="18" t="s">
        <v>0</v>
      </c>
      <c r="C71" s="6">
        <v>1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1</v>
      </c>
      <c r="L71" s="6">
        <v>1</v>
      </c>
    </row>
    <row r="72" spans="1:13" x14ac:dyDescent="0.2">
      <c r="A72" s="34"/>
      <c r="B72" s="18" t="s">
        <v>1</v>
      </c>
      <c r="C72" s="6">
        <v>0.58823499999999995</v>
      </c>
      <c r="D72" s="6">
        <v>0.58823499999999995</v>
      </c>
      <c r="E72" s="6">
        <v>0.58823499999999995</v>
      </c>
      <c r="F72" s="6">
        <v>0.58823499999999995</v>
      </c>
      <c r="G72" s="6">
        <v>0.58823499999999995</v>
      </c>
      <c r="H72" s="6">
        <v>0.58823499999999995</v>
      </c>
      <c r="I72" s="6">
        <v>0.58823499999999995</v>
      </c>
      <c r="J72" s="6">
        <v>0.58823499999999995</v>
      </c>
      <c r="K72" s="6">
        <v>0.58823499999999995</v>
      </c>
      <c r="L72" s="6">
        <v>0.52941199999999999</v>
      </c>
    </row>
    <row r="73" spans="1:13" x14ac:dyDescent="0.2">
      <c r="A73" s="34"/>
      <c r="B73" s="18" t="s">
        <v>2</v>
      </c>
      <c r="C73" s="6">
        <v>0.74074099999999998</v>
      </c>
      <c r="D73" s="6">
        <v>0.74074099999999998</v>
      </c>
      <c r="E73" s="6">
        <v>0.74074099999999998</v>
      </c>
      <c r="F73" s="6">
        <v>0.74074099999999998</v>
      </c>
      <c r="G73" s="6">
        <v>0.74074099999999998</v>
      </c>
      <c r="H73" s="6">
        <v>0.74074099999999998</v>
      </c>
      <c r="I73" s="6">
        <v>0.74074099999999998</v>
      </c>
      <c r="J73" s="6">
        <v>0.74074099999999998</v>
      </c>
      <c r="K73" s="6">
        <v>0.74074099999999998</v>
      </c>
      <c r="L73" s="6">
        <v>0.69230800000000003</v>
      </c>
    </row>
    <row r="74" spans="1:13" x14ac:dyDescent="0.2">
      <c r="C74" s="32"/>
      <c r="D74" s="32"/>
      <c r="E74" s="32"/>
      <c r="F74" s="32"/>
      <c r="G74" s="32"/>
      <c r="H74" s="32"/>
      <c r="I74" s="32"/>
      <c r="J74" s="32"/>
      <c r="K74" s="32"/>
      <c r="L74" s="32"/>
    </row>
    <row r="75" spans="1:13" x14ac:dyDescent="0.2">
      <c r="A75" s="34" t="s">
        <v>39</v>
      </c>
      <c r="B75" s="18" t="s">
        <v>0</v>
      </c>
      <c r="C75" s="6">
        <v>1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14"/>
    </row>
    <row r="76" spans="1:13" x14ac:dyDescent="0.2">
      <c r="A76" s="34"/>
      <c r="B76" s="18" t="s">
        <v>1</v>
      </c>
      <c r="C76" s="6">
        <v>0.13953499999999999</v>
      </c>
      <c r="D76" s="6">
        <v>0.13953499999999999</v>
      </c>
      <c r="E76" s="6">
        <v>0.13953499999999999</v>
      </c>
      <c r="F76" s="6">
        <v>0.13953499999999999</v>
      </c>
      <c r="G76" s="6">
        <v>0.13953499999999999</v>
      </c>
      <c r="H76" s="6">
        <v>0.13953499999999999</v>
      </c>
      <c r="I76" s="6">
        <v>0.13953499999999999</v>
      </c>
      <c r="J76" s="6">
        <v>0.13953499999999999</v>
      </c>
      <c r="K76" s="6">
        <v>0.13953499999999999</v>
      </c>
      <c r="L76" s="6">
        <v>0.13953499999999999</v>
      </c>
      <c r="M76" s="14"/>
    </row>
    <row r="77" spans="1:13" x14ac:dyDescent="0.2">
      <c r="A77" s="34"/>
      <c r="B77" s="18" t="s">
        <v>2</v>
      </c>
      <c r="C77" s="6">
        <v>0.244898</v>
      </c>
      <c r="D77" s="6">
        <v>0.244898</v>
      </c>
      <c r="E77" s="6">
        <v>0.244898</v>
      </c>
      <c r="F77" s="6">
        <v>0.244898</v>
      </c>
      <c r="G77" s="6">
        <v>0.244898</v>
      </c>
      <c r="H77" s="6">
        <v>0.244898</v>
      </c>
      <c r="I77" s="6">
        <v>0.244898</v>
      </c>
      <c r="J77" s="6">
        <v>0.244898</v>
      </c>
      <c r="K77" s="6">
        <v>0.244898</v>
      </c>
      <c r="L77" s="6">
        <v>0.244898</v>
      </c>
      <c r="M77" s="14"/>
    </row>
    <row r="78" spans="1:13" x14ac:dyDescent="0.2">
      <c r="C78" s="32"/>
      <c r="D78" s="32"/>
      <c r="E78" s="32"/>
      <c r="F78" s="32"/>
      <c r="G78" s="32"/>
      <c r="H78" s="32"/>
      <c r="I78" s="32"/>
      <c r="J78" s="32"/>
      <c r="K78" s="32"/>
      <c r="L78" s="32"/>
    </row>
    <row r="79" spans="1:13" x14ac:dyDescent="0.2">
      <c r="A79" s="29"/>
      <c r="C79" s="14" t="s">
        <v>12</v>
      </c>
      <c r="D79" s="14" t="s">
        <v>11</v>
      </c>
      <c r="E79" s="14" t="s">
        <v>10</v>
      </c>
      <c r="F79" s="14" t="s">
        <v>4</v>
      </c>
      <c r="G79" s="14" t="s">
        <v>3</v>
      </c>
      <c r="H79" s="14" t="s">
        <v>5</v>
      </c>
      <c r="I79" s="14" t="s">
        <v>6</v>
      </c>
      <c r="J79" s="14" t="s">
        <v>7</v>
      </c>
      <c r="K79" s="14" t="s">
        <v>8</v>
      </c>
      <c r="L79" s="14" t="s">
        <v>9</v>
      </c>
    </row>
    <row r="80" spans="1:13" x14ac:dyDescent="0.2">
      <c r="A80" s="35" t="s">
        <v>27</v>
      </c>
      <c r="B80" s="20" t="s">
        <v>25</v>
      </c>
      <c r="C80" s="32">
        <f t="shared" ref="C80:L80" si="0">AVERAGE(C2,C15,C28,C41,C54,C67)</f>
        <v>0.84259266666666666</v>
      </c>
      <c r="D80" s="32">
        <f t="shared" si="0"/>
        <v>0.84259266666666666</v>
      </c>
      <c r="E80" s="32">
        <f t="shared" si="0"/>
        <v>0.84259266666666666</v>
      </c>
      <c r="F80" s="32">
        <f t="shared" si="0"/>
        <v>0.84259266666666666</v>
      </c>
      <c r="G80" s="32">
        <f t="shared" si="0"/>
        <v>0.84259266666666666</v>
      </c>
      <c r="H80" s="32">
        <f t="shared" si="0"/>
        <v>0.84259266666666666</v>
      </c>
      <c r="I80" s="32">
        <f t="shared" si="0"/>
        <v>0.84259266666666666</v>
      </c>
      <c r="J80" s="32">
        <f t="shared" si="0"/>
        <v>0.83769066666666669</v>
      </c>
      <c r="K80" s="32">
        <f t="shared" si="0"/>
        <v>0.83217600000000003</v>
      </c>
      <c r="L80" s="32">
        <f t="shared" si="0"/>
        <v>0.78333333333333333</v>
      </c>
    </row>
    <row r="81" spans="1:12" x14ac:dyDescent="0.2">
      <c r="A81" s="35"/>
      <c r="B81" s="20" t="s">
        <v>26</v>
      </c>
      <c r="C81" s="32">
        <f t="shared" ref="C81:L81" si="1">AVERAGE(C3,C16,C29,C42,C55,C68)</f>
        <v>0.24890583333333335</v>
      </c>
      <c r="D81" s="32">
        <f t="shared" si="1"/>
        <v>0.24890583333333335</v>
      </c>
      <c r="E81" s="32">
        <f t="shared" si="1"/>
        <v>0.24890583333333335</v>
      </c>
      <c r="F81" s="32">
        <f t="shared" si="1"/>
        <v>0.24890583333333335</v>
      </c>
      <c r="G81" s="32">
        <f t="shared" si="1"/>
        <v>0.24890583333333335</v>
      </c>
      <c r="H81" s="32">
        <f t="shared" si="1"/>
        <v>0.24890583333333335</v>
      </c>
      <c r="I81" s="32">
        <f t="shared" si="1"/>
        <v>0.24890583333333335</v>
      </c>
      <c r="J81" s="32">
        <f t="shared" si="1"/>
        <v>0.24133000000000002</v>
      </c>
      <c r="K81" s="32">
        <f t="shared" si="1"/>
        <v>0.23375433333333331</v>
      </c>
      <c r="L81" s="32">
        <f t="shared" si="1"/>
        <v>0.1753366666666667</v>
      </c>
    </row>
    <row r="82" spans="1:12" x14ac:dyDescent="0.2">
      <c r="A82" s="35"/>
      <c r="B82" s="20" t="s">
        <v>24</v>
      </c>
      <c r="C82" s="32">
        <f t="shared" ref="C82:L82" si="2">AVERAGE(C4,C17,C30,C43,C56,C69)</f>
        <v>0.35926483333333331</v>
      </c>
      <c r="D82" s="32">
        <f t="shared" si="2"/>
        <v>0.35926483333333331</v>
      </c>
      <c r="E82" s="32">
        <f t="shared" si="2"/>
        <v>0.35926483333333331</v>
      </c>
      <c r="F82" s="32">
        <f t="shared" si="2"/>
        <v>0.35926483333333331</v>
      </c>
      <c r="G82" s="32">
        <f t="shared" si="2"/>
        <v>0.35926483333333331</v>
      </c>
      <c r="H82" s="32">
        <f t="shared" si="2"/>
        <v>0.35926483333333331</v>
      </c>
      <c r="I82" s="32">
        <f t="shared" si="2"/>
        <v>0.35926483333333331</v>
      </c>
      <c r="J82" s="32">
        <f t="shared" si="2"/>
        <v>0.35264083333333335</v>
      </c>
      <c r="K82" s="32">
        <f t="shared" si="2"/>
        <v>0.3456683333333333</v>
      </c>
      <c r="L82" s="32">
        <f t="shared" si="2"/>
        <v>0.27604066666666666</v>
      </c>
    </row>
    <row r="83" spans="1:12" x14ac:dyDescent="0.2">
      <c r="B83" s="20"/>
      <c r="C83" s="32"/>
      <c r="D83" s="32"/>
      <c r="E83" s="32"/>
      <c r="F83" s="32"/>
      <c r="G83" s="32"/>
      <c r="H83" s="32"/>
      <c r="I83" s="32"/>
      <c r="J83" s="32"/>
      <c r="K83" s="32"/>
      <c r="L83" s="32"/>
    </row>
    <row r="84" spans="1:12" x14ac:dyDescent="0.2">
      <c r="A84" s="35" t="s">
        <v>40</v>
      </c>
      <c r="B84" s="20" t="s">
        <v>25</v>
      </c>
      <c r="C84" s="32">
        <f t="shared" ref="C84:L84" si="3">AVERAGE(C6,C19,C32,C45,C58,C71)</f>
        <v>0.90773816666666673</v>
      </c>
      <c r="D84" s="32">
        <f t="shared" si="3"/>
        <v>0.90773816666666673</v>
      </c>
      <c r="E84" s="32">
        <f t="shared" si="3"/>
        <v>0.90773816666666673</v>
      </c>
      <c r="F84" s="32">
        <f t="shared" si="3"/>
        <v>0.90773816666666673</v>
      </c>
      <c r="G84" s="32">
        <f t="shared" si="3"/>
        <v>0.90773816666666673</v>
      </c>
      <c r="H84" s="32">
        <f t="shared" si="3"/>
        <v>0.90773816666666673</v>
      </c>
      <c r="I84" s="32">
        <f t="shared" si="3"/>
        <v>0.90773816666666673</v>
      </c>
      <c r="J84" s="32">
        <f t="shared" si="3"/>
        <v>0.90476199999999996</v>
      </c>
      <c r="K84" s="32">
        <f t="shared" si="3"/>
        <v>0.9007936666666666</v>
      </c>
      <c r="L84" s="32">
        <f t="shared" si="3"/>
        <v>0.75</v>
      </c>
    </row>
    <row r="85" spans="1:12" x14ac:dyDescent="0.2">
      <c r="A85" s="35"/>
      <c r="B85" s="20" t="s">
        <v>26</v>
      </c>
      <c r="C85" s="32">
        <f t="shared" ref="C85:L85" si="4">AVERAGE(C7,C20,C33,C46,C59,C72)</f>
        <v>0.63355516666666667</v>
      </c>
      <c r="D85" s="32">
        <f t="shared" si="4"/>
        <v>0.63355516666666667</v>
      </c>
      <c r="E85" s="32">
        <f t="shared" si="4"/>
        <v>0.63355516666666667</v>
      </c>
      <c r="F85" s="32">
        <f t="shared" si="4"/>
        <v>0.63355516666666667</v>
      </c>
      <c r="G85" s="32">
        <f t="shared" si="4"/>
        <v>0.63355516666666667</v>
      </c>
      <c r="H85" s="32">
        <f t="shared" si="4"/>
        <v>0.63355516666666667</v>
      </c>
      <c r="I85" s="32">
        <f t="shared" si="4"/>
        <v>0.63355516666666667</v>
      </c>
      <c r="J85" s="32">
        <f t="shared" si="4"/>
        <v>0.61688850000000006</v>
      </c>
      <c r="K85" s="32">
        <f t="shared" si="4"/>
        <v>0.60022183333333323</v>
      </c>
      <c r="L85" s="32">
        <f t="shared" si="4"/>
        <v>0.43883050000000007</v>
      </c>
    </row>
    <row r="86" spans="1:12" x14ac:dyDescent="0.2">
      <c r="A86" s="35"/>
      <c r="B86" s="20" t="s">
        <v>24</v>
      </c>
      <c r="C86" s="32">
        <f t="shared" ref="C86:L86" si="5">AVERAGE(C8,C21,C34,C47,C60,C73)</f>
        <v>0.73245166666666661</v>
      </c>
      <c r="D86" s="32">
        <f t="shared" si="5"/>
        <v>0.73245166666666661</v>
      </c>
      <c r="E86" s="32">
        <f t="shared" si="5"/>
        <v>0.73245166666666661</v>
      </c>
      <c r="F86" s="32">
        <f t="shared" si="5"/>
        <v>0.73245166666666661</v>
      </c>
      <c r="G86" s="32">
        <f t="shared" si="5"/>
        <v>0.73245166666666661</v>
      </c>
      <c r="H86" s="32">
        <f t="shared" si="5"/>
        <v>0.73245166666666661</v>
      </c>
      <c r="I86" s="32">
        <f t="shared" si="5"/>
        <v>0.73245166666666661</v>
      </c>
      <c r="J86" s="32">
        <f t="shared" si="5"/>
        <v>0.72046900000000003</v>
      </c>
      <c r="K86" s="32">
        <f t="shared" si="5"/>
        <v>0.7069886666666666</v>
      </c>
      <c r="L86" s="32">
        <f t="shared" si="5"/>
        <v>0.53589733333333334</v>
      </c>
    </row>
    <row r="87" spans="1:12" x14ac:dyDescent="0.2">
      <c r="B87" s="20"/>
      <c r="C87" s="32"/>
      <c r="D87" s="32"/>
      <c r="E87" s="32"/>
      <c r="F87" s="32"/>
      <c r="G87" s="32"/>
      <c r="H87" s="32"/>
      <c r="I87" s="32"/>
      <c r="J87" s="32"/>
      <c r="K87" s="32"/>
      <c r="L87" s="32"/>
    </row>
    <row r="88" spans="1:12" x14ac:dyDescent="0.2">
      <c r="A88" s="35" t="s">
        <v>41</v>
      </c>
      <c r="B88" s="20" t="s">
        <v>25</v>
      </c>
      <c r="C88" s="32">
        <f t="shared" ref="C88:L88" si="6">AVERAGE(C10,C23,C36,C49,C62,C75)</f>
        <v>0.45</v>
      </c>
      <c r="D88" s="32">
        <f t="shared" si="6"/>
        <v>0.45</v>
      </c>
      <c r="E88" s="32">
        <f t="shared" si="6"/>
        <v>0.45</v>
      </c>
      <c r="F88" s="32">
        <f t="shared" si="6"/>
        <v>0.45</v>
      </c>
      <c r="G88" s="32">
        <f t="shared" si="6"/>
        <v>0.45</v>
      </c>
      <c r="H88" s="32">
        <f t="shared" si="6"/>
        <v>0.45</v>
      </c>
      <c r="I88" s="32">
        <f t="shared" si="6"/>
        <v>0.45</v>
      </c>
      <c r="J88" s="32">
        <f t="shared" si="6"/>
        <v>0.45</v>
      </c>
      <c r="K88" s="32">
        <f t="shared" si="6"/>
        <v>0.45</v>
      </c>
      <c r="L88" s="32">
        <f t="shared" si="6"/>
        <v>0.45</v>
      </c>
    </row>
    <row r="89" spans="1:12" x14ac:dyDescent="0.2">
      <c r="A89" s="35"/>
      <c r="B89" s="20" t="s">
        <v>26</v>
      </c>
      <c r="C89" s="32">
        <f t="shared" ref="C89:L89" si="7">AVERAGE(C11,C24,C37,C50,C63,C76)</f>
        <v>6.8555166666666667E-2</v>
      </c>
      <c r="D89" s="32">
        <f t="shared" si="7"/>
        <v>6.8555166666666667E-2</v>
      </c>
      <c r="E89" s="32">
        <f t="shared" si="7"/>
        <v>6.8555166666666667E-2</v>
      </c>
      <c r="F89" s="32">
        <f t="shared" si="7"/>
        <v>6.8555166666666667E-2</v>
      </c>
      <c r="G89" s="32">
        <f t="shared" si="7"/>
        <v>6.8555166666666667E-2</v>
      </c>
      <c r="H89" s="32">
        <f t="shared" si="7"/>
        <v>6.8555166666666667E-2</v>
      </c>
      <c r="I89" s="32">
        <f t="shared" si="7"/>
        <v>6.8555166666666667E-2</v>
      </c>
      <c r="J89" s="32">
        <f t="shared" si="7"/>
        <v>6.8555166666666667E-2</v>
      </c>
      <c r="K89" s="32">
        <f t="shared" si="7"/>
        <v>6.8555166666666667E-2</v>
      </c>
      <c r="L89" s="32">
        <f t="shared" si="7"/>
        <v>6.8555166666666667E-2</v>
      </c>
    </row>
    <row r="90" spans="1:12" x14ac:dyDescent="0.2">
      <c r="A90" s="35"/>
      <c r="B90" s="20" t="s">
        <v>24</v>
      </c>
      <c r="C90" s="32">
        <f t="shared" ref="C90:L90" si="8">AVERAGE(C12,C25,C38,C51,C64,C77)</f>
        <v>0.10307283333333334</v>
      </c>
      <c r="D90" s="32">
        <f t="shared" si="8"/>
        <v>0.10307283333333334</v>
      </c>
      <c r="E90" s="32">
        <f t="shared" si="8"/>
        <v>0.10307283333333334</v>
      </c>
      <c r="F90" s="32">
        <f t="shared" si="8"/>
        <v>0.10307283333333334</v>
      </c>
      <c r="G90" s="32">
        <f t="shared" si="8"/>
        <v>0.10307283333333334</v>
      </c>
      <c r="H90" s="32">
        <f t="shared" si="8"/>
        <v>0.10307283333333334</v>
      </c>
      <c r="I90" s="32">
        <f t="shared" si="8"/>
        <v>0.10307283333333334</v>
      </c>
      <c r="J90" s="32">
        <f t="shared" si="8"/>
        <v>0.10307283333333334</v>
      </c>
      <c r="K90" s="32">
        <f t="shared" si="8"/>
        <v>0.10307283333333334</v>
      </c>
      <c r="L90" s="32">
        <f t="shared" si="8"/>
        <v>0.10307283333333334</v>
      </c>
    </row>
  </sheetData>
  <mergeCells count="21">
    <mergeCell ref="A88:A90"/>
    <mergeCell ref="A58:A60"/>
    <mergeCell ref="A62:A64"/>
    <mergeCell ref="A71:A73"/>
    <mergeCell ref="A75:A77"/>
    <mergeCell ref="A84:A86"/>
    <mergeCell ref="A2:A4"/>
    <mergeCell ref="A80:A82"/>
    <mergeCell ref="A15:A17"/>
    <mergeCell ref="A28:A30"/>
    <mergeCell ref="A41:A43"/>
    <mergeCell ref="A54:A56"/>
    <mergeCell ref="A67:A69"/>
    <mergeCell ref="A6:A8"/>
    <mergeCell ref="A10:A12"/>
    <mergeCell ref="A19:A21"/>
    <mergeCell ref="A23:A25"/>
    <mergeCell ref="A32:A34"/>
    <mergeCell ref="A36:A38"/>
    <mergeCell ref="A45:A47"/>
    <mergeCell ref="A49:A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20A2-2A26-D94E-92F1-1F7337B7A0F0}">
  <dimension ref="A1:L46"/>
  <sheetViews>
    <sheetView topLeftCell="D1" zoomScale="125" zoomScaleNormal="157" workbookViewId="0">
      <selection activeCell="K23" sqref="K23"/>
    </sheetView>
  </sheetViews>
  <sheetFormatPr baseColWidth="10" defaultRowHeight="16" x14ac:dyDescent="0.2"/>
  <cols>
    <col min="1" max="1" width="29.6640625" style="4" customWidth="1"/>
    <col min="2" max="2" width="18.5" bestFit="1" customWidth="1"/>
  </cols>
  <sheetData>
    <row r="1" spans="1:12" s="2" customFormat="1" x14ac:dyDescent="0.2">
      <c r="A1" s="8"/>
      <c r="C1" s="2" t="s">
        <v>12</v>
      </c>
      <c r="D1" s="2" t="s">
        <v>11</v>
      </c>
      <c r="E1" s="2" t="s">
        <v>10</v>
      </c>
      <c r="F1" s="2" t="s">
        <v>4</v>
      </c>
      <c r="G1" s="2" t="s">
        <v>3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">
      <c r="A2" s="36" t="s">
        <v>32</v>
      </c>
      <c r="B2" t="s">
        <v>25</v>
      </c>
      <c r="C2" s="1">
        <f>'Profile Weight'!D31</f>
        <v>0.68937512111762944</v>
      </c>
      <c r="D2" s="1">
        <v>0.68937512111762944</v>
      </c>
      <c r="E2" s="1">
        <v>0.68937512111762944</v>
      </c>
      <c r="F2" s="1">
        <v>0.68937512111762944</v>
      </c>
      <c r="G2" s="1">
        <v>0.68937512111762944</v>
      </c>
      <c r="H2" s="1">
        <v>0.68937512111762944</v>
      </c>
      <c r="I2" s="1">
        <v>0.68937512111762944</v>
      </c>
      <c r="J2" s="1">
        <v>0.68937512111762944</v>
      </c>
      <c r="K2" s="1">
        <v>0.68937512111762944</v>
      </c>
      <c r="L2" s="1">
        <v>0.68937512111762944</v>
      </c>
    </row>
    <row r="3" spans="1:12" x14ac:dyDescent="0.2">
      <c r="A3" s="36"/>
      <c r="B3" t="s">
        <v>26</v>
      </c>
      <c r="C3" s="1">
        <f>'Profile Weight'!D32</f>
        <v>0.58425925925925926</v>
      </c>
      <c r="D3" s="1">
        <v>0.58425925925925926</v>
      </c>
      <c r="E3" s="1">
        <v>0.58425925925925926</v>
      </c>
      <c r="F3" s="1">
        <v>0.58425925925925926</v>
      </c>
      <c r="G3" s="1">
        <v>0.58425925925925926</v>
      </c>
      <c r="H3" s="1">
        <v>0.58425925925925926</v>
      </c>
      <c r="I3" s="1">
        <v>0.58425925925925926</v>
      </c>
      <c r="J3" s="1">
        <v>0.58425925925925926</v>
      </c>
      <c r="K3" s="1">
        <v>0.58425925925925926</v>
      </c>
      <c r="L3" s="1">
        <v>0.58425925925925926</v>
      </c>
    </row>
    <row r="4" spans="1:12" x14ac:dyDescent="0.2">
      <c r="A4" s="36"/>
      <c r="B4" t="s">
        <v>24</v>
      </c>
      <c r="C4" s="1">
        <f>'Profile Weight'!D33</f>
        <v>0.60566146054891901</v>
      </c>
      <c r="D4" s="1">
        <v>0.60566146054891901</v>
      </c>
      <c r="E4" s="1">
        <v>0.60566146054891901</v>
      </c>
      <c r="F4" s="1">
        <v>0.60566146054891901</v>
      </c>
      <c r="G4" s="1">
        <v>0.60566146054891901</v>
      </c>
      <c r="H4" s="1">
        <v>0.60566146054891901</v>
      </c>
      <c r="I4" s="1">
        <v>0.60566146054891901</v>
      </c>
      <c r="J4" s="1">
        <v>0.60566146054891901</v>
      </c>
      <c r="K4" s="1">
        <v>0.60566146054891901</v>
      </c>
      <c r="L4" s="1">
        <v>0.60566146054891901</v>
      </c>
    </row>
    <row r="5" spans="1:12" x14ac:dyDescent="0.2"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36" t="s">
        <v>33</v>
      </c>
      <c r="B6" t="s">
        <v>25</v>
      </c>
      <c r="C6" s="1">
        <f>'Cut Threshold'!C79</f>
        <v>0.68937514757265583</v>
      </c>
      <c r="D6" s="1">
        <f>'Cut Threshold'!D79</f>
        <v>0.68937514757265583</v>
      </c>
      <c r="E6" s="1">
        <f>'Cut Threshold'!E79</f>
        <v>0.68937514757265583</v>
      </c>
      <c r="F6" s="1">
        <f>'Cut Threshold'!F79</f>
        <v>0.68937514757265583</v>
      </c>
      <c r="G6" s="1">
        <f>'Cut Threshold'!G79</f>
        <v>0.68937514757265583</v>
      </c>
      <c r="H6" s="1">
        <f>'Cut Threshold'!H79</f>
        <v>0.68937514757265583</v>
      </c>
      <c r="I6" s="1">
        <f>'Cut Threshold'!I79</f>
        <v>0.69932847578347568</v>
      </c>
      <c r="J6" s="1">
        <f>'Cut Threshold'!J79</f>
        <v>0.70150796296296292</v>
      </c>
      <c r="K6" s="1">
        <f>'Cut Threshold'!K79</f>
        <v>0.70150796296296292</v>
      </c>
      <c r="L6" s="1">
        <f>'Cut Threshold'!L79</f>
        <v>0.68887915159397084</v>
      </c>
    </row>
    <row r="7" spans="1:12" x14ac:dyDescent="0.2">
      <c r="A7" s="36"/>
      <c r="B7" t="s">
        <v>26</v>
      </c>
      <c r="C7" s="1">
        <f>'Cut Threshold'!C80</f>
        <v>0.58425925925925926</v>
      </c>
      <c r="D7" s="1">
        <f>'Cut Threshold'!D80</f>
        <v>0.58425925925925926</v>
      </c>
      <c r="E7" s="1">
        <f>'Cut Threshold'!E80</f>
        <v>0.58425925925925926</v>
      </c>
      <c r="F7" s="1">
        <f>'Cut Threshold'!F80</f>
        <v>0.58425925925925926</v>
      </c>
      <c r="G7" s="1">
        <f>'Cut Threshold'!G80</f>
        <v>0.58425925925925926</v>
      </c>
      <c r="H7" s="1">
        <f>'Cut Threshold'!H80</f>
        <v>0.58425925925925926</v>
      </c>
      <c r="I7" s="1">
        <f>'Cut Threshold'!I80</f>
        <v>0.58425925925925926</v>
      </c>
      <c r="J7" s="1">
        <f>'Cut Threshold'!J80</f>
        <v>0.58148148148148149</v>
      </c>
      <c r="K7" s="1">
        <f>'Cut Threshold'!K80</f>
        <v>0.58148148148148149</v>
      </c>
      <c r="L7" s="1">
        <f>'Cut Threshold'!L80</f>
        <v>0.55336701851851844</v>
      </c>
    </row>
    <row r="8" spans="1:12" x14ac:dyDescent="0.2">
      <c r="A8" s="36"/>
      <c r="B8" t="s">
        <v>24</v>
      </c>
      <c r="C8" s="1">
        <f>'Cut Threshold'!C81</f>
        <v>0.60566146054891901</v>
      </c>
      <c r="D8" s="1">
        <f>'Cut Threshold'!D81</f>
        <v>0.60566146054891901</v>
      </c>
      <c r="E8" s="1">
        <f>'Cut Threshold'!E81</f>
        <v>0.60566146054891901</v>
      </c>
      <c r="F8" s="1">
        <f>'Cut Threshold'!F81</f>
        <v>0.60566146054891901</v>
      </c>
      <c r="G8" s="1">
        <f>'Cut Threshold'!G81</f>
        <v>0.60566146054891901</v>
      </c>
      <c r="H8" s="1">
        <f>'Cut Threshold'!H81</f>
        <v>0.60566146054891901</v>
      </c>
      <c r="I8" s="1">
        <f>'Cut Threshold'!I81</f>
        <v>0.60864413196840739</v>
      </c>
      <c r="J8" s="1">
        <f>'Cut Threshold'!J81</f>
        <v>0.60794066876494413</v>
      </c>
      <c r="K8" s="1">
        <f>'Cut Threshold'!K81</f>
        <v>0.60794066876494413</v>
      </c>
      <c r="L8" s="1">
        <f>'Cut Threshold'!L81</f>
        <v>0.58557225076773156</v>
      </c>
    </row>
    <row r="9" spans="1:12" x14ac:dyDescent="0.2"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36" t="s">
        <v>34</v>
      </c>
      <c r="B10" t="s">
        <v>25</v>
      </c>
      <c r="C10" s="1">
        <f>'Average Aggregation'!C79</f>
        <v>0.68937516666666665</v>
      </c>
      <c r="D10" s="1">
        <f>'Average Aggregation'!D79</f>
        <v>0.68937516666666665</v>
      </c>
      <c r="E10" s="1">
        <f>'Average Aggregation'!E79</f>
        <v>0.68937516666666665</v>
      </c>
      <c r="F10" s="1">
        <f>'Average Aggregation'!F79</f>
        <v>0.68937516666666665</v>
      </c>
      <c r="G10" s="1">
        <f>'Average Aggregation'!G79</f>
        <v>0.68937516666666665</v>
      </c>
      <c r="H10" s="1">
        <f>'Average Aggregation'!H79</f>
        <v>0.68937516666666665</v>
      </c>
      <c r="I10" s="1">
        <f>'Average Aggregation'!I79</f>
        <v>0.69932850000000002</v>
      </c>
      <c r="J10" s="1">
        <f>'Average Aggregation'!J79</f>
        <v>0.69110533333333335</v>
      </c>
      <c r="K10" s="1">
        <f>'Average Aggregation'!K79</f>
        <v>0.67927499999999996</v>
      </c>
      <c r="L10" s="1">
        <f>'Average Aggregation'!L79</f>
        <v>0.61712683333333329</v>
      </c>
    </row>
    <row r="11" spans="1:12" x14ac:dyDescent="0.2">
      <c r="A11" s="36"/>
      <c r="B11" t="s">
        <v>26</v>
      </c>
      <c r="C11" s="1">
        <f>'Average Aggregation'!C80</f>
        <v>0.58425933333333335</v>
      </c>
      <c r="D11" s="1">
        <f>'Average Aggregation'!D80</f>
        <v>0.58425933333333335</v>
      </c>
      <c r="E11" s="1">
        <f>'Average Aggregation'!E80</f>
        <v>0.58425933333333335</v>
      </c>
      <c r="F11" s="1">
        <f>'Average Aggregation'!F80</f>
        <v>0.58425933333333335</v>
      </c>
      <c r="G11" s="1">
        <f>'Average Aggregation'!G80</f>
        <v>0.58425933333333335</v>
      </c>
      <c r="H11" s="1">
        <f>'Average Aggregation'!H80</f>
        <v>0.58425933333333335</v>
      </c>
      <c r="I11" s="1">
        <f>'Average Aggregation'!I80</f>
        <v>0.58425933333333335</v>
      </c>
      <c r="J11" s="1">
        <f>'Average Aggregation'!J80</f>
        <v>0.5609426666666667</v>
      </c>
      <c r="K11" s="1">
        <f>'Average Aggregation'!K80</f>
        <v>0.52230650000000001</v>
      </c>
      <c r="L11" s="1">
        <f>'Average Aggregation'!L80</f>
        <v>0.42760949999999998</v>
      </c>
    </row>
    <row r="12" spans="1:12" x14ac:dyDescent="0.2">
      <c r="A12" s="36"/>
      <c r="B12" t="s">
        <v>24</v>
      </c>
      <c r="C12" s="1">
        <f>'Average Aggregation'!C81</f>
        <v>0.60566149999999996</v>
      </c>
      <c r="D12" s="1">
        <f>'Average Aggregation'!D81</f>
        <v>0.60566149999999996</v>
      </c>
      <c r="E12" s="1">
        <f>'Average Aggregation'!E81</f>
        <v>0.60566149999999996</v>
      </c>
      <c r="F12" s="1">
        <f>'Average Aggregation'!F81</f>
        <v>0.60566149999999996</v>
      </c>
      <c r="G12" s="1">
        <f>'Average Aggregation'!G81</f>
        <v>0.60566149999999996</v>
      </c>
      <c r="H12" s="1">
        <f>'Average Aggregation'!H81</f>
        <v>0.60566149999999996</v>
      </c>
      <c r="I12" s="1">
        <f>'Average Aggregation'!I81</f>
        <v>0.60864416666666665</v>
      </c>
      <c r="J12" s="1">
        <f>'Average Aggregation'!J81</f>
        <v>0.5892925</v>
      </c>
      <c r="K12" s="1">
        <f>'Average Aggregation'!K81</f>
        <v>0.56218800000000002</v>
      </c>
      <c r="L12" s="1">
        <f>'Average Aggregation'!L81</f>
        <v>0.47028350000000002</v>
      </c>
    </row>
    <row r="13" spans="1:12" x14ac:dyDescent="0.2"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36" t="s">
        <v>23</v>
      </c>
      <c r="B14" t="s">
        <v>25</v>
      </c>
      <c r="C14" s="1">
        <f>'Majority Vote'!C80</f>
        <v>0.84259266666666666</v>
      </c>
      <c r="D14" s="1">
        <f>'Majority Vote'!D80</f>
        <v>0.84259266666666666</v>
      </c>
      <c r="E14" s="1">
        <f>'Majority Vote'!E80</f>
        <v>0.84259266666666666</v>
      </c>
      <c r="F14" s="1">
        <f>'Majority Vote'!F80</f>
        <v>0.84259266666666666</v>
      </c>
      <c r="G14" s="1">
        <f>'Majority Vote'!G80</f>
        <v>0.84259266666666666</v>
      </c>
      <c r="H14" s="1">
        <f>'Majority Vote'!H80</f>
        <v>0.84259266666666666</v>
      </c>
      <c r="I14" s="1">
        <f>'Majority Vote'!I80</f>
        <v>0.84259266666666666</v>
      </c>
      <c r="J14" s="1">
        <f>'Majority Vote'!J80</f>
        <v>0.83769066666666669</v>
      </c>
      <c r="K14" s="1">
        <f>'Majority Vote'!K80</f>
        <v>0.83217600000000003</v>
      </c>
      <c r="L14" s="1">
        <f>'Majority Vote'!L80</f>
        <v>0.78333333333333333</v>
      </c>
    </row>
    <row r="15" spans="1:12" x14ac:dyDescent="0.2">
      <c r="A15" s="36"/>
      <c r="B15" t="s">
        <v>26</v>
      </c>
      <c r="C15" s="1">
        <f>'Majority Vote'!C81</f>
        <v>0.24890583333333335</v>
      </c>
      <c r="D15" s="1">
        <f>'Majority Vote'!D81</f>
        <v>0.24890583333333335</v>
      </c>
      <c r="E15" s="1">
        <f>'Majority Vote'!E81</f>
        <v>0.24890583333333335</v>
      </c>
      <c r="F15" s="1">
        <f>'Majority Vote'!F81</f>
        <v>0.24890583333333335</v>
      </c>
      <c r="G15" s="1">
        <f>'Majority Vote'!G81</f>
        <v>0.24890583333333335</v>
      </c>
      <c r="H15" s="1">
        <f>'Majority Vote'!H81</f>
        <v>0.24890583333333335</v>
      </c>
      <c r="I15" s="1">
        <f>'Majority Vote'!I81</f>
        <v>0.24890583333333335</v>
      </c>
      <c r="J15" s="1">
        <f>'Majority Vote'!J81</f>
        <v>0.24133000000000002</v>
      </c>
      <c r="K15" s="1">
        <f>'Majority Vote'!K81</f>
        <v>0.23375433333333331</v>
      </c>
      <c r="L15" s="1">
        <f>'Majority Vote'!L81</f>
        <v>0.1753366666666667</v>
      </c>
    </row>
    <row r="16" spans="1:12" x14ac:dyDescent="0.2">
      <c r="A16" s="36"/>
      <c r="B16" t="s">
        <v>24</v>
      </c>
      <c r="C16" s="1">
        <f>'Majority Vote'!C82</f>
        <v>0.35926483333333331</v>
      </c>
      <c r="D16" s="1">
        <f>'Majority Vote'!D82</f>
        <v>0.35926483333333331</v>
      </c>
      <c r="E16" s="1">
        <f>'Majority Vote'!E82</f>
        <v>0.35926483333333331</v>
      </c>
      <c r="F16" s="1">
        <f>'Majority Vote'!F82</f>
        <v>0.35926483333333331</v>
      </c>
      <c r="G16" s="1">
        <f>'Majority Vote'!G82</f>
        <v>0.35926483333333331</v>
      </c>
      <c r="H16" s="1">
        <f>'Majority Vote'!H82</f>
        <v>0.35926483333333331</v>
      </c>
      <c r="I16" s="1">
        <f>'Majority Vote'!I82</f>
        <v>0.35926483333333331</v>
      </c>
      <c r="J16" s="1">
        <f>'Majority Vote'!J82</f>
        <v>0.35264083333333335</v>
      </c>
      <c r="K16" s="1">
        <f>'Majority Vote'!K82</f>
        <v>0.3456683333333333</v>
      </c>
      <c r="L16" s="1">
        <f>'Majority Vote'!L82</f>
        <v>0.27604066666666666</v>
      </c>
    </row>
    <row r="18" spans="1:12" x14ac:dyDescent="0.2">
      <c r="C18" s="2" t="s">
        <v>12</v>
      </c>
      <c r="D18" s="2" t="s">
        <v>11</v>
      </c>
      <c r="E18" s="2" t="s">
        <v>10</v>
      </c>
      <c r="F18" s="2" t="s">
        <v>4</v>
      </c>
      <c r="G18" s="2" t="s">
        <v>3</v>
      </c>
      <c r="H18" s="2" t="s">
        <v>5</v>
      </c>
      <c r="I18" s="2" t="s">
        <v>6</v>
      </c>
      <c r="J18" s="2" t="s">
        <v>7</v>
      </c>
      <c r="K18" s="2" t="s">
        <v>8</v>
      </c>
      <c r="L18" s="2" t="s">
        <v>9</v>
      </c>
    </row>
    <row r="19" spans="1:12" x14ac:dyDescent="0.2">
      <c r="A19" s="36" t="s">
        <v>0</v>
      </c>
      <c r="B19" s="7" t="s">
        <v>20</v>
      </c>
      <c r="C19" s="1">
        <f>C2</f>
        <v>0.68937512111762944</v>
      </c>
      <c r="D19" s="1">
        <f t="shared" ref="D19:L19" si="0">D2</f>
        <v>0.68937512111762944</v>
      </c>
      <c r="E19" s="1">
        <f t="shared" si="0"/>
        <v>0.68937512111762944</v>
      </c>
      <c r="F19" s="1">
        <f t="shared" si="0"/>
        <v>0.68937512111762944</v>
      </c>
      <c r="G19" s="1">
        <f t="shared" si="0"/>
        <v>0.68937512111762944</v>
      </c>
      <c r="H19" s="1">
        <f t="shared" si="0"/>
        <v>0.68937512111762944</v>
      </c>
      <c r="I19" s="1">
        <f t="shared" si="0"/>
        <v>0.68937512111762944</v>
      </c>
      <c r="J19" s="1">
        <f t="shared" si="0"/>
        <v>0.68937512111762944</v>
      </c>
      <c r="K19" s="1">
        <f t="shared" si="0"/>
        <v>0.68937512111762944</v>
      </c>
      <c r="L19" s="1">
        <f t="shared" si="0"/>
        <v>0.68937512111762944</v>
      </c>
    </row>
    <row r="20" spans="1:12" x14ac:dyDescent="0.2">
      <c r="A20" s="36"/>
      <c r="B20" t="s">
        <v>21</v>
      </c>
      <c r="C20" s="1">
        <f>C6</f>
        <v>0.68937514757265583</v>
      </c>
      <c r="D20" s="1">
        <f t="shared" ref="D20:L20" si="1">D6</f>
        <v>0.68937514757265583</v>
      </c>
      <c r="E20" s="1">
        <f t="shared" si="1"/>
        <v>0.68937514757265583</v>
      </c>
      <c r="F20" s="1">
        <f t="shared" si="1"/>
        <v>0.68937514757265583</v>
      </c>
      <c r="G20" s="1">
        <f t="shared" si="1"/>
        <v>0.68937514757265583</v>
      </c>
      <c r="H20" s="1">
        <f t="shared" si="1"/>
        <v>0.68937514757265583</v>
      </c>
      <c r="I20" s="1">
        <f t="shared" si="1"/>
        <v>0.69932847578347568</v>
      </c>
      <c r="J20" s="1">
        <f t="shared" si="1"/>
        <v>0.70150796296296292</v>
      </c>
      <c r="K20" s="1">
        <f t="shared" si="1"/>
        <v>0.70150796296296292</v>
      </c>
      <c r="L20" s="1">
        <f t="shared" si="1"/>
        <v>0.68887915159397084</v>
      </c>
    </row>
    <row r="21" spans="1:12" x14ac:dyDescent="0.2">
      <c r="A21" s="36"/>
      <c r="B21" t="s">
        <v>22</v>
      </c>
      <c r="C21" s="1">
        <f>C10</f>
        <v>0.68937516666666665</v>
      </c>
      <c r="D21" s="1">
        <f t="shared" ref="D21:L21" si="2">D10</f>
        <v>0.68937516666666665</v>
      </c>
      <c r="E21" s="1">
        <f t="shared" si="2"/>
        <v>0.68937516666666665</v>
      </c>
      <c r="F21" s="1">
        <f t="shared" si="2"/>
        <v>0.68937516666666665</v>
      </c>
      <c r="G21" s="1">
        <f t="shared" si="2"/>
        <v>0.68937516666666665</v>
      </c>
      <c r="H21" s="1">
        <f t="shared" si="2"/>
        <v>0.68937516666666665</v>
      </c>
      <c r="I21" s="1">
        <f t="shared" si="2"/>
        <v>0.69932850000000002</v>
      </c>
      <c r="J21" s="1">
        <f t="shared" si="2"/>
        <v>0.69110533333333335</v>
      </c>
      <c r="K21" s="1">
        <f t="shared" si="2"/>
        <v>0.67927499999999996</v>
      </c>
      <c r="L21" s="1">
        <f t="shared" si="2"/>
        <v>0.61712683333333329</v>
      </c>
    </row>
    <row r="22" spans="1:12" x14ac:dyDescent="0.2">
      <c r="A22" s="36"/>
      <c r="B22" t="s">
        <v>23</v>
      </c>
      <c r="C22" s="1">
        <f>C14</f>
        <v>0.84259266666666666</v>
      </c>
      <c r="D22" s="1">
        <f t="shared" ref="D22:L22" si="3">D14</f>
        <v>0.84259266666666666</v>
      </c>
      <c r="E22" s="1">
        <f t="shared" si="3"/>
        <v>0.84259266666666666</v>
      </c>
      <c r="F22" s="1">
        <f t="shared" si="3"/>
        <v>0.84259266666666666</v>
      </c>
      <c r="G22" s="1">
        <f t="shared" si="3"/>
        <v>0.84259266666666666</v>
      </c>
      <c r="H22" s="1">
        <f t="shared" si="3"/>
        <v>0.84259266666666666</v>
      </c>
      <c r="I22" s="1">
        <f t="shared" si="3"/>
        <v>0.84259266666666666</v>
      </c>
      <c r="J22" s="1">
        <f t="shared" si="3"/>
        <v>0.83769066666666669</v>
      </c>
      <c r="K22" s="1">
        <f t="shared" si="3"/>
        <v>0.83217600000000003</v>
      </c>
      <c r="L22" s="1">
        <f t="shared" si="3"/>
        <v>0.78333333333333333</v>
      </c>
    </row>
    <row r="23" spans="1:12" x14ac:dyDescent="0.2">
      <c r="A23" s="36"/>
      <c r="B23" t="s">
        <v>31</v>
      </c>
      <c r="C23" s="1">
        <v>0.37333803050397879</v>
      </c>
      <c r="D23" s="1">
        <v>0.37333803050397879</v>
      </c>
      <c r="E23" s="1">
        <v>0.37333803050397879</v>
      </c>
      <c r="F23" s="1">
        <v>0.37333803050397879</v>
      </c>
      <c r="G23" s="1">
        <v>0.37333803050397879</v>
      </c>
      <c r="H23" s="1">
        <v>0.37333803050397879</v>
      </c>
      <c r="I23" s="1">
        <v>0.37333803050397879</v>
      </c>
      <c r="J23" s="1">
        <v>0.37333803050397879</v>
      </c>
      <c r="K23" s="1">
        <v>0.37333803050397879</v>
      </c>
      <c r="L23" s="1">
        <v>0.37333803050397879</v>
      </c>
    </row>
    <row r="24" spans="1:12" x14ac:dyDescent="0.2">
      <c r="A24" s="36"/>
      <c r="B24" t="s">
        <v>28</v>
      </c>
      <c r="C24" s="1">
        <v>0.75555555555555554</v>
      </c>
      <c r="D24" s="1">
        <v>0.75555555555555554</v>
      </c>
      <c r="E24" s="1">
        <v>0.75555555555555554</v>
      </c>
      <c r="F24" s="1">
        <v>0.75555555555555554</v>
      </c>
      <c r="G24" s="1">
        <v>0.82499999999999984</v>
      </c>
      <c r="H24" s="1">
        <v>0.93981481481481488</v>
      </c>
      <c r="I24" s="1">
        <v>0.97619047619047628</v>
      </c>
      <c r="J24" s="1">
        <v>1</v>
      </c>
      <c r="K24" s="1">
        <v>1</v>
      </c>
      <c r="L24" s="1">
        <v>1</v>
      </c>
    </row>
    <row r="25" spans="1:12" x14ac:dyDescent="0.2">
      <c r="A25" s="36"/>
      <c r="B25" t="s">
        <v>29</v>
      </c>
      <c r="C25" s="1">
        <v>7.6522350421782639E-2</v>
      </c>
      <c r="D25" s="1">
        <v>7.6522350421782639E-2</v>
      </c>
      <c r="E25" s="1">
        <v>7.6522350421782639E-2</v>
      </c>
      <c r="F25" s="1">
        <v>7.6522350421782639E-2</v>
      </c>
      <c r="G25" s="1">
        <v>7.6522350421782639E-2</v>
      </c>
      <c r="H25" s="1">
        <v>7.6522350421782639E-2</v>
      </c>
      <c r="I25" s="1">
        <v>8.0500866817223349E-2</v>
      </c>
      <c r="J25" s="1">
        <v>7.622804342263638E-2</v>
      </c>
      <c r="K25" s="1">
        <v>0.57687908496732032</v>
      </c>
      <c r="L25" s="1">
        <v>0.72738095238095235</v>
      </c>
    </row>
    <row r="26" spans="1:12" x14ac:dyDescent="0.2">
      <c r="A26" s="36"/>
      <c r="B26" t="s">
        <v>30</v>
      </c>
      <c r="C26" s="1">
        <v>0.41141225923834623</v>
      </c>
      <c r="D26" s="1">
        <v>0.41141225923834623</v>
      </c>
      <c r="E26" s="1">
        <v>0.41141225923834623</v>
      </c>
      <c r="F26" s="1">
        <v>0.41141225923834623</v>
      </c>
      <c r="G26" s="1">
        <v>0.41141225923834623</v>
      </c>
      <c r="H26" s="1">
        <v>0.41141225923834623</v>
      </c>
      <c r="I26" s="1">
        <v>0.48042328042328042</v>
      </c>
      <c r="J26" s="1">
        <v>0.50535714285714284</v>
      </c>
      <c r="K26" s="1">
        <v>0.62748015873015872</v>
      </c>
      <c r="L26" s="1">
        <v>0.72222222222222221</v>
      </c>
    </row>
    <row r="27" spans="1:12" x14ac:dyDescent="0.2">
      <c r="A27" s="8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C28" s="2" t="s">
        <v>12</v>
      </c>
      <c r="D28" s="2" t="s">
        <v>11</v>
      </c>
      <c r="E28" s="2" t="s">
        <v>10</v>
      </c>
      <c r="F28" s="2" t="s">
        <v>4</v>
      </c>
      <c r="G28" s="2" t="s">
        <v>3</v>
      </c>
      <c r="H28" s="2" t="s">
        <v>5</v>
      </c>
      <c r="I28" s="2" t="s">
        <v>6</v>
      </c>
      <c r="J28" s="2" t="s">
        <v>7</v>
      </c>
      <c r="K28" s="2" t="s">
        <v>8</v>
      </c>
      <c r="L28" s="2" t="s">
        <v>9</v>
      </c>
    </row>
    <row r="29" spans="1:12" x14ac:dyDescent="0.2">
      <c r="A29" s="36" t="s">
        <v>1</v>
      </c>
      <c r="B29" s="7" t="s">
        <v>20</v>
      </c>
      <c r="C29" s="1">
        <f>C3</f>
        <v>0.58425925925925926</v>
      </c>
      <c r="D29" s="1">
        <f t="shared" ref="D29:L29" si="4">D3</f>
        <v>0.58425925925925926</v>
      </c>
      <c r="E29" s="1">
        <f t="shared" si="4"/>
        <v>0.58425925925925926</v>
      </c>
      <c r="F29" s="1">
        <f t="shared" si="4"/>
        <v>0.58425925925925926</v>
      </c>
      <c r="G29" s="1">
        <f t="shared" si="4"/>
        <v>0.58425925925925926</v>
      </c>
      <c r="H29" s="1">
        <f t="shared" si="4"/>
        <v>0.58425925925925926</v>
      </c>
      <c r="I29" s="1">
        <f t="shared" si="4"/>
        <v>0.58425925925925926</v>
      </c>
      <c r="J29" s="1">
        <f t="shared" si="4"/>
        <v>0.58425925925925926</v>
      </c>
      <c r="K29" s="1">
        <f t="shared" si="4"/>
        <v>0.58425925925925926</v>
      </c>
      <c r="L29" s="1">
        <f t="shared" si="4"/>
        <v>0.58425925925925926</v>
      </c>
    </row>
    <row r="30" spans="1:12" x14ac:dyDescent="0.2">
      <c r="A30" s="36"/>
      <c r="B30" t="s">
        <v>21</v>
      </c>
      <c r="C30" s="1">
        <f>C7</f>
        <v>0.58425925925925926</v>
      </c>
      <c r="D30" s="1">
        <f t="shared" ref="D30:L30" si="5">D7</f>
        <v>0.58425925925925926</v>
      </c>
      <c r="E30" s="1">
        <f t="shared" si="5"/>
        <v>0.58425925925925926</v>
      </c>
      <c r="F30" s="1">
        <f t="shared" si="5"/>
        <v>0.58425925925925926</v>
      </c>
      <c r="G30" s="1">
        <f t="shared" si="5"/>
        <v>0.58425925925925926</v>
      </c>
      <c r="H30" s="1">
        <f t="shared" si="5"/>
        <v>0.58425925925925926</v>
      </c>
      <c r="I30" s="1">
        <f t="shared" si="5"/>
        <v>0.58425925925925926</v>
      </c>
      <c r="J30" s="1">
        <f t="shared" si="5"/>
        <v>0.58148148148148149</v>
      </c>
      <c r="K30" s="1">
        <f t="shared" si="5"/>
        <v>0.58148148148148149</v>
      </c>
      <c r="L30" s="1">
        <f t="shared" si="5"/>
        <v>0.55336701851851844</v>
      </c>
    </row>
    <row r="31" spans="1:12" x14ac:dyDescent="0.2">
      <c r="A31" s="36"/>
      <c r="B31" t="s">
        <v>22</v>
      </c>
      <c r="C31" s="1">
        <f>C11</f>
        <v>0.58425933333333335</v>
      </c>
      <c r="D31" s="1">
        <f t="shared" ref="D31:L31" si="6">D11</f>
        <v>0.58425933333333335</v>
      </c>
      <c r="E31" s="1">
        <f t="shared" si="6"/>
        <v>0.58425933333333335</v>
      </c>
      <c r="F31" s="1">
        <f t="shared" si="6"/>
        <v>0.58425933333333335</v>
      </c>
      <c r="G31" s="1">
        <f t="shared" si="6"/>
        <v>0.58425933333333335</v>
      </c>
      <c r="H31" s="1">
        <f t="shared" si="6"/>
        <v>0.58425933333333335</v>
      </c>
      <c r="I31" s="1">
        <f t="shared" si="6"/>
        <v>0.58425933333333335</v>
      </c>
      <c r="J31" s="1">
        <f t="shared" si="6"/>
        <v>0.5609426666666667</v>
      </c>
      <c r="K31" s="1">
        <f t="shared" si="6"/>
        <v>0.52230650000000001</v>
      </c>
      <c r="L31" s="1">
        <f t="shared" si="6"/>
        <v>0.42760949999999998</v>
      </c>
    </row>
    <row r="32" spans="1:12" x14ac:dyDescent="0.2">
      <c r="A32" s="36"/>
      <c r="B32" t="s">
        <v>23</v>
      </c>
      <c r="C32" s="1">
        <f>C15</f>
        <v>0.24890583333333335</v>
      </c>
      <c r="D32" s="1">
        <f t="shared" ref="D32:L32" si="7">D15</f>
        <v>0.24890583333333335</v>
      </c>
      <c r="E32" s="1">
        <f t="shared" si="7"/>
        <v>0.24890583333333335</v>
      </c>
      <c r="F32" s="1">
        <f t="shared" si="7"/>
        <v>0.24890583333333335</v>
      </c>
      <c r="G32" s="1">
        <f t="shared" si="7"/>
        <v>0.24890583333333335</v>
      </c>
      <c r="H32" s="1">
        <f t="shared" si="7"/>
        <v>0.24890583333333335</v>
      </c>
      <c r="I32" s="1">
        <f t="shared" si="7"/>
        <v>0.24890583333333335</v>
      </c>
      <c r="J32" s="1">
        <f t="shared" si="7"/>
        <v>0.24133000000000002</v>
      </c>
      <c r="K32" s="1">
        <f t="shared" si="7"/>
        <v>0.23375433333333331</v>
      </c>
      <c r="L32" s="1">
        <f t="shared" si="7"/>
        <v>0.1753366666666667</v>
      </c>
    </row>
    <row r="33" spans="1:12" x14ac:dyDescent="0.2">
      <c r="A33" s="36"/>
      <c r="B33" t="s">
        <v>31</v>
      </c>
      <c r="C33" s="1">
        <v>0.44191919191919188</v>
      </c>
      <c r="D33" s="1">
        <v>0.44191919191919188</v>
      </c>
      <c r="E33" s="1">
        <v>0.44191919191919188</v>
      </c>
      <c r="F33" s="1">
        <v>0.44191919191919188</v>
      </c>
      <c r="G33" s="1">
        <v>0.44191919191919188</v>
      </c>
      <c r="H33" s="1">
        <v>0.44191919191919188</v>
      </c>
      <c r="I33" s="1">
        <v>0.44191919191919188</v>
      </c>
      <c r="J33" s="1">
        <v>0.44191919191919188</v>
      </c>
      <c r="K33" s="1">
        <v>0.44191919191919188</v>
      </c>
      <c r="L33" s="1">
        <v>0.44191919191919188</v>
      </c>
    </row>
    <row r="34" spans="1:12" x14ac:dyDescent="0.2">
      <c r="A34" s="36"/>
      <c r="B34" t="s">
        <v>28</v>
      </c>
      <c r="C34" s="1">
        <v>0.22727272727272729</v>
      </c>
      <c r="D34" s="1">
        <v>0.22727272727272729</v>
      </c>
      <c r="E34" s="1">
        <v>0.22727272727272729</v>
      </c>
      <c r="F34" s="1">
        <v>0.22727272727272729</v>
      </c>
      <c r="G34" s="1">
        <v>0.20505050505050507</v>
      </c>
      <c r="H34" s="1">
        <v>0.16658249158249158</v>
      </c>
      <c r="I34" s="1">
        <v>8.3585858585858583E-2</v>
      </c>
      <c r="J34" s="1">
        <v>7.575757575757576E-3</v>
      </c>
      <c r="K34" s="1">
        <v>7.575757575757576E-3</v>
      </c>
      <c r="L34" s="1">
        <v>7.575757575757576E-3</v>
      </c>
    </row>
    <row r="35" spans="1:12" x14ac:dyDescent="0.2">
      <c r="A35" s="36"/>
      <c r="B35" t="s">
        <v>29</v>
      </c>
      <c r="C35" s="1">
        <v>0.44436026936026934</v>
      </c>
      <c r="D35" s="1">
        <v>0.44436026936026934</v>
      </c>
      <c r="E35" s="1">
        <v>0.44436026936026934</v>
      </c>
      <c r="F35" s="1">
        <v>0.44436026936026934</v>
      </c>
      <c r="G35" s="1">
        <v>0.44436026936026934</v>
      </c>
      <c r="H35" s="1">
        <v>0.44436026936026934</v>
      </c>
      <c r="I35" s="1">
        <v>0.39107744107744108</v>
      </c>
      <c r="J35" s="1">
        <v>0.34781144781144785</v>
      </c>
      <c r="K35" s="1">
        <v>0.1866161616161616</v>
      </c>
      <c r="L35" s="1">
        <v>0.13813131313131313</v>
      </c>
    </row>
    <row r="36" spans="1:12" x14ac:dyDescent="0.2">
      <c r="A36" s="36"/>
      <c r="B36" t="s">
        <v>30</v>
      </c>
      <c r="C36" s="1">
        <v>0.19545454545454546</v>
      </c>
      <c r="D36" s="1">
        <v>0.19545454545454546</v>
      </c>
      <c r="E36" s="1">
        <v>0.19545454545454546</v>
      </c>
      <c r="F36" s="1">
        <v>0.19545454545454546</v>
      </c>
      <c r="G36" s="1">
        <v>0.19545454545454546</v>
      </c>
      <c r="H36" s="1">
        <v>0.19545454545454546</v>
      </c>
      <c r="I36" s="1">
        <v>0.18047138047138045</v>
      </c>
      <c r="J36" s="1">
        <v>0.16069023569023569</v>
      </c>
      <c r="K36" s="1">
        <v>0.1409090909090909</v>
      </c>
      <c r="L36" s="1">
        <v>0.13813131313131313</v>
      </c>
    </row>
    <row r="37" spans="1:12" x14ac:dyDescent="0.2"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">
      <c r="C38" s="2" t="s">
        <v>12</v>
      </c>
      <c r="D38" s="2" t="s">
        <v>11</v>
      </c>
      <c r="E38" s="2" t="s">
        <v>10</v>
      </c>
      <c r="F38" s="2" t="s">
        <v>4</v>
      </c>
      <c r="G38" s="2" t="s">
        <v>3</v>
      </c>
      <c r="H38" s="2" t="s">
        <v>5</v>
      </c>
      <c r="I38" s="2" t="s">
        <v>6</v>
      </c>
      <c r="J38" s="2" t="s">
        <v>7</v>
      </c>
      <c r="K38" s="2" t="s">
        <v>8</v>
      </c>
      <c r="L38" s="2" t="s">
        <v>9</v>
      </c>
    </row>
    <row r="39" spans="1:12" x14ac:dyDescent="0.2">
      <c r="A39" s="36" t="s">
        <v>2</v>
      </c>
      <c r="B39" s="7" t="s">
        <v>20</v>
      </c>
      <c r="C39" s="1">
        <f>C4</f>
        <v>0.60566146054891901</v>
      </c>
      <c r="D39" s="1">
        <f t="shared" ref="D39:L39" si="8">D4</f>
        <v>0.60566146054891901</v>
      </c>
      <c r="E39" s="1">
        <f t="shared" si="8"/>
        <v>0.60566146054891901</v>
      </c>
      <c r="F39" s="1">
        <f t="shared" si="8"/>
        <v>0.60566146054891901</v>
      </c>
      <c r="G39" s="1">
        <f t="shared" si="8"/>
        <v>0.60566146054891901</v>
      </c>
      <c r="H39" s="1">
        <f t="shared" si="8"/>
        <v>0.60566146054891901</v>
      </c>
      <c r="I39" s="1">
        <f t="shared" si="8"/>
        <v>0.60566146054891901</v>
      </c>
      <c r="J39" s="1">
        <f t="shared" si="8"/>
        <v>0.60566146054891901</v>
      </c>
      <c r="K39" s="1">
        <f t="shared" si="8"/>
        <v>0.60566146054891901</v>
      </c>
      <c r="L39" s="1">
        <f t="shared" si="8"/>
        <v>0.60566146054891901</v>
      </c>
    </row>
    <row r="40" spans="1:12" x14ac:dyDescent="0.2">
      <c r="A40" s="36"/>
      <c r="B40" t="s">
        <v>21</v>
      </c>
      <c r="C40" s="1">
        <f>C8</f>
        <v>0.60566146054891901</v>
      </c>
      <c r="D40" s="1">
        <f t="shared" ref="D40:L40" si="9">D8</f>
        <v>0.60566146054891901</v>
      </c>
      <c r="E40" s="1">
        <f t="shared" si="9"/>
        <v>0.60566146054891901</v>
      </c>
      <c r="F40" s="1">
        <f t="shared" si="9"/>
        <v>0.60566146054891901</v>
      </c>
      <c r="G40" s="1">
        <f t="shared" si="9"/>
        <v>0.60566146054891901</v>
      </c>
      <c r="H40" s="1">
        <f t="shared" si="9"/>
        <v>0.60566146054891901</v>
      </c>
      <c r="I40" s="1">
        <f t="shared" si="9"/>
        <v>0.60864413196840739</v>
      </c>
      <c r="J40" s="1">
        <f t="shared" si="9"/>
        <v>0.60794066876494413</v>
      </c>
      <c r="K40" s="1">
        <f t="shared" si="9"/>
        <v>0.60794066876494413</v>
      </c>
      <c r="L40" s="1">
        <f t="shared" si="9"/>
        <v>0.58557225076773156</v>
      </c>
    </row>
    <row r="41" spans="1:12" x14ac:dyDescent="0.2">
      <c r="A41" s="36"/>
      <c r="B41" t="s">
        <v>22</v>
      </c>
      <c r="C41" s="1">
        <f>C12</f>
        <v>0.60566149999999996</v>
      </c>
      <c r="D41" s="1">
        <f t="shared" ref="D41:L41" si="10">D12</f>
        <v>0.60566149999999996</v>
      </c>
      <c r="E41" s="1">
        <f t="shared" si="10"/>
        <v>0.60566149999999996</v>
      </c>
      <c r="F41" s="1">
        <f t="shared" si="10"/>
        <v>0.60566149999999996</v>
      </c>
      <c r="G41" s="1">
        <f t="shared" si="10"/>
        <v>0.60566149999999996</v>
      </c>
      <c r="H41" s="1">
        <f t="shared" si="10"/>
        <v>0.60566149999999996</v>
      </c>
      <c r="I41" s="1">
        <f t="shared" si="10"/>
        <v>0.60864416666666665</v>
      </c>
      <c r="J41" s="1">
        <f t="shared" si="10"/>
        <v>0.5892925</v>
      </c>
      <c r="K41" s="1">
        <f t="shared" si="10"/>
        <v>0.56218800000000002</v>
      </c>
      <c r="L41" s="1">
        <f t="shared" si="10"/>
        <v>0.47028350000000002</v>
      </c>
    </row>
    <row r="42" spans="1:12" x14ac:dyDescent="0.2">
      <c r="A42" s="36"/>
      <c r="B42" t="s">
        <v>23</v>
      </c>
      <c r="C42" s="1">
        <f>C16</f>
        <v>0.35926483333333331</v>
      </c>
      <c r="D42" s="1">
        <f t="shared" ref="D42:L42" si="11">D16</f>
        <v>0.35926483333333331</v>
      </c>
      <c r="E42" s="1">
        <f t="shared" si="11"/>
        <v>0.35926483333333331</v>
      </c>
      <c r="F42" s="1">
        <f t="shared" si="11"/>
        <v>0.35926483333333331</v>
      </c>
      <c r="G42" s="1">
        <f t="shared" si="11"/>
        <v>0.35926483333333331</v>
      </c>
      <c r="H42" s="1">
        <f t="shared" si="11"/>
        <v>0.35926483333333331</v>
      </c>
      <c r="I42" s="1">
        <f t="shared" si="11"/>
        <v>0.35926483333333331</v>
      </c>
      <c r="J42" s="1">
        <f t="shared" si="11"/>
        <v>0.35264083333333335</v>
      </c>
      <c r="K42" s="1">
        <f t="shared" si="11"/>
        <v>0.3456683333333333</v>
      </c>
      <c r="L42" s="1">
        <f t="shared" si="11"/>
        <v>0.27604066666666666</v>
      </c>
    </row>
    <row r="43" spans="1:12" x14ac:dyDescent="0.2">
      <c r="A43" s="36"/>
      <c r="B43" t="s">
        <v>31</v>
      </c>
      <c r="C43" s="1">
        <v>0.39170679625063426</v>
      </c>
      <c r="D43" s="1">
        <v>0.39170679625063426</v>
      </c>
      <c r="E43" s="1">
        <v>0.39170679625063426</v>
      </c>
      <c r="F43" s="1">
        <v>0.39170679625063426</v>
      </c>
      <c r="G43" s="1">
        <v>0.39170679625063426</v>
      </c>
      <c r="H43" s="1">
        <v>0.39170679625063426</v>
      </c>
      <c r="I43" s="1">
        <v>0.39170679625063426</v>
      </c>
      <c r="J43" s="1">
        <v>0.39170679625063426</v>
      </c>
      <c r="K43" s="1">
        <v>0.39170679625063426</v>
      </c>
      <c r="L43" s="1">
        <v>0.39170679625063426</v>
      </c>
    </row>
    <row r="44" spans="1:12" x14ac:dyDescent="0.2">
      <c r="A44" s="36"/>
      <c r="B44" t="s">
        <v>28</v>
      </c>
      <c r="C44" s="5">
        <v>0.33355499052429999</v>
      </c>
      <c r="D44" s="5">
        <v>0.33355499052429999</v>
      </c>
      <c r="E44" s="5">
        <v>0.33355499052429999</v>
      </c>
      <c r="F44" s="5">
        <v>0.33355499052429999</v>
      </c>
      <c r="G44" s="5">
        <v>0.29945789884656315</v>
      </c>
      <c r="H44" s="5">
        <v>0.249288894301682</v>
      </c>
      <c r="I44" s="5">
        <v>0.13789743383305353</v>
      </c>
      <c r="J44" s="5">
        <v>1.4492753623188408E-2</v>
      </c>
      <c r="K44" s="5">
        <v>1.4492753623188408E-2</v>
      </c>
      <c r="L44" s="5">
        <v>1.4492753623188408E-2</v>
      </c>
    </row>
    <row r="45" spans="1:12" x14ac:dyDescent="0.2">
      <c r="A45" s="36"/>
      <c r="B45" t="s">
        <v>29</v>
      </c>
      <c r="C45" s="5">
        <v>0.11993451872058709</v>
      </c>
      <c r="D45" s="5">
        <v>0.11993451872058709</v>
      </c>
      <c r="E45" s="5">
        <v>0.11993451872058709</v>
      </c>
      <c r="F45" s="5">
        <v>0.11993451872058709</v>
      </c>
      <c r="G45" s="5">
        <v>0.11993451872058709</v>
      </c>
      <c r="H45" s="5">
        <v>0.11993451872058709</v>
      </c>
      <c r="I45" s="5">
        <v>0.12016055272713067</v>
      </c>
      <c r="J45" s="5">
        <v>0.11185469331103819</v>
      </c>
      <c r="K45" s="5">
        <v>0.26753650813934499</v>
      </c>
      <c r="L45" s="5">
        <v>0.22609338298993467</v>
      </c>
    </row>
    <row r="46" spans="1:12" x14ac:dyDescent="0.2">
      <c r="A46" s="36"/>
      <c r="B46" t="s">
        <v>30</v>
      </c>
      <c r="C46" s="5">
        <v>0.24031492300469923</v>
      </c>
      <c r="D46" s="5">
        <v>0.24031492300469923</v>
      </c>
      <c r="E46" s="5">
        <v>0.24031492300469923</v>
      </c>
      <c r="F46" s="5">
        <v>0.24031492300469923</v>
      </c>
      <c r="G46" s="5">
        <v>0.24031492300469923</v>
      </c>
      <c r="H46" s="5">
        <v>0.24031492300469923</v>
      </c>
      <c r="I46" s="5">
        <v>0.24452198503922642</v>
      </c>
      <c r="J46" s="5">
        <v>0.22968003199784726</v>
      </c>
      <c r="K46" s="5">
        <v>0.22383826598890119</v>
      </c>
      <c r="L46" s="5">
        <v>0.22573722573722574</v>
      </c>
    </row>
  </sheetData>
  <mergeCells count="7">
    <mergeCell ref="A39:A46"/>
    <mergeCell ref="A2:A4"/>
    <mergeCell ref="A6:A8"/>
    <mergeCell ref="A10:A12"/>
    <mergeCell ref="A14:A16"/>
    <mergeCell ref="A19:A26"/>
    <mergeCell ref="A29:A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088A-A9A2-EF4D-9587-35AABD32AFF5}">
  <dimension ref="A1:M55"/>
  <sheetViews>
    <sheetView zoomScale="124" zoomScaleNormal="124" workbookViewId="0">
      <selection activeCell="D14" sqref="D14"/>
    </sheetView>
  </sheetViews>
  <sheetFormatPr baseColWidth="10" defaultRowHeight="16" x14ac:dyDescent="0.2"/>
  <cols>
    <col min="1" max="1" width="12.33203125" bestFit="1" customWidth="1"/>
    <col min="2" max="2" width="33" bestFit="1" customWidth="1"/>
    <col min="3" max="3" width="37.1640625" customWidth="1"/>
  </cols>
  <sheetData>
    <row r="1" spans="1:13" ht="19" customHeight="1" x14ac:dyDescent="0.2">
      <c r="D1" s="11" t="s">
        <v>12</v>
      </c>
      <c r="E1" s="11" t="s">
        <v>11</v>
      </c>
      <c r="F1" s="11" t="s">
        <v>10</v>
      </c>
      <c r="G1" s="11" t="s">
        <v>4</v>
      </c>
      <c r="H1" s="11" t="s">
        <v>3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</row>
    <row r="2" spans="1:13" x14ac:dyDescent="0.2">
      <c r="A2" s="36" t="s">
        <v>56</v>
      </c>
      <c r="B2" s="36" t="s">
        <v>54</v>
      </c>
      <c r="C2" s="9" t="s">
        <v>25</v>
      </c>
      <c r="D2" s="1">
        <v>0.74436327561327553</v>
      </c>
      <c r="E2" s="1">
        <v>0.85694444444444462</v>
      </c>
      <c r="F2" s="1">
        <v>0.8672619047619049</v>
      </c>
      <c r="G2" s="1">
        <v>0.8672619047619049</v>
      </c>
      <c r="H2" s="1">
        <v>0.8672619047619049</v>
      </c>
      <c r="I2" s="1">
        <v>0.86111111111111116</v>
      </c>
      <c r="J2" s="1">
        <v>0.86111111111111116</v>
      </c>
      <c r="K2" s="1">
        <v>0.86111111111111116</v>
      </c>
      <c r="L2" s="1">
        <v>0.86111111111111116</v>
      </c>
      <c r="M2" s="1">
        <v>0.86111111111111116</v>
      </c>
    </row>
    <row r="3" spans="1:13" x14ac:dyDescent="0.2">
      <c r="A3" s="36"/>
      <c r="B3" s="36"/>
      <c r="C3" s="9" t="s">
        <v>26</v>
      </c>
      <c r="D3" s="1">
        <v>0.82745098039215692</v>
      </c>
      <c r="E3" s="1">
        <v>0.82745098039215692</v>
      </c>
      <c r="F3" s="1">
        <v>0.82745098039215692</v>
      </c>
      <c r="G3" s="1">
        <v>0.82745098039215692</v>
      </c>
      <c r="H3" s="1">
        <v>0.82745098039215692</v>
      </c>
      <c r="I3" s="1">
        <v>0.66855742296918763</v>
      </c>
      <c r="J3" s="1">
        <v>0.66855742296918763</v>
      </c>
      <c r="K3" s="1">
        <v>0.66855742296918763</v>
      </c>
      <c r="L3" s="1">
        <v>0.66855742296918763</v>
      </c>
      <c r="M3" s="1">
        <v>0.66855742296918763</v>
      </c>
    </row>
    <row r="4" spans="1:13" x14ac:dyDescent="0.2">
      <c r="A4" s="36"/>
      <c r="B4" s="36"/>
      <c r="C4" s="9" t="s">
        <v>55</v>
      </c>
      <c r="D4" s="1">
        <v>0.76828136890056387</v>
      </c>
      <c r="E4" s="1">
        <v>0.81733387799564261</v>
      </c>
      <c r="F4" s="1">
        <v>0.82170215756553511</v>
      </c>
      <c r="G4" s="1">
        <v>0.82170215756553511</v>
      </c>
      <c r="H4" s="1">
        <v>0.82170215756553511</v>
      </c>
      <c r="I4" s="1">
        <v>0.7232142857142857</v>
      </c>
      <c r="J4" s="1">
        <v>0.7232142857142857</v>
      </c>
      <c r="K4" s="1">
        <v>0.7232142857142857</v>
      </c>
      <c r="L4" s="1">
        <v>0.7232142857142857</v>
      </c>
      <c r="M4" s="1">
        <v>0.7232142857142857</v>
      </c>
    </row>
    <row r="5" spans="1:13" x14ac:dyDescent="0.2">
      <c r="A5" s="10"/>
      <c r="B5" s="10"/>
      <c r="C5" s="9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D6" s="11" t="s">
        <v>12</v>
      </c>
      <c r="E6" s="11" t="s">
        <v>11</v>
      </c>
      <c r="F6" s="11" t="s">
        <v>10</v>
      </c>
      <c r="G6" s="11" t="s">
        <v>4</v>
      </c>
      <c r="H6" s="11" t="s">
        <v>3</v>
      </c>
      <c r="I6" s="11" t="s">
        <v>5</v>
      </c>
      <c r="J6" s="11" t="s">
        <v>6</v>
      </c>
      <c r="K6" s="11" t="s">
        <v>7</v>
      </c>
      <c r="L6" s="11" t="s">
        <v>8</v>
      </c>
      <c r="M6" s="11" t="s">
        <v>9</v>
      </c>
    </row>
    <row r="7" spans="1:13" x14ac:dyDescent="0.2">
      <c r="A7" s="36" t="s">
        <v>59</v>
      </c>
      <c r="B7" s="36" t="s">
        <v>58</v>
      </c>
      <c r="C7" s="9" t="s">
        <v>25</v>
      </c>
      <c r="D7" s="1">
        <v>0.72807017543859642</v>
      </c>
      <c r="E7" s="1">
        <v>0.72807017543859642</v>
      </c>
      <c r="F7" s="1">
        <v>0.72807017543859642</v>
      </c>
      <c r="G7" s="1">
        <v>0.72807017543859642</v>
      </c>
      <c r="H7" s="1">
        <v>0.72807017543859642</v>
      </c>
      <c r="I7" s="1">
        <v>0.72807017543859642</v>
      </c>
      <c r="J7" s="1">
        <v>0.72807017543859642</v>
      </c>
      <c r="K7" s="1">
        <v>0.72807017543859642</v>
      </c>
      <c r="L7" s="1">
        <v>0.72807017543859642</v>
      </c>
      <c r="M7" s="1">
        <v>0.72807017543859642</v>
      </c>
    </row>
    <row r="8" spans="1:13" x14ac:dyDescent="0.2">
      <c r="A8" s="36"/>
      <c r="B8" s="36"/>
      <c r="C8" s="9" t="s">
        <v>26</v>
      </c>
      <c r="D8" s="1">
        <v>0.37008156572110057</v>
      </c>
      <c r="E8" s="1">
        <v>0.37008156572110057</v>
      </c>
      <c r="F8" s="1">
        <v>0.37008156572110057</v>
      </c>
      <c r="G8" s="1">
        <v>0.37008156572110057</v>
      </c>
      <c r="H8" s="1">
        <v>0.37008156572110057</v>
      </c>
      <c r="I8" s="1">
        <v>0.37008156572110057</v>
      </c>
      <c r="J8" s="1">
        <v>0.37008156572110057</v>
      </c>
      <c r="K8" s="1">
        <v>0.37008156572110057</v>
      </c>
      <c r="L8" s="1">
        <v>0.37008156572110057</v>
      </c>
      <c r="M8" s="1">
        <v>0.37008156572110057</v>
      </c>
    </row>
    <row r="9" spans="1:13" x14ac:dyDescent="0.2">
      <c r="A9" s="36"/>
      <c r="B9" s="36"/>
      <c r="C9" s="9" t="s">
        <v>57</v>
      </c>
      <c r="D9" s="1">
        <v>0.46159655084604378</v>
      </c>
      <c r="E9" s="1">
        <v>0.46159655084604378</v>
      </c>
      <c r="F9" s="1">
        <v>0.46159655084604378</v>
      </c>
      <c r="G9" s="1">
        <v>0.46159655084604378</v>
      </c>
      <c r="H9" s="1">
        <v>0.46159655084604378</v>
      </c>
      <c r="I9" s="1">
        <v>0.46159655084604378</v>
      </c>
      <c r="J9" s="1">
        <v>0.46159655084604378</v>
      </c>
      <c r="K9" s="1">
        <v>0.46159655084604378</v>
      </c>
      <c r="L9" s="1">
        <v>0.46159655084604378</v>
      </c>
      <c r="M9" s="1">
        <v>0.46159655084604378</v>
      </c>
    </row>
    <row r="10" spans="1:13" x14ac:dyDescent="0.2">
      <c r="A10" s="10"/>
      <c r="B10" s="10"/>
      <c r="C10" s="9"/>
    </row>
    <row r="11" spans="1:13" s="11" customFormat="1" x14ac:dyDescent="0.2">
      <c r="D11" s="11" t="s">
        <v>12</v>
      </c>
      <c r="E11" s="11" t="s">
        <v>11</v>
      </c>
      <c r="F11" s="11" t="s">
        <v>10</v>
      </c>
      <c r="G11" s="11" t="s">
        <v>4</v>
      </c>
      <c r="H11" s="11" t="s">
        <v>3</v>
      </c>
      <c r="I11" s="11" t="s">
        <v>5</v>
      </c>
      <c r="J11" s="11" t="s">
        <v>6</v>
      </c>
      <c r="K11" s="11" t="s">
        <v>7</v>
      </c>
      <c r="L11" s="11" t="s">
        <v>8</v>
      </c>
      <c r="M11" s="11" t="s">
        <v>9</v>
      </c>
    </row>
    <row r="12" spans="1:13" x14ac:dyDescent="0.2">
      <c r="A12" s="37" t="s">
        <v>21</v>
      </c>
      <c r="B12" s="36" t="s">
        <v>42</v>
      </c>
      <c r="C12" s="9" t="s">
        <v>25</v>
      </c>
      <c r="D12" s="1">
        <f>'Cut Threshold'!C83</f>
        <v>0.89027766666666663</v>
      </c>
      <c r="E12" s="1">
        <f>'Cut Threshold'!D83</f>
        <v>0.89027766666666663</v>
      </c>
      <c r="F12" s="1">
        <f>'Cut Threshold'!E83</f>
        <v>0.89027766666666663</v>
      </c>
      <c r="G12" s="1">
        <f>'Cut Threshold'!F83</f>
        <v>0.89027766666666663</v>
      </c>
      <c r="H12" s="1">
        <f>'Cut Threshold'!G83</f>
        <v>0.89027766666666663</v>
      </c>
      <c r="I12" s="1">
        <f>'Cut Threshold'!H83</f>
        <v>0.89027766666666663</v>
      </c>
      <c r="J12" s="1">
        <f>'Cut Threshold'!I83</f>
        <v>0.9291666666666667</v>
      </c>
      <c r="K12" s="1">
        <f>'Cut Threshold'!J83</f>
        <v>0.9291666666666667</v>
      </c>
      <c r="L12" s="1">
        <f>'Cut Threshold'!K83</f>
        <v>0.9291666666666667</v>
      </c>
      <c r="M12" s="1">
        <f>'Cut Threshold'!L83</f>
        <v>0.92063499999999987</v>
      </c>
    </row>
    <row r="13" spans="1:13" x14ac:dyDescent="0.2">
      <c r="A13" s="37"/>
      <c r="B13" s="36"/>
      <c r="C13" s="9" t="s">
        <v>26</v>
      </c>
      <c r="D13" s="1">
        <f>'Cut Threshold'!C84</f>
        <v>0.80947699999999989</v>
      </c>
      <c r="E13" s="1">
        <f>'Cut Threshold'!D84</f>
        <v>0.80947699999999989</v>
      </c>
      <c r="F13" s="1">
        <f>'Cut Threshold'!E84</f>
        <v>0.80947699999999989</v>
      </c>
      <c r="G13" s="1">
        <f>'Cut Threshold'!F84</f>
        <v>0.80947699999999989</v>
      </c>
      <c r="H13" s="1">
        <f>'Cut Threshold'!G84</f>
        <v>0.80947699999999989</v>
      </c>
      <c r="I13" s="1">
        <f>'Cut Threshold'!H84</f>
        <v>0.80947699999999989</v>
      </c>
      <c r="J13" s="1">
        <f>'Cut Threshold'!I84</f>
        <v>0.80947699999999989</v>
      </c>
      <c r="K13" s="1">
        <f>'Cut Threshold'!J84</f>
        <v>0.79967316666666666</v>
      </c>
      <c r="L13" s="1">
        <f>'Cut Threshold'!K84</f>
        <v>0.79967316666666666</v>
      </c>
      <c r="M13" s="1">
        <f>'Cut Threshold'!L84</f>
        <v>0.70494866666666667</v>
      </c>
    </row>
    <row r="14" spans="1:13" x14ac:dyDescent="0.2">
      <c r="A14" s="37"/>
      <c r="B14" s="36"/>
      <c r="C14" s="9" t="s">
        <v>48</v>
      </c>
      <c r="D14" s="1">
        <f>'Cut Threshold'!C85</f>
        <v>0.82938449999999986</v>
      </c>
      <c r="E14" s="1">
        <f>'Cut Threshold'!D85</f>
        <v>0.82938449999999986</v>
      </c>
      <c r="F14" s="1">
        <f>'Cut Threshold'!E85</f>
        <v>0.82938449999999986</v>
      </c>
      <c r="G14" s="1">
        <f>'Cut Threshold'!F85</f>
        <v>0.82938449999999986</v>
      </c>
      <c r="H14" s="1">
        <f>'Cut Threshold'!G85</f>
        <v>0.82938449999999986</v>
      </c>
      <c r="I14" s="1">
        <f>'Cut Threshold'!H85</f>
        <v>0.82938449999999986</v>
      </c>
      <c r="J14" s="1">
        <f>'Cut Threshold'!I85</f>
        <v>0.84671516666666669</v>
      </c>
      <c r="K14" s="1">
        <f>'Cut Threshold'!J85</f>
        <v>0.84062199999999987</v>
      </c>
      <c r="L14" s="1">
        <f>'Cut Threshold'!K85</f>
        <v>0.84062199999999987</v>
      </c>
      <c r="M14" s="1">
        <f>'Cut Threshold'!L85</f>
        <v>0.77581616666666664</v>
      </c>
    </row>
    <row r="15" spans="1:13" x14ac:dyDescent="0.2">
      <c r="A15" s="37"/>
      <c r="C15" s="9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37"/>
      <c r="B16" s="36" t="s">
        <v>43</v>
      </c>
      <c r="C16" s="9" t="s">
        <v>25</v>
      </c>
      <c r="D16" s="1">
        <f>'Cut Threshold'!C87</f>
        <v>0.57780500000000001</v>
      </c>
      <c r="E16" s="1">
        <f>'Cut Threshold'!D87</f>
        <v>0.57780500000000001</v>
      </c>
      <c r="F16" s="1">
        <f>'Cut Threshold'!E87</f>
        <v>0.57780500000000001</v>
      </c>
      <c r="G16" s="1">
        <f>'Cut Threshold'!F87</f>
        <v>0.57780500000000001</v>
      </c>
      <c r="H16" s="1">
        <f>'Cut Threshold'!G87</f>
        <v>0.57780500000000001</v>
      </c>
      <c r="I16" s="1">
        <f>'Cut Threshold'!H87</f>
        <v>0.57780500000000001</v>
      </c>
      <c r="J16" s="1">
        <f>'Cut Threshold'!I87</f>
        <v>0.57780500000000001</v>
      </c>
      <c r="K16" s="1">
        <f>'Cut Threshold'!J87</f>
        <v>0.58124266666666669</v>
      </c>
      <c r="L16" s="1">
        <f>'Cut Threshold'!K87</f>
        <v>0.58124266666666669</v>
      </c>
      <c r="M16" s="1">
        <f>'Cut Threshold'!L87</f>
        <v>0.58124266666666669</v>
      </c>
    </row>
    <row r="17" spans="1:13" x14ac:dyDescent="0.2">
      <c r="A17" s="37"/>
      <c r="B17" s="36"/>
      <c r="C17" s="9" t="s">
        <v>26</v>
      </c>
      <c r="D17" s="1">
        <f>'Cut Threshold'!C88</f>
        <v>0.47505599999999998</v>
      </c>
      <c r="E17" s="1">
        <f>'Cut Threshold'!D88</f>
        <v>0.47505599999999998</v>
      </c>
      <c r="F17" s="1">
        <f>'Cut Threshold'!E88</f>
        <v>0.47505599999999998</v>
      </c>
      <c r="G17" s="1">
        <f>'Cut Threshold'!F88</f>
        <v>0.47505599999999998</v>
      </c>
      <c r="H17" s="1">
        <f>'Cut Threshold'!G88</f>
        <v>0.47505599999999998</v>
      </c>
      <c r="I17" s="1">
        <f>'Cut Threshold'!H88</f>
        <v>0.47505599999999998</v>
      </c>
      <c r="J17" s="1">
        <f>'Cut Threshold'!I88</f>
        <v>0.47505599999999998</v>
      </c>
      <c r="K17" s="1">
        <f>'Cut Threshold'!J88</f>
        <v>0.47505599999999998</v>
      </c>
      <c r="L17" s="1">
        <f>'Cut Threshold'!K88</f>
        <v>0.47505599999999998</v>
      </c>
      <c r="M17" s="1">
        <f>'Cut Threshold'!L88</f>
        <v>0.47505599999999998</v>
      </c>
    </row>
    <row r="18" spans="1:13" x14ac:dyDescent="0.2">
      <c r="A18" s="37"/>
      <c r="B18" s="36"/>
      <c r="C18" s="9" t="s">
        <v>24</v>
      </c>
      <c r="D18" s="1">
        <f>'Cut Threshold'!C89</f>
        <v>0.48945166666666667</v>
      </c>
      <c r="E18" s="1">
        <f>'Cut Threshold'!D89</f>
        <v>0.48945166666666667</v>
      </c>
      <c r="F18" s="1">
        <f>'Cut Threshold'!E89</f>
        <v>0.48945166666666667</v>
      </c>
      <c r="G18" s="1">
        <f>'Cut Threshold'!F89</f>
        <v>0.48945166666666667</v>
      </c>
      <c r="H18" s="1">
        <f>'Cut Threshold'!G89</f>
        <v>0.48945166666666667</v>
      </c>
      <c r="I18" s="1">
        <f>'Cut Threshold'!H89</f>
        <v>0.48945166666666667</v>
      </c>
      <c r="J18" s="1">
        <f>'Cut Threshold'!I89</f>
        <v>0.48945166666666667</v>
      </c>
      <c r="K18" s="1">
        <f>'Cut Threshold'!J89</f>
        <v>0.49094350000000003</v>
      </c>
      <c r="L18" s="1">
        <f>'Cut Threshold'!K89</f>
        <v>0.49094350000000003</v>
      </c>
      <c r="M18" s="1">
        <f>'Cut Threshold'!L89</f>
        <v>0.49094350000000003</v>
      </c>
    </row>
    <row r="20" spans="1:13" x14ac:dyDescent="0.2">
      <c r="A20" s="38" t="s">
        <v>22</v>
      </c>
      <c r="B20" s="36" t="s">
        <v>44</v>
      </c>
      <c r="C20" s="9" t="s">
        <v>25</v>
      </c>
      <c r="D20" s="1">
        <f>'Average Aggregation'!C83</f>
        <v>0.89027766666666663</v>
      </c>
      <c r="E20" s="1">
        <f>'Average Aggregation'!D83</f>
        <v>0.89027766666666663</v>
      </c>
      <c r="F20" s="1">
        <f>'Average Aggregation'!E83</f>
        <v>0.89027766666666663</v>
      </c>
      <c r="G20" s="1">
        <f>'Average Aggregation'!F83</f>
        <v>0.89027766666666663</v>
      </c>
      <c r="H20" s="1">
        <f>'Average Aggregation'!G83</f>
        <v>0.89027766666666663</v>
      </c>
      <c r="I20" s="1">
        <f>'Average Aggregation'!H83</f>
        <v>0.89027766666666663</v>
      </c>
      <c r="J20" s="1">
        <f>'Average Aggregation'!I83</f>
        <v>0.9291666666666667</v>
      </c>
      <c r="K20" s="1">
        <f>'Average Aggregation'!J83</f>
        <v>0.92619050000000003</v>
      </c>
      <c r="L20" s="1">
        <f>'Average Aggregation'!K83</f>
        <v>0.91666666666666663</v>
      </c>
      <c r="M20" s="1">
        <f>'Average Aggregation'!L83</f>
        <v>0.77777783333333339</v>
      </c>
    </row>
    <row r="21" spans="1:13" x14ac:dyDescent="0.2">
      <c r="A21" s="38"/>
      <c r="B21" s="36"/>
      <c r="C21" s="9" t="s">
        <v>26</v>
      </c>
      <c r="D21" s="1">
        <f>'Average Aggregation'!C84</f>
        <v>0.80947699999999989</v>
      </c>
      <c r="E21" s="1">
        <f>'Average Aggregation'!D84</f>
        <v>0.80947699999999989</v>
      </c>
      <c r="F21" s="1">
        <f>'Average Aggregation'!E84</f>
        <v>0.80947699999999989</v>
      </c>
      <c r="G21" s="1">
        <f>'Average Aggregation'!F84</f>
        <v>0.80947699999999989</v>
      </c>
      <c r="H21" s="1">
        <f>'Average Aggregation'!G84</f>
        <v>0.80947699999999989</v>
      </c>
      <c r="I21" s="1">
        <f>'Average Aggregation'!H84</f>
        <v>0.80947699999999989</v>
      </c>
      <c r="J21" s="1">
        <f>'Average Aggregation'!I84</f>
        <v>0.80947699999999989</v>
      </c>
      <c r="K21" s="1">
        <f>'Average Aggregation'!J84</f>
        <v>0.72875816666666671</v>
      </c>
      <c r="L21" s="1">
        <f>'Average Aggregation'!K84</f>
        <v>0.63681149999999997</v>
      </c>
      <c r="M21" s="1">
        <f>'Average Aggregation'!L84</f>
        <v>0.34743233333333334</v>
      </c>
    </row>
    <row r="22" spans="1:13" x14ac:dyDescent="0.2">
      <c r="A22" s="38"/>
      <c r="B22" s="36"/>
      <c r="C22" s="9" t="s">
        <v>49</v>
      </c>
      <c r="D22" s="1">
        <f>'Average Aggregation'!C85</f>
        <v>0.82938449999999986</v>
      </c>
      <c r="E22" s="1">
        <f>'Average Aggregation'!D85</f>
        <v>0.82938449999999986</v>
      </c>
      <c r="F22" s="1">
        <f>'Average Aggregation'!E85</f>
        <v>0.82938449999999986</v>
      </c>
      <c r="G22" s="1">
        <f>'Average Aggregation'!F85</f>
        <v>0.82938449999999986</v>
      </c>
      <c r="H22" s="1">
        <f>'Average Aggregation'!G85</f>
        <v>0.82938449999999986</v>
      </c>
      <c r="I22" s="1">
        <f>'Average Aggregation'!H85</f>
        <v>0.82938449999999986</v>
      </c>
      <c r="J22" s="1">
        <f>'Average Aggregation'!I85</f>
        <v>0.84671516666666669</v>
      </c>
      <c r="K22" s="1">
        <f>'Average Aggregation'!J85</f>
        <v>0.78807099999999997</v>
      </c>
      <c r="L22" s="1">
        <f>'Average Aggregation'!K85</f>
        <v>0.73154766666666671</v>
      </c>
      <c r="M22" s="1">
        <f>'Average Aggregation'!L85</f>
        <v>0.42550500000000002</v>
      </c>
    </row>
    <row r="23" spans="1:13" x14ac:dyDescent="0.2">
      <c r="A23" s="38"/>
      <c r="C23" s="9"/>
    </row>
    <row r="24" spans="1:13" x14ac:dyDescent="0.2">
      <c r="A24" s="38"/>
      <c r="B24" s="36" t="s">
        <v>45</v>
      </c>
      <c r="C24" s="9" t="s">
        <v>25</v>
      </c>
      <c r="D24" s="1">
        <f>'Average Aggregation'!C87</f>
        <v>0.57780500000000001</v>
      </c>
      <c r="E24" s="1">
        <f>'Average Aggregation'!D87</f>
        <v>0.57780500000000001</v>
      </c>
      <c r="F24" s="1">
        <f>'Average Aggregation'!E87</f>
        <v>0.57780500000000001</v>
      </c>
      <c r="G24" s="1">
        <f>'Average Aggregation'!F87</f>
        <v>0.57780500000000001</v>
      </c>
      <c r="H24" s="1">
        <f>'Average Aggregation'!G87</f>
        <v>0.57780500000000001</v>
      </c>
      <c r="I24" s="1">
        <f>'Average Aggregation'!H87</f>
        <v>0.57780500000000001</v>
      </c>
      <c r="J24" s="1">
        <f>'Average Aggregation'!I87</f>
        <v>0.57780500000000001</v>
      </c>
      <c r="K24" s="1">
        <f>'Average Aggregation'!J87</f>
        <v>0.58124266666666669</v>
      </c>
      <c r="L24" s="1">
        <f>'Average Aggregation'!K87</f>
        <v>0.57918349999999996</v>
      </c>
      <c r="M24" s="1">
        <f>'Average Aggregation'!L87</f>
        <v>0.57918349999999996</v>
      </c>
    </row>
    <row r="25" spans="1:13" x14ac:dyDescent="0.2">
      <c r="A25" s="38"/>
      <c r="B25" s="36"/>
      <c r="C25" s="9" t="s">
        <v>26</v>
      </c>
      <c r="D25" s="1">
        <f>'Average Aggregation'!C88</f>
        <v>0.47505599999999998</v>
      </c>
      <c r="E25" s="1">
        <f>'Average Aggregation'!D88</f>
        <v>0.47505599999999998</v>
      </c>
      <c r="F25" s="1">
        <f>'Average Aggregation'!E88</f>
        <v>0.47505599999999998</v>
      </c>
      <c r="G25" s="1">
        <f>'Average Aggregation'!F88</f>
        <v>0.47505599999999998</v>
      </c>
      <c r="H25" s="1">
        <f>'Average Aggregation'!G88</f>
        <v>0.47505599999999998</v>
      </c>
      <c r="I25" s="1">
        <f>'Average Aggregation'!H88</f>
        <v>0.47505599999999998</v>
      </c>
      <c r="J25" s="1">
        <f>'Average Aggregation'!I88</f>
        <v>0.47505599999999998</v>
      </c>
      <c r="K25" s="1">
        <f>'Average Aggregation'!J88</f>
        <v>0.47505599999999998</v>
      </c>
      <c r="L25" s="1">
        <f>'Average Aggregation'!K88</f>
        <v>0.467304</v>
      </c>
      <c r="M25" s="1">
        <f>'Average Aggregation'!L88</f>
        <v>0.467304</v>
      </c>
    </row>
    <row r="26" spans="1:13" x14ac:dyDescent="0.2">
      <c r="A26" s="38"/>
      <c r="B26" s="36"/>
      <c r="C26" s="9" t="s">
        <v>24</v>
      </c>
      <c r="D26" s="1">
        <f>'Average Aggregation'!C89</f>
        <v>0.48945166666666667</v>
      </c>
      <c r="E26" s="1">
        <f>'Average Aggregation'!D89</f>
        <v>0.48945166666666667</v>
      </c>
      <c r="F26" s="1">
        <f>'Average Aggregation'!E89</f>
        <v>0.48945166666666667</v>
      </c>
      <c r="G26" s="1">
        <f>'Average Aggregation'!F89</f>
        <v>0.48945166666666667</v>
      </c>
      <c r="H26" s="1">
        <f>'Average Aggregation'!G89</f>
        <v>0.48945166666666667</v>
      </c>
      <c r="I26" s="1">
        <f>'Average Aggregation'!H89</f>
        <v>0.48945166666666667</v>
      </c>
      <c r="J26" s="1">
        <f>'Average Aggregation'!I89</f>
        <v>0.48945166666666667</v>
      </c>
      <c r="K26" s="1">
        <f>'Average Aggregation'!J89</f>
        <v>0.49094350000000003</v>
      </c>
      <c r="L26" s="1">
        <f>'Average Aggregation'!K89</f>
        <v>0.48549483333333338</v>
      </c>
      <c r="M26" s="1">
        <f>'Average Aggregation'!L89</f>
        <v>0.48549483333333338</v>
      </c>
    </row>
    <row r="28" spans="1:13" x14ac:dyDescent="0.2">
      <c r="A28" s="37" t="s">
        <v>23</v>
      </c>
      <c r="B28" s="36" t="s">
        <v>46</v>
      </c>
      <c r="C28" s="9" t="s">
        <v>25</v>
      </c>
      <c r="D28" s="6">
        <f>'Majority Vote'!C84</f>
        <v>0.90773816666666673</v>
      </c>
      <c r="E28" s="6">
        <f>'Majority Vote'!D84</f>
        <v>0.90773816666666673</v>
      </c>
      <c r="F28" s="6">
        <f>'Majority Vote'!E84</f>
        <v>0.90773816666666673</v>
      </c>
      <c r="G28" s="6">
        <f>'Majority Vote'!F84</f>
        <v>0.90773816666666673</v>
      </c>
      <c r="H28" s="6">
        <f>'Majority Vote'!G84</f>
        <v>0.90773816666666673</v>
      </c>
      <c r="I28" s="6">
        <f>'Majority Vote'!H84</f>
        <v>0.90773816666666673</v>
      </c>
      <c r="J28" s="6">
        <f>'Majority Vote'!I84</f>
        <v>0.90773816666666673</v>
      </c>
      <c r="K28" s="6">
        <f>'Majority Vote'!J84</f>
        <v>0.90476199999999996</v>
      </c>
      <c r="L28" s="6">
        <f>'Majority Vote'!K84</f>
        <v>0.9007936666666666</v>
      </c>
      <c r="M28" s="6">
        <f>'Majority Vote'!L84</f>
        <v>0.75</v>
      </c>
    </row>
    <row r="29" spans="1:13" x14ac:dyDescent="0.2">
      <c r="A29" s="37"/>
      <c r="B29" s="36"/>
      <c r="C29" s="9" t="s">
        <v>26</v>
      </c>
      <c r="D29" s="6">
        <f>'Majority Vote'!C85</f>
        <v>0.63355516666666667</v>
      </c>
      <c r="E29" s="6">
        <f>'Majority Vote'!D85</f>
        <v>0.63355516666666667</v>
      </c>
      <c r="F29" s="6">
        <f>'Majority Vote'!E85</f>
        <v>0.63355516666666667</v>
      </c>
      <c r="G29" s="6">
        <f>'Majority Vote'!F85</f>
        <v>0.63355516666666667</v>
      </c>
      <c r="H29" s="6">
        <f>'Majority Vote'!G85</f>
        <v>0.63355516666666667</v>
      </c>
      <c r="I29" s="6">
        <f>'Majority Vote'!H85</f>
        <v>0.63355516666666667</v>
      </c>
      <c r="J29" s="6">
        <f>'Majority Vote'!I85</f>
        <v>0.63355516666666667</v>
      </c>
      <c r="K29" s="6">
        <f>'Majority Vote'!J85</f>
        <v>0.61688850000000006</v>
      </c>
      <c r="L29" s="6">
        <f>'Majority Vote'!K85</f>
        <v>0.60022183333333323</v>
      </c>
      <c r="M29" s="6">
        <f>'Majority Vote'!L85</f>
        <v>0.43883050000000007</v>
      </c>
    </row>
    <row r="30" spans="1:13" x14ac:dyDescent="0.2">
      <c r="A30" s="37"/>
      <c r="B30" s="36"/>
      <c r="C30" s="9" t="s">
        <v>50</v>
      </c>
      <c r="D30" s="6">
        <f>'Majority Vote'!C86</f>
        <v>0.73245166666666661</v>
      </c>
      <c r="E30" s="6">
        <f>'Majority Vote'!D86</f>
        <v>0.73245166666666661</v>
      </c>
      <c r="F30" s="6">
        <f>'Majority Vote'!E86</f>
        <v>0.73245166666666661</v>
      </c>
      <c r="G30" s="6">
        <f>'Majority Vote'!F86</f>
        <v>0.73245166666666661</v>
      </c>
      <c r="H30" s="6">
        <f>'Majority Vote'!G86</f>
        <v>0.73245166666666661</v>
      </c>
      <c r="I30" s="6">
        <f>'Majority Vote'!H86</f>
        <v>0.73245166666666661</v>
      </c>
      <c r="J30" s="6">
        <f>'Majority Vote'!I86</f>
        <v>0.73245166666666661</v>
      </c>
      <c r="K30" s="6">
        <f>'Majority Vote'!J86</f>
        <v>0.72046900000000003</v>
      </c>
      <c r="L30" s="6">
        <f>'Majority Vote'!K86</f>
        <v>0.7069886666666666</v>
      </c>
      <c r="M30" s="6">
        <f>'Majority Vote'!L86</f>
        <v>0.53589733333333334</v>
      </c>
    </row>
    <row r="31" spans="1:13" x14ac:dyDescent="0.2">
      <c r="A31" s="37"/>
      <c r="C31" s="9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">
      <c r="A32" s="37"/>
      <c r="B32" s="36" t="s">
        <v>47</v>
      </c>
      <c r="C32" s="9" t="s">
        <v>25</v>
      </c>
      <c r="D32" s="6">
        <f>'Majority Vote'!C88</f>
        <v>0.45</v>
      </c>
      <c r="E32" s="6">
        <f>'Majority Vote'!D88</f>
        <v>0.45</v>
      </c>
      <c r="F32" s="6">
        <f>'Majority Vote'!E88</f>
        <v>0.45</v>
      </c>
      <c r="G32" s="6">
        <f>'Majority Vote'!F88</f>
        <v>0.45</v>
      </c>
      <c r="H32" s="6">
        <f>'Majority Vote'!G88</f>
        <v>0.45</v>
      </c>
      <c r="I32" s="6">
        <f>'Majority Vote'!H88</f>
        <v>0.45</v>
      </c>
      <c r="J32" s="6">
        <f>'Majority Vote'!I88</f>
        <v>0.45</v>
      </c>
      <c r="K32" s="6">
        <f>'Majority Vote'!J88</f>
        <v>0.45</v>
      </c>
      <c r="L32" s="6">
        <f>'Majority Vote'!K88</f>
        <v>0.45</v>
      </c>
      <c r="M32" s="6">
        <f>'Majority Vote'!L88</f>
        <v>0.45</v>
      </c>
    </row>
    <row r="33" spans="1:13" x14ac:dyDescent="0.2">
      <c r="A33" s="37"/>
      <c r="B33" s="36"/>
      <c r="C33" s="9" t="s">
        <v>26</v>
      </c>
      <c r="D33" s="6">
        <f>'Majority Vote'!C89</f>
        <v>6.8555166666666667E-2</v>
      </c>
      <c r="E33" s="6">
        <f>'Majority Vote'!D89</f>
        <v>6.8555166666666667E-2</v>
      </c>
      <c r="F33" s="6">
        <f>'Majority Vote'!E89</f>
        <v>6.8555166666666667E-2</v>
      </c>
      <c r="G33" s="6">
        <f>'Majority Vote'!F89</f>
        <v>6.8555166666666667E-2</v>
      </c>
      <c r="H33" s="6">
        <f>'Majority Vote'!G89</f>
        <v>6.8555166666666667E-2</v>
      </c>
      <c r="I33" s="6">
        <f>'Majority Vote'!H89</f>
        <v>6.8555166666666667E-2</v>
      </c>
      <c r="J33" s="6">
        <f>'Majority Vote'!I89</f>
        <v>6.8555166666666667E-2</v>
      </c>
      <c r="K33" s="6">
        <f>'Majority Vote'!J89</f>
        <v>6.8555166666666667E-2</v>
      </c>
      <c r="L33" s="6">
        <f>'Majority Vote'!K89</f>
        <v>6.8555166666666667E-2</v>
      </c>
      <c r="M33" s="6">
        <f>'Majority Vote'!L89</f>
        <v>6.8555166666666667E-2</v>
      </c>
    </row>
    <row r="34" spans="1:13" x14ac:dyDescent="0.2">
      <c r="A34" s="37"/>
      <c r="B34" s="36"/>
      <c r="C34" s="9" t="s">
        <v>24</v>
      </c>
      <c r="D34" s="6">
        <f>'Majority Vote'!C90</f>
        <v>0.10307283333333334</v>
      </c>
      <c r="E34" s="6">
        <f>'Majority Vote'!D90</f>
        <v>0.10307283333333334</v>
      </c>
      <c r="F34" s="6">
        <f>'Majority Vote'!E90</f>
        <v>0.10307283333333334</v>
      </c>
      <c r="G34" s="6">
        <f>'Majority Vote'!F90</f>
        <v>0.10307283333333334</v>
      </c>
      <c r="H34" s="6">
        <f>'Majority Vote'!G90</f>
        <v>0.10307283333333334</v>
      </c>
      <c r="I34" s="6">
        <f>'Majority Vote'!H90</f>
        <v>0.10307283333333334</v>
      </c>
      <c r="J34" s="6">
        <f>'Majority Vote'!I90</f>
        <v>0.10307283333333334</v>
      </c>
      <c r="K34" s="6">
        <f>'Majority Vote'!J90</f>
        <v>0.10307283333333334</v>
      </c>
      <c r="L34" s="6">
        <f>'Majority Vote'!K90</f>
        <v>0.10307283333333334</v>
      </c>
      <c r="M34" s="6">
        <f>'Majority Vote'!L90</f>
        <v>0.10307283333333334</v>
      </c>
    </row>
    <row r="35" spans="1:13" x14ac:dyDescent="0.2">
      <c r="A35" s="12"/>
      <c r="B35" s="10"/>
      <c r="C35" s="9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x14ac:dyDescent="0.2">
      <c r="A36" s="37" t="s">
        <v>20</v>
      </c>
      <c r="B36" s="36" t="s">
        <v>51</v>
      </c>
      <c r="C36" s="9" t="s">
        <v>25</v>
      </c>
      <c r="D36" s="6">
        <v>0.89</v>
      </c>
      <c r="E36" s="6">
        <v>0.89</v>
      </c>
      <c r="F36" s="6">
        <v>0.89</v>
      </c>
      <c r="G36" s="6">
        <v>0.89</v>
      </c>
      <c r="H36" s="6">
        <v>0.89</v>
      </c>
      <c r="I36" s="6">
        <v>0.89</v>
      </c>
      <c r="J36" s="6">
        <v>0.89</v>
      </c>
      <c r="K36" s="6">
        <v>0.89</v>
      </c>
      <c r="L36" s="6">
        <v>0.89</v>
      </c>
      <c r="M36" s="6">
        <v>0.89</v>
      </c>
    </row>
    <row r="37" spans="1:13" x14ac:dyDescent="0.2">
      <c r="A37" s="37"/>
      <c r="B37" s="36"/>
      <c r="C37" s="9" t="s">
        <v>26</v>
      </c>
      <c r="D37" s="6">
        <v>0.80833333333333346</v>
      </c>
      <c r="E37" s="6">
        <v>0.80833333333333346</v>
      </c>
      <c r="F37" s="6">
        <v>0.80833333333333346</v>
      </c>
      <c r="G37" s="6">
        <v>0.80833333333333346</v>
      </c>
      <c r="H37" s="6">
        <v>0.80833333333333346</v>
      </c>
      <c r="I37" s="6">
        <v>0.80833333333333346</v>
      </c>
      <c r="J37" s="6">
        <v>0.80833333333333346</v>
      </c>
      <c r="K37" s="6">
        <v>0.80833333333333346</v>
      </c>
      <c r="L37" s="6">
        <v>0.80833333333333346</v>
      </c>
      <c r="M37" s="6">
        <v>0.80833333333333346</v>
      </c>
    </row>
    <row r="38" spans="1:13" x14ac:dyDescent="0.2">
      <c r="A38" s="37"/>
      <c r="B38" s="36"/>
      <c r="C38" s="9" t="s">
        <v>53</v>
      </c>
      <c r="D38" s="6">
        <v>0.82833333333333325</v>
      </c>
      <c r="E38" s="6">
        <v>0.82833333333333325</v>
      </c>
      <c r="F38" s="6">
        <v>0.82833333333333325</v>
      </c>
      <c r="G38" s="6">
        <v>0.82833333333333325</v>
      </c>
      <c r="H38" s="6">
        <v>0.82833333333333325</v>
      </c>
      <c r="I38" s="6">
        <v>0.82833333333333325</v>
      </c>
      <c r="J38" s="6">
        <v>0.82833333333333325</v>
      </c>
      <c r="K38" s="6">
        <v>0.82833333333333325</v>
      </c>
      <c r="L38" s="6">
        <v>0.82833333333333325</v>
      </c>
      <c r="M38" s="6">
        <v>0.82833333333333325</v>
      </c>
    </row>
    <row r="39" spans="1:13" x14ac:dyDescent="0.2">
      <c r="A39" s="37"/>
      <c r="C39" s="9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">
      <c r="A40" s="37"/>
      <c r="B40" s="36" t="s">
        <v>52</v>
      </c>
      <c r="C40" s="9" t="s">
        <v>25</v>
      </c>
      <c r="D40" s="6">
        <v>0.57833333333333325</v>
      </c>
      <c r="E40" s="6">
        <v>0.57833333333333325</v>
      </c>
      <c r="F40" s="6">
        <v>0.57833333333333325</v>
      </c>
      <c r="G40" s="6">
        <v>0.57833333333333325</v>
      </c>
      <c r="H40" s="6">
        <v>0.57833333333333325</v>
      </c>
      <c r="I40" s="6">
        <v>0.57833333333333325</v>
      </c>
      <c r="J40" s="6">
        <v>0.57833333333333325</v>
      </c>
      <c r="K40" s="6">
        <v>0.57833333333333325</v>
      </c>
      <c r="L40" s="6">
        <v>0.57833333333333325</v>
      </c>
      <c r="M40" s="6">
        <v>0.57833333333333325</v>
      </c>
    </row>
    <row r="41" spans="1:13" x14ac:dyDescent="0.2">
      <c r="A41" s="37"/>
      <c r="B41" s="36"/>
      <c r="C41" s="9" t="s">
        <v>26</v>
      </c>
      <c r="D41" s="6">
        <v>0.47499999999999992</v>
      </c>
      <c r="E41" s="6">
        <v>0.47499999999999992</v>
      </c>
      <c r="F41" s="6">
        <v>0.47499999999999992</v>
      </c>
      <c r="G41" s="6">
        <v>0.47499999999999992</v>
      </c>
      <c r="H41" s="6">
        <v>0.47499999999999992</v>
      </c>
      <c r="I41" s="6">
        <v>0.47499999999999992</v>
      </c>
      <c r="J41" s="6">
        <v>0.47499999999999992</v>
      </c>
      <c r="K41" s="6">
        <v>0.47499999999999992</v>
      </c>
      <c r="L41" s="6">
        <v>0.47499999999999992</v>
      </c>
      <c r="M41" s="6">
        <v>0.47499999999999992</v>
      </c>
    </row>
    <row r="42" spans="1:13" x14ac:dyDescent="0.2">
      <c r="A42" s="37"/>
      <c r="B42" s="36"/>
      <c r="C42" s="9" t="s">
        <v>24</v>
      </c>
      <c r="D42" s="6">
        <v>0.49000000000000005</v>
      </c>
      <c r="E42" s="6">
        <v>0.49000000000000005</v>
      </c>
      <c r="F42" s="6">
        <v>0.49000000000000005</v>
      </c>
      <c r="G42" s="6">
        <v>0.49000000000000005</v>
      </c>
      <c r="H42" s="6">
        <v>0.49000000000000005</v>
      </c>
      <c r="I42" s="6">
        <v>0.49000000000000005</v>
      </c>
      <c r="J42" s="6">
        <v>0.49000000000000005</v>
      </c>
      <c r="K42" s="6">
        <v>0.49000000000000005</v>
      </c>
      <c r="L42" s="6">
        <v>0.49000000000000005</v>
      </c>
      <c r="M42" s="6">
        <v>0.49000000000000005</v>
      </c>
    </row>
    <row r="43" spans="1:13" x14ac:dyDescent="0.2">
      <c r="A43" s="12"/>
      <c r="B43" s="10"/>
      <c r="C43" s="9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">
      <c r="A44" s="12"/>
      <c r="B44" s="10"/>
      <c r="C44" s="9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">
      <c r="A45" s="12"/>
      <c r="B45" s="10"/>
      <c r="C45" s="9"/>
      <c r="D45" s="6"/>
      <c r="E45" s="6"/>
      <c r="F45" s="6"/>
      <c r="G45" s="6"/>
      <c r="H45" s="6"/>
      <c r="I45" s="6"/>
      <c r="J45" s="6"/>
      <c r="K45" s="6"/>
      <c r="L45" s="6"/>
      <c r="M45" s="6"/>
    </row>
    <row r="47" spans="1:13" x14ac:dyDescent="0.2">
      <c r="A47" s="37" t="s">
        <v>20</v>
      </c>
      <c r="D47" s="11" t="s">
        <v>13</v>
      </c>
      <c r="E47" s="1" t="s">
        <v>14</v>
      </c>
      <c r="F47" s="11" t="s">
        <v>15</v>
      </c>
      <c r="G47" s="11" t="s">
        <v>16</v>
      </c>
      <c r="H47" s="11" t="s">
        <v>17</v>
      </c>
      <c r="I47" s="11" t="s">
        <v>18</v>
      </c>
      <c r="J47" s="11" t="s">
        <v>35</v>
      </c>
    </row>
    <row r="48" spans="1:13" x14ac:dyDescent="0.2">
      <c r="A48" s="37"/>
      <c r="B48" s="36" t="s">
        <v>36</v>
      </c>
      <c r="C48" s="7" t="s">
        <v>0</v>
      </c>
      <c r="D48" s="1">
        <v>1</v>
      </c>
      <c r="E48" s="1">
        <v>0.88</v>
      </c>
      <c r="F48" s="1">
        <v>1</v>
      </c>
      <c r="G48" s="1">
        <v>0.7</v>
      </c>
      <c r="H48" s="1">
        <v>0.83</v>
      </c>
      <c r="I48" s="1">
        <v>0.93</v>
      </c>
      <c r="J48" s="1">
        <f>AVERAGE(D48:I48)</f>
        <v>0.89</v>
      </c>
    </row>
    <row r="49" spans="1:10" x14ac:dyDescent="0.2">
      <c r="A49" s="37"/>
      <c r="B49" s="36"/>
      <c r="C49" s="7" t="s">
        <v>1</v>
      </c>
      <c r="D49" s="1">
        <v>0.5</v>
      </c>
      <c r="E49" s="1">
        <v>0.7</v>
      </c>
      <c r="F49" s="1">
        <v>1</v>
      </c>
      <c r="G49" s="1">
        <v>1</v>
      </c>
      <c r="H49" s="1">
        <v>0.83</v>
      </c>
      <c r="I49" s="1">
        <v>0.82</v>
      </c>
      <c r="J49" s="1">
        <f t="shared" ref="J49:J55" si="0">AVERAGE(D49:I49)</f>
        <v>0.80833333333333346</v>
      </c>
    </row>
    <row r="50" spans="1:10" x14ac:dyDescent="0.2">
      <c r="A50" s="37"/>
      <c r="B50" s="36"/>
      <c r="C50" s="7" t="s">
        <v>2</v>
      </c>
      <c r="D50" s="1">
        <v>0.67</v>
      </c>
      <c r="E50" s="1">
        <v>0.78</v>
      </c>
      <c r="F50" s="1">
        <v>1</v>
      </c>
      <c r="G50" s="1">
        <v>0.82</v>
      </c>
      <c r="H50" s="1">
        <v>0.83</v>
      </c>
      <c r="I50" s="1">
        <v>0.87</v>
      </c>
      <c r="J50" s="1">
        <f t="shared" si="0"/>
        <v>0.82833333333333325</v>
      </c>
    </row>
    <row r="51" spans="1:10" x14ac:dyDescent="0.2">
      <c r="A51" s="37"/>
      <c r="E51" s="3"/>
    </row>
    <row r="52" spans="1:10" x14ac:dyDescent="0.2">
      <c r="A52" s="37"/>
      <c r="D52" s="11" t="s">
        <v>13</v>
      </c>
      <c r="E52" s="1" t="s">
        <v>14</v>
      </c>
      <c r="F52" s="11" t="s">
        <v>15</v>
      </c>
      <c r="G52" s="11" t="s">
        <v>16</v>
      </c>
      <c r="H52" s="11" t="s">
        <v>17</v>
      </c>
      <c r="I52" s="11" t="s">
        <v>18</v>
      </c>
      <c r="J52" s="11" t="s">
        <v>35</v>
      </c>
    </row>
    <row r="53" spans="1:10" x14ac:dyDescent="0.2">
      <c r="A53" s="37"/>
      <c r="B53" s="36" t="s">
        <v>37</v>
      </c>
      <c r="C53" s="7" t="s">
        <v>0</v>
      </c>
      <c r="D53" s="1">
        <v>0.69</v>
      </c>
      <c r="E53" s="1">
        <v>0.2</v>
      </c>
      <c r="F53" s="1">
        <v>0.8</v>
      </c>
      <c r="G53" s="1">
        <v>0.38</v>
      </c>
      <c r="H53" s="1">
        <v>0.64</v>
      </c>
      <c r="I53" s="1">
        <v>0.76</v>
      </c>
      <c r="J53" s="1">
        <f t="shared" si="0"/>
        <v>0.57833333333333325</v>
      </c>
    </row>
    <row r="54" spans="1:10" x14ac:dyDescent="0.2">
      <c r="A54" s="37"/>
      <c r="B54" s="36"/>
      <c r="C54" s="7" t="s">
        <v>1</v>
      </c>
      <c r="D54" s="1">
        <v>0.35</v>
      </c>
      <c r="E54" s="1">
        <v>0.17</v>
      </c>
      <c r="F54" s="1">
        <v>0.56999999999999995</v>
      </c>
      <c r="G54" s="1">
        <v>0.8</v>
      </c>
      <c r="H54" s="1">
        <v>0.28999999999999998</v>
      </c>
      <c r="I54" s="1">
        <v>0.67</v>
      </c>
      <c r="J54" s="1">
        <f t="shared" si="0"/>
        <v>0.47499999999999992</v>
      </c>
    </row>
    <row r="55" spans="1:10" x14ac:dyDescent="0.2">
      <c r="A55" s="37"/>
      <c r="B55" s="36"/>
      <c r="C55" s="7" t="s">
        <v>2</v>
      </c>
      <c r="D55" s="1">
        <v>0.46</v>
      </c>
      <c r="E55" s="1">
        <v>0.18</v>
      </c>
      <c r="F55" s="1">
        <v>0.67</v>
      </c>
      <c r="G55" s="1">
        <v>0.51</v>
      </c>
      <c r="H55" s="1">
        <v>0.4</v>
      </c>
      <c r="I55" s="1">
        <v>0.72</v>
      </c>
      <c r="J55" s="1">
        <f t="shared" si="0"/>
        <v>0.49000000000000005</v>
      </c>
    </row>
  </sheetData>
  <mergeCells count="19">
    <mergeCell ref="B2:B4"/>
    <mergeCell ref="A2:A4"/>
    <mergeCell ref="B7:B9"/>
    <mergeCell ref="A7:A9"/>
    <mergeCell ref="B28:B30"/>
    <mergeCell ref="B12:B14"/>
    <mergeCell ref="B16:B18"/>
    <mergeCell ref="A12:A18"/>
    <mergeCell ref="B20:B22"/>
    <mergeCell ref="B24:B26"/>
    <mergeCell ref="A20:A26"/>
    <mergeCell ref="B32:B34"/>
    <mergeCell ref="A28:A34"/>
    <mergeCell ref="B48:B50"/>
    <mergeCell ref="B53:B55"/>
    <mergeCell ref="A47:A55"/>
    <mergeCell ref="A36:A42"/>
    <mergeCell ref="B36:B38"/>
    <mergeCell ref="B40:B4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3730-2E32-6441-BC90-660E87572AA1}">
  <dimension ref="A1:T37"/>
  <sheetViews>
    <sheetView topLeftCell="C1" workbookViewId="0">
      <selection activeCell="R46" sqref="R46"/>
    </sheetView>
  </sheetViews>
  <sheetFormatPr baseColWidth="10" defaultRowHeight="16" x14ac:dyDescent="0.2"/>
  <cols>
    <col min="1" max="1" width="29.33203125" bestFit="1" customWidth="1"/>
    <col min="3" max="3" width="10.83203125" style="11"/>
    <col min="4" max="4" width="29.1640625" bestFit="1" customWidth="1"/>
    <col min="5" max="5" width="18.83203125" bestFit="1" customWidth="1"/>
    <col min="6" max="6" width="35.1640625" bestFit="1" customWidth="1"/>
    <col min="7" max="7" width="5.33203125" customWidth="1"/>
    <col min="9" max="9" width="27.1640625" bestFit="1" customWidth="1"/>
    <col min="10" max="10" width="18.83203125" bestFit="1" customWidth="1"/>
    <col min="11" max="11" width="33" bestFit="1" customWidth="1"/>
    <col min="12" max="12" width="3.5" customWidth="1"/>
    <col min="14" max="14" width="27.1640625" bestFit="1" customWidth="1"/>
    <col min="15" max="15" width="18.83203125" bestFit="1" customWidth="1"/>
    <col min="16" max="16" width="33" bestFit="1" customWidth="1"/>
    <col min="17" max="17" width="3.83203125" customWidth="1"/>
    <col min="19" max="19" width="25.5" bestFit="1" customWidth="1"/>
    <col min="20" max="20" width="18.83203125" bestFit="1" customWidth="1"/>
  </cols>
  <sheetData>
    <row r="1" spans="1:20" x14ac:dyDescent="0.2">
      <c r="A1" s="39" t="s">
        <v>60</v>
      </c>
      <c r="B1" s="39"/>
      <c r="D1" s="39" t="s">
        <v>61</v>
      </c>
      <c r="E1" s="39"/>
      <c r="F1" s="39"/>
      <c r="G1" s="11"/>
      <c r="I1" s="39" t="s">
        <v>62</v>
      </c>
      <c r="J1" s="39"/>
      <c r="K1" s="39"/>
      <c r="L1" s="11"/>
      <c r="N1" s="39" t="s">
        <v>63</v>
      </c>
      <c r="O1" s="39"/>
      <c r="P1" s="39"/>
      <c r="Q1" s="11"/>
      <c r="S1" s="39" t="s">
        <v>64</v>
      </c>
      <c r="T1" s="39"/>
    </row>
    <row r="2" spans="1:20" x14ac:dyDescent="0.2">
      <c r="A2" t="s">
        <v>65</v>
      </c>
      <c r="B2" t="s">
        <v>9</v>
      </c>
      <c r="C2" s="11" t="s">
        <v>66</v>
      </c>
      <c r="D2" t="s">
        <v>67</v>
      </c>
      <c r="E2" t="s">
        <v>68</v>
      </c>
      <c r="F2" t="s">
        <v>69</v>
      </c>
      <c r="H2" s="11" t="s">
        <v>66</v>
      </c>
      <c r="I2" t="s">
        <v>67</v>
      </c>
      <c r="J2" t="s">
        <v>70</v>
      </c>
      <c r="K2" t="s">
        <v>71</v>
      </c>
      <c r="M2" s="11" t="s">
        <v>66</v>
      </c>
      <c r="N2" t="s">
        <v>67</v>
      </c>
      <c r="O2" t="s">
        <v>72</v>
      </c>
      <c r="P2" t="s">
        <v>71</v>
      </c>
      <c r="R2" s="11" t="s">
        <v>66</v>
      </c>
      <c r="S2" t="s">
        <v>67</v>
      </c>
      <c r="T2" t="s">
        <v>70</v>
      </c>
    </row>
    <row r="3" spans="1:20" x14ac:dyDescent="0.2">
      <c r="A3" t="s">
        <v>73</v>
      </c>
      <c r="B3" t="s">
        <v>9</v>
      </c>
      <c r="C3" s="11" t="s">
        <v>66</v>
      </c>
      <c r="D3" t="s">
        <v>74</v>
      </c>
      <c r="E3" t="s">
        <v>75</v>
      </c>
      <c r="F3" t="s">
        <v>76</v>
      </c>
      <c r="H3" s="11" t="s">
        <v>66</v>
      </c>
      <c r="I3" t="s">
        <v>74</v>
      </c>
      <c r="J3" t="s">
        <v>9</v>
      </c>
      <c r="K3" t="s">
        <v>77</v>
      </c>
      <c r="M3" s="11" t="s">
        <v>66</v>
      </c>
      <c r="N3" t="s">
        <v>74</v>
      </c>
      <c r="O3" t="s">
        <v>9</v>
      </c>
      <c r="P3" t="s">
        <v>77</v>
      </c>
      <c r="R3" s="11" t="s">
        <v>66</v>
      </c>
      <c r="S3" t="s">
        <v>78</v>
      </c>
      <c r="T3" t="s">
        <v>9</v>
      </c>
    </row>
    <row r="4" spans="1:20" x14ac:dyDescent="0.2">
      <c r="A4" t="s">
        <v>79</v>
      </c>
      <c r="B4" t="s">
        <v>9</v>
      </c>
      <c r="C4" s="11" t="s">
        <v>66</v>
      </c>
      <c r="D4" t="s">
        <v>80</v>
      </c>
      <c r="E4" t="s">
        <v>75</v>
      </c>
      <c r="F4" t="s">
        <v>81</v>
      </c>
      <c r="H4" s="11" t="s">
        <v>66</v>
      </c>
      <c r="I4" t="s">
        <v>82</v>
      </c>
      <c r="J4" t="s">
        <v>9</v>
      </c>
      <c r="K4" t="s">
        <v>83</v>
      </c>
      <c r="M4" s="11" t="s">
        <v>66</v>
      </c>
      <c r="N4" t="s">
        <v>82</v>
      </c>
      <c r="O4" t="s">
        <v>9</v>
      </c>
      <c r="P4" t="s">
        <v>83</v>
      </c>
      <c r="R4" s="11" t="s">
        <v>66</v>
      </c>
      <c r="S4" t="s">
        <v>84</v>
      </c>
      <c r="T4" t="s">
        <v>9</v>
      </c>
    </row>
    <row r="5" spans="1:20" x14ac:dyDescent="0.2">
      <c r="A5" t="s">
        <v>85</v>
      </c>
      <c r="B5" t="s">
        <v>9</v>
      </c>
      <c r="C5" s="11" t="s">
        <v>66</v>
      </c>
      <c r="D5" t="s">
        <v>86</v>
      </c>
      <c r="E5" t="s">
        <v>75</v>
      </c>
      <c r="F5" t="s">
        <v>87</v>
      </c>
      <c r="H5" s="11" t="s">
        <v>66</v>
      </c>
      <c r="I5" t="s">
        <v>80</v>
      </c>
      <c r="J5" t="s">
        <v>9</v>
      </c>
      <c r="K5" t="s">
        <v>88</v>
      </c>
      <c r="M5" s="11" t="s">
        <v>66</v>
      </c>
      <c r="N5" t="s">
        <v>80</v>
      </c>
      <c r="O5" t="s">
        <v>9</v>
      </c>
      <c r="P5" t="s">
        <v>88</v>
      </c>
      <c r="R5" s="11" t="s">
        <v>66</v>
      </c>
      <c r="S5" t="s">
        <v>89</v>
      </c>
      <c r="T5" t="s">
        <v>9</v>
      </c>
    </row>
    <row r="6" spans="1:20" x14ac:dyDescent="0.2">
      <c r="A6" t="s">
        <v>90</v>
      </c>
      <c r="B6" t="s">
        <v>9</v>
      </c>
      <c r="C6" s="11" t="s">
        <v>66</v>
      </c>
      <c r="D6" t="s">
        <v>91</v>
      </c>
      <c r="E6" t="s">
        <v>75</v>
      </c>
      <c r="F6" t="s">
        <v>92</v>
      </c>
      <c r="H6" s="11" t="s">
        <v>66</v>
      </c>
      <c r="I6" t="s">
        <v>86</v>
      </c>
      <c r="J6" t="s">
        <v>9</v>
      </c>
      <c r="K6" t="s">
        <v>93</v>
      </c>
      <c r="M6" s="11" t="s">
        <v>66</v>
      </c>
      <c r="N6" t="s">
        <v>86</v>
      </c>
      <c r="O6" t="s">
        <v>9</v>
      </c>
      <c r="P6" t="s">
        <v>93</v>
      </c>
      <c r="R6" s="11" t="s">
        <v>66</v>
      </c>
      <c r="S6" t="s">
        <v>94</v>
      </c>
      <c r="T6" t="s">
        <v>9</v>
      </c>
    </row>
    <row r="7" spans="1:20" x14ac:dyDescent="0.2">
      <c r="A7" t="s">
        <v>95</v>
      </c>
      <c r="B7" t="s">
        <v>9</v>
      </c>
      <c r="C7" s="11" t="s">
        <v>66</v>
      </c>
      <c r="D7" t="s">
        <v>82</v>
      </c>
      <c r="E7" t="s">
        <v>75</v>
      </c>
      <c r="F7" t="s">
        <v>96</v>
      </c>
      <c r="H7" s="11" t="s">
        <v>66</v>
      </c>
      <c r="I7" t="s">
        <v>91</v>
      </c>
      <c r="J7" t="s">
        <v>9</v>
      </c>
      <c r="K7" t="s">
        <v>97</v>
      </c>
      <c r="M7" s="11" t="s">
        <v>66</v>
      </c>
      <c r="N7" t="s">
        <v>91</v>
      </c>
      <c r="O7" t="s">
        <v>9</v>
      </c>
      <c r="P7" t="s">
        <v>97</v>
      </c>
    </row>
    <row r="8" spans="1:20" x14ac:dyDescent="0.2">
      <c r="A8" t="s">
        <v>98</v>
      </c>
      <c r="B8" t="s">
        <v>9</v>
      </c>
      <c r="C8" s="11" t="s">
        <v>66</v>
      </c>
      <c r="D8" t="s">
        <v>99</v>
      </c>
      <c r="E8" t="s">
        <v>100</v>
      </c>
      <c r="F8" t="s">
        <v>101</v>
      </c>
      <c r="H8" s="11" t="s">
        <v>66</v>
      </c>
      <c r="I8" t="s">
        <v>99</v>
      </c>
      <c r="J8" t="s">
        <v>9</v>
      </c>
      <c r="K8" t="s">
        <v>102</v>
      </c>
      <c r="M8" s="11" t="s">
        <v>66</v>
      </c>
      <c r="N8" t="s">
        <v>99</v>
      </c>
      <c r="O8" t="s">
        <v>9</v>
      </c>
      <c r="P8" t="s">
        <v>102</v>
      </c>
    </row>
    <row r="9" spans="1:20" x14ac:dyDescent="0.2">
      <c r="A9" t="s">
        <v>103</v>
      </c>
      <c r="B9" t="s">
        <v>9</v>
      </c>
      <c r="C9" s="11" t="s">
        <v>66</v>
      </c>
      <c r="D9" t="s">
        <v>103</v>
      </c>
      <c r="E9" t="s">
        <v>75</v>
      </c>
      <c r="F9" t="s">
        <v>104</v>
      </c>
      <c r="H9" s="11" t="s">
        <v>66</v>
      </c>
      <c r="I9" t="s">
        <v>103</v>
      </c>
      <c r="J9" t="s">
        <v>9</v>
      </c>
      <c r="K9" t="s">
        <v>105</v>
      </c>
      <c r="M9" s="11" t="s">
        <v>66</v>
      </c>
      <c r="N9" t="s">
        <v>103</v>
      </c>
      <c r="O9" t="s">
        <v>9</v>
      </c>
      <c r="P9" t="s">
        <v>105</v>
      </c>
    </row>
    <row r="10" spans="1:20" x14ac:dyDescent="0.2">
      <c r="A10" t="s">
        <v>106</v>
      </c>
      <c r="B10" t="s">
        <v>9</v>
      </c>
      <c r="C10" s="11" t="s">
        <v>66</v>
      </c>
      <c r="D10" t="s">
        <v>98</v>
      </c>
      <c r="E10" t="s">
        <v>75</v>
      </c>
      <c r="F10" t="s">
        <v>107</v>
      </c>
      <c r="H10" s="11" t="s">
        <v>66</v>
      </c>
      <c r="I10" t="s">
        <v>98</v>
      </c>
      <c r="J10" t="s">
        <v>9</v>
      </c>
      <c r="K10" t="s">
        <v>108</v>
      </c>
      <c r="M10" s="11" t="s">
        <v>66</v>
      </c>
      <c r="N10" t="s">
        <v>78</v>
      </c>
      <c r="O10" t="s">
        <v>109</v>
      </c>
      <c r="P10" t="s">
        <v>110</v>
      </c>
    </row>
    <row r="11" spans="1:20" x14ac:dyDescent="0.2">
      <c r="A11" t="s">
        <v>111</v>
      </c>
      <c r="B11" t="s">
        <v>9</v>
      </c>
      <c r="C11" s="11" t="s">
        <v>66</v>
      </c>
      <c r="D11" t="s">
        <v>78</v>
      </c>
      <c r="E11" t="s">
        <v>112</v>
      </c>
      <c r="F11" t="s">
        <v>113</v>
      </c>
      <c r="H11" s="11" t="s">
        <v>66</v>
      </c>
      <c r="I11" t="s">
        <v>78</v>
      </c>
      <c r="J11" t="s">
        <v>9</v>
      </c>
      <c r="K11" t="s">
        <v>110</v>
      </c>
      <c r="M11" s="11" t="s">
        <v>66</v>
      </c>
      <c r="N11" t="s">
        <v>98</v>
      </c>
      <c r="O11" t="s">
        <v>9</v>
      </c>
      <c r="P11" t="s">
        <v>108</v>
      </c>
    </row>
    <row r="12" spans="1:20" x14ac:dyDescent="0.2">
      <c r="A12" t="s">
        <v>114</v>
      </c>
      <c r="B12" t="s">
        <v>9</v>
      </c>
      <c r="D12" t="s">
        <v>115</v>
      </c>
      <c r="E12" t="s">
        <v>75</v>
      </c>
      <c r="F12" t="s">
        <v>116</v>
      </c>
      <c r="H12" s="11" t="s">
        <v>66</v>
      </c>
      <c r="I12" t="s">
        <v>115</v>
      </c>
      <c r="J12" t="s">
        <v>9</v>
      </c>
      <c r="K12" t="s">
        <v>117</v>
      </c>
      <c r="M12" s="11" t="s">
        <v>66</v>
      </c>
      <c r="N12" t="s">
        <v>115</v>
      </c>
      <c r="O12" t="s">
        <v>9</v>
      </c>
      <c r="P12" t="s">
        <v>117</v>
      </c>
    </row>
    <row r="13" spans="1:20" x14ac:dyDescent="0.2">
      <c r="A13" t="s">
        <v>94</v>
      </c>
      <c r="B13" t="s">
        <v>9</v>
      </c>
      <c r="C13" s="11" t="s">
        <v>66</v>
      </c>
      <c r="D13" t="s">
        <v>118</v>
      </c>
      <c r="E13" t="s">
        <v>119</v>
      </c>
      <c r="F13" t="s">
        <v>120</v>
      </c>
      <c r="I13" t="s">
        <v>118</v>
      </c>
      <c r="J13" t="s">
        <v>9</v>
      </c>
      <c r="K13" t="s">
        <v>121</v>
      </c>
      <c r="N13" t="s">
        <v>118</v>
      </c>
      <c r="O13" t="s">
        <v>9</v>
      </c>
      <c r="P13" t="s">
        <v>121</v>
      </c>
    </row>
    <row r="14" spans="1:20" x14ac:dyDescent="0.2">
      <c r="A14" t="s">
        <v>115</v>
      </c>
      <c r="B14" t="s">
        <v>9</v>
      </c>
      <c r="D14" t="s">
        <v>84</v>
      </c>
      <c r="E14" t="s">
        <v>112</v>
      </c>
      <c r="F14" t="s">
        <v>122</v>
      </c>
      <c r="H14" s="11" t="s">
        <v>66</v>
      </c>
      <c r="I14" t="s">
        <v>84</v>
      </c>
      <c r="J14" t="s">
        <v>9</v>
      </c>
      <c r="K14" t="s">
        <v>123</v>
      </c>
      <c r="M14" s="11" t="s">
        <v>66</v>
      </c>
      <c r="N14" t="s">
        <v>84</v>
      </c>
      <c r="O14" t="s">
        <v>124</v>
      </c>
      <c r="P14" t="s">
        <v>123</v>
      </c>
    </row>
    <row r="15" spans="1:20" x14ac:dyDescent="0.2">
      <c r="A15" t="s">
        <v>80</v>
      </c>
      <c r="B15" t="s">
        <v>9</v>
      </c>
      <c r="C15" s="11" t="s">
        <v>66</v>
      </c>
      <c r="D15" t="s">
        <v>125</v>
      </c>
      <c r="E15" t="s">
        <v>119</v>
      </c>
      <c r="F15" t="s">
        <v>126</v>
      </c>
      <c r="I15" t="s">
        <v>125</v>
      </c>
      <c r="J15" t="s">
        <v>9</v>
      </c>
      <c r="K15" t="s">
        <v>127</v>
      </c>
      <c r="N15" t="s">
        <v>125</v>
      </c>
      <c r="O15" t="s">
        <v>9</v>
      </c>
      <c r="P15" t="s">
        <v>127</v>
      </c>
    </row>
    <row r="16" spans="1:20" x14ac:dyDescent="0.2">
      <c r="A16" t="s">
        <v>84</v>
      </c>
      <c r="B16" t="s">
        <v>9</v>
      </c>
      <c r="C16" s="11" t="s">
        <v>66</v>
      </c>
      <c r="D16" t="s">
        <v>94</v>
      </c>
      <c r="E16" t="s">
        <v>75</v>
      </c>
      <c r="F16" t="s">
        <v>128</v>
      </c>
      <c r="H16" s="11" t="s">
        <v>66</v>
      </c>
      <c r="I16" t="s">
        <v>94</v>
      </c>
      <c r="J16" t="s">
        <v>9</v>
      </c>
      <c r="K16" t="s">
        <v>129</v>
      </c>
      <c r="M16" s="11" t="s">
        <v>66</v>
      </c>
      <c r="N16" t="s">
        <v>94</v>
      </c>
      <c r="O16" t="s">
        <v>9</v>
      </c>
      <c r="P16" t="s">
        <v>129</v>
      </c>
    </row>
    <row r="17" spans="1:16" x14ac:dyDescent="0.2">
      <c r="A17" t="s">
        <v>130</v>
      </c>
      <c r="B17" t="s">
        <v>9</v>
      </c>
      <c r="C17" s="11" t="s">
        <v>66</v>
      </c>
      <c r="D17" t="s">
        <v>89</v>
      </c>
      <c r="E17" t="s">
        <v>112</v>
      </c>
      <c r="F17" t="s">
        <v>131</v>
      </c>
      <c r="H17" s="11" t="s">
        <v>66</v>
      </c>
      <c r="I17" t="s">
        <v>89</v>
      </c>
      <c r="J17" t="s">
        <v>9</v>
      </c>
      <c r="K17" t="s">
        <v>132</v>
      </c>
      <c r="M17" s="11" t="s">
        <v>66</v>
      </c>
      <c r="N17" t="s">
        <v>89</v>
      </c>
      <c r="O17" t="s">
        <v>133</v>
      </c>
      <c r="P17" t="s">
        <v>132</v>
      </c>
    </row>
    <row r="18" spans="1:16" x14ac:dyDescent="0.2">
      <c r="A18" t="s">
        <v>82</v>
      </c>
      <c r="B18" t="s">
        <v>9</v>
      </c>
      <c r="D18" t="s">
        <v>134</v>
      </c>
      <c r="E18" t="s">
        <v>135</v>
      </c>
      <c r="F18" t="s">
        <v>136</v>
      </c>
      <c r="I18" t="s">
        <v>134</v>
      </c>
      <c r="J18" t="s">
        <v>9</v>
      </c>
      <c r="K18" t="s">
        <v>137</v>
      </c>
      <c r="N18" t="s">
        <v>134</v>
      </c>
      <c r="O18" t="s">
        <v>9</v>
      </c>
      <c r="P18" t="s">
        <v>137</v>
      </c>
    </row>
    <row r="19" spans="1:16" x14ac:dyDescent="0.2">
      <c r="A19" t="s">
        <v>67</v>
      </c>
      <c r="B19" t="s">
        <v>9</v>
      </c>
      <c r="D19" t="s">
        <v>138</v>
      </c>
      <c r="E19" t="s">
        <v>135</v>
      </c>
      <c r="F19" t="s">
        <v>139</v>
      </c>
      <c r="I19" t="s">
        <v>138</v>
      </c>
      <c r="J19" t="s">
        <v>9</v>
      </c>
      <c r="K19" t="s">
        <v>140</v>
      </c>
      <c r="N19" t="s">
        <v>138</v>
      </c>
      <c r="O19" t="s">
        <v>9</v>
      </c>
      <c r="P19" t="s">
        <v>140</v>
      </c>
    </row>
    <row r="20" spans="1:16" x14ac:dyDescent="0.2">
      <c r="A20" t="s">
        <v>141</v>
      </c>
      <c r="B20" t="s">
        <v>9</v>
      </c>
    </row>
    <row r="21" spans="1:16" x14ac:dyDescent="0.2">
      <c r="A21" t="s">
        <v>142</v>
      </c>
      <c r="B21" t="s">
        <v>9</v>
      </c>
    </row>
    <row r="22" spans="1:16" x14ac:dyDescent="0.2">
      <c r="A22" t="s">
        <v>143</v>
      </c>
      <c r="B22" t="s">
        <v>9</v>
      </c>
      <c r="I22" s="40" t="s">
        <v>144</v>
      </c>
      <c r="J22" s="41">
        <f>COUNTIF(K2:K19,"*ContextSubsumptionMatcher*")</f>
        <v>8</v>
      </c>
      <c r="N22" s="40" t="s">
        <v>144</v>
      </c>
      <c r="O22" s="41">
        <f>COUNTIF(P2:P19,"*ContextSubsumptionMatcher*")</f>
        <v>8</v>
      </c>
    </row>
    <row r="23" spans="1:16" x14ac:dyDescent="0.2">
      <c r="A23" t="s">
        <v>78</v>
      </c>
      <c r="B23" t="s">
        <v>9</v>
      </c>
      <c r="D23" s="40" t="s">
        <v>144</v>
      </c>
      <c r="E23" s="41">
        <f>COUNTIF(F2:F19,"*ContextSubsumptionMatcher*")</f>
        <v>9</v>
      </c>
      <c r="I23" s="40" t="s">
        <v>145</v>
      </c>
      <c r="J23" s="41">
        <f>COUNTIF(K2:K19,"CompoundMatcher*")</f>
        <v>2</v>
      </c>
      <c r="N23" s="40" t="s">
        <v>145</v>
      </c>
      <c r="O23" s="41">
        <f>COUNTIF(P2:P19,"CompoundMatcher*")</f>
        <v>2</v>
      </c>
    </row>
    <row r="24" spans="1:16" x14ac:dyDescent="0.2">
      <c r="A24" t="s">
        <v>146</v>
      </c>
      <c r="B24" t="s">
        <v>9</v>
      </c>
      <c r="D24" s="40" t="s">
        <v>145</v>
      </c>
      <c r="E24" s="41">
        <f>COUNTIF(F2:F19,"CompoundMatcher*")</f>
        <v>2</v>
      </c>
      <c r="I24" s="42" t="s">
        <v>147</v>
      </c>
      <c r="J24" s="43">
        <f>COUNTIF(K2:K19,"*WordEmbeddingMatcher*")</f>
        <v>4</v>
      </c>
      <c r="N24" s="42" t="s">
        <v>147</v>
      </c>
      <c r="O24" s="43">
        <f>COUNTIF(P2:P19,"*WordEmbeddingMatcher*")</f>
        <v>4</v>
      </c>
    </row>
    <row r="25" spans="1:16" x14ac:dyDescent="0.2">
      <c r="A25" t="s">
        <v>148</v>
      </c>
      <c r="B25" t="s">
        <v>9</v>
      </c>
      <c r="D25" s="42" t="s">
        <v>147</v>
      </c>
      <c r="E25" s="43">
        <f>COUNTIF(F2:F19,"*WordEmbeddingMatcher*")</f>
        <v>4</v>
      </c>
      <c r="I25" s="40" t="s">
        <v>149</v>
      </c>
      <c r="J25" s="41">
        <f>COUNTIF(K2:K19,"*LexicalSubsumptionMatcher*")</f>
        <v>3</v>
      </c>
      <c r="N25" s="40" t="s">
        <v>149</v>
      </c>
      <c r="O25" s="41">
        <f>COUNTIF(P2:P19,"*LexicalSubsumptionMatcher*")</f>
        <v>3</v>
      </c>
    </row>
    <row r="26" spans="1:16" x14ac:dyDescent="0.2">
      <c r="A26" t="s">
        <v>86</v>
      </c>
      <c r="B26" t="s">
        <v>9</v>
      </c>
      <c r="D26" s="40" t="s">
        <v>149</v>
      </c>
      <c r="E26" s="41">
        <f>COUNTIF(F2:F19,"*LexicalSubsumptionMatcher*")</f>
        <v>2</v>
      </c>
      <c r="I26" s="40" t="s">
        <v>150</v>
      </c>
      <c r="J26" s="41">
        <f>COUNTIF(K2:K19,"*DefinitionSubsumptionMatcher*")</f>
        <v>0</v>
      </c>
      <c r="N26" s="40" t="s">
        <v>150</v>
      </c>
      <c r="O26" s="41">
        <f>COUNTIF(P2:P19,"*DefinitionSubsumptionMatcher*")</f>
        <v>0</v>
      </c>
    </row>
    <row r="27" spans="1:16" x14ac:dyDescent="0.2">
      <c r="A27" t="s">
        <v>99</v>
      </c>
      <c r="B27" t="s">
        <v>9</v>
      </c>
      <c r="D27" s="40" t="s">
        <v>150</v>
      </c>
      <c r="E27" s="41">
        <f>COUNTIF(F2:F19,"*DefinitionSubsumptionMatcher*")</f>
        <v>0</v>
      </c>
      <c r="I27" s="42" t="s">
        <v>151</v>
      </c>
      <c r="J27" s="43">
        <f>COUNTIF(K2:K19,"*LexicalEquivalenceMatcher*")</f>
        <v>1</v>
      </c>
      <c r="N27" s="42" t="s">
        <v>151</v>
      </c>
      <c r="O27" s="43">
        <f>COUNTIF(P2:P19,"*LexicalEquivalenceMatcher*")</f>
        <v>1</v>
      </c>
    </row>
    <row r="28" spans="1:16" x14ac:dyDescent="0.2">
      <c r="A28" t="s">
        <v>152</v>
      </c>
      <c r="B28" t="s">
        <v>9</v>
      </c>
      <c r="D28" s="42" t="s">
        <v>151</v>
      </c>
      <c r="E28" s="43">
        <f>COUNTIF(F2:F19,"*LexicalEquivalenceMatcher*")</f>
        <v>1</v>
      </c>
      <c r="I28" s="42" t="s">
        <v>153</v>
      </c>
      <c r="J28" s="43">
        <f>COUNTIF(K2:K19,"*PropertyMatcher*")</f>
        <v>0</v>
      </c>
      <c r="N28" s="42" t="s">
        <v>153</v>
      </c>
      <c r="O28" s="43">
        <f>COUNTIF(P2:P19,"*PropertyMatcher*")</f>
        <v>0</v>
      </c>
    </row>
    <row r="29" spans="1:16" x14ac:dyDescent="0.2">
      <c r="A29" t="s">
        <v>154</v>
      </c>
      <c r="B29" t="s">
        <v>9</v>
      </c>
      <c r="D29" s="42" t="s">
        <v>153</v>
      </c>
      <c r="E29" s="43">
        <f>COUNTIF(F2:F19,"*PropertyMatcher*")</f>
        <v>0</v>
      </c>
      <c r="I29" s="42" t="s">
        <v>155</v>
      </c>
      <c r="J29" s="43">
        <f>COUNTIF(K2:K19,"*DefinitionEquivalenceMatcher*")</f>
        <v>0</v>
      </c>
      <c r="N29" s="42" t="s">
        <v>155</v>
      </c>
      <c r="O29" s="43">
        <f>COUNTIF(P2:P19,"*DefinitionEquivalenceMatcher*")</f>
        <v>0</v>
      </c>
    </row>
    <row r="30" spans="1:16" x14ac:dyDescent="0.2">
      <c r="A30" t="s">
        <v>156</v>
      </c>
      <c r="B30" t="s">
        <v>9</v>
      </c>
      <c r="D30" s="42" t="s">
        <v>155</v>
      </c>
      <c r="E30" s="43">
        <f>COUNTIF(F2:F19,"*DefinitionEquivalenceMatcher*")</f>
        <v>0</v>
      </c>
      <c r="I30" s="42" t="s">
        <v>157</v>
      </c>
      <c r="J30" s="43">
        <f>COUNTIF(K2:K19,"*GraphEquivalenceMatcher*")</f>
        <v>0</v>
      </c>
      <c r="N30" s="42" t="s">
        <v>157</v>
      </c>
      <c r="O30" s="43">
        <f>COUNTIF(P2:P19,"*GraphEquivalenceMatcher*")</f>
        <v>0</v>
      </c>
    </row>
    <row r="31" spans="1:16" x14ac:dyDescent="0.2">
      <c r="A31" t="s">
        <v>89</v>
      </c>
      <c r="B31" t="s">
        <v>9</v>
      </c>
      <c r="D31" s="42" t="s">
        <v>157</v>
      </c>
      <c r="E31" s="43">
        <f>COUNTIF(F2:F19,"*GraphEquivalenceMatcher*")</f>
        <v>0</v>
      </c>
    </row>
    <row r="32" spans="1:16" x14ac:dyDescent="0.2">
      <c r="A32" t="s">
        <v>91</v>
      </c>
      <c r="B32" t="s">
        <v>9</v>
      </c>
      <c r="I32" s="44" t="s">
        <v>158</v>
      </c>
      <c r="J32">
        <f>SUM(J22:J31)</f>
        <v>18</v>
      </c>
      <c r="N32" s="44" t="s">
        <v>158</v>
      </c>
      <c r="O32">
        <f>SUM(O22:O31)</f>
        <v>18</v>
      </c>
    </row>
    <row r="33" spans="1:5" x14ac:dyDescent="0.2">
      <c r="A33" t="s">
        <v>159</v>
      </c>
      <c r="B33" t="s">
        <v>9</v>
      </c>
      <c r="D33" s="44" t="s">
        <v>158</v>
      </c>
      <c r="E33">
        <f>SUM(E23:E32)</f>
        <v>18</v>
      </c>
    </row>
    <row r="34" spans="1:5" x14ac:dyDescent="0.2">
      <c r="A34" t="s">
        <v>74</v>
      </c>
      <c r="B34" t="s">
        <v>9</v>
      </c>
    </row>
    <row r="35" spans="1:5" x14ac:dyDescent="0.2">
      <c r="A35" t="s">
        <v>160</v>
      </c>
      <c r="B35" t="s">
        <v>9</v>
      </c>
    </row>
    <row r="36" spans="1:5" x14ac:dyDescent="0.2">
      <c r="A36" t="s">
        <v>161</v>
      </c>
      <c r="B36" t="s">
        <v>9</v>
      </c>
    </row>
    <row r="37" spans="1:5" x14ac:dyDescent="0.2">
      <c r="A37" t="s">
        <v>162</v>
      </c>
      <c r="B37" t="s">
        <v>9</v>
      </c>
    </row>
  </sheetData>
  <mergeCells count="5">
    <mergeCell ref="A1:B1"/>
    <mergeCell ref="D1:F1"/>
    <mergeCell ref="I1:K1"/>
    <mergeCell ref="N1:P1"/>
    <mergeCell ref="S1:T1"/>
  </mergeCells>
  <conditionalFormatting sqref="A2:A37 I2:I19">
    <cfRule type="duplicateValues" dxfId="23" priority="3"/>
  </conditionalFormatting>
  <conditionalFormatting sqref="A2:A37 N2:N19">
    <cfRule type="duplicateValues" dxfId="22" priority="2"/>
  </conditionalFormatting>
  <conditionalFormatting sqref="A2:A37 S2:S6">
    <cfRule type="duplicateValues" dxfId="21" priority="1"/>
  </conditionalFormatting>
  <conditionalFormatting sqref="A2:A37 D2:D20">
    <cfRule type="duplicateValues" dxfId="20" priority="4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765F-F821-864F-AB65-4FA8C3F0AFB2}">
  <dimension ref="A1:Q33"/>
  <sheetViews>
    <sheetView topLeftCell="I1" workbookViewId="0">
      <selection activeCell="R46" sqref="R46"/>
    </sheetView>
  </sheetViews>
  <sheetFormatPr baseColWidth="10" defaultRowHeight="16" x14ac:dyDescent="0.2"/>
  <cols>
    <col min="1" max="1" width="26.1640625" bestFit="1" customWidth="1"/>
    <col min="2" max="2" width="8.33203125" bestFit="1" customWidth="1"/>
    <col min="3" max="3" width="10.83203125" style="11"/>
    <col min="4" max="4" width="27.1640625" bestFit="1" customWidth="1"/>
    <col min="5" max="5" width="18.83203125" bestFit="1" customWidth="1"/>
    <col min="6" max="6" width="35.1640625" bestFit="1" customWidth="1"/>
    <col min="8" max="8" width="27.1640625" bestFit="1" customWidth="1"/>
    <col min="9" max="9" width="18.83203125" bestFit="1" customWidth="1"/>
    <col min="10" max="10" width="33" bestFit="1" customWidth="1"/>
    <col min="12" max="12" width="27.1640625" bestFit="1" customWidth="1"/>
    <col min="13" max="13" width="18.83203125" bestFit="1" customWidth="1"/>
    <col min="14" max="14" width="33" bestFit="1" customWidth="1"/>
    <col min="16" max="16" width="26.1640625" bestFit="1" customWidth="1"/>
  </cols>
  <sheetData>
    <row r="1" spans="1:17" x14ac:dyDescent="0.2">
      <c r="A1" s="39" t="s">
        <v>60</v>
      </c>
      <c r="B1" s="39"/>
      <c r="D1" s="39" t="s">
        <v>61</v>
      </c>
      <c r="E1" s="39"/>
      <c r="F1" s="39"/>
      <c r="H1" s="39" t="s">
        <v>62</v>
      </c>
      <c r="I1" s="39"/>
      <c r="J1" s="39"/>
      <c r="L1" s="39" t="s">
        <v>63</v>
      </c>
      <c r="M1" s="39"/>
      <c r="N1" s="39"/>
      <c r="P1" s="39" t="s">
        <v>64</v>
      </c>
      <c r="Q1" s="39"/>
    </row>
    <row r="2" spans="1:17" x14ac:dyDescent="0.2">
      <c r="A2" t="s">
        <v>65</v>
      </c>
      <c r="B2" t="s">
        <v>9</v>
      </c>
      <c r="C2" s="11" t="s">
        <v>66</v>
      </c>
      <c r="D2" t="s">
        <v>163</v>
      </c>
      <c r="E2" t="s">
        <v>164</v>
      </c>
      <c r="F2" t="s">
        <v>165</v>
      </c>
      <c r="G2" s="11" t="s">
        <v>66</v>
      </c>
      <c r="H2" t="s">
        <v>163</v>
      </c>
      <c r="I2" t="s">
        <v>9</v>
      </c>
      <c r="J2" t="s">
        <v>166</v>
      </c>
      <c r="K2" s="11" t="s">
        <v>66</v>
      </c>
      <c r="L2" t="s">
        <v>163</v>
      </c>
      <c r="M2" t="s">
        <v>167</v>
      </c>
      <c r="N2" t="s">
        <v>168</v>
      </c>
      <c r="O2" s="11" t="s">
        <v>66</v>
      </c>
      <c r="P2" t="s">
        <v>67</v>
      </c>
      <c r="Q2" t="s">
        <v>70</v>
      </c>
    </row>
    <row r="3" spans="1:17" x14ac:dyDescent="0.2">
      <c r="A3" t="s">
        <v>73</v>
      </c>
      <c r="B3" t="s">
        <v>9</v>
      </c>
      <c r="C3" s="11" t="s">
        <v>66</v>
      </c>
      <c r="D3" t="s">
        <v>78</v>
      </c>
      <c r="E3" t="s">
        <v>164</v>
      </c>
      <c r="F3" t="s">
        <v>169</v>
      </c>
      <c r="G3" s="11" t="s">
        <v>66</v>
      </c>
      <c r="H3" t="s">
        <v>78</v>
      </c>
      <c r="I3" t="s">
        <v>9</v>
      </c>
      <c r="J3" t="s">
        <v>170</v>
      </c>
      <c r="K3" s="11" t="s">
        <v>66</v>
      </c>
      <c r="L3" t="s">
        <v>78</v>
      </c>
      <c r="M3" t="s">
        <v>109</v>
      </c>
      <c r="N3" t="s">
        <v>170</v>
      </c>
      <c r="P3" t="s">
        <v>171</v>
      </c>
      <c r="Q3" t="s">
        <v>9</v>
      </c>
    </row>
    <row r="4" spans="1:17" x14ac:dyDescent="0.2">
      <c r="A4" t="s">
        <v>79</v>
      </c>
      <c r="B4" t="s">
        <v>9</v>
      </c>
      <c r="D4" t="s">
        <v>138</v>
      </c>
      <c r="E4" t="s">
        <v>172</v>
      </c>
      <c r="F4" t="s">
        <v>173</v>
      </c>
      <c r="G4" s="11" t="s">
        <v>66</v>
      </c>
      <c r="H4" t="s">
        <v>174</v>
      </c>
      <c r="I4" t="s">
        <v>9</v>
      </c>
      <c r="J4" t="s">
        <v>175</v>
      </c>
      <c r="L4" t="s">
        <v>138</v>
      </c>
      <c r="M4" t="s">
        <v>9</v>
      </c>
      <c r="N4" t="s">
        <v>176</v>
      </c>
      <c r="O4" s="11" t="s">
        <v>66</v>
      </c>
      <c r="P4" t="s">
        <v>163</v>
      </c>
      <c r="Q4" t="s">
        <v>9</v>
      </c>
    </row>
    <row r="5" spans="1:17" x14ac:dyDescent="0.2">
      <c r="A5" t="s">
        <v>142</v>
      </c>
      <c r="B5" t="s">
        <v>9</v>
      </c>
      <c r="C5" s="11" t="s">
        <v>66</v>
      </c>
      <c r="D5" t="s">
        <v>174</v>
      </c>
      <c r="E5" t="s">
        <v>164</v>
      </c>
      <c r="F5" t="s">
        <v>177</v>
      </c>
      <c r="H5" t="s">
        <v>138</v>
      </c>
      <c r="I5" t="s">
        <v>9</v>
      </c>
      <c r="J5" t="s">
        <v>176</v>
      </c>
      <c r="K5" s="11" t="s">
        <v>66</v>
      </c>
      <c r="L5" t="s">
        <v>174</v>
      </c>
      <c r="M5" t="s">
        <v>178</v>
      </c>
      <c r="N5" t="s">
        <v>175</v>
      </c>
      <c r="O5" s="11" t="s">
        <v>66</v>
      </c>
      <c r="P5" t="s">
        <v>78</v>
      </c>
      <c r="Q5" t="s">
        <v>9</v>
      </c>
    </row>
    <row r="6" spans="1:17" x14ac:dyDescent="0.2">
      <c r="A6" t="s">
        <v>84</v>
      </c>
      <c r="B6" t="s">
        <v>9</v>
      </c>
      <c r="C6" s="11" t="s">
        <v>66</v>
      </c>
      <c r="D6" t="s">
        <v>89</v>
      </c>
      <c r="E6" t="s">
        <v>164</v>
      </c>
      <c r="F6" t="s">
        <v>179</v>
      </c>
      <c r="H6" t="s">
        <v>180</v>
      </c>
      <c r="I6" t="s">
        <v>9</v>
      </c>
      <c r="J6" t="s">
        <v>181</v>
      </c>
      <c r="L6" t="s">
        <v>180</v>
      </c>
      <c r="M6" t="s">
        <v>9</v>
      </c>
      <c r="N6" t="s">
        <v>181</v>
      </c>
      <c r="O6" s="11" t="s">
        <v>66</v>
      </c>
      <c r="P6" t="s">
        <v>84</v>
      </c>
      <c r="Q6" t="s">
        <v>9</v>
      </c>
    </row>
    <row r="7" spans="1:17" x14ac:dyDescent="0.2">
      <c r="A7" t="s">
        <v>152</v>
      </c>
      <c r="B7" t="s">
        <v>9</v>
      </c>
      <c r="D7" t="s">
        <v>182</v>
      </c>
      <c r="E7" t="s">
        <v>172</v>
      </c>
      <c r="F7" t="s">
        <v>183</v>
      </c>
      <c r="G7" s="11" t="s">
        <v>66</v>
      </c>
      <c r="H7" t="s">
        <v>89</v>
      </c>
      <c r="I7" t="s">
        <v>9</v>
      </c>
      <c r="J7" t="s">
        <v>184</v>
      </c>
      <c r="L7" t="s">
        <v>182</v>
      </c>
      <c r="M7" t="s">
        <v>9</v>
      </c>
      <c r="N7" t="s">
        <v>185</v>
      </c>
      <c r="O7" s="11" t="s">
        <v>66</v>
      </c>
      <c r="P7" t="s">
        <v>89</v>
      </c>
      <c r="Q7" t="s">
        <v>9</v>
      </c>
    </row>
    <row r="8" spans="1:17" x14ac:dyDescent="0.2">
      <c r="A8" t="s">
        <v>98</v>
      </c>
      <c r="B8" t="s">
        <v>9</v>
      </c>
      <c r="C8" s="11" t="s">
        <v>66</v>
      </c>
      <c r="D8" t="s">
        <v>94</v>
      </c>
      <c r="E8" t="s">
        <v>172</v>
      </c>
      <c r="F8" t="s">
        <v>186</v>
      </c>
      <c r="H8" t="s">
        <v>182</v>
      </c>
      <c r="I8" t="s">
        <v>9</v>
      </c>
      <c r="J8" t="s">
        <v>185</v>
      </c>
      <c r="K8" s="11" t="s">
        <v>66</v>
      </c>
      <c r="L8" t="s">
        <v>94</v>
      </c>
      <c r="M8" t="s">
        <v>9</v>
      </c>
      <c r="N8" t="s">
        <v>187</v>
      </c>
      <c r="O8" s="11" t="s">
        <v>66</v>
      </c>
      <c r="P8" t="s">
        <v>174</v>
      </c>
      <c r="Q8" t="s">
        <v>9</v>
      </c>
    </row>
    <row r="9" spans="1:17" x14ac:dyDescent="0.2">
      <c r="A9" t="s">
        <v>174</v>
      </c>
      <c r="B9" t="s">
        <v>9</v>
      </c>
      <c r="D9" t="s">
        <v>180</v>
      </c>
      <c r="E9" t="s">
        <v>172</v>
      </c>
      <c r="F9" t="s">
        <v>188</v>
      </c>
      <c r="G9" s="11" t="s">
        <v>66</v>
      </c>
      <c r="H9" t="s">
        <v>94</v>
      </c>
      <c r="I9" t="s">
        <v>9</v>
      </c>
      <c r="J9" t="s">
        <v>187</v>
      </c>
      <c r="L9" t="s">
        <v>125</v>
      </c>
      <c r="M9" t="s">
        <v>9</v>
      </c>
      <c r="N9" t="s">
        <v>189</v>
      </c>
      <c r="O9" s="11" t="s">
        <v>66</v>
      </c>
      <c r="P9" t="s">
        <v>190</v>
      </c>
      <c r="Q9" t="s">
        <v>9</v>
      </c>
    </row>
    <row r="10" spans="1:17" x14ac:dyDescent="0.2">
      <c r="A10" t="s">
        <v>191</v>
      </c>
      <c r="B10" t="s">
        <v>9</v>
      </c>
      <c r="D10" t="s">
        <v>125</v>
      </c>
      <c r="E10" t="s">
        <v>192</v>
      </c>
      <c r="F10" t="s">
        <v>193</v>
      </c>
      <c r="H10" t="s">
        <v>125</v>
      </c>
      <c r="I10" t="s">
        <v>9</v>
      </c>
      <c r="J10" t="s">
        <v>189</v>
      </c>
      <c r="K10" s="11" t="s">
        <v>66</v>
      </c>
      <c r="L10" t="s">
        <v>89</v>
      </c>
      <c r="M10" t="s">
        <v>133</v>
      </c>
      <c r="N10" t="s">
        <v>184</v>
      </c>
    </row>
    <row r="11" spans="1:17" x14ac:dyDescent="0.2">
      <c r="A11" t="s">
        <v>194</v>
      </c>
      <c r="B11" t="s">
        <v>9</v>
      </c>
      <c r="D11" t="s">
        <v>195</v>
      </c>
      <c r="E11" t="s">
        <v>192</v>
      </c>
      <c r="F11" t="s">
        <v>196</v>
      </c>
      <c r="G11" s="11" t="s">
        <v>66</v>
      </c>
      <c r="H11" t="s">
        <v>67</v>
      </c>
      <c r="I11" t="s">
        <v>70</v>
      </c>
      <c r="J11" t="s">
        <v>197</v>
      </c>
      <c r="K11" s="11" t="s">
        <v>66</v>
      </c>
      <c r="L11" t="s">
        <v>67</v>
      </c>
      <c r="M11" t="s">
        <v>72</v>
      </c>
      <c r="N11" t="s">
        <v>198</v>
      </c>
    </row>
    <row r="12" spans="1:17" x14ac:dyDescent="0.2">
      <c r="A12" t="s">
        <v>67</v>
      </c>
      <c r="B12" t="s">
        <v>9</v>
      </c>
      <c r="C12" s="11" t="s">
        <v>66</v>
      </c>
      <c r="D12" t="s">
        <v>190</v>
      </c>
      <c r="E12" t="s">
        <v>164</v>
      </c>
      <c r="F12" t="s">
        <v>199</v>
      </c>
      <c r="H12" t="s">
        <v>195</v>
      </c>
      <c r="I12" t="s">
        <v>9</v>
      </c>
      <c r="J12" t="s">
        <v>200</v>
      </c>
      <c r="K12" s="11" t="s">
        <v>66</v>
      </c>
      <c r="L12" t="s">
        <v>190</v>
      </c>
      <c r="M12" t="s">
        <v>201</v>
      </c>
      <c r="N12" t="s">
        <v>202</v>
      </c>
    </row>
    <row r="13" spans="1:17" x14ac:dyDescent="0.2">
      <c r="A13" t="s">
        <v>114</v>
      </c>
      <c r="B13" t="s">
        <v>9</v>
      </c>
      <c r="C13" s="11" t="s">
        <v>66</v>
      </c>
      <c r="D13" t="s">
        <v>67</v>
      </c>
      <c r="E13" t="s">
        <v>164</v>
      </c>
      <c r="F13" t="s">
        <v>203</v>
      </c>
      <c r="G13" s="11" t="s">
        <v>66</v>
      </c>
      <c r="H13" t="s">
        <v>190</v>
      </c>
      <c r="I13" t="s">
        <v>9</v>
      </c>
      <c r="J13" t="s">
        <v>202</v>
      </c>
      <c r="L13" t="s">
        <v>195</v>
      </c>
      <c r="M13" t="s">
        <v>9</v>
      </c>
      <c r="N13" t="s">
        <v>200</v>
      </c>
    </row>
    <row r="14" spans="1:17" x14ac:dyDescent="0.2">
      <c r="A14" t="s">
        <v>94</v>
      </c>
      <c r="B14" t="s">
        <v>9</v>
      </c>
      <c r="D14" t="s">
        <v>204</v>
      </c>
      <c r="E14" t="s">
        <v>172</v>
      </c>
      <c r="F14" t="s">
        <v>205</v>
      </c>
      <c r="H14" t="s">
        <v>206</v>
      </c>
      <c r="I14" t="s">
        <v>9</v>
      </c>
      <c r="J14" t="s">
        <v>207</v>
      </c>
      <c r="L14" t="s">
        <v>206</v>
      </c>
      <c r="M14" t="s">
        <v>9</v>
      </c>
      <c r="N14" t="s">
        <v>207</v>
      </c>
    </row>
    <row r="15" spans="1:17" x14ac:dyDescent="0.2">
      <c r="A15" t="s">
        <v>78</v>
      </c>
      <c r="B15" t="s">
        <v>9</v>
      </c>
      <c r="D15" t="s">
        <v>208</v>
      </c>
      <c r="E15" t="s">
        <v>209</v>
      </c>
      <c r="F15" t="s">
        <v>210</v>
      </c>
      <c r="H15" t="s">
        <v>208</v>
      </c>
      <c r="I15" t="s">
        <v>9</v>
      </c>
      <c r="J15" t="s">
        <v>211</v>
      </c>
      <c r="L15" t="s">
        <v>208</v>
      </c>
      <c r="M15" t="s">
        <v>9</v>
      </c>
      <c r="N15" t="s">
        <v>211</v>
      </c>
    </row>
    <row r="16" spans="1:17" x14ac:dyDescent="0.2">
      <c r="A16" t="s">
        <v>115</v>
      </c>
      <c r="B16" t="s">
        <v>9</v>
      </c>
      <c r="D16" t="s">
        <v>206</v>
      </c>
      <c r="E16" t="s">
        <v>172</v>
      </c>
      <c r="F16" t="s">
        <v>212</v>
      </c>
      <c r="H16" t="s">
        <v>204</v>
      </c>
      <c r="I16" t="s">
        <v>9</v>
      </c>
      <c r="J16" t="s">
        <v>213</v>
      </c>
      <c r="L16" t="s">
        <v>171</v>
      </c>
      <c r="M16" t="s">
        <v>214</v>
      </c>
      <c r="N16" t="s">
        <v>215</v>
      </c>
    </row>
    <row r="17" spans="1:14" x14ac:dyDescent="0.2">
      <c r="A17" t="s">
        <v>216</v>
      </c>
      <c r="B17" t="s">
        <v>9</v>
      </c>
      <c r="D17" t="s">
        <v>171</v>
      </c>
      <c r="E17" t="s">
        <v>164</v>
      </c>
      <c r="F17" t="s">
        <v>217</v>
      </c>
      <c r="H17" t="s">
        <v>171</v>
      </c>
      <c r="I17" t="s">
        <v>9</v>
      </c>
      <c r="J17" t="s">
        <v>215</v>
      </c>
      <c r="L17" t="s">
        <v>204</v>
      </c>
      <c r="M17" t="s">
        <v>9</v>
      </c>
      <c r="N17" t="s">
        <v>213</v>
      </c>
    </row>
    <row r="18" spans="1:14" x14ac:dyDescent="0.2">
      <c r="A18" t="s">
        <v>148</v>
      </c>
      <c r="B18" t="s">
        <v>9</v>
      </c>
      <c r="C18" s="11" t="s">
        <v>66</v>
      </c>
      <c r="D18" t="s">
        <v>84</v>
      </c>
      <c r="E18" t="s">
        <v>164</v>
      </c>
      <c r="F18" t="s">
        <v>218</v>
      </c>
      <c r="G18" s="11" t="s">
        <v>66</v>
      </c>
      <c r="H18" t="s">
        <v>84</v>
      </c>
      <c r="I18" t="s">
        <v>9</v>
      </c>
      <c r="J18" t="s">
        <v>219</v>
      </c>
      <c r="K18" s="11" t="s">
        <v>66</v>
      </c>
      <c r="L18" t="s">
        <v>84</v>
      </c>
      <c r="M18" t="s">
        <v>124</v>
      </c>
      <c r="N18" t="s">
        <v>219</v>
      </c>
    </row>
    <row r="19" spans="1:14" x14ac:dyDescent="0.2">
      <c r="A19" t="s">
        <v>190</v>
      </c>
      <c r="B19" t="s">
        <v>9</v>
      </c>
      <c r="D19" t="s">
        <v>118</v>
      </c>
      <c r="E19" t="s">
        <v>192</v>
      </c>
      <c r="F19" t="s">
        <v>220</v>
      </c>
      <c r="H19" t="s">
        <v>118</v>
      </c>
      <c r="I19" t="s">
        <v>9</v>
      </c>
      <c r="J19" t="s">
        <v>221</v>
      </c>
      <c r="L19" t="s">
        <v>118</v>
      </c>
      <c r="M19" t="s">
        <v>9</v>
      </c>
      <c r="N19" t="s">
        <v>221</v>
      </c>
    </row>
    <row r="20" spans="1:14" x14ac:dyDescent="0.2">
      <c r="A20" t="s">
        <v>222</v>
      </c>
      <c r="B20" t="s">
        <v>9</v>
      </c>
    </row>
    <row r="21" spans="1:14" x14ac:dyDescent="0.2">
      <c r="A21" t="s">
        <v>89</v>
      </c>
      <c r="B21" t="s">
        <v>9</v>
      </c>
    </row>
    <row r="22" spans="1:14" x14ac:dyDescent="0.2">
      <c r="A22" t="s">
        <v>74</v>
      </c>
      <c r="B22" t="s">
        <v>9</v>
      </c>
      <c r="H22" s="40" t="s">
        <v>149</v>
      </c>
      <c r="I22" s="41">
        <f>COUNTIF(J1:J16,"*LexicalSubsumptionMatcher*")</f>
        <v>6</v>
      </c>
      <c r="L22" s="42" t="s">
        <v>151</v>
      </c>
      <c r="M22" s="43">
        <f>COUNTIF(N1:N14,"*LexicalEquivalenceMatcher*")</f>
        <v>6</v>
      </c>
    </row>
    <row r="23" spans="1:14" x14ac:dyDescent="0.2">
      <c r="A23" t="s">
        <v>163</v>
      </c>
      <c r="B23" t="s">
        <v>9</v>
      </c>
      <c r="D23" s="42" t="s">
        <v>147</v>
      </c>
      <c r="E23" s="43">
        <f>COUNTIF(F1:F17,"*WordEmbeddingMatcher*")</f>
        <v>7</v>
      </c>
      <c r="H23" s="42" t="s">
        <v>151</v>
      </c>
      <c r="I23" s="43">
        <f>COUNTIF(J1:J15,"*LexicalEquivalenceMatcher*")</f>
        <v>4</v>
      </c>
      <c r="L23" s="40" t="s">
        <v>149</v>
      </c>
      <c r="M23" s="41">
        <f>COUNTIF(N1:N17,"*LexicalSubsumptionMatcher*")</f>
        <v>6</v>
      </c>
    </row>
    <row r="24" spans="1:14" x14ac:dyDescent="0.2">
      <c r="D24" s="40" t="s">
        <v>149</v>
      </c>
      <c r="E24" s="41">
        <f>COUNTIF(F1:F17,"*LexicalSubsumptionMatcher*")</f>
        <v>6</v>
      </c>
      <c r="H24" s="40" t="s">
        <v>145</v>
      </c>
      <c r="I24" s="41">
        <f>COUNTIF(J3:J20,"CompoundMatcher*")</f>
        <v>3</v>
      </c>
      <c r="L24" s="40" t="s">
        <v>145</v>
      </c>
      <c r="M24" s="41">
        <f>COUNTIF(N3:N20,"CompoundMatcher*")</f>
        <v>3</v>
      </c>
    </row>
    <row r="25" spans="1:14" x14ac:dyDescent="0.2">
      <c r="D25" s="40" t="s">
        <v>145</v>
      </c>
      <c r="E25" s="41">
        <f>COUNTIF(F3:F20,"CompoundMatcher*")</f>
        <v>3</v>
      </c>
      <c r="H25" s="42" t="s">
        <v>147</v>
      </c>
      <c r="I25" s="43">
        <f>COUNTIF(J3:J20,"*WordEmbeddingMatcher*")</f>
        <v>1</v>
      </c>
      <c r="L25" s="40" t="s">
        <v>144</v>
      </c>
      <c r="M25" s="41">
        <f>COUNTIF(N5:N20,"*ContextSubsumptionMatcher*")</f>
        <v>1</v>
      </c>
    </row>
    <row r="26" spans="1:14" x14ac:dyDescent="0.2">
      <c r="D26" s="40" t="s">
        <v>144</v>
      </c>
      <c r="E26" s="41">
        <f>COUNTIF(F5:F21,"*ContextSubsumptionMatcher*")</f>
        <v>1</v>
      </c>
      <c r="H26" s="40" t="s">
        <v>144</v>
      </c>
      <c r="I26" s="41">
        <f>COUNTIF(J6:J20,"*ContextSubsumptionMatcher*")</f>
        <v>1</v>
      </c>
      <c r="L26" s="42" t="s">
        <v>147</v>
      </c>
      <c r="M26" s="43">
        <f>COUNTIF(N4:N20,"*WordEmbeddingMatcher*")</f>
        <v>0</v>
      </c>
    </row>
    <row r="27" spans="1:14" x14ac:dyDescent="0.2">
      <c r="D27" s="40" t="s">
        <v>150</v>
      </c>
      <c r="E27" s="41">
        <f>COUNTIF(F2:F19,"*DefinitionSubsumptionMatcher*")</f>
        <v>0</v>
      </c>
      <c r="H27" s="40" t="s">
        <v>150</v>
      </c>
      <c r="I27" s="41">
        <f>COUNTIF(J3:J20,"*DefinitionSubsumptionMatcher*")</f>
        <v>0</v>
      </c>
      <c r="L27" s="40" t="s">
        <v>150</v>
      </c>
      <c r="M27" s="41">
        <f>COUNTIF(N3:N20,"*DefinitionSubsumptionMatcher*")</f>
        <v>0</v>
      </c>
    </row>
    <row r="28" spans="1:14" x14ac:dyDescent="0.2">
      <c r="D28" s="42" t="s">
        <v>151</v>
      </c>
      <c r="E28" s="43">
        <f>COUNTIF(F2:F19,"*LexicalEquivalenceMatcher*")</f>
        <v>0</v>
      </c>
      <c r="H28" s="42" t="s">
        <v>153</v>
      </c>
      <c r="I28" s="43">
        <f>COUNTIF(J2:J19,"*PropertyMatcher*")</f>
        <v>0</v>
      </c>
      <c r="L28" s="42" t="s">
        <v>153</v>
      </c>
      <c r="M28" s="43">
        <f>COUNTIF(N2:N19,"*PropertyMatcher*")</f>
        <v>0</v>
      </c>
    </row>
    <row r="29" spans="1:14" x14ac:dyDescent="0.2">
      <c r="D29" s="42" t="s">
        <v>153</v>
      </c>
      <c r="E29" s="43">
        <f>COUNTIF(F2:F19,"*PropertyMatcher*")</f>
        <v>0</v>
      </c>
      <c r="H29" s="42" t="s">
        <v>155</v>
      </c>
      <c r="I29" s="43">
        <f>COUNTIF(J2:J19,"*DefinitionEquivalenceMatcher*")</f>
        <v>0</v>
      </c>
      <c r="L29" s="42" t="s">
        <v>155</v>
      </c>
      <c r="M29" s="43">
        <f>COUNTIF(N2:N19,"*DefinitionEquivalenceMatcher*")</f>
        <v>0</v>
      </c>
    </row>
    <row r="30" spans="1:14" x14ac:dyDescent="0.2">
      <c r="D30" s="42" t="s">
        <v>155</v>
      </c>
      <c r="E30" s="43">
        <f>COUNTIF(F2:F19,"*DefinitionEquivalenceMatcher*")</f>
        <v>0</v>
      </c>
      <c r="H30" s="42" t="s">
        <v>157</v>
      </c>
      <c r="I30" s="43">
        <f>COUNTIF(J2:J19,"*GraphEquivalenceMatcher*")</f>
        <v>0</v>
      </c>
      <c r="L30" s="42" t="s">
        <v>157</v>
      </c>
      <c r="M30" s="43">
        <f>COUNTIF(N2:N19,"*GraphEquivalenceMatcher*")</f>
        <v>0</v>
      </c>
    </row>
    <row r="31" spans="1:14" x14ac:dyDescent="0.2">
      <c r="D31" s="42" t="s">
        <v>157</v>
      </c>
      <c r="E31" s="43">
        <f>COUNTIF(F2:F19,"*GraphEquivalenceMatcher*")</f>
        <v>0</v>
      </c>
    </row>
    <row r="32" spans="1:14" x14ac:dyDescent="0.2">
      <c r="H32" s="44" t="s">
        <v>158</v>
      </c>
      <c r="I32">
        <f>SUM(I22:I31)</f>
        <v>15</v>
      </c>
      <c r="L32" s="44" t="s">
        <v>158</v>
      </c>
      <c r="M32">
        <f>SUM(M22:M31)</f>
        <v>16</v>
      </c>
    </row>
    <row r="33" spans="4:5" x14ac:dyDescent="0.2">
      <c r="D33" s="44" t="s">
        <v>158</v>
      </c>
      <c r="E33">
        <f>SUM(E23:E32)</f>
        <v>17</v>
      </c>
    </row>
  </sheetData>
  <mergeCells count="5">
    <mergeCell ref="A1:B1"/>
    <mergeCell ref="D1:F1"/>
    <mergeCell ref="H1:J1"/>
    <mergeCell ref="L1:N1"/>
    <mergeCell ref="P1:Q1"/>
  </mergeCells>
  <conditionalFormatting sqref="A2:A23 H2:H19">
    <cfRule type="duplicateValues" dxfId="19" priority="3"/>
  </conditionalFormatting>
  <conditionalFormatting sqref="A2:A23 L2:L19">
    <cfRule type="duplicateValues" dxfId="18" priority="2"/>
  </conditionalFormatting>
  <conditionalFormatting sqref="A2:A23 P2:P9">
    <cfRule type="duplicateValues" dxfId="17" priority="1"/>
  </conditionalFormatting>
  <conditionalFormatting sqref="A2:A23 D2:D20">
    <cfRule type="duplicateValues" dxfId="16" priority="4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A464-B245-404A-9E28-201622BCBB91}">
  <dimension ref="A1:Q32"/>
  <sheetViews>
    <sheetView topLeftCell="I1" workbookViewId="0">
      <selection activeCell="R46" sqref="R46"/>
    </sheetView>
  </sheetViews>
  <sheetFormatPr baseColWidth="10" defaultRowHeight="16" x14ac:dyDescent="0.2"/>
  <cols>
    <col min="1" max="1" width="26.1640625" bestFit="1" customWidth="1"/>
    <col min="3" max="3" width="10.83203125" style="11"/>
    <col min="4" max="4" width="27.1640625" bestFit="1" customWidth="1"/>
    <col min="5" max="5" width="18.83203125" bestFit="1" customWidth="1"/>
    <col min="6" max="6" width="35.1640625" bestFit="1" customWidth="1"/>
    <col min="8" max="8" width="27.1640625" bestFit="1" customWidth="1"/>
    <col min="10" max="10" width="35.33203125" bestFit="1" customWidth="1"/>
    <col min="12" max="12" width="27.1640625" bestFit="1" customWidth="1"/>
    <col min="14" max="14" width="35.33203125" bestFit="1" customWidth="1"/>
    <col min="16" max="16" width="26.1640625" bestFit="1" customWidth="1"/>
  </cols>
  <sheetData>
    <row r="1" spans="1:17" x14ac:dyDescent="0.2">
      <c r="A1" s="39" t="s">
        <v>60</v>
      </c>
      <c r="B1" s="39"/>
      <c r="D1" s="39" t="s">
        <v>61</v>
      </c>
      <c r="E1" s="39"/>
      <c r="F1" s="39"/>
      <c r="H1" s="39" t="s">
        <v>62</v>
      </c>
      <c r="I1" s="39"/>
      <c r="J1" s="39"/>
      <c r="L1" s="39" t="s">
        <v>63</v>
      </c>
      <c r="M1" s="39"/>
      <c r="N1" s="39"/>
      <c r="P1" s="39" t="s">
        <v>64</v>
      </c>
      <c r="Q1" s="39"/>
    </row>
    <row r="2" spans="1:17" x14ac:dyDescent="0.2">
      <c r="A2" t="s">
        <v>163</v>
      </c>
      <c r="B2" t="s">
        <v>9</v>
      </c>
      <c r="C2" s="11" t="s">
        <v>66</v>
      </c>
      <c r="D2" t="s">
        <v>163</v>
      </c>
      <c r="E2" t="s">
        <v>223</v>
      </c>
      <c r="F2" t="s">
        <v>224</v>
      </c>
      <c r="G2" s="11" t="s">
        <v>66</v>
      </c>
      <c r="H2" t="s">
        <v>225</v>
      </c>
      <c r="I2" t="s">
        <v>9</v>
      </c>
      <c r="J2" t="s">
        <v>226</v>
      </c>
      <c r="K2" s="11" t="s">
        <v>66</v>
      </c>
      <c r="L2" t="s">
        <v>225</v>
      </c>
      <c r="M2" t="s">
        <v>9</v>
      </c>
      <c r="N2" t="s">
        <v>226</v>
      </c>
      <c r="O2" s="11" t="s">
        <v>66</v>
      </c>
      <c r="P2" t="s">
        <v>227</v>
      </c>
      <c r="Q2" t="s">
        <v>9</v>
      </c>
    </row>
    <row r="3" spans="1:17" x14ac:dyDescent="0.2">
      <c r="A3" t="s">
        <v>225</v>
      </c>
      <c r="B3" t="s">
        <v>9</v>
      </c>
      <c r="C3" s="11" t="s">
        <v>66</v>
      </c>
      <c r="D3" t="s">
        <v>225</v>
      </c>
      <c r="E3" t="s">
        <v>228</v>
      </c>
      <c r="F3" t="s">
        <v>229</v>
      </c>
      <c r="G3" s="11" t="s">
        <v>66</v>
      </c>
      <c r="H3" t="s">
        <v>163</v>
      </c>
      <c r="I3" t="s">
        <v>9</v>
      </c>
      <c r="J3" t="s">
        <v>230</v>
      </c>
      <c r="K3" s="11" t="s">
        <v>66</v>
      </c>
      <c r="L3" t="s">
        <v>163</v>
      </c>
      <c r="M3" t="s">
        <v>231</v>
      </c>
      <c r="N3" t="s">
        <v>232</v>
      </c>
      <c r="O3" s="11" t="s">
        <v>66</v>
      </c>
      <c r="P3" t="s">
        <v>67</v>
      </c>
      <c r="Q3" t="s">
        <v>9</v>
      </c>
    </row>
    <row r="4" spans="1:17" x14ac:dyDescent="0.2">
      <c r="A4" t="s">
        <v>233</v>
      </c>
      <c r="B4" t="s">
        <v>9</v>
      </c>
      <c r="C4" s="11" t="s">
        <v>66</v>
      </c>
      <c r="D4" t="s">
        <v>234</v>
      </c>
      <c r="E4" t="s">
        <v>228</v>
      </c>
      <c r="F4" t="s">
        <v>235</v>
      </c>
      <c r="G4" s="11" t="s">
        <v>66</v>
      </c>
      <c r="H4" t="s">
        <v>78</v>
      </c>
      <c r="I4" t="s">
        <v>9</v>
      </c>
      <c r="J4" t="s">
        <v>236</v>
      </c>
      <c r="K4" s="11" t="s">
        <v>66</v>
      </c>
      <c r="L4" t="s">
        <v>78</v>
      </c>
      <c r="M4" t="s">
        <v>9</v>
      </c>
      <c r="N4" t="s">
        <v>237</v>
      </c>
      <c r="O4" s="11" t="s">
        <v>66</v>
      </c>
      <c r="P4" t="s">
        <v>163</v>
      </c>
      <c r="Q4" t="s">
        <v>9</v>
      </c>
    </row>
    <row r="5" spans="1:17" x14ac:dyDescent="0.2">
      <c r="A5" t="s">
        <v>238</v>
      </c>
      <c r="B5" t="s">
        <v>9</v>
      </c>
      <c r="C5" s="11" t="s">
        <v>66</v>
      </c>
      <c r="D5" t="s">
        <v>239</v>
      </c>
      <c r="E5" t="s">
        <v>228</v>
      </c>
      <c r="F5" t="s">
        <v>240</v>
      </c>
      <c r="G5" s="11" t="s">
        <v>66</v>
      </c>
      <c r="H5" t="s">
        <v>234</v>
      </c>
      <c r="I5" t="s">
        <v>9</v>
      </c>
      <c r="J5" t="s">
        <v>241</v>
      </c>
      <c r="K5" s="11" t="s">
        <v>66</v>
      </c>
      <c r="L5" t="s">
        <v>234</v>
      </c>
      <c r="M5" t="s">
        <v>9</v>
      </c>
      <c r="N5" t="s">
        <v>241</v>
      </c>
      <c r="O5" s="11" t="s">
        <v>66</v>
      </c>
      <c r="P5" t="s">
        <v>78</v>
      </c>
      <c r="Q5" t="s">
        <v>9</v>
      </c>
    </row>
    <row r="6" spans="1:17" x14ac:dyDescent="0.2">
      <c r="A6" t="s">
        <v>78</v>
      </c>
      <c r="B6" t="s">
        <v>9</v>
      </c>
      <c r="C6" s="11" t="s">
        <v>66</v>
      </c>
      <c r="D6" t="s">
        <v>78</v>
      </c>
      <c r="E6" t="s">
        <v>223</v>
      </c>
      <c r="F6" t="s">
        <v>242</v>
      </c>
      <c r="G6" s="11" t="s">
        <v>66</v>
      </c>
      <c r="H6" t="s">
        <v>239</v>
      </c>
      <c r="I6" t="s">
        <v>9</v>
      </c>
      <c r="J6" t="s">
        <v>243</v>
      </c>
      <c r="K6" s="11" t="s">
        <v>66</v>
      </c>
      <c r="L6" t="s">
        <v>239</v>
      </c>
      <c r="M6" t="s">
        <v>9</v>
      </c>
      <c r="N6" t="s">
        <v>243</v>
      </c>
      <c r="O6" s="11" t="s">
        <v>66</v>
      </c>
      <c r="P6" t="s">
        <v>84</v>
      </c>
      <c r="Q6" t="s">
        <v>9</v>
      </c>
    </row>
    <row r="7" spans="1:17" x14ac:dyDescent="0.2">
      <c r="A7" t="s">
        <v>234</v>
      </c>
      <c r="B7" t="s">
        <v>9</v>
      </c>
      <c r="D7" t="s">
        <v>180</v>
      </c>
      <c r="E7" t="s">
        <v>244</v>
      </c>
      <c r="F7" t="s">
        <v>245</v>
      </c>
      <c r="G7" s="11" t="s">
        <v>66</v>
      </c>
      <c r="H7" t="s">
        <v>246</v>
      </c>
      <c r="I7" t="s">
        <v>9</v>
      </c>
      <c r="J7" t="s">
        <v>247</v>
      </c>
      <c r="K7" s="11" t="s">
        <v>66</v>
      </c>
      <c r="L7" t="s">
        <v>246</v>
      </c>
      <c r="M7" t="s">
        <v>9</v>
      </c>
      <c r="N7" t="s">
        <v>247</v>
      </c>
      <c r="O7" s="11" t="s">
        <v>66</v>
      </c>
      <c r="P7" t="s">
        <v>174</v>
      </c>
      <c r="Q7" t="s">
        <v>9</v>
      </c>
    </row>
    <row r="8" spans="1:17" x14ac:dyDescent="0.2">
      <c r="A8" t="s">
        <v>239</v>
      </c>
      <c r="B8" t="s">
        <v>9</v>
      </c>
      <c r="C8" s="11" t="s">
        <v>66</v>
      </c>
      <c r="D8" t="s">
        <v>174</v>
      </c>
      <c r="E8" t="s">
        <v>223</v>
      </c>
      <c r="F8" t="s">
        <v>248</v>
      </c>
      <c r="G8" s="11" t="s">
        <v>66</v>
      </c>
      <c r="H8" t="s">
        <v>174</v>
      </c>
      <c r="I8" t="s">
        <v>9</v>
      </c>
      <c r="J8" t="s">
        <v>249</v>
      </c>
      <c r="K8" s="11" t="s">
        <v>66</v>
      </c>
      <c r="L8" t="s">
        <v>174</v>
      </c>
      <c r="M8" t="s">
        <v>9</v>
      </c>
      <c r="N8" t="s">
        <v>249</v>
      </c>
      <c r="O8" s="11" t="s">
        <v>66</v>
      </c>
      <c r="P8" t="s">
        <v>190</v>
      </c>
      <c r="Q8" t="s">
        <v>9</v>
      </c>
    </row>
    <row r="9" spans="1:17" x14ac:dyDescent="0.2">
      <c r="A9" t="s">
        <v>174</v>
      </c>
      <c r="B9" t="s">
        <v>9</v>
      </c>
      <c r="C9" s="11" t="s">
        <v>66</v>
      </c>
      <c r="D9" t="s">
        <v>246</v>
      </c>
      <c r="E9" t="s">
        <v>228</v>
      </c>
      <c r="F9" t="s">
        <v>250</v>
      </c>
      <c r="H9" t="s">
        <v>180</v>
      </c>
      <c r="I9" t="s">
        <v>9</v>
      </c>
      <c r="J9" t="s">
        <v>251</v>
      </c>
      <c r="L9" t="s">
        <v>180</v>
      </c>
      <c r="M9" t="s">
        <v>9</v>
      </c>
      <c r="N9" t="s">
        <v>251</v>
      </c>
    </row>
    <row r="10" spans="1:17" x14ac:dyDescent="0.2">
      <c r="A10" t="s">
        <v>246</v>
      </c>
      <c r="B10" t="s">
        <v>9</v>
      </c>
      <c r="C10" s="11" t="s">
        <v>66</v>
      </c>
      <c r="D10" t="s">
        <v>252</v>
      </c>
      <c r="E10" t="s">
        <v>228</v>
      </c>
      <c r="F10" t="s">
        <v>253</v>
      </c>
      <c r="G10" s="11" t="s">
        <v>66</v>
      </c>
      <c r="H10" t="s">
        <v>99</v>
      </c>
      <c r="I10" t="s">
        <v>9</v>
      </c>
      <c r="J10" t="s">
        <v>254</v>
      </c>
      <c r="K10" s="11" t="s">
        <v>66</v>
      </c>
      <c r="L10" t="s">
        <v>67</v>
      </c>
      <c r="M10" t="s">
        <v>231</v>
      </c>
      <c r="N10" t="s">
        <v>255</v>
      </c>
    </row>
    <row r="11" spans="1:17" x14ac:dyDescent="0.2">
      <c r="A11" t="s">
        <v>256</v>
      </c>
      <c r="B11" t="s">
        <v>9</v>
      </c>
      <c r="C11" s="11" t="s">
        <v>66</v>
      </c>
      <c r="D11" t="s">
        <v>99</v>
      </c>
      <c r="E11" t="s">
        <v>257</v>
      </c>
      <c r="F11" t="s">
        <v>258</v>
      </c>
      <c r="G11" s="11" t="s">
        <v>66</v>
      </c>
      <c r="H11" t="s">
        <v>252</v>
      </c>
      <c r="I11" t="s">
        <v>9</v>
      </c>
      <c r="J11" t="s">
        <v>259</v>
      </c>
      <c r="K11" s="11" t="s">
        <v>66</v>
      </c>
      <c r="L11" t="s">
        <v>260</v>
      </c>
      <c r="M11" t="s">
        <v>9</v>
      </c>
      <c r="N11" t="s">
        <v>261</v>
      </c>
    </row>
    <row r="12" spans="1:17" x14ac:dyDescent="0.2">
      <c r="A12" t="s">
        <v>216</v>
      </c>
      <c r="B12" t="s">
        <v>9</v>
      </c>
      <c r="C12" s="11" t="s">
        <v>66</v>
      </c>
      <c r="D12" t="s">
        <v>67</v>
      </c>
      <c r="E12" t="s">
        <v>223</v>
      </c>
      <c r="F12" t="s">
        <v>262</v>
      </c>
      <c r="G12" s="11" t="s">
        <v>66</v>
      </c>
      <c r="H12" t="s">
        <v>263</v>
      </c>
      <c r="I12" t="s">
        <v>9</v>
      </c>
      <c r="J12" t="s">
        <v>264</v>
      </c>
      <c r="K12" s="11" t="s">
        <v>66</v>
      </c>
      <c r="L12" t="s">
        <v>99</v>
      </c>
      <c r="M12" t="s">
        <v>9</v>
      </c>
      <c r="N12" t="s">
        <v>254</v>
      </c>
    </row>
    <row r="13" spans="1:17" x14ac:dyDescent="0.2">
      <c r="A13" t="s">
        <v>190</v>
      </c>
      <c r="B13" t="s">
        <v>9</v>
      </c>
      <c r="C13" s="11" t="s">
        <v>66</v>
      </c>
      <c r="D13" t="s">
        <v>260</v>
      </c>
      <c r="E13" t="s">
        <v>228</v>
      </c>
      <c r="F13" t="s">
        <v>265</v>
      </c>
      <c r="G13" s="11" t="s">
        <v>66</v>
      </c>
      <c r="H13" t="s">
        <v>190</v>
      </c>
      <c r="I13" t="s">
        <v>9</v>
      </c>
      <c r="J13" t="s">
        <v>266</v>
      </c>
      <c r="K13" s="11" t="s">
        <v>66</v>
      </c>
      <c r="L13" t="s">
        <v>252</v>
      </c>
      <c r="M13" t="s">
        <v>9</v>
      </c>
      <c r="N13" t="s">
        <v>259</v>
      </c>
    </row>
    <row r="14" spans="1:17" x14ac:dyDescent="0.2">
      <c r="A14" t="s">
        <v>263</v>
      </c>
      <c r="B14" t="s">
        <v>9</v>
      </c>
      <c r="C14" s="11" t="s">
        <v>66</v>
      </c>
      <c r="D14" t="s">
        <v>263</v>
      </c>
      <c r="E14" t="s">
        <v>228</v>
      </c>
      <c r="F14" t="s">
        <v>267</v>
      </c>
      <c r="G14" s="11" t="s">
        <v>66</v>
      </c>
      <c r="H14" t="s">
        <v>67</v>
      </c>
      <c r="I14" t="s">
        <v>9</v>
      </c>
      <c r="J14" t="s">
        <v>255</v>
      </c>
      <c r="K14" s="11" t="s">
        <v>66</v>
      </c>
      <c r="L14" t="s">
        <v>263</v>
      </c>
      <c r="M14" t="s">
        <v>9</v>
      </c>
      <c r="N14" t="s">
        <v>264</v>
      </c>
    </row>
    <row r="15" spans="1:17" x14ac:dyDescent="0.2">
      <c r="A15" t="s">
        <v>252</v>
      </c>
      <c r="B15" t="s">
        <v>9</v>
      </c>
      <c r="C15" s="11" t="s">
        <v>66</v>
      </c>
      <c r="D15" t="s">
        <v>190</v>
      </c>
      <c r="E15" t="s">
        <v>223</v>
      </c>
      <c r="F15" t="s">
        <v>268</v>
      </c>
      <c r="G15" s="11" t="s">
        <v>66</v>
      </c>
      <c r="H15" t="s">
        <v>260</v>
      </c>
      <c r="I15" t="s">
        <v>9</v>
      </c>
      <c r="J15" t="s">
        <v>261</v>
      </c>
      <c r="K15" s="11" t="s">
        <v>66</v>
      </c>
      <c r="L15" t="s">
        <v>190</v>
      </c>
      <c r="M15" t="s">
        <v>9</v>
      </c>
      <c r="N15" t="s">
        <v>266</v>
      </c>
    </row>
    <row r="16" spans="1:17" x14ac:dyDescent="0.2">
      <c r="A16" t="s">
        <v>99</v>
      </c>
      <c r="B16" t="s">
        <v>9</v>
      </c>
      <c r="C16" s="11" t="s">
        <v>66</v>
      </c>
      <c r="D16" t="s">
        <v>269</v>
      </c>
      <c r="E16" t="s">
        <v>228</v>
      </c>
      <c r="F16" t="s">
        <v>270</v>
      </c>
      <c r="H16" t="s">
        <v>118</v>
      </c>
      <c r="I16" t="s">
        <v>9</v>
      </c>
      <c r="J16" t="s">
        <v>271</v>
      </c>
      <c r="L16" t="s">
        <v>118</v>
      </c>
      <c r="M16" t="s">
        <v>9</v>
      </c>
      <c r="N16" t="s">
        <v>271</v>
      </c>
    </row>
    <row r="17" spans="1:14" x14ac:dyDescent="0.2">
      <c r="A17" t="s">
        <v>67</v>
      </c>
      <c r="B17" t="s">
        <v>9</v>
      </c>
      <c r="D17" t="s">
        <v>118</v>
      </c>
      <c r="E17" t="s">
        <v>272</v>
      </c>
      <c r="F17" t="s">
        <v>273</v>
      </c>
      <c r="G17" s="11" t="s">
        <v>66</v>
      </c>
      <c r="H17" t="s">
        <v>269</v>
      </c>
      <c r="I17" t="s">
        <v>9</v>
      </c>
      <c r="J17" t="s">
        <v>274</v>
      </c>
      <c r="K17" s="11" t="s">
        <v>66</v>
      </c>
      <c r="L17" t="s">
        <v>84</v>
      </c>
      <c r="M17" t="s">
        <v>275</v>
      </c>
      <c r="N17" t="s">
        <v>276</v>
      </c>
    </row>
    <row r="18" spans="1:14" x14ac:dyDescent="0.2">
      <c r="A18" t="s">
        <v>260</v>
      </c>
      <c r="B18" t="s">
        <v>9</v>
      </c>
      <c r="C18" s="11" t="s">
        <v>66</v>
      </c>
      <c r="D18" t="s">
        <v>84</v>
      </c>
      <c r="E18" t="s">
        <v>223</v>
      </c>
      <c r="F18" t="s">
        <v>277</v>
      </c>
      <c r="G18" s="11" t="s">
        <v>66</v>
      </c>
      <c r="H18" t="s">
        <v>84</v>
      </c>
      <c r="I18" t="s">
        <v>9</v>
      </c>
      <c r="J18" t="s">
        <v>278</v>
      </c>
      <c r="K18" s="11" t="s">
        <v>66</v>
      </c>
      <c r="L18" t="s">
        <v>269</v>
      </c>
      <c r="M18" t="s">
        <v>9</v>
      </c>
      <c r="N18" t="s">
        <v>274</v>
      </c>
    </row>
    <row r="19" spans="1:14" x14ac:dyDescent="0.2">
      <c r="A19" t="s">
        <v>279</v>
      </c>
      <c r="B19" t="s">
        <v>9</v>
      </c>
      <c r="C19" s="11" t="s">
        <v>66</v>
      </c>
      <c r="D19" t="s">
        <v>227</v>
      </c>
      <c r="E19" t="s">
        <v>223</v>
      </c>
      <c r="F19" t="s">
        <v>280</v>
      </c>
      <c r="G19" s="11" t="s">
        <v>66</v>
      </c>
      <c r="H19" t="s">
        <v>227</v>
      </c>
      <c r="I19" t="s">
        <v>9</v>
      </c>
      <c r="J19" t="s">
        <v>281</v>
      </c>
      <c r="K19" s="11" t="s">
        <v>66</v>
      </c>
      <c r="L19" t="s">
        <v>227</v>
      </c>
      <c r="M19" t="s">
        <v>282</v>
      </c>
      <c r="N19" t="s">
        <v>283</v>
      </c>
    </row>
    <row r="20" spans="1:14" x14ac:dyDescent="0.2">
      <c r="A20" t="s">
        <v>222</v>
      </c>
      <c r="B20" t="s">
        <v>9</v>
      </c>
    </row>
    <row r="21" spans="1:14" x14ac:dyDescent="0.2">
      <c r="A21" t="s">
        <v>269</v>
      </c>
      <c r="B21" t="s">
        <v>9</v>
      </c>
    </row>
    <row r="22" spans="1:14" x14ac:dyDescent="0.2">
      <c r="A22" t="s">
        <v>84</v>
      </c>
      <c r="B22" t="s">
        <v>9</v>
      </c>
      <c r="D22" s="40" t="s">
        <v>144</v>
      </c>
      <c r="E22" s="41">
        <f>COUNTIF(F2:F19,"*ContextSubsumptionMatcher*")</f>
        <v>8</v>
      </c>
      <c r="H22" s="40" t="s">
        <v>144</v>
      </c>
      <c r="I22" s="41">
        <f>COUNTIF(J2:J19,"*ContextSubsumptionMatcher*")</f>
        <v>8</v>
      </c>
      <c r="L22" s="40" t="s">
        <v>144</v>
      </c>
      <c r="M22" s="41">
        <f>COUNTIF(N2:N19,"*ContextSubsumptionMatcher*")</f>
        <v>8</v>
      </c>
    </row>
    <row r="23" spans="1:14" x14ac:dyDescent="0.2">
      <c r="A23" t="s">
        <v>227</v>
      </c>
      <c r="B23" t="s">
        <v>9</v>
      </c>
      <c r="D23" s="42" t="s">
        <v>147</v>
      </c>
      <c r="E23" s="43">
        <f>COUNTIF(F1:F18,"*WordEmbeddingMatcher*")</f>
        <v>6</v>
      </c>
      <c r="H23" s="42" t="s">
        <v>151</v>
      </c>
      <c r="I23" s="43">
        <f>COUNTIF(J1:J15,"*LexicalEquivalenceMatcher*")</f>
        <v>2</v>
      </c>
      <c r="L23" s="42" t="s">
        <v>155</v>
      </c>
      <c r="M23" s="43">
        <f>COUNTIF(N1:N13,"*DefinitionEquivalenceMatcher*")</f>
        <v>4</v>
      </c>
    </row>
    <row r="24" spans="1:14" x14ac:dyDescent="0.2">
      <c r="D24" s="40" t="s">
        <v>145</v>
      </c>
      <c r="E24" s="41">
        <f>COUNTIF(F3:F20,"CompoundMatcher*")</f>
        <v>1</v>
      </c>
      <c r="H24" s="42" t="s">
        <v>155</v>
      </c>
      <c r="I24" s="43">
        <f>COUNTIF(J1:J14,"*DefinitionEquivalenceMatcher*")</f>
        <v>3</v>
      </c>
      <c r="L24" s="40" t="s">
        <v>145</v>
      </c>
      <c r="M24" s="41">
        <f>COUNTIF(N3:N20,"CompoundMatcher*")</f>
        <v>1</v>
      </c>
    </row>
    <row r="25" spans="1:14" x14ac:dyDescent="0.2">
      <c r="D25" s="40" t="s">
        <v>149</v>
      </c>
      <c r="E25" s="41">
        <f>COUNTIF(F2:F19,"*LexicalSubsumptionMatcher*")</f>
        <v>1</v>
      </c>
      <c r="H25" s="40" t="s">
        <v>145</v>
      </c>
      <c r="I25" s="41">
        <f>COUNTIF(J4:J20,"CompoundMatcher*")</f>
        <v>1</v>
      </c>
      <c r="L25" s="40" t="s">
        <v>149</v>
      </c>
      <c r="M25" s="41">
        <f>COUNTIF(N2:N19,"*LexicalSubsumptionMatcher*")</f>
        <v>1</v>
      </c>
    </row>
    <row r="26" spans="1:14" x14ac:dyDescent="0.2">
      <c r="D26" s="42" t="s">
        <v>151</v>
      </c>
      <c r="E26" s="43">
        <f>COUNTIF(F1:F18,"*LexicalEquivalenceMatcher*")</f>
        <v>1</v>
      </c>
      <c r="H26" s="42" t="s">
        <v>147</v>
      </c>
      <c r="I26" s="43">
        <f>COUNTIF(J4:J20,"*WordEmbeddingMatcher*")</f>
        <v>0</v>
      </c>
      <c r="L26" s="42" t="s">
        <v>151</v>
      </c>
      <c r="M26" s="43">
        <f>COUNTIF(N1:N18,"*LexicalEquivalenceMatcher*")</f>
        <v>1</v>
      </c>
    </row>
    <row r="27" spans="1:14" x14ac:dyDescent="0.2">
      <c r="D27" s="40" t="s">
        <v>150</v>
      </c>
      <c r="E27" s="41">
        <f>COUNTIF(F3:F20,"*DefinitionSubsumptionMatcher*")</f>
        <v>0</v>
      </c>
      <c r="H27" s="40" t="s">
        <v>149</v>
      </c>
      <c r="I27" s="41">
        <f>COUNTIF(J4:J20,"*LexicalSubsumptionMatcher*")</f>
        <v>1</v>
      </c>
      <c r="L27" s="42" t="s">
        <v>147</v>
      </c>
      <c r="M27" s="43">
        <f>COUNTIF(N5:N20,"*WordEmbeddingMatcher*")</f>
        <v>0</v>
      </c>
    </row>
    <row r="28" spans="1:14" x14ac:dyDescent="0.2">
      <c r="D28" s="42" t="s">
        <v>153</v>
      </c>
      <c r="E28" s="43">
        <f>COUNTIF(F2:F19,"*PropertyMatcher*")</f>
        <v>0</v>
      </c>
      <c r="H28" s="40" t="s">
        <v>150</v>
      </c>
      <c r="I28" s="41">
        <f>COUNTIF(J4:J20,"*DefinitionSubsumptionMatcher*")</f>
        <v>0</v>
      </c>
      <c r="L28" s="40" t="s">
        <v>150</v>
      </c>
      <c r="M28" s="41">
        <f>COUNTIF(N4:N20,"*DefinitionSubsumptionMatcher*")</f>
        <v>0</v>
      </c>
    </row>
    <row r="29" spans="1:14" x14ac:dyDescent="0.2">
      <c r="D29" s="42" t="s">
        <v>155</v>
      </c>
      <c r="E29" s="43">
        <f>COUNTIF(F2:F19,"*DefinitionEquivalenceMatcher*")</f>
        <v>0</v>
      </c>
      <c r="H29" s="42" t="s">
        <v>153</v>
      </c>
      <c r="I29" s="43">
        <f>COUNTIF(J3:J20,"*PropertyMatcher*")</f>
        <v>0</v>
      </c>
      <c r="L29" s="42" t="s">
        <v>153</v>
      </c>
      <c r="M29" s="43">
        <f>COUNTIF(N3:N20,"*PropertyMatcher*")</f>
        <v>0</v>
      </c>
    </row>
    <row r="30" spans="1:14" x14ac:dyDescent="0.2">
      <c r="D30" s="42" t="s">
        <v>157</v>
      </c>
      <c r="E30" s="43">
        <f>COUNTIF(F2:F19,"*GraphEquivalenceMatcher*")</f>
        <v>0</v>
      </c>
      <c r="H30" s="42" t="s">
        <v>157</v>
      </c>
      <c r="I30" s="43">
        <f>COUNTIF(J2:J19,"*GraphEquivalenceMatcher*")</f>
        <v>0</v>
      </c>
      <c r="L30" s="42" t="s">
        <v>157</v>
      </c>
      <c r="M30" s="43">
        <f>COUNTIF(N2:N19,"*GraphEquivalenceMatcher*")</f>
        <v>0</v>
      </c>
    </row>
    <row r="32" spans="1:14" x14ac:dyDescent="0.2">
      <c r="D32" s="44" t="s">
        <v>158</v>
      </c>
      <c r="E32">
        <f>SUM(E22:E31)</f>
        <v>17</v>
      </c>
      <c r="H32" s="44" t="s">
        <v>158</v>
      </c>
      <c r="I32">
        <f>SUM(I22:I31)</f>
        <v>15</v>
      </c>
      <c r="L32" s="44" t="s">
        <v>158</v>
      </c>
      <c r="M32">
        <f>SUM(M22:M31)</f>
        <v>15</v>
      </c>
    </row>
  </sheetData>
  <mergeCells count="5">
    <mergeCell ref="A1:B1"/>
    <mergeCell ref="D1:F1"/>
    <mergeCell ref="H1:J1"/>
    <mergeCell ref="L1:N1"/>
    <mergeCell ref="P1:Q1"/>
  </mergeCells>
  <conditionalFormatting sqref="A2:A23 D2:D19">
    <cfRule type="duplicateValues" dxfId="15" priority="4"/>
  </conditionalFormatting>
  <conditionalFormatting sqref="A2:A23 H2:H19">
    <cfRule type="duplicateValues" dxfId="14" priority="3"/>
  </conditionalFormatting>
  <conditionalFormatting sqref="A2:A23 L2:L19">
    <cfRule type="duplicateValues" dxfId="13" priority="2"/>
  </conditionalFormatting>
  <conditionalFormatting sqref="A2:A23 P2:P8">
    <cfRule type="duplicateValues" dxfId="12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Profile Weight</vt:lpstr>
      <vt:lpstr>Cut Threshold</vt:lpstr>
      <vt:lpstr>Average Aggregation</vt:lpstr>
      <vt:lpstr>Majority Vote</vt:lpstr>
      <vt:lpstr>OAEI2011 Charts (Combination)</vt:lpstr>
      <vt:lpstr>OAEI2011 EQ and SUB Only</vt:lpstr>
      <vt:lpstr>301302_ALIGNMENT_ANALYSIS</vt:lpstr>
      <vt:lpstr>301303_ALIGNMENT_ANALYSIS</vt:lpstr>
      <vt:lpstr>301304_ALIGNMENT_ANALYSIS</vt:lpstr>
      <vt:lpstr>302303_ALIGNMENT_ANALYSIS</vt:lpstr>
      <vt:lpstr>302304_ALIGNMENT_ANALYSIS</vt:lpstr>
      <vt:lpstr>303304_ALIGNMENT_ANALYSIS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Audun Vennesland</dc:creator>
  <cp:lastModifiedBy>Audun Vennesland</cp:lastModifiedBy>
  <dcterms:created xsi:type="dcterms:W3CDTF">2019-04-28T09:56:39Z</dcterms:created>
  <dcterms:modified xsi:type="dcterms:W3CDTF">2019-07-08T05:33:49Z</dcterms:modified>
</cp:coreProperties>
</file>