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S191bs07\dtk\DTK\CEO\Marketing\13. TMM Report\2018\KAMA_data\"/>
    </mc:Choice>
  </mc:AlternateContent>
  <bookViews>
    <workbookView xWindow="240" yWindow="420" windowWidth="10010" windowHeight="3380" tabRatio="574"/>
  </bookViews>
  <sheets>
    <sheet name="DB" sheetId="2" r:id="rId1"/>
    <sheet name="Total market(pv)" sheetId="14" r:id="rId2"/>
    <sheet name="DB (0)" sheetId="13" state="hidden" r:id="rId3"/>
    <sheet name="Brand (pv)" sheetId="28" r:id="rId4"/>
    <sheet name="Segment(pv)" sheetId="23" r:id="rId5"/>
    <sheet name="Report" sheetId="22" state="hidden" r:id="rId6"/>
    <sheet name="Summary(Chart)" sheetId="27" state="hidden" r:id="rId7"/>
    <sheet name="Segment" sheetId="26" state="hidden" r:id="rId8"/>
  </sheets>
  <definedNames>
    <definedName name="_xlnm._FilterDatabase" localSheetId="0" hidden="1">DB!$B$3:$S$71</definedName>
    <definedName name="AA" hidden="1">{"'7-2지역별'!$A$1:$R$44"}</definedName>
    <definedName name="CUR3MTH">6</definedName>
    <definedName name="CUR3MTH_CHG">8</definedName>
    <definedName name="CURCYTD">9</definedName>
    <definedName name="CURMTH">1</definedName>
    <definedName name="CURMYTD">12</definedName>
    <definedName name="CYTD_CHG">11</definedName>
    <definedName name="_xlnm.Database" localSheetId="3">#REF!</definedName>
    <definedName name="_xlnm.Database" localSheetId="2">#REF!</definedName>
    <definedName name="_xlnm.Database" localSheetId="4">#REF!</definedName>
    <definedName name="_xlnm.Database">#REF!</definedName>
    <definedName name="HTML_CodePage" hidden="1">949</definedName>
    <definedName name="HTML_Control" hidden="1">{"'7-2지역별'!$A$1:$R$44"}</definedName>
    <definedName name="HTML_Description" hidden="1">""</definedName>
    <definedName name="HTML_Email" hidden="1">""</definedName>
    <definedName name="HTML_Header" hidden="1">"7-2지역별"</definedName>
    <definedName name="HTML_LastUpdate" hidden="1">"98-11-28"</definedName>
    <definedName name="HTML_LineAfter" hidden="1">FALSE</definedName>
    <definedName name="HTML_LineBefore" hidden="1">FALSE</definedName>
    <definedName name="HTML_Name" hidden="1">"서준호"</definedName>
    <definedName name="HTML_OBDlg2" hidden="1">TRUE</definedName>
    <definedName name="HTML_OBDlg4" hidden="1">TRUE</definedName>
    <definedName name="HTML_OS" hidden="1">0</definedName>
    <definedName name="HTML_PathFile" hidden="1">"C:\My Documents\981151"</definedName>
    <definedName name="HTML_Title" hidden="1">"월보"</definedName>
    <definedName name="MYTD_CHG">14</definedName>
    <definedName name="PC_PROD" localSheetId="3">#REF!</definedName>
    <definedName name="PC_PROD" localSheetId="2">#REF!</definedName>
    <definedName name="PC_PROD" localSheetId="4">#REF!</definedName>
    <definedName name="PC_PROD">#REF!</definedName>
    <definedName name="po" localSheetId="3">#REF!</definedName>
    <definedName name="po">#REF!</definedName>
    <definedName name="PRIMTH">2</definedName>
    <definedName name="PRIMTH_CHG">4</definedName>
    <definedName name="_xlnm.Print_Area" localSheetId="6">'Summary(Chart)'!$A$1:$T$60</definedName>
    <definedName name="YRA3MTH">7</definedName>
    <definedName name="YRA3MTH_CHG">8</definedName>
    <definedName name="YRACYTD">10</definedName>
    <definedName name="YRAMTH">3</definedName>
    <definedName name="YRAMTH_CHG">5</definedName>
    <definedName name="YRAMYTD">13</definedName>
    <definedName name="수급추이" hidden="1">{"'7-2지역별'!$A$1:$R$44"}</definedName>
    <definedName name="수입3" hidden="1">{"'7-2지역별'!$A$1:$R$44"}</definedName>
    <definedName name="수출순위" hidden="1">{"'7-2지역별'!$A$1:$R$44"}</definedName>
    <definedName name="해외생산1" hidden="1">{"'7-2지역별'!$A$1:$R$44"}</definedName>
    <definedName name="해외주요국생산" localSheetId="3">#REF!</definedName>
    <definedName name="해외주요국생산" localSheetId="2">#REF!</definedName>
    <definedName name="해외주요국생산" localSheetId="4">#REF!</definedName>
    <definedName name="해외주요국생산">#REF!</definedName>
  </definedNames>
  <calcPr calcId="152511"/>
  <pivotCaches>
    <pivotCache cacheId="0" r:id="rId9"/>
  </pivotCaches>
</workbook>
</file>

<file path=xl/calcChain.xml><?xml version="1.0" encoding="utf-8"?>
<calcChain xmlns="http://schemas.openxmlformats.org/spreadsheetml/2006/main">
  <c r="F37" i="2" l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O10" i="27" l="1"/>
  <c r="P10" i="27" l="1"/>
  <c r="N10" i="27" l="1"/>
  <c r="D37" i="27" l="1"/>
  <c r="M10" i="27" l="1"/>
  <c r="L10" i="27" l="1"/>
  <c r="K10" i="27" l="1"/>
  <c r="J10" i="27" l="1"/>
  <c r="E38" i="27"/>
  <c r="E39" i="27"/>
  <c r="E40" i="27"/>
  <c r="E41" i="27"/>
  <c r="Q11" i="27" l="1"/>
  <c r="F38" i="27" s="1"/>
  <c r="Q12" i="27"/>
  <c r="Q14" i="27"/>
  <c r="Q13" i="27"/>
  <c r="E42" i="27"/>
  <c r="F39" i="27" l="1"/>
  <c r="G39" i="27" s="1"/>
  <c r="F40" i="27"/>
  <c r="G40" i="27" s="1"/>
  <c r="F41" i="27"/>
  <c r="G41" i="27" s="1"/>
  <c r="G38" i="27"/>
  <c r="F42" i="27" l="1"/>
  <c r="G42" i="27" s="1"/>
  <c r="K5" i="27"/>
  <c r="K16" i="27" s="1"/>
  <c r="L5" i="27"/>
  <c r="L16" i="27" s="1"/>
  <c r="M5" i="27"/>
  <c r="M16" i="27" s="1"/>
  <c r="N5" i="27"/>
  <c r="N16" i="27" s="1"/>
  <c r="O5" i="27"/>
  <c r="O16" i="27" s="1"/>
  <c r="P5" i="27"/>
  <c r="P16" i="27" s="1"/>
  <c r="H5" i="27" l="1"/>
  <c r="G10" i="27"/>
  <c r="J5" i="27"/>
  <c r="J16" i="27" s="1"/>
  <c r="H10" i="27"/>
  <c r="E10" i="27"/>
  <c r="I10" i="27"/>
  <c r="F10" i="27"/>
  <c r="Q9" i="27"/>
  <c r="Q8" i="27"/>
  <c r="Q6" i="27"/>
  <c r="F5" i="27"/>
  <c r="G5" i="27"/>
  <c r="E5" i="27"/>
  <c r="I5" i="27"/>
  <c r="Q7" i="27"/>
  <c r="AH19" i="26"/>
  <c r="AH15" i="26"/>
  <c r="Q11" i="26"/>
  <c r="Q19" i="26"/>
  <c r="Q15" i="26"/>
  <c r="Q14" i="26"/>
  <c r="Q8" i="26"/>
  <c r="G16" i="27" l="1"/>
  <c r="Q10" i="27"/>
  <c r="R11" i="27" s="1"/>
  <c r="H16" i="27"/>
  <c r="F16" i="27"/>
  <c r="I16" i="27"/>
  <c r="E16" i="27"/>
  <c r="Q5" i="27"/>
  <c r="R5" i="27" s="1"/>
  <c r="S5" i="27" s="1"/>
  <c r="J16" i="26"/>
  <c r="AA17" i="26" s="1"/>
  <c r="M16" i="26"/>
  <c r="AD17" i="26" s="1"/>
  <c r="C34" i="22"/>
  <c r="D34" i="22"/>
  <c r="F17" i="26" s="1"/>
  <c r="E34" i="22"/>
  <c r="F34" i="22"/>
  <c r="G34" i="22"/>
  <c r="I17" i="26" s="1"/>
  <c r="I16" i="26" s="1"/>
  <c r="H34" i="22"/>
  <c r="I34" i="22"/>
  <c r="K16" i="26" s="1"/>
  <c r="AB16" i="26" s="1"/>
  <c r="J34" i="22"/>
  <c r="L16" i="26" s="1"/>
  <c r="AC18" i="26" s="1"/>
  <c r="K34" i="22"/>
  <c r="L34" i="22"/>
  <c r="N16" i="26" s="1"/>
  <c r="M34" i="22"/>
  <c r="N34" i="22"/>
  <c r="P16" i="26" s="1"/>
  <c r="C26" i="22"/>
  <c r="D26" i="22"/>
  <c r="E26" i="22"/>
  <c r="F26" i="22"/>
  <c r="G26" i="22"/>
  <c r="H26" i="22"/>
  <c r="I26" i="22"/>
  <c r="J26" i="22"/>
  <c r="K26" i="22"/>
  <c r="L26" i="22"/>
  <c r="M26" i="22"/>
  <c r="N26" i="22"/>
  <c r="C27" i="22"/>
  <c r="D27" i="22"/>
  <c r="F13" i="26" s="1"/>
  <c r="F12" i="26" s="1"/>
  <c r="V13" i="26" s="1"/>
  <c r="E27" i="22"/>
  <c r="G13" i="26" s="1"/>
  <c r="G12" i="26" s="1"/>
  <c r="F27" i="22"/>
  <c r="G27" i="22"/>
  <c r="H27" i="22"/>
  <c r="J12" i="26" s="1"/>
  <c r="AA13" i="26" s="1"/>
  <c r="I27" i="22"/>
  <c r="K12" i="26" s="1"/>
  <c r="J27" i="22"/>
  <c r="L12" i="26" s="1"/>
  <c r="AC12" i="26" s="1"/>
  <c r="K27" i="22"/>
  <c r="M12" i="26" s="1"/>
  <c r="L27" i="22"/>
  <c r="N12" i="26" s="1"/>
  <c r="AE13" i="26" s="1"/>
  <c r="M27" i="22"/>
  <c r="N27" i="22"/>
  <c r="C20" i="22"/>
  <c r="D20" i="22"/>
  <c r="F10" i="26" s="1"/>
  <c r="F9" i="26" s="1"/>
  <c r="E20" i="22"/>
  <c r="F20" i="22"/>
  <c r="G20" i="22"/>
  <c r="H20" i="22"/>
  <c r="J9" i="26" s="1"/>
  <c r="AA10" i="26" s="1"/>
  <c r="I20" i="22"/>
  <c r="K9" i="26" s="1"/>
  <c r="AB9" i="26" s="1"/>
  <c r="J20" i="22"/>
  <c r="L9" i="26" s="1"/>
  <c r="AC9" i="26" s="1"/>
  <c r="K20" i="22"/>
  <c r="M9" i="26" s="1"/>
  <c r="AD9" i="26" s="1"/>
  <c r="L20" i="22"/>
  <c r="M20" i="22"/>
  <c r="O9" i="26" s="1"/>
  <c r="N20" i="22"/>
  <c r="P9" i="26" s="1"/>
  <c r="AG9" i="26" s="1"/>
  <c r="C13" i="22"/>
  <c r="E7" i="26" s="1"/>
  <c r="E6" i="26" s="1"/>
  <c r="U6" i="26" s="1"/>
  <c r="D13" i="22"/>
  <c r="F7" i="26" s="1"/>
  <c r="F6" i="26" s="1"/>
  <c r="V8" i="26" s="1"/>
  <c r="E13" i="22"/>
  <c r="F13" i="22"/>
  <c r="G13" i="22"/>
  <c r="H13" i="22"/>
  <c r="J6" i="26" s="1"/>
  <c r="AA8" i="26" s="1"/>
  <c r="I13" i="22"/>
  <c r="K6" i="26" s="1"/>
  <c r="AB8" i="26" s="1"/>
  <c r="J13" i="22"/>
  <c r="L6" i="26" s="1"/>
  <c r="AC6" i="26" s="1"/>
  <c r="K13" i="22"/>
  <c r="M6" i="26" s="1"/>
  <c r="AD6" i="26" s="1"/>
  <c r="L13" i="22"/>
  <c r="N6" i="26" s="1"/>
  <c r="AE8" i="26" s="1"/>
  <c r="M13" i="22"/>
  <c r="O6" i="26" s="1"/>
  <c r="AF8" i="26" s="1"/>
  <c r="N13" i="22"/>
  <c r="P6" i="26" s="1"/>
  <c r="AG6" i="26" s="1"/>
  <c r="G35" i="22"/>
  <c r="D35" i="22"/>
  <c r="E28" i="22"/>
  <c r="G7" i="22"/>
  <c r="F7" i="22"/>
  <c r="E7" i="22"/>
  <c r="D7" i="22"/>
  <c r="C7" i="22"/>
  <c r="C14" i="22" l="1"/>
  <c r="D14" i="22"/>
  <c r="R6" i="27"/>
  <c r="S6" i="27" s="1"/>
  <c r="R7" i="27"/>
  <c r="S7" i="27" s="1"/>
  <c r="R10" i="27"/>
  <c r="S10" i="27" s="1"/>
  <c r="R13" i="27"/>
  <c r="R14" i="27"/>
  <c r="R12" i="27"/>
  <c r="R9" i="27"/>
  <c r="S9" i="27" s="1"/>
  <c r="R8" i="27"/>
  <c r="S8" i="27" s="1"/>
  <c r="V6" i="26"/>
  <c r="U8" i="26"/>
  <c r="AC13" i="26"/>
  <c r="AC7" i="26"/>
  <c r="AC11" i="26"/>
  <c r="V10" i="26"/>
  <c r="AA6" i="26"/>
  <c r="AC17" i="26"/>
  <c r="U7" i="26"/>
  <c r="AG8" i="26"/>
  <c r="AC8" i="26"/>
  <c r="E14" i="22"/>
  <c r="G7" i="26"/>
  <c r="E21" i="22"/>
  <c r="G10" i="26"/>
  <c r="G9" i="26" s="1"/>
  <c r="W9" i="26" s="1"/>
  <c r="O12" i="26"/>
  <c r="AF13" i="26" s="1"/>
  <c r="O16" i="26"/>
  <c r="AF17" i="26" s="1"/>
  <c r="E35" i="22"/>
  <c r="G17" i="26"/>
  <c r="G16" i="26" s="1"/>
  <c r="W16" i="26" s="1"/>
  <c r="AB13" i="26"/>
  <c r="V7" i="26"/>
  <c r="AE6" i="26"/>
  <c r="AA7" i="26"/>
  <c r="AB18" i="26"/>
  <c r="AB6" i="26"/>
  <c r="D28" i="22"/>
  <c r="F14" i="22"/>
  <c r="H7" i="26"/>
  <c r="F21" i="22"/>
  <c r="H10" i="26"/>
  <c r="P12" i="26"/>
  <c r="F28" i="22"/>
  <c r="H13" i="26"/>
  <c r="AG18" i="26"/>
  <c r="AG16" i="26"/>
  <c r="F35" i="22"/>
  <c r="H17" i="26"/>
  <c r="AB7" i="26"/>
  <c r="AD10" i="26"/>
  <c r="AF7" i="26"/>
  <c r="AD8" i="26"/>
  <c r="AD11" i="26"/>
  <c r="F16" i="26"/>
  <c r="V16" i="26" s="1"/>
  <c r="N9" i="26"/>
  <c r="AE10" i="26" s="1"/>
  <c r="AC14" i="26"/>
  <c r="AG11" i="26"/>
  <c r="AB11" i="26"/>
  <c r="AG17" i="26"/>
  <c r="AF10" i="26"/>
  <c r="AF9" i="26"/>
  <c r="AF11" i="26"/>
  <c r="AB12" i="26"/>
  <c r="AB14" i="26"/>
  <c r="AF6" i="26"/>
  <c r="AE17" i="26"/>
  <c r="AB10" i="26"/>
  <c r="D21" i="22"/>
  <c r="G14" i="22"/>
  <c r="I7" i="26"/>
  <c r="G21" i="22"/>
  <c r="I10" i="26"/>
  <c r="C21" i="22"/>
  <c r="E10" i="26"/>
  <c r="G28" i="22"/>
  <c r="I13" i="26"/>
  <c r="C28" i="22"/>
  <c r="E13" i="26"/>
  <c r="C35" i="22"/>
  <c r="E17" i="26"/>
  <c r="AG7" i="26"/>
  <c r="AD7" i="26"/>
  <c r="AE7" i="26"/>
  <c r="AC16" i="26"/>
  <c r="AB17" i="26"/>
  <c r="AC10" i="26"/>
  <c r="AG10" i="26"/>
  <c r="Y18" i="26"/>
  <c r="Y16" i="26"/>
  <c r="AD12" i="26"/>
  <c r="AD14" i="26"/>
  <c r="AA16" i="26"/>
  <c r="AA18" i="26"/>
  <c r="V14" i="26"/>
  <c r="V12" i="26"/>
  <c r="AE14" i="26"/>
  <c r="AE12" i="26"/>
  <c r="AA11" i="26"/>
  <c r="AA9" i="26"/>
  <c r="W14" i="26"/>
  <c r="W13" i="26"/>
  <c r="W12" i="26"/>
  <c r="AD18" i="26"/>
  <c r="AD16" i="26"/>
  <c r="Y17" i="26"/>
  <c r="AD13" i="26"/>
  <c r="AE16" i="26"/>
  <c r="AE18" i="26"/>
  <c r="AA14" i="26"/>
  <c r="AA12" i="26"/>
  <c r="V11" i="26"/>
  <c r="V9" i="26"/>
  <c r="S12" i="27" l="1"/>
  <c r="S11" i="27"/>
  <c r="S14" i="27"/>
  <c r="S13" i="27"/>
  <c r="W17" i="26"/>
  <c r="W11" i="26"/>
  <c r="Q7" i="26"/>
  <c r="V18" i="26"/>
  <c r="W18" i="26"/>
  <c r="V17" i="26"/>
  <c r="AE11" i="26"/>
  <c r="W10" i="26"/>
  <c r="H12" i="26"/>
  <c r="X13" i="26" s="1"/>
  <c r="H9" i="26"/>
  <c r="Q17" i="26"/>
  <c r="E16" i="26"/>
  <c r="I12" i="26"/>
  <c r="Y13" i="26" s="1"/>
  <c r="AE9" i="26"/>
  <c r="E12" i="26"/>
  <c r="Q13" i="26"/>
  <c r="E9" i="26"/>
  <c r="Q10" i="26"/>
  <c r="I6" i="26"/>
  <c r="Y7" i="26" s="1"/>
  <c r="AG12" i="26"/>
  <c r="AG14" i="26"/>
  <c r="G6" i="26"/>
  <c r="W7" i="26" s="1"/>
  <c r="H16" i="26"/>
  <c r="X17" i="26" s="1"/>
  <c r="AF14" i="26"/>
  <c r="AF12" i="26"/>
  <c r="I9" i="26"/>
  <c r="Y10" i="26" s="1"/>
  <c r="AG13" i="26"/>
  <c r="H6" i="26"/>
  <c r="AF16" i="26"/>
  <c r="AF18" i="26"/>
  <c r="X6" i="26" l="1"/>
  <c r="X8" i="26"/>
  <c r="U9" i="26"/>
  <c r="U11" i="26"/>
  <c r="Q9" i="26"/>
  <c r="W8" i="26"/>
  <c r="W6" i="26"/>
  <c r="Q6" i="26"/>
  <c r="Y6" i="26"/>
  <c r="Y8" i="26"/>
  <c r="X12" i="26"/>
  <c r="X14" i="26"/>
  <c r="X7" i="26"/>
  <c r="Y11" i="26"/>
  <c r="Y9" i="26"/>
  <c r="X18" i="26"/>
  <c r="X16" i="26"/>
  <c r="X9" i="26"/>
  <c r="X11" i="26"/>
  <c r="U16" i="26"/>
  <c r="U18" i="26"/>
  <c r="Q16" i="26"/>
  <c r="AH17" i="26" s="1"/>
  <c r="U17" i="26"/>
  <c r="U10" i="26"/>
  <c r="U12" i="26"/>
  <c r="Q12" i="26"/>
  <c r="U13" i="26"/>
  <c r="U14" i="26"/>
  <c r="Y12" i="26"/>
  <c r="Y14" i="26"/>
  <c r="X10" i="26"/>
  <c r="AH6" i="26" l="1"/>
  <c r="AH8" i="26"/>
  <c r="AH7" i="26"/>
  <c r="AH12" i="26"/>
  <c r="AH14" i="26"/>
  <c r="AH18" i="26"/>
  <c r="AH16" i="26"/>
  <c r="AH10" i="26"/>
  <c r="AH9" i="26"/>
  <c r="AH11" i="26"/>
  <c r="AH13" i="26"/>
  <c r="G23" i="2" l="1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4" i="2"/>
</calcChain>
</file>

<file path=xl/sharedStrings.xml><?xml version="1.0" encoding="utf-8"?>
<sst xmlns="http://schemas.openxmlformats.org/spreadsheetml/2006/main" count="984" uniqueCount="119">
  <si>
    <t>4.5T</t>
  </si>
  <si>
    <t>5T EXPORT</t>
  </si>
  <si>
    <t>7T</t>
  </si>
  <si>
    <t>8.5T CARGO</t>
  </si>
  <si>
    <t>8T CARGO</t>
  </si>
  <si>
    <t>9.5T CARGO</t>
  </si>
  <si>
    <t>11.5T CARGO</t>
  </si>
  <si>
    <t>14T CARGO</t>
  </si>
  <si>
    <t>15T DUMP</t>
  </si>
  <si>
    <t>19T CARGO</t>
  </si>
  <si>
    <t>20T CARGO</t>
  </si>
  <si>
    <t>22T CARGO</t>
  </si>
  <si>
    <t>25T CARGO</t>
  </si>
  <si>
    <t>MIXER</t>
  </si>
  <si>
    <t>TRACTOR</t>
  </si>
  <si>
    <t>8X4 DUMP</t>
  </si>
  <si>
    <t>4.5 CARGO</t>
  </si>
  <si>
    <t>9.5 CARGO</t>
  </si>
  <si>
    <t>16T CARGO</t>
  </si>
  <si>
    <t>22.5T CARGO</t>
  </si>
  <si>
    <t>25.5T DUMP</t>
  </si>
  <si>
    <t>5T CARGO</t>
  </si>
  <si>
    <t>8T DUMP</t>
  </si>
  <si>
    <t>Tata</t>
  </si>
  <si>
    <t>Tata</t>
    <phoneticPr fontId="2" type="noConversion"/>
  </si>
  <si>
    <t>5T</t>
  </si>
  <si>
    <t>PULL CARGO</t>
  </si>
  <si>
    <t>HD</t>
  </si>
  <si>
    <t>Tractor</t>
  </si>
  <si>
    <t>Tipper</t>
  </si>
  <si>
    <t>18T CARGO</t>
  </si>
  <si>
    <t>17T CARGO</t>
  </si>
  <si>
    <t>19.5T CARGO</t>
  </si>
  <si>
    <t>Cargo-MDT</t>
  </si>
  <si>
    <t>Cargo-HDT</t>
  </si>
  <si>
    <t>Mixer</t>
  </si>
  <si>
    <t>Brand</t>
    <phoneticPr fontId="2" type="noConversion"/>
  </si>
  <si>
    <t>Model</t>
    <phoneticPr fontId="2" type="noConversion"/>
  </si>
  <si>
    <t>Segment</t>
    <phoneticPr fontId="2" type="noConversion"/>
  </si>
  <si>
    <r>
      <rPr>
        <sz val="11"/>
        <color theme="1"/>
        <rFont val="맑은 고딕"/>
        <family val="2"/>
        <charset val="129"/>
      </rPr>
      <t>특장기타</t>
    </r>
  </si>
  <si>
    <t>(2012-2016)</t>
    <phoneticPr fontId="2" type="noConversion"/>
  </si>
  <si>
    <t>BB</t>
  </si>
  <si>
    <t>BB</t>
    <phoneticPr fontId="2" type="noConversion"/>
  </si>
  <si>
    <t>TRUCK</t>
  </si>
  <si>
    <t>TRUCK</t>
    <phoneticPr fontId="2" type="noConversion"/>
  </si>
  <si>
    <t>KAMA_Cat</t>
    <phoneticPr fontId="2" type="noConversion"/>
  </si>
  <si>
    <t>KAMA Industy: Domestic Trucks</t>
    <phoneticPr fontId="2" type="noConversion"/>
  </si>
  <si>
    <t>Jan</t>
    <phoneticPr fontId="2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</si>
  <si>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</si>
  <si>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</si>
  <si>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</si>
  <si>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</si>
  <si>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</si>
  <si>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</si>
  <si>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</si>
  <si>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</si>
  <si>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</si>
  <si>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</si>
  <si>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</si>
  <si>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Cargo-MDT</t>
    <phoneticPr fontId="2" type="noConversion"/>
  </si>
  <si>
    <t>Year</t>
    <phoneticPr fontId="2" type="noConversion"/>
  </si>
  <si>
    <t>BB</t>
    <phoneticPr fontId="2" type="noConversion"/>
  </si>
  <si>
    <t>Brand</t>
  </si>
  <si>
    <t>(모두)</t>
  </si>
  <si>
    <t>총합계</t>
  </si>
  <si>
    <t>행 레이블</t>
  </si>
  <si>
    <t>Segment</t>
  </si>
  <si>
    <t>합계 : Jan</t>
  </si>
  <si>
    <t>합계 : Mar</t>
  </si>
  <si>
    <t>합계 : Apr</t>
  </si>
  <si>
    <t>합계 : May</t>
  </si>
  <si>
    <t>Year</t>
  </si>
  <si>
    <t>Total</t>
    <phoneticPr fontId="2" type="noConversion"/>
  </si>
  <si>
    <t>합계 : Total</t>
  </si>
  <si>
    <t>합계 : Feb</t>
  </si>
  <si>
    <t>합계 : Jun</t>
  </si>
  <si>
    <t>합계 : Jul</t>
  </si>
  <si>
    <t>합계 : Aug</t>
  </si>
  <si>
    <t>합계 : Sep</t>
  </si>
  <si>
    <t>합계 : Oct</t>
  </si>
  <si>
    <t>합계 : Nov</t>
  </si>
  <si>
    <t>합계 : Dec</t>
  </si>
  <si>
    <t>총시장 비교</t>
    <phoneticPr fontId="2" type="noConversion"/>
  </si>
  <si>
    <t>y-o-y</t>
    <phoneticPr fontId="2" type="noConversion"/>
  </si>
  <si>
    <t>(다중 항목)</t>
  </si>
  <si>
    <t>Mixer 제외</t>
    <phoneticPr fontId="2" type="noConversion"/>
  </si>
  <si>
    <t>TRACTOR</t>
    <phoneticPr fontId="2" type="noConversion"/>
  </si>
  <si>
    <t>CARGO - HDT</t>
    <phoneticPr fontId="2" type="noConversion"/>
  </si>
  <si>
    <t>CARGO - MDT</t>
    <phoneticPr fontId="2" type="noConversion"/>
  </si>
  <si>
    <t>TIPPER</t>
    <phoneticPr fontId="2" type="noConversion"/>
  </si>
  <si>
    <t>Registration</t>
    <phoneticPr fontId="2" type="noConversion"/>
  </si>
  <si>
    <t>Jan</t>
    <phoneticPr fontId="2" type="noConversion"/>
  </si>
  <si>
    <t>YTD</t>
    <phoneticPr fontId="2" type="noConversion"/>
  </si>
  <si>
    <t>Tractor</t>
    <phoneticPr fontId="2" type="noConversion"/>
  </si>
  <si>
    <t>SCANIA</t>
    <phoneticPr fontId="2" type="noConversion"/>
  </si>
  <si>
    <t>IVECO</t>
  </si>
  <si>
    <t>Cargo- HDT</t>
    <phoneticPr fontId="2" type="noConversion"/>
  </si>
  <si>
    <t>Cargo- MDT</t>
    <phoneticPr fontId="2" type="noConversion"/>
  </si>
  <si>
    <t>Domestic</t>
    <phoneticPr fontId="2" type="noConversion"/>
  </si>
  <si>
    <t>Import</t>
    <phoneticPr fontId="2" type="noConversion"/>
  </si>
  <si>
    <t>Tipper</t>
    <phoneticPr fontId="2" type="noConversion"/>
  </si>
  <si>
    <t>TRACTOR (Domestic)</t>
    <phoneticPr fontId="2" type="noConversion"/>
  </si>
  <si>
    <t>CARGO - HDT (Domestic)</t>
    <phoneticPr fontId="2" type="noConversion"/>
  </si>
  <si>
    <t>Tipper (Domestic)</t>
    <phoneticPr fontId="2" type="noConversion"/>
  </si>
  <si>
    <t>Total</t>
    <phoneticPr fontId="2" type="noConversion"/>
  </si>
  <si>
    <t>CARGO - MDT (Domestic)</t>
    <phoneticPr fontId="2" type="noConversion"/>
  </si>
  <si>
    <t>KAIDA TRUCK REGISTRATION FOR TMM</t>
    <phoneticPr fontId="2" type="noConversion"/>
  </si>
  <si>
    <t>Seg. P%</t>
    <phoneticPr fontId="2" type="noConversion"/>
  </si>
  <si>
    <t>Total</t>
    <phoneticPr fontId="2" type="noConversion"/>
  </si>
  <si>
    <t>VS. py</t>
    <phoneticPr fontId="2" type="noConversion"/>
  </si>
  <si>
    <t>Mixer excluded</t>
    <phoneticPr fontId="2" type="noConversion"/>
  </si>
  <si>
    <t>KAMA TRUCK SALES FOR TMM</t>
    <phoneticPr fontId="2" type="noConversion"/>
  </si>
  <si>
    <t>Sales -YTD</t>
    <phoneticPr fontId="2" type="noConversion"/>
  </si>
  <si>
    <t xml:space="preserve"> </t>
    <phoneticPr fontId="2" type="noConversion"/>
  </si>
  <si>
    <t>vs. PY
YTD (Dec. 17')</t>
    <phoneticPr fontId="2" type="noConversion"/>
  </si>
  <si>
    <t>Jan</t>
    <phoneticPr fontId="2" type="noConversion"/>
  </si>
  <si>
    <t>2018 vs. PY</t>
    <phoneticPr fontId="2" type="noConversion"/>
  </si>
  <si>
    <t>YTD-2017</t>
    <phoneticPr fontId="2" type="noConversion"/>
  </si>
  <si>
    <t>KAMA Industy: Domestic Trucks (Since 2016~)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</si>
</sst>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 * #,##0_ ;_ * \-#,##0_ ;_ * &quot;-&quot;_ ;_ @_ "/>
    <numFmt numFmtId="165" formatCode="0_ "/>
    <numFmt numFmtId="166" formatCode="0.0%"/>
  </numFmts>
  <fonts count="2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name val="바탕체"/>
      <family val="1"/>
      <charset val="129"/>
    </font>
    <font>
      <b/>
      <sz val="10"/>
      <color indexed="8"/>
      <name val="Arial"/>
      <family val="2"/>
    </font>
    <font>
      <sz val="11"/>
      <color theme="1"/>
      <name val="맑은 고딕"/>
      <family val="2"/>
      <charset val="129"/>
    </font>
    <font>
      <b/>
      <sz val="14"/>
      <color theme="1"/>
      <name val="CorpoS"/>
    </font>
    <font>
      <sz val="14"/>
      <color theme="1"/>
      <name val="CorpoS"/>
    </font>
    <font>
      <sz val="11"/>
      <color theme="1"/>
      <name val="CorpoS"/>
    </font>
    <font>
      <sz val="11"/>
      <color rgb="FFFF0000"/>
      <name val="CorpoS"/>
    </font>
    <font>
      <sz val="11"/>
      <color rgb="FFFF0000"/>
      <name val="Calibri"/>
      <family val="2"/>
      <charset val="129"/>
      <scheme val="minor"/>
    </font>
    <font>
      <b/>
      <sz val="16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0"/>
      <color rgb="FFFF0000"/>
      <name val="Calibri"/>
      <family val="2"/>
    </font>
    <font>
      <b/>
      <sz val="14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4"/>
      <color rgb="FFFF0000"/>
      <name val="Calibri"/>
      <family val="2"/>
    </font>
    <font>
      <sz val="1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sz val="14"/>
      <color theme="1"/>
      <name val="Calibri"/>
      <family val="3"/>
      <charset val="129"/>
      <scheme val="minor"/>
    </font>
    <font>
      <b/>
      <sz val="14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trike/>
      <sz val="11"/>
      <color theme="0" tint="-0.14999847407452621"/>
      <name val="Calibri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indexed="8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</borders>
  <cellStyleXfs count="10">
    <xf numFmtId="0" fontId="0" fillId="0" borderId="0">
      <alignment vertical="center"/>
    </xf>
    <xf numFmtId="164" fontId="3" fillId="0" borderId="0" applyFont="0" applyFill="0" applyBorder="0" applyAlignment="0" applyProtection="0"/>
    <xf numFmtId="0" fontId="4" fillId="5" borderId="0" applyNumberFormat="0" applyBorder="0">
      <protection locked="0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46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2" borderId="1" xfId="0" applyFont="1" applyFill="1" applyBorder="1">
      <alignment vertical="center"/>
    </xf>
    <xf numFmtId="0" fontId="8" fillId="0" borderId="0" xfId="0" applyFont="1" applyBorder="1">
      <alignment vertical="center"/>
    </xf>
    <xf numFmtId="0" fontId="8" fillId="6" borderId="0" xfId="0" applyFont="1" applyFill="1" applyBorder="1">
      <alignment vertical="center"/>
    </xf>
    <xf numFmtId="164" fontId="8" fillId="0" borderId="0" xfId="1" applyFont="1" applyBorder="1" applyAlignment="1">
      <alignment vertical="center"/>
    </xf>
    <xf numFmtId="0" fontId="8" fillId="0" borderId="0" xfId="0" applyFont="1" applyFill="1">
      <alignment vertical="center"/>
    </xf>
    <xf numFmtId="0" fontId="8" fillId="3" borderId="0" xfId="0" applyFont="1" applyFill="1" applyBorder="1">
      <alignment vertical="center"/>
    </xf>
    <xf numFmtId="0" fontId="8" fillId="7" borderId="0" xfId="0" applyFont="1" applyFill="1" applyBorder="1">
      <alignment vertical="center"/>
    </xf>
    <xf numFmtId="0" fontId="8" fillId="4" borderId="0" xfId="0" applyFont="1" applyFill="1" applyBorder="1">
      <alignment vertical="center"/>
    </xf>
    <xf numFmtId="0" fontId="8" fillId="0" borderId="2" xfId="0" applyFont="1" applyBorder="1">
      <alignment vertical="center"/>
    </xf>
    <xf numFmtId="164" fontId="8" fillId="0" borderId="2" xfId="1" applyFont="1" applyBorder="1" applyAlignment="1">
      <alignment vertical="center"/>
    </xf>
    <xf numFmtId="0" fontId="8" fillId="6" borderId="0" xfId="0" applyFont="1" applyFill="1">
      <alignment vertical="center"/>
    </xf>
    <xf numFmtId="164" fontId="8" fillId="0" borderId="0" xfId="1" applyFont="1" applyAlignment="1">
      <alignment vertical="center"/>
    </xf>
    <xf numFmtId="0" fontId="8" fillId="3" borderId="0" xfId="0" applyFont="1" applyFill="1">
      <alignment vertical="center"/>
    </xf>
    <xf numFmtId="0" fontId="8" fillId="7" borderId="0" xfId="0" applyFont="1" applyFill="1">
      <alignment vertical="center"/>
    </xf>
    <xf numFmtId="0" fontId="8" fillId="4" borderId="0" xfId="0" applyFont="1" applyFill="1">
      <alignment vertical="center"/>
    </xf>
    <xf numFmtId="0" fontId="9" fillId="0" borderId="0" xfId="0" applyFont="1">
      <alignment vertical="center"/>
    </xf>
    <xf numFmtId="0" fontId="8" fillId="4" borderId="2" xfId="0" applyFont="1" applyFill="1" applyBorder="1">
      <alignment vertical="center"/>
    </xf>
    <xf numFmtId="164" fontId="0" fillId="0" borderId="3" xfId="0" applyNumberFormat="1" applyBorder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66" fontId="0" fillId="0" borderId="0" xfId="8" applyNumberFormat="1" applyFont="1">
      <alignment vertical="center"/>
    </xf>
    <xf numFmtId="164" fontId="0" fillId="0" borderId="0" xfId="1" applyFont="1" applyAlignme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Fill="1">
      <alignment vertical="center"/>
    </xf>
    <xf numFmtId="0" fontId="13" fillId="9" borderId="4" xfId="0" applyFont="1" applyFill="1" applyBorder="1">
      <alignment vertical="center"/>
    </xf>
    <xf numFmtId="0" fontId="13" fillId="9" borderId="5" xfId="0" applyFont="1" applyFill="1" applyBorder="1">
      <alignment vertical="center"/>
    </xf>
    <xf numFmtId="0" fontId="13" fillId="9" borderId="8" xfId="0" applyFont="1" applyFill="1" applyBorder="1">
      <alignment vertical="center"/>
    </xf>
    <xf numFmtId="0" fontId="13" fillId="9" borderId="9" xfId="0" applyFont="1" applyFill="1" applyBorder="1">
      <alignment vertical="center"/>
    </xf>
    <xf numFmtId="0" fontId="13" fillId="9" borderId="10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41" fontId="12" fillId="2" borderId="1" xfId="9" applyFont="1" applyFill="1" applyBorder="1" applyAlignment="1">
      <alignment horizontal="center" vertical="center"/>
    </xf>
    <xf numFmtId="0" fontId="12" fillId="8" borderId="4" xfId="0" applyFont="1" applyFill="1" applyBorder="1">
      <alignment vertical="center"/>
    </xf>
    <xf numFmtId="0" fontId="12" fillId="8" borderId="6" xfId="0" applyFont="1" applyFill="1" applyBorder="1">
      <alignment vertical="center"/>
    </xf>
    <xf numFmtId="41" fontId="12" fillId="8" borderId="10" xfId="9" applyFont="1" applyFill="1" applyBorder="1" applyAlignment="1">
      <alignment horizontal="center" vertical="center"/>
    </xf>
    <xf numFmtId="41" fontId="12" fillId="8" borderId="11" xfId="9" applyFont="1" applyFill="1" applyBorder="1" applyAlignment="1">
      <alignment horizontal="center" vertical="center"/>
    </xf>
    <xf numFmtId="41" fontId="12" fillId="8" borderId="12" xfId="9" applyFont="1" applyFill="1" applyBorder="1" applyAlignment="1">
      <alignment horizontal="center" vertical="center"/>
    </xf>
    <xf numFmtId="41" fontId="12" fillId="8" borderId="7" xfId="9" applyFont="1" applyFill="1" applyBorder="1" applyAlignment="1">
      <alignment horizontal="center" vertical="center"/>
    </xf>
    <xf numFmtId="0" fontId="12" fillId="8" borderId="14" xfId="0" applyFont="1" applyFill="1" applyBorder="1">
      <alignment vertical="center"/>
    </xf>
    <xf numFmtId="0" fontId="12" fillId="0" borderId="15" xfId="0" applyFont="1" applyFill="1" applyBorder="1">
      <alignment vertical="center"/>
    </xf>
    <xf numFmtId="41" fontId="12" fillId="0" borderId="16" xfId="9" applyFont="1" applyBorder="1" applyAlignment="1">
      <alignment horizontal="center" vertical="center"/>
    </xf>
    <xf numFmtId="41" fontId="12" fillId="0" borderId="17" xfId="9" applyFont="1" applyBorder="1" applyAlignment="1">
      <alignment horizontal="center" vertical="center"/>
    </xf>
    <xf numFmtId="41" fontId="12" fillId="0" borderId="18" xfId="9" applyFont="1" applyBorder="1" applyAlignment="1">
      <alignment horizontal="center" vertical="center"/>
    </xf>
    <xf numFmtId="41" fontId="12" fillId="0" borderId="15" xfId="9" applyFont="1" applyBorder="1" applyAlignment="1">
      <alignment horizontal="center" vertical="center"/>
    </xf>
    <xf numFmtId="0" fontId="12" fillId="0" borderId="13" xfId="0" applyFont="1" applyFill="1" applyBorder="1">
      <alignment vertical="center"/>
    </xf>
    <xf numFmtId="41" fontId="12" fillId="0" borderId="19" xfId="9" applyFont="1" applyBorder="1" applyAlignment="1">
      <alignment horizontal="center" vertical="center"/>
    </xf>
    <xf numFmtId="41" fontId="12" fillId="0" borderId="20" xfId="9" applyFont="1" applyBorder="1" applyAlignment="1">
      <alignment horizontal="center" vertical="center"/>
    </xf>
    <xf numFmtId="41" fontId="12" fillId="0" borderId="21" xfId="9" applyFont="1" applyBorder="1" applyAlignment="1">
      <alignment horizontal="center" vertical="center"/>
    </xf>
    <xf numFmtId="41" fontId="12" fillId="0" borderId="13" xfId="9" applyFont="1" applyBorder="1" applyAlignment="1">
      <alignment horizontal="center" vertical="center"/>
    </xf>
    <xf numFmtId="0" fontId="12" fillId="8" borderId="8" xfId="0" applyFont="1" applyFill="1" applyBorder="1">
      <alignment vertical="center"/>
    </xf>
    <xf numFmtId="0" fontId="12" fillId="0" borderId="22" xfId="0" applyFont="1" applyFill="1" applyBorder="1">
      <alignment vertical="center"/>
    </xf>
    <xf numFmtId="41" fontId="12" fillId="0" borderId="23" xfId="9" applyFont="1" applyBorder="1" applyAlignment="1">
      <alignment horizontal="center" vertical="center"/>
    </xf>
    <xf numFmtId="41" fontId="12" fillId="0" borderId="24" xfId="9" applyFont="1" applyBorder="1" applyAlignment="1">
      <alignment horizontal="center" vertical="center"/>
    </xf>
    <xf numFmtId="41" fontId="12" fillId="0" borderId="25" xfId="9" applyFont="1" applyBorder="1" applyAlignment="1">
      <alignment horizontal="center" vertical="center"/>
    </xf>
    <xf numFmtId="41" fontId="12" fillId="0" borderId="22" xfId="9" applyFont="1" applyBorder="1" applyAlignment="1">
      <alignment horizontal="center" vertical="center"/>
    </xf>
    <xf numFmtId="0" fontId="12" fillId="0" borderId="0" xfId="0" applyFont="1" applyFill="1" applyBorder="1">
      <alignment vertical="center"/>
    </xf>
    <xf numFmtId="41" fontId="14" fillId="0" borderId="0" xfId="9" applyFont="1" applyFill="1" applyBorder="1" applyAlignment="1">
      <alignment horizontal="center" vertical="center"/>
    </xf>
    <xf numFmtId="41" fontId="12" fillId="0" borderId="0" xfId="9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166" fontId="12" fillId="0" borderId="0" xfId="8" applyNumberFormat="1" applyFont="1" applyFill="1" applyBorder="1" applyAlignment="1">
      <alignment horizontal="center" vertical="center"/>
    </xf>
    <xf numFmtId="0" fontId="15" fillId="0" borderId="0" xfId="0" applyFont="1" applyFill="1" applyBorder="1">
      <alignment vertical="center"/>
    </xf>
    <xf numFmtId="41" fontId="16" fillId="0" borderId="19" xfId="9" applyFont="1" applyBorder="1" applyAlignment="1">
      <alignment horizontal="center" vertical="center"/>
    </xf>
    <xf numFmtId="41" fontId="16" fillId="0" borderId="20" xfId="9" applyFont="1" applyBorder="1" applyAlignment="1">
      <alignment horizontal="center" vertical="center"/>
    </xf>
    <xf numFmtId="166" fontId="12" fillId="8" borderId="10" xfId="8" applyNumberFormat="1" applyFont="1" applyFill="1" applyBorder="1" applyAlignment="1">
      <alignment horizontal="center" vertical="center"/>
    </xf>
    <xf numFmtId="166" fontId="12" fillId="8" borderId="11" xfId="8" applyNumberFormat="1" applyFont="1" applyFill="1" applyBorder="1" applyAlignment="1">
      <alignment horizontal="center" vertical="center"/>
    </xf>
    <xf numFmtId="166" fontId="12" fillId="8" borderId="12" xfId="8" applyNumberFormat="1" applyFont="1" applyFill="1" applyBorder="1" applyAlignment="1">
      <alignment horizontal="center" vertical="center"/>
    </xf>
    <xf numFmtId="166" fontId="12" fillId="8" borderId="7" xfId="8" applyNumberFormat="1" applyFont="1" applyFill="1" applyBorder="1" applyAlignment="1">
      <alignment horizontal="center" vertical="center"/>
    </xf>
    <xf numFmtId="166" fontId="12" fillId="0" borderId="16" xfId="8" applyNumberFormat="1" applyFont="1" applyBorder="1" applyAlignment="1">
      <alignment horizontal="center" vertical="center"/>
    </xf>
    <xf numFmtId="166" fontId="12" fillId="0" borderId="17" xfId="8" applyNumberFormat="1" applyFont="1" applyBorder="1" applyAlignment="1">
      <alignment horizontal="center" vertical="center"/>
    </xf>
    <xf numFmtId="166" fontId="12" fillId="0" borderId="18" xfId="8" applyNumberFormat="1" applyFont="1" applyBorder="1" applyAlignment="1">
      <alignment horizontal="center" vertical="center"/>
    </xf>
    <xf numFmtId="166" fontId="12" fillId="0" borderId="15" xfId="8" applyNumberFormat="1" applyFont="1" applyBorder="1" applyAlignment="1">
      <alignment horizontal="center" vertical="center"/>
    </xf>
    <xf numFmtId="166" fontId="16" fillId="0" borderId="19" xfId="8" applyNumberFormat="1" applyFont="1" applyBorder="1" applyAlignment="1">
      <alignment horizontal="center" vertical="center"/>
    </xf>
    <xf numFmtId="166" fontId="16" fillId="0" borderId="20" xfId="8" applyNumberFormat="1" applyFont="1" applyBorder="1" applyAlignment="1">
      <alignment horizontal="center" vertical="center"/>
    </xf>
    <xf numFmtId="166" fontId="12" fillId="0" borderId="20" xfId="8" applyNumberFormat="1" applyFont="1" applyBorder="1" applyAlignment="1">
      <alignment horizontal="center" vertical="center"/>
    </xf>
    <xf numFmtId="166" fontId="12" fillId="0" borderId="21" xfId="8" applyNumberFormat="1" applyFont="1" applyBorder="1" applyAlignment="1">
      <alignment horizontal="center" vertical="center"/>
    </xf>
    <xf numFmtId="166" fontId="12" fillId="0" borderId="13" xfId="8" applyNumberFormat="1" applyFont="1" applyBorder="1" applyAlignment="1">
      <alignment horizontal="center" vertical="center"/>
    </xf>
    <xf numFmtId="166" fontId="16" fillId="0" borderId="23" xfId="8" applyNumberFormat="1" applyFont="1" applyBorder="1" applyAlignment="1">
      <alignment horizontal="center" vertical="center"/>
    </xf>
    <xf numFmtId="166" fontId="16" fillId="0" borderId="24" xfId="8" applyNumberFormat="1" applyFont="1" applyBorder="1" applyAlignment="1">
      <alignment horizontal="center" vertical="center"/>
    </xf>
    <xf numFmtId="166" fontId="12" fillId="0" borderId="24" xfId="8" applyNumberFormat="1" applyFont="1" applyBorder="1" applyAlignment="1">
      <alignment horizontal="center" vertical="center"/>
    </xf>
    <xf numFmtId="166" fontId="12" fillId="0" borderId="25" xfId="8" applyNumberFormat="1" applyFont="1" applyBorder="1" applyAlignment="1">
      <alignment horizontal="center" vertical="center"/>
    </xf>
    <xf numFmtId="166" fontId="12" fillId="0" borderId="22" xfId="8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2" fillId="9" borderId="0" xfId="0" applyFont="1" applyFill="1">
      <alignment vertical="center"/>
    </xf>
    <xf numFmtId="0" fontId="15" fillId="9" borderId="0" xfId="0" applyFont="1" applyFill="1" applyBorder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1" xfId="0" applyFont="1" applyBorder="1">
      <alignment vertical="center"/>
    </xf>
    <xf numFmtId="41" fontId="12" fillId="0" borderId="7" xfId="9" applyFont="1" applyBorder="1" applyAlignment="1">
      <alignment horizontal="center" vertical="center"/>
    </xf>
    <xf numFmtId="41" fontId="12" fillId="2" borderId="26" xfId="9" applyFont="1" applyFill="1" applyBorder="1" applyAlignment="1">
      <alignment horizontal="center" vertical="center"/>
    </xf>
    <xf numFmtId="41" fontId="12" fillId="2" borderId="27" xfId="9" applyFont="1" applyFill="1" applyBorder="1" applyAlignment="1">
      <alignment horizontal="center" vertical="center"/>
    </xf>
    <xf numFmtId="41" fontId="12" fillId="2" borderId="28" xfId="9" applyFont="1" applyFill="1" applyBorder="1" applyAlignment="1">
      <alignment horizontal="center" vertical="center"/>
    </xf>
    <xf numFmtId="41" fontId="12" fillId="0" borderId="10" xfId="9" applyFont="1" applyBorder="1" applyAlignment="1">
      <alignment horizontal="center" vertical="center"/>
    </xf>
    <xf numFmtId="41" fontId="12" fillId="0" borderId="11" xfId="9" applyFont="1" applyBorder="1" applyAlignment="1">
      <alignment horizontal="center" vertical="center"/>
    </xf>
    <xf numFmtId="41" fontId="12" fillId="0" borderId="12" xfId="9" applyFont="1" applyBorder="1" applyAlignment="1">
      <alignment horizontal="center" vertical="center"/>
    </xf>
    <xf numFmtId="0" fontId="12" fillId="8" borderId="7" xfId="0" applyFont="1" applyFill="1" applyBorder="1" applyAlignment="1">
      <alignment horizontal="left" vertical="center"/>
    </xf>
    <xf numFmtId="0" fontId="12" fillId="8" borderId="13" xfId="0" applyFont="1" applyFill="1" applyBorder="1" applyAlignment="1">
      <alignment horizontal="left" vertical="center"/>
    </xf>
    <xf numFmtId="0" fontId="12" fillId="8" borderId="22" xfId="0" applyFont="1" applyFill="1" applyBorder="1" applyAlignment="1">
      <alignment horizontal="left" vertical="center"/>
    </xf>
    <xf numFmtId="9" fontId="12" fillId="2" borderId="1" xfId="8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right" vertical="center"/>
    </xf>
    <xf numFmtId="166" fontId="12" fillId="2" borderId="24" xfId="8" applyNumberFormat="1" applyFont="1" applyFill="1" applyBorder="1" applyAlignment="1">
      <alignment horizontal="center" vertical="center"/>
    </xf>
    <xf numFmtId="166" fontId="12" fillId="2" borderId="25" xfId="8" applyNumberFormat="1" applyFont="1" applyFill="1" applyBorder="1" applyAlignment="1">
      <alignment horizontal="center" vertical="center"/>
    </xf>
    <xf numFmtId="41" fontId="12" fillId="2" borderId="22" xfId="9" applyFont="1" applyFill="1" applyBorder="1" applyAlignment="1">
      <alignment horizontal="center" vertical="center"/>
    </xf>
    <xf numFmtId="9" fontId="12" fillId="2" borderId="22" xfId="8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vertical="center"/>
    </xf>
    <xf numFmtId="0" fontId="12" fillId="0" borderId="30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left" vertical="center"/>
    </xf>
    <xf numFmtId="41" fontId="12" fillId="0" borderId="30" xfId="9" applyFont="1" applyFill="1" applyBorder="1" applyAlignment="1">
      <alignment horizontal="center" vertical="center"/>
    </xf>
    <xf numFmtId="9" fontId="12" fillId="0" borderId="30" xfId="8" applyFont="1" applyFill="1" applyBorder="1" applyAlignment="1">
      <alignment horizontal="center" vertical="center"/>
    </xf>
    <xf numFmtId="41" fontId="17" fillId="2" borderId="26" xfId="9" applyFont="1" applyFill="1" applyBorder="1" applyAlignment="1">
      <alignment horizontal="center" vertical="center"/>
    </xf>
    <xf numFmtId="41" fontId="17" fillId="2" borderId="27" xfId="9" applyFont="1" applyFill="1" applyBorder="1" applyAlignment="1">
      <alignment horizontal="center" vertical="center"/>
    </xf>
    <xf numFmtId="41" fontId="17" fillId="2" borderId="28" xfId="9" applyFont="1" applyFill="1" applyBorder="1" applyAlignment="1">
      <alignment horizontal="center" vertical="center"/>
    </xf>
    <xf numFmtId="41" fontId="17" fillId="2" borderId="1" xfId="9" applyFont="1" applyFill="1" applyBorder="1" applyAlignment="1">
      <alignment horizontal="center" vertical="center"/>
    </xf>
    <xf numFmtId="9" fontId="17" fillId="2" borderId="1" xfId="8" applyFont="1" applyFill="1" applyBorder="1" applyAlignment="1">
      <alignment horizontal="center" vertical="center"/>
    </xf>
    <xf numFmtId="9" fontId="12" fillId="4" borderId="13" xfId="8" applyFont="1" applyFill="1" applyBorder="1" applyAlignment="1">
      <alignment horizontal="center" vertical="center"/>
    </xf>
    <xf numFmtId="9" fontId="12" fillId="4" borderId="22" xfId="8" applyFont="1" applyFill="1" applyBorder="1" applyAlignment="1">
      <alignment horizontal="center" vertical="center"/>
    </xf>
    <xf numFmtId="9" fontId="12" fillId="4" borderId="7" xfId="8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64" fontId="12" fillId="0" borderId="1" xfId="1" applyFont="1" applyBorder="1" applyAlignment="1">
      <alignment vertical="center"/>
    </xf>
    <xf numFmtId="0" fontId="12" fillId="11" borderId="0" xfId="0" applyFont="1" applyFill="1">
      <alignment vertical="center"/>
    </xf>
    <xf numFmtId="0" fontId="12" fillId="4" borderId="0" xfId="0" applyFont="1" applyFill="1">
      <alignment vertical="center"/>
    </xf>
    <xf numFmtId="9" fontId="12" fillId="0" borderId="1" xfId="8" applyFont="1" applyFill="1" applyBorder="1">
      <alignment vertical="center"/>
    </xf>
    <xf numFmtId="0" fontId="12" fillId="2" borderId="1" xfId="0" applyFont="1" applyFill="1" applyBorder="1" applyAlignment="1">
      <alignment horizontal="right" vertical="center"/>
    </xf>
    <xf numFmtId="41" fontId="12" fillId="2" borderId="1" xfId="0" applyNumberFormat="1" applyFont="1" applyFill="1" applyBorder="1">
      <alignment vertical="center"/>
    </xf>
    <xf numFmtId="0" fontId="12" fillId="2" borderId="1" xfId="0" applyFont="1" applyFill="1" applyBorder="1">
      <alignment vertical="center"/>
    </xf>
    <xf numFmtId="0" fontId="12" fillId="2" borderId="1" xfId="0" applyFont="1" applyFill="1" applyBorder="1" applyAlignment="1">
      <alignment horizontal="center" vertical="center"/>
    </xf>
    <xf numFmtId="164" fontId="13" fillId="10" borderId="1" xfId="1" applyFont="1" applyFill="1" applyBorder="1" applyAlignment="1">
      <alignment vertical="center"/>
    </xf>
    <xf numFmtId="0" fontId="18" fillId="0" borderId="0" xfId="0" applyFont="1">
      <alignment vertical="center"/>
    </xf>
    <xf numFmtId="164" fontId="0" fillId="0" borderId="3" xfId="0" applyNumberFormat="1" applyFill="1" applyBorder="1">
      <alignment vertical="center"/>
    </xf>
    <xf numFmtId="9" fontId="0" fillId="0" borderId="0" xfId="8" applyFont="1">
      <alignment vertical="center"/>
    </xf>
    <xf numFmtId="0" fontId="12" fillId="0" borderId="0" xfId="0" applyFont="1" applyBorder="1">
      <alignment vertical="center"/>
    </xf>
    <xf numFmtId="9" fontId="17" fillId="0" borderId="14" xfId="8" applyFont="1" applyFill="1" applyBorder="1">
      <alignment vertical="center"/>
    </xf>
    <xf numFmtId="9" fontId="12" fillId="0" borderId="0" xfId="8" applyFont="1">
      <alignment vertical="center"/>
    </xf>
    <xf numFmtId="0" fontId="19" fillId="0" borderId="14" xfId="0" applyFont="1" applyFill="1" applyBorder="1" applyAlignment="1">
      <alignment horizontal="center" vertical="center" wrapText="1" shrinkToFit="1"/>
    </xf>
    <xf numFmtId="41" fontId="12" fillId="0" borderId="1" xfId="0" applyNumberFormat="1" applyFont="1" applyBorder="1">
      <alignment vertical="center"/>
    </xf>
    <xf numFmtId="41" fontId="12" fillId="0" borderId="0" xfId="9" applyFont="1" applyBorder="1" applyAlignment="1">
      <alignment horizontal="center" vertical="center"/>
    </xf>
    <xf numFmtId="0" fontId="20" fillId="4" borderId="0" xfId="0" applyFont="1" applyFill="1">
      <alignment vertical="center"/>
    </xf>
    <xf numFmtId="0" fontId="12" fillId="0" borderId="0" xfId="0" applyFont="1" applyFill="1" applyBorder="1" applyAlignment="1">
      <alignment horizontal="center" vertical="center"/>
    </xf>
    <xf numFmtId="9" fontId="17" fillId="0" borderId="0" xfId="8" applyFont="1" applyFill="1" applyBorder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164" fontId="23" fillId="0" borderId="0" xfId="1" applyFont="1" applyAlignment="1">
      <alignment horizontal="center"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164" fontId="25" fillId="0" borderId="0" xfId="1" applyFont="1" applyAlignment="1">
      <alignment horizontal="center" vertical="center"/>
    </xf>
    <xf numFmtId="0" fontId="25" fillId="2" borderId="1" xfId="0" applyFont="1" applyFill="1" applyBorder="1">
      <alignment vertical="center"/>
    </xf>
    <xf numFmtId="0" fontId="25" fillId="2" borderId="1" xfId="0" applyFont="1" applyFill="1" applyBorder="1" applyAlignment="1">
      <alignment horizontal="center" vertical="center"/>
    </xf>
    <xf numFmtId="164" fontId="25" fillId="2" borderId="1" xfId="1" applyFont="1" applyFill="1" applyBorder="1" applyAlignment="1">
      <alignment horizontal="center" vertical="center"/>
    </xf>
    <xf numFmtId="0" fontId="25" fillId="6" borderId="0" xfId="0" applyFont="1" applyFill="1">
      <alignment vertical="center"/>
    </xf>
    <xf numFmtId="165" fontId="25" fillId="0" borderId="0" xfId="1" applyNumberFormat="1" applyFont="1" applyAlignment="1">
      <alignment horizontal="center" vertical="center"/>
    </xf>
    <xf numFmtId="164" fontId="25" fillId="0" borderId="0" xfId="1" applyFont="1" applyAlignment="1">
      <alignment vertical="center"/>
    </xf>
    <xf numFmtId="0" fontId="21" fillId="0" borderId="0" xfId="0" applyFont="1">
      <alignment vertical="center"/>
    </xf>
    <xf numFmtId="0" fontId="25" fillId="3" borderId="0" xfId="0" applyFont="1" applyFill="1">
      <alignment vertical="center"/>
    </xf>
    <xf numFmtId="0" fontId="25" fillId="0" borderId="0" xfId="0" applyFont="1" applyFill="1">
      <alignment vertical="center"/>
    </xf>
    <xf numFmtId="0" fontId="25" fillId="13" borderId="0" xfId="0" applyFont="1" applyFill="1">
      <alignment vertical="center"/>
    </xf>
    <xf numFmtId="164" fontId="21" fillId="0" borderId="0" xfId="1" applyFont="1" applyFill="1" applyAlignment="1">
      <alignment horizontal="center" vertical="center"/>
    </xf>
    <xf numFmtId="164" fontId="21" fillId="0" borderId="0" xfId="1" applyFont="1" applyFill="1" applyAlignment="1">
      <alignment vertical="center"/>
    </xf>
    <xf numFmtId="0" fontId="26" fillId="12" borderId="0" xfId="0" applyFont="1" applyFill="1">
      <alignment vertical="center"/>
    </xf>
    <xf numFmtId="164" fontId="21" fillId="0" borderId="0" xfId="1" applyFont="1" applyFill="1" applyBorder="1" applyAlignment="1">
      <alignment horizontal="center" vertical="center"/>
    </xf>
    <xf numFmtId="0" fontId="25" fillId="0" borderId="0" xfId="0" applyFont="1" applyFill="1" applyBorder="1">
      <alignment vertical="center"/>
    </xf>
    <xf numFmtId="0" fontId="25" fillId="4" borderId="0" xfId="0" applyFont="1" applyFill="1">
      <alignment vertical="center"/>
    </xf>
    <xf numFmtId="0" fontId="25" fillId="0" borderId="2" xfId="0" applyFont="1" applyBorder="1">
      <alignment vertical="center"/>
    </xf>
    <xf numFmtId="0" fontId="25" fillId="0" borderId="2" xfId="0" applyFont="1" applyFill="1" applyBorder="1">
      <alignment vertical="center"/>
    </xf>
    <xf numFmtId="0" fontId="25" fillId="7" borderId="2" xfId="0" applyFont="1" applyFill="1" applyBorder="1">
      <alignment vertical="center"/>
    </xf>
    <xf numFmtId="165" fontId="25" fillId="0" borderId="2" xfId="1" applyNumberFormat="1" applyFont="1" applyBorder="1" applyAlignment="1">
      <alignment horizontal="center" vertical="center"/>
    </xf>
    <xf numFmtId="164" fontId="21" fillId="0" borderId="2" xfId="1" applyFont="1" applyFill="1" applyBorder="1" applyAlignment="1">
      <alignment horizontal="center" vertical="center"/>
    </xf>
    <xf numFmtId="164" fontId="21" fillId="0" borderId="2" xfId="1" applyFont="1" applyFill="1" applyBorder="1" applyAlignment="1">
      <alignment vertical="center"/>
    </xf>
    <xf numFmtId="0" fontId="25" fillId="0" borderId="0" xfId="0" applyFont="1" applyBorder="1">
      <alignment vertical="center"/>
    </xf>
    <xf numFmtId="0" fontId="25" fillId="6" borderId="0" xfId="0" applyFont="1" applyFill="1" applyBorder="1">
      <alignment vertical="center"/>
    </xf>
    <xf numFmtId="165" fontId="25" fillId="0" borderId="0" xfId="1" applyNumberFormat="1" applyFont="1" applyBorder="1" applyAlignment="1">
      <alignment horizontal="center" vertical="center"/>
    </xf>
    <xf numFmtId="164" fontId="21" fillId="0" borderId="0" xfId="1" applyFont="1" applyFill="1" applyBorder="1" applyAlignment="1">
      <alignment vertical="center"/>
    </xf>
    <xf numFmtId="0" fontId="25" fillId="3" borderId="0" xfId="0" applyFont="1" applyFill="1" applyBorder="1">
      <alignment vertical="center"/>
    </xf>
    <xf numFmtId="0" fontId="25" fillId="13" borderId="0" xfId="0" applyFont="1" applyFill="1" applyBorder="1">
      <alignment vertical="center"/>
    </xf>
    <xf numFmtId="0" fontId="26" fillId="12" borderId="0" xfId="0" applyFont="1" applyFill="1" applyBorder="1">
      <alignment vertical="center"/>
    </xf>
    <xf numFmtId="0" fontId="25" fillId="4" borderId="2" xfId="0" applyFont="1" applyFill="1" applyBorder="1">
      <alignment vertical="center"/>
    </xf>
    <xf numFmtId="0" fontId="21" fillId="0" borderId="31" xfId="0" applyFont="1" applyBorder="1">
      <alignment vertical="center"/>
    </xf>
    <xf numFmtId="0" fontId="21" fillId="0" borderId="31" xfId="0" applyFont="1" applyBorder="1" applyAlignment="1">
      <alignment horizontal="center" vertical="center"/>
    </xf>
    <xf numFmtId="164" fontId="21" fillId="0" borderId="31" xfId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21" fillId="0" borderId="0" xfId="1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164" fontId="0" fillId="0" borderId="32" xfId="0" applyNumberFormat="1" applyFill="1" applyBorder="1">
      <alignment vertical="center"/>
    </xf>
    <xf numFmtId="164" fontId="0" fillId="0" borderId="32" xfId="0" applyNumberFormat="1" applyBorder="1">
      <alignment vertical="center"/>
    </xf>
    <xf numFmtId="0" fontId="0" fillId="0" borderId="33" xfId="0" applyBorder="1" applyAlignment="1">
      <alignment horizontal="left" vertical="center"/>
    </xf>
    <xf numFmtId="164" fontId="0" fillId="0" borderId="33" xfId="0" applyNumberFormat="1" applyBorder="1">
      <alignment vertical="center"/>
    </xf>
    <xf numFmtId="164" fontId="0" fillId="0" borderId="0" xfId="0" applyNumberFormat="1" applyBorder="1">
      <alignment vertical="center"/>
    </xf>
    <xf numFmtId="164" fontId="0" fillId="14" borderId="0" xfId="0" applyNumberFormat="1" applyFill="1" applyBorder="1">
      <alignment vertical="center"/>
    </xf>
    <xf numFmtId="0" fontId="0" fillId="0" borderId="34" xfId="0" pivotButton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4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2" xfId="0" pivotButton="1" applyBorder="1">
      <alignment vertical="center"/>
    </xf>
    <xf numFmtId="0" fontId="0" fillId="0" borderId="42" xfId="0" applyBorder="1">
      <alignment vertical="center"/>
    </xf>
    <xf numFmtId="164" fontId="0" fillId="0" borderId="39" xfId="0" applyNumberFormat="1" applyBorder="1">
      <alignment vertical="center"/>
    </xf>
    <xf numFmtId="164" fontId="0" fillId="0" borderId="40" xfId="0" applyNumberFormat="1" applyBorder="1">
      <alignment vertical="center"/>
    </xf>
    <xf numFmtId="164" fontId="0" fillId="0" borderId="34" xfId="0" applyNumberFormat="1" applyBorder="1">
      <alignment vertical="center"/>
    </xf>
    <xf numFmtId="164" fontId="0" fillId="0" borderId="35" xfId="0" applyNumberFormat="1" applyBorder="1">
      <alignment vertical="center"/>
    </xf>
    <xf numFmtId="164" fontId="0" fillId="0" borderId="37" xfId="0" applyNumberFormat="1" applyBorder="1">
      <alignment vertical="center"/>
    </xf>
    <xf numFmtId="164" fontId="0" fillId="14" borderId="36" xfId="0" applyNumberFormat="1" applyFill="1" applyBorder="1">
      <alignment vertical="center"/>
    </xf>
    <xf numFmtId="164" fontId="0" fillId="14" borderId="38" xfId="0" applyNumberFormat="1" applyFill="1" applyBorder="1">
      <alignment vertical="center"/>
    </xf>
    <xf numFmtId="164" fontId="0" fillId="14" borderId="41" xfId="0" applyNumberFormat="1" applyFill="1" applyBorder="1">
      <alignment vertical="center"/>
    </xf>
    <xf numFmtId="0" fontId="0" fillId="14" borderId="36" xfId="0" applyFill="1" applyBorder="1">
      <alignment vertical="center"/>
    </xf>
    <xf numFmtId="0" fontId="0" fillId="4" borderId="42" xfId="0" applyFill="1" applyBorder="1" applyAlignment="1">
      <alignment horizontal="left" vertical="center"/>
    </xf>
    <xf numFmtId="0" fontId="0" fillId="4" borderId="42" xfId="0" applyFill="1" applyBorder="1">
      <alignment vertical="center"/>
    </xf>
    <xf numFmtId="0" fontId="0" fillId="0" borderId="37" xfId="0" applyBorder="1" applyAlignment="1">
      <alignment horizontal="left" vertical="center" indent="1"/>
    </xf>
    <xf numFmtId="164" fontId="0" fillId="0" borderId="37" xfId="0" applyNumberFormat="1" applyFill="1" applyBorder="1">
      <alignment vertical="center"/>
    </xf>
    <xf numFmtId="164" fontId="0" fillId="0" borderId="39" xfId="0" applyNumberFormat="1" applyFill="1" applyBorder="1">
      <alignment vertical="center"/>
    </xf>
    <xf numFmtId="164" fontId="0" fillId="0" borderId="40" xfId="0" applyNumberFormat="1" applyFill="1" applyBorder="1">
      <alignment vertical="center"/>
    </xf>
    <xf numFmtId="0" fontId="0" fillId="0" borderId="39" xfId="0" applyFill="1" applyBorder="1" applyAlignment="1">
      <alignment horizontal="left" vertical="center"/>
    </xf>
    <xf numFmtId="164" fontId="0" fillId="0" borderId="34" xfId="0" applyNumberFormat="1" applyFill="1" applyBorder="1">
      <alignment vertical="center"/>
    </xf>
    <xf numFmtId="164" fontId="0" fillId="0" borderId="35" xfId="0" applyNumberFormat="1" applyFill="1" applyBorder="1">
      <alignment vertical="center"/>
    </xf>
    <xf numFmtId="0" fontId="0" fillId="0" borderId="34" xfId="0" applyFill="1" applyBorder="1" applyAlignment="1">
      <alignment horizontal="left" vertical="center"/>
    </xf>
    <xf numFmtId="0" fontId="0" fillId="0" borderId="37" xfId="0" applyFill="1" applyBorder="1" applyAlignment="1">
      <alignment horizontal="left" vertical="center" indent="1"/>
    </xf>
    <xf numFmtId="164" fontId="0" fillId="0" borderId="43" xfId="0" applyNumberFormat="1" applyFill="1" applyBorder="1">
      <alignment vertical="center"/>
    </xf>
    <xf numFmtId="0" fontId="0" fillId="0" borderId="43" xfId="0" applyFill="1" applyBorder="1" applyAlignment="1">
      <alignment horizontal="left" vertical="center"/>
    </xf>
    <xf numFmtId="164" fontId="0" fillId="14" borderId="44" xfId="0" applyNumberFormat="1" applyFill="1" applyBorder="1">
      <alignment vertical="center"/>
    </xf>
    <xf numFmtId="164" fontId="0" fillId="0" borderId="43" xfId="0" applyNumberFormat="1" applyBorder="1">
      <alignment vertical="center"/>
    </xf>
    <xf numFmtId="0" fontId="0" fillId="0" borderId="43" xfId="0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left" vertical="top"/>
    </xf>
    <xf numFmtId="0" fontId="13" fillId="9" borderId="9" xfId="0" applyFont="1" applyFill="1" applyBorder="1" applyAlignment="1">
      <alignment horizontal="left" vertical="top"/>
    </xf>
    <xf numFmtId="0" fontId="13" fillId="9" borderId="4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164" fontId="21" fillId="0" borderId="0" xfId="1" applyFont="1" applyAlignment="1">
      <alignment vertical="center"/>
    </xf>
    <xf numFmtId="164" fontId="25" fillId="0" borderId="0" xfId="1" applyFont="1" applyFill="1" applyAlignment="1">
      <alignment vertical="center"/>
    </xf>
    <xf numFmtId="164" fontId="25" fillId="0" borderId="0" xfId="1" applyFont="1" applyFill="1" applyBorder="1" applyAlignment="1">
      <alignment vertical="center"/>
    </xf>
    <xf numFmtId="164" fontId="25" fillId="0" borderId="2" xfId="1" applyFont="1" applyFill="1" applyBorder="1" applyAlignment="1">
      <alignment vertical="center"/>
    </xf>
    <xf numFmtId="164" fontId="21" fillId="0" borderId="31" xfId="1" applyFont="1" applyBorder="1" applyAlignment="1">
      <alignment vertical="center"/>
    </xf>
  </cellXfs>
  <cellStyles count="10">
    <cellStyle name="Total intermediaire 2" xfId="2"/>
    <cellStyle name="백분율" xfId="8" builtinId="5"/>
    <cellStyle name="쉼표 [0]" xfId="1" builtinId="6"/>
    <cellStyle name="쉼표 [0] 2" xfId="9"/>
    <cellStyle name="표준" xfId="0" builtinId="0"/>
    <cellStyle name="표준 2" xfId="3"/>
    <cellStyle name="표준 3" xfId="4"/>
    <cellStyle name="표준 4" xfId="5"/>
    <cellStyle name="표준 5" xfId="6"/>
    <cellStyle name="표준 6" xfId="7"/>
  </cellStyles>
  <dxfs count="1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 patternType="solid">
          <bgColor theme="5" tint="0.79998168889431442"/>
        </patternFill>
      </fill>
    </dxf>
    <dxf>
      <numFmt numFmtId="164" formatCode="_ * #,##0_ ;_ * \-#,##0_ ;_ * &quot;-&quot;_ ;_ @_ "/>
    </dxf>
    <dxf>
      <numFmt numFmtId="164" formatCode="_ * #,##0_ ;_ * \-#,##0_ ;_ * &quot;-&quot;_ ;_ @_ "/>
    </dxf>
    <dxf>
      <fill>
        <patternFill patternType="solid">
          <bgColor rgb="FFFFFF00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 patternType="solid">
          <bgColor theme="5" tint="0.79998168889431442"/>
        </patternFill>
      </fill>
    </dxf>
    <dxf>
      <numFmt numFmtId="164" formatCode="_ * #,##0_ ;_ * \-#,##0_ ;_ * &quot;-&quot;_ ;_ @_ "/>
    </dxf>
    <dxf>
      <numFmt numFmtId="164" formatCode="_ * #,##0_ ;_ * \-#,##0_ ;_ * &quot;-&quot;_ ;_ @_ "/>
    </dxf>
    <dxf>
      <fill>
        <patternFill patternType="solid">
          <bgColor rgb="FFFFFF00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 patternType="solid">
          <bgColor theme="5" tint="0.79998168889431442"/>
        </patternFill>
      </fill>
    </dxf>
    <dxf>
      <numFmt numFmtId="164" formatCode="_ * #,##0_ ;_ * \-#,##0_ ;_ * &quot;-&quot;_ ;_ @_ "/>
    </dxf>
    <dxf>
      <numFmt numFmtId="164" formatCode="_ * #,##0_ ;_ * \-#,##0_ ;_ * &quot;-&quot;_ ;_ @_ "/>
    </dxf>
    <dxf>
      <fill>
        <patternFill patternType="solid">
          <bgColor rgb="FFFFFF00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 patternType="solid">
          <bgColor theme="5" tint="0.79998168889431442"/>
        </patternFill>
      </fill>
    </dxf>
    <dxf>
      <numFmt numFmtId="164" formatCode="_ * #,##0_ ;_ * \-#,##0_ ;_ * &quot;-&quot;_ ;_ @_ "/>
    </dxf>
    <dxf>
      <numFmt numFmtId="164" formatCode="_ * #,##0_ ;_ * \-#,##0_ ;_ * &quot;-&quot;_ ;_ @_ "/>
    </dxf>
    <dxf>
      <fill>
        <patternFill patternType="solid">
          <bgColor rgb="FFFFFF00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border>
        <top style="hair">
          <color indexed="8"/>
        </top>
      </border>
    </dxf>
    <dxf>
      <border>
        <top style="hair">
          <color indexed="8"/>
        </top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5" tint="0.79998168889431442"/>
        </patternFill>
      </fill>
    </dxf>
    <dxf>
      <numFmt numFmtId="164" formatCode="_ * #,##0_ ;_ * \-#,##0_ ;_ * &quot;-&quot;_ ;_ @_ "/>
    </dxf>
    <dxf>
      <numFmt numFmtId="164" formatCode="_ * #,##0_ ;_ * \-#,##0_ ;_ * &quot;-&quot;_ ;_ @_ "/>
    </dxf>
    <dxf>
      <fill>
        <patternFill patternType="solid">
          <bgColor rgb="FFFFFF00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border>
        <top style="hair">
          <color indexed="8"/>
        </top>
      </border>
    </dxf>
    <dxf>
      <border>
        <top style="hair">
          <color indexed="8"/>
        </top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5" tint="0.79998168889431442"/>
        </patternFill>
      </fill>
    </dxf>
    <dxf>
      <numFmt numFmtId="164" formatCode="_ * #,##0_ ;_ * \-#,##0_ ;_ * &quot;-&quot;_ ;_ @_ "/>
    </dxf>
    <dxf>
      <numFmt numFmtId="164" formatCode="_ * #,##0_ ;_ * \-#,##0_ ;_ * &quot;-&quot;_ ;_ @_ "/>
    </dxf>
    <dxf>
      <fill>
        <patternFill patternType="solid">
          <bgColor rgb="FFFFFF00"/>
        </patternFill>
      </fill>
    </dxf>
    <dxf>
      <fill>
        <patternFill>
          <bgColor theme="8" tint="0.59999389629810485"/>
        </patternFill>
      </fill>
    </dxf>
    <dxf>
      <border>
        <top style="hair">
          <color indexed="8"/>
        </top>
      </border>
    </dxf>
    <dxf>
      <border>
        <top style="hair">
          <color indexed="8"/>
        </top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5" tint="0.79998168889431442"/>
        </patternFill>
      </fill>
    </dxf>
    <dxf>
      <numFmt numFmtId="164" formatCode="_ * #,##0_ ;_ * \-#,##0_ ;_ * &quot;-&quot;_ ;_ @_ "/>
    </dxf>
    <dxf>
      <numFmt numFmtId="164" formatCode="_ * #,##0_ ;_ * \-#,##0_ ;_ * &quot;-&quot;_ ;_ @_ "/>
    </dxf>
    <dxf>
      <fill>
        <patternFill patternType="solid">
          <bgColor rgb="FFFFFF00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 patternType="solid">
          <bgColor theme="5" tint="0.79998168889431442"/>
        </patternFill>
      </fill>
    </dxf>
    <dxf>
      <numFmt numFmtId="164" formatCode="_ * #,##0_ ;_ * \-#,##0_ ;_ * &quot;-&quot;_ ;_ @_ "/>
    </dxf>
    <dxf>
      <numFmt numFmtId="164" formatCode="_ * #,##0_ ;_ * \-#,##0_ ;_ * &quot;-&quot;_ ;_ @_ "/>
    </dxf>
    <dxf>
      <fill>
        <patternFill patternType="solid">
          <bgColor rgb="FFFFFF00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 patternType="solid">
          <bgColor theme="5" tint="0.79998168889431442"/>
        </patternFill>
      </fill>
    </dxf>
    <dxf>
      <numFmt numFmtId="164" formatCode="_ * #,##0_ ;_ * \-#,##0_ ;_ * &quot;-&quot;_ ;_ @_ "/>
    </dxf>
    <dxf>
      <numFmt numFmtId="164" formatCode="_ * #,##0_ ;_ * \-#,##0_ ;_ * &quot;-&quot;_ ;_ @_ "/>
    </dxf>
    <dxf>
      <fill>
        <patternFill patternType="solid">
          <bgColor rgb="FFFFFF00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5" tint="0.79998168889431442"/>
        </patternFill>
      </fill>
    </dxf>
    <dxf>
      <numFmt numFmtId="164" formatCode="_ * #,##0_ ;_ * \-#,##0_ ;_ * &quot;-&quot;_ ;_ @_ "/>
    </dxf>
    <dxf>
      <numFmt numFmtId="164" formatCode="_ * #,##0_ ;_ * \-#,##0_ ;_ * &quot;-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u="sng">
                <a:solidFill>
                  <a:sysClr val="windowText" lastClr="000000"/>
                </a:solidFill>
              </a:rPr>
              <a:t>Truck Sales by Domestic Brands</a:t>
            </a:r>
            <a:endParaRPr lang="ko-KR" sz="1400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10852439841369E-2"/>
          <c:y val="0.18178015202192391"/>
          <c:w val="0.72060209820452115"/>
          <c:h val="0.69481586501521986"/>
        </c:manualLayout>
      </c:layout>
      <c:lineChart>
        <c:grouping val="standard"/>
        <c:varyColors val="0"/>
        <c:ser>
          <c:idx val="0"/>
          <c:order val="0"/>
          <c:tx>
            <c:strRef>
              <c:f>'Summary(Chart)'!$C$5</c:f>
              <c:strCache>
                <c:ptCount val="1"/>
                <c:pt idx="0">
                  <c:v>2017</c:v>
                </c:pt>
              </c:strCache>
            </c:strRef>
          </c:tx>
          <c:spPr>
            <a:ln w="12700" cap="flat" cmpd="sng" algn="ctr">
              <a:solidFill>
                <a:schemeClr val="accent5"/>
              </a:solidFill>
              <a:miter lim="800000"/>
            </a:ln>
            <a:effectLst/>
          </c:spPr>
          <c:marker>
            <c:spPr>
              <a:solidFill>
                <a:schemeClr val="accent5">
                  <a:lumMod val="20000"/>
                  <a:lumOff val="80000"/>
                </a:schemeClr>
              </a:solidFill>
              <a:ln w="12700">
                <a:solidFill>
                  <a:schemeClr val="accent5"/>
                </a:solidFill>
              </a:ln>
            </c:spPr>
          </c:marker>
          <c:dLbls>
            <c:delete val="1"/>
          </c:dLbls>
          <c:cat>
            <c:strRef>
              <c:f>'Summary(Chart)'!$E$4:$P$4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'Summary(Chart)'!$E$5:$P$5</c:f>
              <c:numCache>
                <c:formatCode>_(* #,##0_);_(* \(#,##0\);_(* "-"_);_(@_)</c:formatCode>
                <c:ptCount val="12"/>
                <c:pt idx="0">
                  <c:v>1398</c:v>
                </c:pt>
                <c:pt idx="1">
                  <c:v>1685</c:v>
                </c:pt>
                <c:pt idx="2">
                  <c:v>1869</c:v>
                </c:pt>
                <c:pt idx="3">
                  <c:v>1827</c:v>
                </c:pt>
                <c:pt idx="4">
                  <c:v>1709</c:v>
                </c:pt>
                <c:pt idx="5">
                  <c:v>1846</c:v>
                </c:pt>
                <c:pt idx="6">
                  <c:v>1715</c:v>
                </c:pt>
                <c:pt idx="7">
                  <c:v>1479</c:v>
                </c:pt>
                <c:pt idx="8">
                  <c:v>1580</c:v>
                </c:pt>
                <c:pt idx="9">
                  <c:v>1264</c:v>
                </c:pt>
                <c:pt idx="10">
                  <c:v>1455</c:v>
                </c:pt>
                <c:pt idx="11">
                  <c:v>1220</c:v>
                </c:pt>
              </c:numCache>
            </c:numRef>
          </c:val>
          <c:smooth val="0"/>
          <c:extLst/>
        </c:ser>
        <c:ser>
          <c:idx val="1"/>
          <c:order val="1"/>
          <c:tx>
            <c:strRef>
              <c:f>'Summary(Chart)'!$C$10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flat" cmpd="sng" algn="ctr">
              <a:solidFill>
                <a:srgbClr val="FF0000"/>
              </a:solidFill>
              <a:miter lim="800000"/>
            </a:ln>
            <a:effectLst/>
          </c:spPr>
          <c:marker>
            <c:spPr>
              <a:solidFill>
                <a:schemeClr val="accent2">
                  <a:lumMod val="20000"/>
                  <a:lumOff val="80000"/>
                </a:schemeClr>
              </a:solidFill>
              <a:ln w="19050"/>
            </c:spPr>
          </c:marker>
          <c:dPt>
            <c:idx val="1"/>
            <c:marker>
              <c:spPr>
                <a:solidFill>
                  <a:schemeClr val="accent2">
                    <a:lumMod val="20000"/>
                    <a:lumOff val="80000"/>
                  </a:schemeClr>
                </a:solidFill>
                <a:ln w="19050">
                  <a:solidFill>
                    <a:schemeClr val="accent2"/>
                  </a:solidFill>
                </a:ln>
              </c:spPr>
            </c:marker>
            <c:bubble3D val="0"/>
            <c:spPr>
              <a:ln w="19050" cap="flat" cmpd="sng" algn="ctr">
                <a:solidFill>
                  <a:schemeClr val="accent2"/>
                </a:solidFill>
                <a:miter lim="800000"/>
              </a:ln>
              <a:effectLst/>
            </c:spPr>
          </c:dPt>
          <c:dLbls>
            <c:delete val="1"/>
          </c:dLbls>
          <c:cat>
            <c:strRef>
              <c:f>'Summary(Chart)'!$E$4:$P$4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'Summary(Chart)'!$E$10:$P$10</c:f>
              <c:numCache>
                <c:formatCode>_(* #,##0_);_(* \(#,##0\);_(* "-"_);_(@_)</c:formatCode>
                <c:ptCount val="12"/>
                <c:pt idx="0">
                  <c:v>1194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8871096"/>
        <c:axId val="318871488"/>
      </c:lineChart>
      <c:catAx>
        <c:axId val="3188710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71488"/>
        <c:crosses val="autoZero"/>
        <c:auto val="1"/>
        <c:lblAlgn val="ctr"/>
        <c:lblOffset val="100"/>
        <c:noMultiLvlLbl val="0"/>
      </c:catAx>
      <c:valAx>
        <c:axId val="3188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69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318871096"/>
        <c:crosses val="autoZero"/>
        <c:crossBetween val="between"/>
        <c:majorUnit val="400"/>
      </c:valAx>
    </c:plotArea>
    <c:legend>
      <c:legendPos val="t"/>
      <c:layout>
        <c:manualLayout>
          <c:xMode val="edge"/>
          <c:yMode val="edge"/>
          <c:x val="0.64979819652861204"/>
          <c:y val="6.333003369593955E-2"/>
          <c:w val="0.1369066116410029"/>
          <c:h val="9.327898402763747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ko-KR">
                <a:solidFill>
                  <a:sysClr val="windowText" lastClr="000000"/>
                </a:solidFill>
              </a:rPr>
              <a:t>YTD Sales</a:t>
            </a:r>
            <a:r>
              <a:rPr lang="en-US" altLang="ko-KR" baseline="0">
                <a:solidFill>
                  <a:sysClr val="windowText" lastClr="000000"/>
                </a:solidFill>
              </a:rPr>
              <a:t>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'Summary(Chart)'!$D$38</c:f>
              <c:strCache>
                <c:ptCount val="1"/>
                <c:pt idx="0">
                  <c:v>Tractor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'Summary(Chart)'!$E$37:$F$37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'Summary(Chart)'!$E$38:$F$38</c:f>
              <c:numCache>
                <c:formatCode>_ * #,##0_ ;_ * \-#,##0_ ;_ * "-"_ ;_ @_ </c:formatCode>
                <c:ptCount val="2"/>
                <c:pt idx="0">
                  <c:v>32</c:v>
                </c:pt>
                <c:pt idx="1">
                  <c:v>40</c:v>
                </c:pt>
              </c:numCache>
            </c:numRef>
          </c:val>
        </c:ser>
        <c:ser>
          <c:idx val="1"/>
          <c:order val="1"/>
          <c:tx>
            <c:strRef>
              <c:f>'Summary(Chart)'!$D$39</c:f>
              <c:strCache>
                <c:ptCount val="1"/>
                <c:pt idx="0">
                  <c:v>Cargo-HDT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'Summary(Chart)'!$E$37:$F$37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'Summary(Chart)'!$E$39:$F$39</c:f>
              <c:numCache>
                <c:formatCode>_ * #,##0_ ;_ * \-#,##0_ ;_ * "-"_ ;_ @_ </c:formatCode>
                <c:ptCount val="2"/>
                <c:pt idx="0">
                  <c:v>332</c:v>
                </c:pt>
                <c:pt idx="1">
                  <c:v>294</c:v>
                </c:pt>
              </c:numCache>
            </c:numRef>
          </c:val>
        </c:ser>
        <c:ser>
          <c:idx val="2"/>
          <c:order val="2"/>
          <c:tx>
            <c:strRef>
              <c:f>'Summary(Chart)'!$D$40</c:f>
              <c:strCache>
                <c:ptCount val="1"/>
                <c:pt idx="0">
                  <c:v>Cargo-MDT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'Summary(Chart)'!$E$37:$F$37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'Summary(Chart)'!$E$40:$F$40</c:f>
              <c:numCache>
                <c:formatCode>_ * #,##0_ ;_ * \-#,##0_ ;_ * "-"_ ;_ @_ </c:formatCode>
                <c:ptCount val="2"/>
                <c:pt idx="0">
                  <c:v>868</c:v>
                </c:pt>
                <c:pt idx="1">
                  <c:v>764</c:v>
                </c:pt>
              </c:numCache>
            </c:numRef>
          </c:val>
        </c:ser>
        <c:ser>
          <c:idx val="3"/>
          <c:order val="3"/>
          <c:tx>
            <c:strRef>
              <c:f>'Summary(Chart)'!$D$41</c:f>
              <c:strCache>
                <c:ptCount val="1"/>
                <c:pt idx="0">
                  <c:v>Tipper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'Summary(Chart)'!$E$37:$F$37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'Summary(Chart)'!$E$41:$F$41</c:f>
              <c:numCache>
                <c:formatCode>_ * #,##0_ ;_ * \-#,##0_ ;_ * "-"_ ;_ @_ </c:formatCode>
                <c:ptCount val="2"/>
                <c:pt idx="0">
                  <c:v>166</c:v>
                </c:pt>
                <c:pt idx="1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18872272"/>
        <c:axId val="318872664"/>
      </c:barChart>
      <c:catAx>
        <c:axId val="3188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72664"/>
        <c:crosses val="autoZero"/>
        <c:auto val="1"/>
        <c:lblAlgn val="ctr"/>
        <c:lblOffset val="100"/>
        <c:noMultiLvlLbl val="0"/>
      </c:catAx>
      <c:valAx>
        <c:axId val="3188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 * #,##0_ ;_ * \-#,##0_ ;_ * &quot;-&quot;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Segment!$D$7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invertIfNegative val="0"/>
          <c:cat>
            <c:strRef>
              <c:f>Segment!$E$5:$P$5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Segment!$E$7:$P$7</c:f>
              <c:numCache>
                <c:formatCode>_(* #,##0_);_(* \(#,##0\);_(* "-"_);_(@_)</c:formatCode>
                <c:ptCount val="12"/>
                <c:pt idx="0">
                  <c:v>23</c:v>
                </c:pt>
                <c:pt idx="1">
                  <c:v>51</c:v>
                </c:pt>
                <c:pt idx="2">
                  <c:v>57</c:v>
                </c:pt>
                <c:pt idx="3">
                  <c:v>45</c:v>
                </c:pt>
                <c:pt idx="4">
                  <c:v>42</c:v>
                </c:pt>
              </c:numCache>
            </c:numRef>
          </c:val>
        </c:ser>
        <c:ser>
          <c:idx val="1"/>
          <c:order val="1"/>
          <c:tx>
            <c:strRef>
              <c:f>Segment!$D$8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</c:spPr>
          <c:invertIfNegative val="0"/>
          <c:cat>
            <c:strRef>
              <c:f>Segment!$E$5:$P$5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Segment!$E$8:$P$8</c:f>
              <c:numCache>
                <c:formatCode>_(* #,##0_);_(* \(#,##0\);_(* "-"_);_(@_)</c:formatCode>
                <c:ptCount val="12"/>
                <c:pt idx="0">
                  <c:v>209</c:v>
                </c:pt>
                <c:pt idx="1">
                  <c:v>152</c:v>
                </c:pt>
                <c:pt idx="2">
                  <c:v>179</c:v>
                </c:pt>
                <c:pt idx="3">
                  <c:v>123</c:v>
                </c:pt>
                <c:pt idx="4">
                  <c:v>126</c:v>
                </c:pt>
                <c:pt idx="5">
                  <c:v>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873056"/>
        <c:axId val="317403224"/>
      </c:barChart>
      <c:catAx>
        <c:axId val="318873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7403224"/>
        <c:crosses val="autoZero"/>
        <c:auto val="1"/>
        <c:lblAlgn val="ctr"/>
        <c:lblOffset val="100"/>
        <c:noMultiLvlLbl val="0"/>
      </c:catAx>
      <c:valAx>
        <c:axId val="3174032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45000"/>
                </a:schemeClr>
              </a:solidFill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crossAx val="3188730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Segment!$D$10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invertIfNegative val="0"/>
          <c:cat>
            <c:strRef>
              <c:f>Segment!$E$5:$P$5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Segment!$E$10:$P$10</c:f>
              <c:numCache>
                <c:formatCode>_(* #,##0_);_(* \(#,##0\);_(* "-"_);_(@_)</c:formatCode>
                <c:ptCount val="12"/>
                <c:pt idx="0">
                  <c:v>201</c:v>
                </c:pt>
                <c:pt idx="1">
                  <c:v>262</c:v>
                </c:pt>
                <c:pt idx="2">
                  <c:v>304</c:v>
                </c:pt>
                <c:pt idx="3">
                  <c:v>301</c:v>
                </c:pt>
                <c:pt idx="4">
                  <c:v>263</c:v>
                </c:pt>
              </c:numCache>
            </c:numRef>
          </c:val>
        </c:ser>
        <c:ser>
          <c:idx val="1"/>
          <c:order val="1"/>
          <c:tx>
            <c:strRef>
              <c:f>Segment!$D$11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</c:spPr>
          <c:invertIfNegative val="0"/>
          <c:cat>
            <c:strRef>
              <c:f>Segment!$E$5:$P$5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Segment!$E$11:$P$11</c:f>
              <c:numCache>
                <c:formatCode>_(* #,##0_);_(* \(#,##0\);_(* "-"_);_(@_)</c:formatCode>
                <c:ptCount val="12"/>
                <c:pt idx="0">
                  <c:v>123</c:v>
                </c:pt>
                <c:pt idx="1">
                  <c:v>116</c:v>
                </c:pt>
                <c:pt idx="2">
                  <c:v>135</c:v>
                </c:pt>
                <c:pt idx="3">
                  <c:v>139</c:v>
                </c:pt>
                <c:pt idx="4">
                  <c:v>117</c:v>
                </c:pt>
                <c:pt idx="5">
                  <c:v>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404008"/>
        <c:axId val="317404400"/>
      </c:barChart>
      <c:catAx>
        <c:axId val="317404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7404400"/>
        <c:crosses val="autoZero"/>
        <c:auto val="1"/>
        <c:lblAlgn val="ctr"/>
        <c:lblOffset val="100"/>
        <c:noMultiLvlLbl val="0"/>
      </c:catAx>
      <c:valAx>
        <c:axId val="317404400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>
                  <a:alpha val="45000"/>
                </a:sysClr>
              </a:solidFill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crossAx val="317404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solidFill>
        <a:sysClr val="windowText" lastClr="000000">
          <a:lumMod val="50000"/>
          <a:lumOff val="50000"/>
        </a:sys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Segment!$D$13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invertIfNegative val="0"/>
          <c:cat>
            <c:strRef>
              <c:f>Segment!$E$5:$P$5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Segment!$E$13:$P$13</c:f>
              <c:numCache>
                <c:formatCode>_(* #,##0_);_(* \(#,##0\);_(* "-"_);_(@_)</c:formatCode>
                <c:ptCount val="12"/>
                <c:pt idx="0">
                  <c:v>581</c:v>
                </c:pt>
                <c:pt idx="1">
                  <c:v>610</c:v>
                </c:pt>
                <c:pt idx="2">
                  <c:v>647</c:v>
                </c:pt>
                <c:pt idx="3">
                  <c:v>804</c:v>
                </c:pt>
                <c:pt idx="4">
                  <c:v>709</c:v>
                </c:pt>
              </c:numCache>
            </c:numRef>
          </c:val>
        </c:ser>
        <c:ser>
          <c:idx val="1"/>
          <c:order val="1"/>
          <c:tx>
            <c:strRef>
              <c:f>Segment!$D$14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</c:spPr>
          <c:invertIfNegative val="0"/>
          <c:cat>
            <c:strRef>
              <c:f>Segment!$E$5:$P$5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Segment!$E$14:$P$14</c:f>
              <c:numCache>
                <c:formatCode>_(* #,##0_);_(* \(#,##0\);_(* "-"_);_(@_)</c:formatCode>
                <c:ptCount val="12"/>
                <c:pt idx="0">
                  <c:v>96</c:v>
                </c:pt>
                <c:pt idx="1">
                  <c:v>51</c:v>
                </c:pt>
                <c:pt idx="2">
                  <c:v>68</c:v>
                </c:pt>
                <c:pt idx="3">
                  <c:v>73</c:v>
                </c:pt>
                <c:pt idx="4">
                  <c:v>75</c:v>
                </c:pt>
                <c:pt idx="5">
                  <c:v>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405184"/>
        <c:axId val="317405576"/>
      </c:barChart>
      <c:catAx>
        <c:axId val="317405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7405576"/>
        <c:crosses val="autoZero"/>
        <c:auto val="1"/>
        <c:lblAlgn val="ctr"/>
        <c:lblOffset val="100"/>
        <c:noMultiLvlLbl val="0"/>
      </c:catAx>
      <c:valAx>
        <c:axId val="317405576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>
                  <a:alpha val="45000"/>
                </a:sysClr>
              </a:solidFill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ln>
            <a:solidFill>
              <a:srgbClr val="4F81BD">
                <a:lumMod val="40000"/>
                <a:lumOff val="60000"/>
              </a:srgbClr>
            </a:solidFill>
          </a:ln>
        </c:spPr>
        <c:crossAx val="317405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solidFill>
        <a:sysClr val="windowText" lastClr="000000">
          <a:lumMod val="50000"/>
          <a:lumOff val="50000"/>
        </a:sysClr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Segment!$D$17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invertIfNegative val="0"/>
          <c:cat>
            <c:strRef>
              <c:f>Segment!$E$5:$P$5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Segment!$E$17:$P$17</c:f>
              <c:numCache>
                <c:formatCode>_(* #,##0_);_(* \(#,##0\);_(* "-"_);_(@_)</c:formatCode>
                <c:ptCount val="12"/>
                <c:pt idx="0">
                  <c:v>119</c:v>
                </c:pt>
                <c:pt idx="1">
                  <c:v>148</c:v>
                </c:pt>
                <c:pt idx="2">
                  <c:v>152</c:v>
                </c:pt>
                <c:pt idx="3">
                  <c:v>112</c:v>
                </c:pt>
                <c:pt idx="4">
                  <c:v>108</c:v>
                </c:pt>
              </c:numCache>
            </c:numRef>
          </c:val>
        </c:ser>
        <c:ser>
          <c:idx val="1"/>
          <c:order val="1"/>
          <c:tx>
            <c:strRef>
              <c:f>Segment!$D$18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</c:spPr>
          <c:invertIfNegative val="0"/>
          <c:cat>
            <c:strRef>
              <c:f>Segment!$E$5:$P$5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Segment!$E$18:$P$18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406752"/>
        <c:axId val="317407144"/>
      </c:barChart>
      <c:catAx>
        <c:axId val="317406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7407144"/>
        <c:crosses val="autoZero"/>
        <c:auto val="1"/>
        <c:lblAlgn val="ctr"/>
        <c:lblOffset val="100"/>
        <c:noMultiLvlLbl val="0"/>
      </c:catAx>
      <c:valAx>
        <c:axId val="317407144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>
                  <a:alpha val="45000"/>
                </a:sysClr>
              </a:solidFill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crossAx val="317406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solidFill>
        <a:sysClr val="windowText" lastClr="000000">
          <a:lumMod val="50000"/>
          <a:lumOff val="50000"/>
        </a:sysClr>
      </a:solidFill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42333</xdr:colOff>
      <xdr:row>16</xdr:row>
      <xdr:rowOff>182595</xdr:rowOff>
    </xdr:from>
    <xdr:to>
      <xdr:col>17</xdr:col>
      <xdr:colOff>687625</xdr:colOff>
      <xdr:row>30</xdr:row>
      <xdr:rowOff>199632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21167</xdr:colOff>
      <xdr:row>44</xdr:row>
      <xdr:rowOff>106954</xdr:rowOff>
    </xdr:from>
    <xdr:to>
      <xdr:col>9</xdr:col>
      <xdr:colOff>144432</xdr:colOff>
      <xdr:row>59</xdr:row>
      <xdr:rowOff>48684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42207</xdr:colOff>
      <xdr:row>24</xdr:row>
      <xdr:rowOff>2133</xdr:rowOff>
    </xdr:from>
    <xdr:to>
      <xdr:col>11</xdr:col>
      <xdr:colOff>188922</xdr:colOff>
      <xdr:row>38</xdr:row>
      <xdr:rowOff>126133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514936</xdr:colOff>
      <xdr:row>24</xdr:row>
      <xdr:rowOff>2133</xdr:rowOff>
    </xdr:from>
    <xdr:to>
      <xdr:col>24</xdr:col>
      <xdr:colOff>8508</xdr:colOff>
      <xdr:row>38</xdr:row>
      <xdr:rowOff>126133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12324</xdr:colOff>
      <xdr:row>41</xdr:row>
      <xdr:rowOff>69367</xdr:rowOff>
    </xdr:from>
    <xdr:to>
      <xdr:col>11</xdr:col>
      <xdr:colOff>204396</xdr:colOff>
      <xdr:row>56</xdr:row>
      <xdr:rowOff>6603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529877</xdr:colOff>
      <xdr:row>41</xdr:row>
      <xdr:rowOff>69366</xdr:rowOff>
    </xdr:from>
    <xdr:to>
      <xdr:col>24</xdr:col>
      <xdr:colOff>23449</xdr:colOff>
      <xdr:row>56</xdr:row>
      <xdr:rowOff>11937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n, Sunyoung (728-Extern)" refreshedDate="43276.645580208336" createdVersion="4" refreshedVersion="4" minRefreshableVersion="3" recordCount="68">
  <cacheSource type="worksheet">
    <worksheetSource ref="B3:S71" sheet="DB"/>
  </cacheSource>
  <cacheFields count="18">
    <cacheField name="Brand" numFmtId="0">
      <sharedItems count="2">
        <s v="HD"/>
        <s v="Tata"/>
      </sharedItems>
    </cacheField>
    <cacheField name="KAMA_Cat" numFmtId="0">
      <sharedItems/>
    </cacheField>
    <cacheField name="Model" numFmtId="0">
      <sharedItems/>
    </cacheField>
    <cacheField name="Segment" numFmtId="0">
      <sharedItems count="5">
        <s v="Cargo-MDT"/>
        <s v="Cargo-HDT"/>
        <s v="Tipper"/>
        <s v="Mixer"/>
        <s v="Tractor"/>
      </sharedItems>
    </cacheField>
    <cacheField name="Year" numFmtId="165">
      <sharedItems containsSemiMixedTypes="0" containsString="0" containsNumber="1" containsInteger="1" minValue="2016" maxValue="2018" count="3">
        <n v="2018"/>
        <n v="2017"/>
        <n v="2016" u="1"/>
      </sharedItems>
    </cacheField>
    <cacheField name="Total" numFmtId="164">
      <sharedItems containsSemiMixedTypes="0" containsString="0" containsNumber="1" containsInteger="1" minValue="0" maxValue="5190"/>
    </cacheField>
    <cacheField name="Jan" numFmtId="0">
      <sharedItems containsString="0" containsBlank="1" containsNumber="1" containsInteger="1" minValue="0" maxValue="396"/>
    </cacheField>
    <cacheField name="Feb" numFmtId="0">
      <sharedItems containsSemiMixedTypes="0" containsString="0" containsNumber="1" containsInteger="1" minValue="0" maxValue="388"/>
    </cacheField>
    <cacheField name="Mar" numFmtId="0">
      <sharedItems containsSemiMixedTypes="0" containsString="0" containsNumber="1" containsInteger="1" minValue="0" maxValue="510"/>
    </cacheField>
    <cacheField name="Apr" numFmtId="0">
      <sharedItems containsSemiMixedTypes="0" containsString="0" containsNumber="1" containsInteger="1" minValue="0" maxValue="517"/>
    </cacheField>
    <cacheField name="May" numFmtId="0">
      <sharedItems containsSemiMixedTypes="0" containsString="0" containsNumber="1" containsInteger="1" minValue="0" maxValue="567"/>
    </cacheField>
    <cacheField name="Jun" numFmtId="0">
      <sharedItems containsString="0" containsBlank="1" containsNumber="1" containsInteger="1" minValue="0" maxValue="505"/>
    </cacheField>
    <cacheField name="Jul" numFmtId="0">
      <sharedItems containsString="0" containsBlank="1" containsNumber="1" containsInteger="1" minValue="0" maxValue="533"/>
    </cacheField>
    <cacheField name="Aug" numFmtId="0">
      <sharedItems containsString="0" containsBlank="1" containsNumber="1" containsInteger="1" minValue="0" maxValue="444"/>
    </cacheField>
    <cacheField name="Sep" numFmtId="0">
      <sharedItems containsString="0" containsBlank="1" containsNumber="1" containsInteger="1" minValue="0" maxValue="493"/>
    </cacheField>
    <cacheField name="Oct" numFmtId="0">
      <sharedItems containsString="0" containsBlank="1" containsNumber="1" containsInteger="1" minValue="0" maxValue="338"/>
    </cacheField>
    <cacheField name="Nov" numFmtId="0">
      <sharedItems containsString="0" containsBlank="1" containsNumber="1" containsInteger="1" minValue="0" maxValue="429"/>
    </cacheField>
    <cacheField name="Dec" numFmtId="0">
      <sharedItems containsString="0" containsBlank="1" containsNumber="1" containsInteger="1" minValue="0" maxValue="3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x v="0"/>
    <s v="TRUCK"/>
    <s v="4.5T"/>
    <x v="0"/>
    <x v="0"/>
    <n v="842"/>
    <n v="169"/>
    <n v="123"/>
    <n v="169"/>
    <n v="213"/>
    <n v="168"/>
    <m/>
    <m/>
    <m/>
    <m/>
    <m/>
    <m/>
    <m/>
  </r>
  <r>
    <x v="0"/>
    <s v="TRUCK"/>
    <s v="5T"/>
    <x v="0"/>
    <x v="0"/>
    <n v="2307"/>
    <n v="396"/>
    <n v="339"/>
    <n v="510"/>
    <n v="495"/>
    <n v="567"/>
    <m/>
    <m/>
    <m/>
    <m/>
    <m/>
    <m/>
    <m/>
  </r>
  <r>
    <x v="0"/>
    <s v="TRUCK"/>
    <s v="5T EXPORT"/>
    <x v="0"/>
    <x v="0"/>
    <n v="0"/>
    <n v="0"/>
    <n v="0"/>
    <n v="0"/>
    <n v="0"/>
    <n v="0"/>
    <m/>
    <m/>
    <m/>
    <m/>
    <m/>
    <m/>
    <m/>
  </r>
  <r>
    <x v="0"/>
    <s v="TRUCK"/>
    <s v="7T"/>
    <x v="0"/>
    <x v="0"/>
    <n v="82"/>
    <n v="11"/>
    <n v="20"/>
    <n v="12"/>
    <n v="25"/>
    <n v="14"/>
    <m/>
    <m/>
    <m/>
    <m/>
    <m/>
    <m/>
    <m/>
  </r>
  <r>
    <x v="0"/>
    <s v="TRUCK"/>
    <s v="8.5T CARGO"/>
    <x v="1"/>
    <x v="0"/>
    <n v="9"/>
    <n v="0"/>
    <n v="3"/>
    <n v="1"/>
    <n v="5"/>
    <n v="0"/>
    <m/>
    <m/>
    <m/>
    <m/>
    <m/>
    <m/>
    <m/>
  </r>
  <r>
    <x v="0"/>
    <s v="TRUCK"/>
    <s v="8T CARGO"/>
    <x v="1"/>
    <x v="0"/>
    <n v="96"/>
    <n v="3"/>
    <n v="34"/>
    <n v="15"/>
    <n v="24"/>
    <n v="20"/>
    <m/>
    <m/>
    <m/>
    <m/>
    <m/>
    <m/>
    <m/>
  </r>
  <r>
    <x v="0"/>
    <s v="TRUCK"/>
    <s v="9.5T CARGO"/>
    <x v="1"/>
    <x v="0"/>
    <n v="133"/>
    <n v="16"/>
    <n v="18"/>
    <n v="17"/>
    <n v="23"/>
    <n v="59"/>
    <m/>
    <m/>
    <m/>
    <m/>
    <m/>
    <m/>
    <m/>
  </r>
  <r>
    <x v="0"/>
    <s v="TRUCK"/>
    <s v="11.5T CARGO"/>
    <x v="1"/>
    <x v="0"/>
    <n v="14"/>
    <n v="1"/>
    <n v="6"/>
    <n v="1"/>
    <n v="3"/>
    <n v="3"/>
    <m/>
    <m/>
    <m/>
    <m/>
    <m/>
    <m/>
    <m/>
  </r>
  <r>
    <x v="0"/>
    <s v="TRUCK"/>
    <s v="14T CARGO"/>
    <x v="1"/>
    <x v="0"/>
    <n v="213"/>
    <n v="16"/>
    <n v="40"/>
    <n v="54"/>
    <n v="60"/>
    <n v="43"/>
    <m/>
    <m/>
    <m/>
    <m/>
    <m/>
    <m/>
    <m/>
  </r>
  <r>
    <x v="0"/>
    <s v="TRUCK"/>
    <s v="15T DUMP"/>
    <x v="2"/>
    <x v="0"/>
    <n v="241"/>
    <n v="33"/>
    <n v="36"/>
    <n v="56"/>
    <n v="60"/>
    <n v="56"/>
    <m/>
    <m/>
    <m/>
    <m/>
    <m/>
    <m/>
    <m/>
  </r>
  <r>
    <x v="0"/>
    <s v="TRUCK"/>
    <s v="16T CARGO"/>
    <x v="1"/>
    <x v="0"/>
    <n v="210"/>
    <n v="60"/>
    <n v="4"/>
    <n v="35"/>
    <n v="47"/>
    <n v="64"/>
    <m/>
    <m/>
    <m/>
    <m/>
    <m/>
    <m/>
    <m/>
  </r>
  <r>
    <x v="0"/>
    <s v="TRUCK"/>
    <s v="19T CARGO"/>
    <x v="1"/>
    <x v="0"/>
    <n v="154"/>
    <n v="33"/>
    <n v="17"/>
    <n v="39"/>
    <n v="24"/>
    <n v="41"/>
    <m/>
    <m/>
    <m/>
    <m/>
    <m/>
    <m/>
    <m/>
  </r>
  <r>
    <x v="0"/>
    <s v="TRUCK"/>
    <s v="20T CARGO"/>
    <x v="1"/>
    <x v="0"/>
    <n v="2"/>
    <n v="2"/>
    <n v="0"/>
    <n v="0"/>
    <n v="0"/>
    <n v="0"/>
    <m/>
    <m/>
    <m/>
    <m/>
    <m/>
    <m/>
    <m/>
  </r>
  <r>
    <x v="0"/>
    <s v="TRUCK"/>
    <s v="22T CARGO"/>
    <x v="1"/>
    <x v="0"/>
    <n v="4"/>
    <n v="0"/>
    <n v="0"/>
    <n v="1"/>
    <n v="0"/>
    <n v="3"/>
    <m/>
    <m/>
    <m/>
    <m/>
    <m/>
    <m/>
    <m/>
  </r>
  <r>
    <x v="0"/>
    <s v="TRUCK"/>
    <s v="25T CARGO"/>
    <x v="1"/>
    <x v="0"/>
    <n v="271"/>
    <n v="53"/>
    <n v="46"/>
    <n v="64"/>
    <n v="63"/>
    <n v="45"/>
    <m/>
    <m/>
    <m/>
    <m/>
    <m/>
    <m/>
    <m/>
  </r>
  <r>
    <x v="0"/>
    <s v="BB"/>
    <s v="MIXER"/>
    <x v="3"/>
    <x v="0"/>
    <n v="615"/>
    <n v="90"/>
    <n v="96"/>
    <n v="134"/>
    <n v="162"/>
    <n v="133"/>
    <m/>
    <m/>
    <m/>
    <m/>
    <m/>
    <m/>
    <m/>
  </r>
  <r>
    <x v="0"/>
    <s v="BB"/>
    <s v="PULL CARGO"/>
    <x v="1"/>
    <x v="0"/>
    <n v="1"/>
    <m/>
    <n v="0"/>
    <n v="1"/>
    <n v="0"/>
    <n v="0"/>
    <m/>
    <m/>
    <m/>
    <m/>
    <m/>
    <m/>
    <m/>
  </r>
  <r>
    <x v="0"/>
    <s v="BB"/>
    <s v="TRACTOR"/>
    <x v="4"/>
    <x v="0"/>
    <n v="149"/>
    <n v="29"/>
    <n v="22"/>
    <n v="42"/>
    <n v="27"/>
    <n v="29"/>
    <m/>
    <m/>
    <m/>
    <m/>
    <m/>
    <m/>
    <m/>
  </r>
  <r>
    <x v="0"/>
    <s v="TRUCK"/>
    <s v="8X4 DUMP"/>
    <x v="2"/>
    <x v="0"/>
    <n v="156"/>
    <n v="40"/>
    <n v="32"/>
    <n v="26"/>
    <n v="26"/>
    <n v="32"/>
    <m/>
    <m/>
    <m/>
    <m/>
    <m/>
    <m/>
    <m/>
  </r>
  <r>
    <x v="1"/>
    <s v="TRUCK"/>
    <s v="4.5 CARGO"/>
    <x v="0"/>
    <x v="0"/>
    <n v="757"/>
    <n v="171"/>
    <n v="142"/>
    <n v="178"/>
    <n v="139"/>
    <n v="127"/>
    <m/>
    <m/>
    <m/>
    <m/>
    <m/>
    <m/>
    <m/>
  </r>
  <r>
    <x v="1"/>
    <s v="TRUCK"/>
    <s v="5T CARGO"/>
    <x v="0"/>
    <x v="0"/>
    <n v="204"/>
    <n v="17"/>
    <n v="22"/>
    <n v="17"/>
    <n v="58"/>
    <n v="90"/>
    <m/>
    <m/>
    <m/>
    <m/>
    <m/>
    <m/>
    <m/>
  </r>
  <r>
    <x v="1"/>
    <s v="TRUCK"/>
    <s v="8T CARGO"/>
    <x v="1"/>
    <x v="0"/>
    <n v="85"/>
    <n v="7"/>
    <n v="9"/>
    <n v="12"/>
    <n v="33"/>
    <n v="24"/>
    <m/>
    <m/>
    <m/>
    <m/>
    <m/>
    <m/>
    <m/>
  </r>
  <r>
    <x v="1"/>
    <s v="TRUCK"/>
    <s v="8T DUMP"/>
    <x v="2"/>
    <x v="0"/>
    <n v="0"/>
    <n v="0"/>
    <n v="0"/>
    <n v="0"/>
    <n v="0"/>
    <n v="0"/>
    <m/>
    <m/>
    <m/>
    <m/>
    <m/>
    <m/>
    <m/>
  </r>
  <r>
    <x v="1"/>
    <s v="TRUCK"/>
    <s v="9.5 CARGO"/>
    <x v="1"/>
    <x v="0"/>
    <n v="107"/>
    <n v="25"/>
    <n v="20"/>
    <n v="25"/>
    <n v="23"/>
    <n v="14"/>
    <m/>
    <m/>
    <m/>
    <m/>
    <m/>
    <m/>
    <m/>
  </r>
  <r>
    <x v="1"/>
    <s v="TRUCK"/>
    <s v="11.5T CARGO"/>
    <x v="1"/>
    <x v="0"/>
    <n v="36"/>
    <n v="2"/>
    <n v="0"/>
    <n v="1"/>
    <n v="2"/>
    <n v="31"/>
    <m/>
    <m/>
    <m/>
    <m/>
    <m/>
    <m/>
    <m/>
  </r>
  <r>
    <x v="1"/>
    <s v="TRUCK"/>
    <s v="14T CARGO"/>
    <x v="1"/>
    <x v="0"/>
    <n v="106"/>
    <n v="14"/>
    <n v="21"/>
    <n v="29"/>
    <n v="22"/>
    <n v="20"/>
    <m/>
    <m/>
    <m/>
    <m/>
    <m/>
    <m/>
    <m/>
  </r>
  <r>
    <x v="1"/>
    <s v="TRUCK"/>
    <s v="15T DUMP"/>
    <x v="2"/>
    <x v="0"/>
    <n v="59"/>
    <n v="12"/>
    <n v="9"/>
    <n v="10"/>
    <n v="13"/>
    <n v="15"/>
    <m/>
    <m/>
    <m/>
    <m/>
    <m/>
    <m/>
    <m/>
  </r>
  <r>
    <x v="1"/>
    <s v="TRUCK"/>
    <s v="16T CARGO"/>
    <x v="1"/>
    <x v="0"/>
    <n v="82"/>
    <n v="12"/>
    <n v="15"/>
    <n v="16"/>
    <n v="15"/>
    <n v="24"/>
    <m/>
    <m/>
    <m/>
    <m/>
    <m/>
    <m/>
    <m/>
  </r>
  <r>
    <x v="1"/>
    <s v="TRUCK"/>
    <s v="19T CARGO"/>
    <x v="1"/>
    <x v="0"/>
    <n v="98"/>
    <n v="20"/>
    <n v="23"/>
    <n v="30"/>
    <n v="15"/>
    <n v="10"/>
    <m/>
    <m/>
    <m/>
    <m/>
    <m/>
    <m/>
    <m/>
  </r>
  <r>
    <x v="1"/>
    <s v="TRUCK"/>
    <s v="22.5T CARGO"/>
    <x v="1"/>
    <x v="0"/>
    <n v="7"/>
    <n v="0"/>
    <n v="2"/>
    <n v="0"/>
    <n v="3"/>
    <n v="2"/>
    <m/>
    <m/>
    <m/>
    <m/>
    <m/>
    <m/>
    <m/>
  </r>
  <r>
    <x v="1"/>
    <s v="TRUCK"/>
    <s v="25T CARGO"/>
    <x v="1"/>
    <x v="0"/>
    <n v="118"/>
    <n v="30"/>
    <n v="20"/>
    <n v="24"/>
    <n v="20"/>
    <n v="24"/>
    <m/>
    <m/>
    <m/>
    <m/>
    <m/>
    <m/>
    <m/>
  </r>
  <r>
    <x v="1"/>
    <s v="TRUCK"/>
    <s v="25.5T DUMP"/>
    <x v="2"/>
    <x v="0"/>
    <n v="53"/>
    <n v="11"/>
    <n v="12"/>
    <n v="14"/>
    <n v="10"/>
    <n v="6"/>
    <m/>
    <m/>
    <m/>
    <m/>
    <m/>
    <m/>
    <m/>
  </r>
  <r>
    <x v="1"/>
    <s v="BB"/>
    <s v="MIXER"/>
    <x v="3"/>
    <x v="0"/>
    <n v="409"/>
    <n v="90"/>
    <n v="135"/>
    <n v="86"/>
    <n v="52"/>
    <n v="46"/>
    <m/>
    <m/>
    <m/>
    <m/>
    <m/>
    <m/>
    <m/>
  </r>
  <r>
    <x v="1"/>
    <s v="BB"/>
    <s v="TRACTOR"/>
    <x v="4"/>
    <x v="0"/>
    <n v="36"/>
    <n v="11"/>
    <n v="10"/>
    <n v="4"/>
    <n v="6"/>
    <n v="5"/>
    <m/>
    <m/>
    <m/>
    <m/>
    <m/>
    <m/>
    <m/>
  </r>
  <r>
    <x v="0"/>
    <s v="TRUCK"/>
    <s v="4.5T"/>
    <x v="0"/>
    <x v="1"/>
    <n v="2110"/>
    <n v="211"/>
    <n v="173"/>
    <n v="187"/>
    <n v="238"/>
    <n v="179"/>
    <n v="158"/>
    <n v="196"/>
    <n v="165"/>
    <n v="170"/>
    <n v="154"/>
    <n v="154"/>
    <n v="125"/>
  </r>
  <r>
    <x v="0"/>
    <s v="TRUCK"/>
    <s v="5T"/>
    <x v="0"/>
    <x v="1"/>
    <n v="5190"/>
    <n v="317"/>
    <n v="388"/>
    <n v="417"/>
    <n v="517"/>
    <n v="488"/>
    <n v="505"/>
    <n v="533"/>
    <n v="444"/>
    <n v="493"/>
    <n v="338"/>
    <n v="429"/>
    <n v="321"/>
  </r>
  <r>
    <x v="0"/>
    <s v="TRUCK"/>
    <s v="5T EXPORT"/>
    <x v="0"/>
    <x v="1"/>
    <n v="0"/>
    <n v="0"/>
    <n v="0"/>
    <n v="0"/>
    <n v="0"/>
    <n v="0"/>
    <n v="0"/>
    <n v="0"/>
    <n v="0"/>
    <n v="0"/>
    <n v="0"/>
    <n v="0"/>
    <n v="0"/>
  </r>
  <r>
    <x v="0"/>
    <s v="TRUCK"/>
    <s v="7T"/>
    <x v="0"/>
    <x v="1"/>
    <n v="418"/>
    <n v="49"/>
    <n v="45"/>
    <n v="37"/>
    <n v="41"/>
    <n v="27"/>
    <n v="37"/>
    <n v="42"/>
    <n v="24"/>
    <n v="54"/>
    <n v="31"/>
    <n v="22"/>
    <n v="9"/>
  </r>
  <r>
    <x v="0"/>
    <s v="TRUCK"/>
    <s v="8.5T CARGO"/>
    <x v="1"/>
    <x v="1"/>
    <n v="200"/>
    <n v="3"/>
    <n v="7"/>
    <n v="17"/>
    <n v="25"/>
    <n v="31"/>
    <n v="19"/>
    <n v="27"/>
    <n v="22"/>
    <n v="11"/>
    <n v="14"/>
    <n v="19"/>
    <n v="5"/>
  </r>
  <r>
    <x v="0"/>
    <s v="TRUCK"/>
    <s v="8T CARGO"/>
    <x v="0"/>
    <x v="1"/>
    <n v="51"/>
    <n v="4"/>
    <n v="4"/>
    <n v="6"/>
    <n v="8"/>
    <n v="15"/>
    <n v="8"/>
    <n v="3"/>
    <n v="1"/>
    <n v="1"/>
    <n v="0"/>
    <n v="1"/>
    <n v="0"/>
  </r>
  <r>
    <x v="0"/>
    <s v="TRUCK"/>
    <s v="9.5T CARGO"/>
    <x v="1"/>
    <x v="1"/>
    <n v="244"/>
    <n v="20"/>
    <n v="14"/>
    <n v="17"/>
    <n v="27"/>
    <n v="20"/>
    <n v="24"/>
    <n v="23"/>
    <n v="28"/>
    <n v="29"/>
    <n v="14"/>
    <n v="18"/>
    <n v="10"/>
  </r>
  <r>
    <x v="0"/>
    <s v="TRUCK"/>
    <s v="11.5T CARGO"/>
    <x v="1"/>
    <x v="1"/>
    <n v="76"/>
    <n v="3"/>
    <n v="4"/>
    <n v="6"/>
    <n v="4"/>
    <n v="6"/>
    <n v="4"/>
    <n v="20"/>
    <n v="19"/>
    <n v="4"/>
    <n v="1"/>
    <n v="5"/>
    <n v="0"/>
  </r>
  <r>
    <x v="0"/>
    <s v="TRUCK"/>
    <s v="14T CARGO"/>
    <x v="1"/>
    <x v="1"/>
    <n v="401"/>
    <n v="30"/>
    <n v="26"/>
    <n v="54"/>
    <n v="48"/>
    <n v="25"/>
    <n v="29"/>
    <n v="39"/>
    <n v="26"/>
    <n v="41"/>
    <n v="33"/>
    <n v="31"/>
    <n v="19"/>
  </r>
  <r>
    <x v="0"/>
    <s v="TRUCK"/>
    <s v="15T DUMP"/>
    <x v="2"/>
    <x v="1"/>
    <n v="550"/>
    <n v="48"/>
    <n v="64"/>
    <n v="67"/>
    <n v="49"/>
    <n v="50"/>
    <n v="27"/>
    <n v="38"/>
    <n v="46"/>
    <n v="36"/>
    <n v="37"/>
    <n v="52"/>
    <n v="36"/>
  </r>
  <r>
    <x v="0"/>
    <s v="TRUCK"/>
    <s v="16T CARGO"/>
    <x v="1"/>
    <x v="1"/>
    <n v="722"/>
    <n v="40"/>
    <n v="66"/>
    <n v="66"/>
    <n v="58"/>
    <n v="45"/>
    <n v="63"/>
    <n v="58"/>
    <n v="29"/>
    <n v="86"/>
    <n v="61"/>
    <n v="74"/>
    <n v="76"/>
  </r>
  <r>
    <x v="0"/>
    <s v="TRUCK"/>
    <s v="19T CARGO"/>
    <x v="1"/>
    <x v="1"/>
    <n v="482"/>
    <n v="29"/>
    <n v="49"/>
    <n v="42"/>
    <n v="44"/>
    <n v="43"/>
    <n v="55"/>
    <n v="33"/>
    <n v="42"/>
    <n v="48"/>
    <n v="27"/>
    <n v="36"/>
    <n v="34"/>
  </r>
  <r>
    <x v="0"/>
    <s v="TRUCK"/>
    <s v="20T CARGO"/>
    <x v="1"/>
    <x v="1"/>
    <n v="40"/>
    <n v="3"/>
    <n v="5"/>
    <n v="6"/>
    <n v="3"/>
    <n v="2"/>
    <n v="2"/>
    <n v="2"/>
    <n v="6"/>
    <n v="2"/>
    <n v="4"/>
    <n v="3"/>
    <n v="2"/>
  </r>
  <r>
    <x v="0"/>
    <s v="TRUCK"/>
    <s v="22T CARGO"/>
    <x v="1"/>
    <x v="1"/>
    <n v="14"/>
    <n v="0"/>
    <n v="1"/>
    <n v="0"/>
    <n v="3"/>
    <n v="0"/>
    <n v="4"/>
    <n v="0"/>
    <n v="4"/>
    <n v="2"/>
    <n v="0"/>
    <n v="0"/>
    <n v="0"/>
  </r>
  <r>
    <x v="0"/>
    <s v="TRUCK"/>
    <s v="25T CARGO"/>
    <x v="1"/>
    <x v="1"/>
    <n v="884"/>
    <n v="73"/>
    <n v="90"/>
    <n v="94"/>
    <n v="88"/>
    <n v="91"/>
    <n v="75"/>
    <n v="75"/>
    <n v="74"/>
    <n v="57"/>
    <n v="62"/>
    <n v="60"/>
    <n v="45"/>
  </r>
  <r>
    <x v="0"/>
    <s v="BB"/>
    <s v="MIXER"/>
    <x v="3"/>
    <x v="1"/>
    <n v="1483"/>
    <n v="156"/>
    <n v="179"/>
    <n v="191"/>
    <n v="165"/>
    <n v="131"/>
    <n v="140"/>
    <n v="118"/>
    <n v="84"/>
    <n v="99"/>
    <n v="89"/>
    <n v="77"/>
    <n v="54"/>
  </r>
  <r>
    <x v="0"/>
    <s v="BB"/>
    <s v="PULL CARGO"/>
    <x v="1"/>
    <x v="1"/>
    <n v="6"/>
    <n v="0"/>
    <n v="0"/>
    <n v="2"/>
    <n v="1"/>
    <n v="0"/>
    <n v="0"/>
    <n v="2"/>
    <n v="0"/>
    <n v="0"/>
    <n v="1"/>
    <n v="0"/>
    <n v="0"/>
  </r>
  <r>
    <x v="0"/>
    <s v="BB"/>
    <s v="TRACTOR"/>
    <x v="4"/>
    <x v="1"/>
    <n v="437"/>
    <n v="23"/>
    <n v="51"/>
    <n v="57"/>
    <n v="45"/>
    <n v="42"/>
    <n v="31"/>
    <n v="33"/>
    <n v="28"/>
    <n v="26"/>
    <n v="30"/>
    <n v="39"/>
    <n v="32"/>
  </r>
  <r>
    <x v="0"/>
    <s v="BB"/>
    <s v="8X4 DUMP"/>
    <x v="2"/>
    <x v="1"/>
    <n v="660"/>
    <n v="71"/>
    <n v="84"/>
    <n v="85"/>
    <n v="63"/>
    <n v="58"/>
    <n v="56"/>
    <n v="30"/>
    <n v="36"/>
    <n v="26"/>
    <n v="57"/>
    <n v="37"/>
    <n v="57"/>
  </r>
  <r>
    <x v="1"/>
    <s v="TRUCK"/>
    <s v="4.5 CARGO"/>
    <x v="0"/>
    <x v="1"/>
    <n v="3236"/>
    <n v="224"/>
    <n v="312"/>
    <n v="355"/>
    <n v="282"/>
    <n v="258"/>
    <n v="340"/>
    <n v="240"/>
    <n v="283"/>
    <n v="275"/>
    <n v="198"/>
    <n v="255"/>
    <n v="214"/>
  </r>
  <r>
    <x v="1"/>
    <s v="TRUCK"/>
    <s v="5T CARGO"/>
    <x v="0"/>
    <x v="1"/>
    <n v="619"/>
    <n v="56"/>
    <n v="41"/>
    <n v="68"/>
    <n v="53"/>
    <n v="70"/>
    <n v="88"/>
    <n v="75"/>
    <n v="32"/>
    <n v="40"/>
    <n v="35"/>
    <n v="24"/>
    <n v="37"/>
  </r>
  <r>
    <x v="1"/>
    <s v="TRUCK"/>
    <s v="8T CARGO"/>
    <x v="0"/>
    <x v="1"/>
    <n v="259"/>
    <n v="7"/>
    <n v="17"/>
    <n v="29"/>
    <n v="20"/>
    <n v="29"/>
    <n v="22"/>
    <n v="63"/>
    <n v="24"/>
    <n v="9"/>
    <n v="9"/>
    <n v="19"/>
    <n v="11"/>
  </r>
  <r>
    <x v="1"/>
    <s v="TRUCK"/>
    <s v="8T DUMP"/>
    <x v="2"/>
    <x v="1"/>
    <n v="0"/>
    <n v="0"/>
    <n v="0"/>
    <n v="0"/>
    <n v="0"/>
    <n v="0"/>
    <n v="0"/>
    <n v="0"/>
    <n v="0"/>
    <n v="0"/>
    <n v="0"/>
    <n v="0"/>
    <n v="0"/>
  </r>
  <r>
    <x v="1"/>
    <s v="TRUCK"/>
    <s v="9.5 CARGO"/>
    <x v="1"/>
    <x v="1"/>
    <n v="373"/>
    <n v="28"/>
    <n v="35"/>
    <n v="32"/>
    <n v="42"/>
    <n v="33"/>
    <n v="23"/>
    <n v="37"/>
    <n v="24"/>
    <n v="28"/>
    <n v="15"/>
    <n v="35"/>
    <n v="41"/>
  </r>
  <r>
    <x v="1"/>
    <s v="TRUCK"/>
    <s v="11.5T CARGO"/>
    <x v="1"/>
    <x v="1"/>
    <n v="93"/>
    <n v="3"/>
    <n v="12"/>
    <n v="6"/>
    <n v="0"/>
    <n v="5"/>
    <n v="45"/>
    <n v="1"/>
    <n v="3"/>
    <n v="1"/>
    <n v="13"/>
    <n v="4"/>
    <n v="0"/>
  </r>
  <r>
    <x v="1"/>
    <s v="TRUCK"/>
    <s v="14T CARGO"/>
    <x v="1"/>
    <x v="1"/>
    <n v="294"/>
    <n v="26"/>
    <n v="23"/>
    <n v="35"/>
    <n v="17"/>
    <n v="28"/>
    <n v="28"/>
    <n v="29"/>
    <n v="22"/>
    <n v="28"/>
    <n v="11"/>
    <n v="26"/>
    <n v="21"/>
  </r>
  <r>
    <x v="1"/>
    <s v="TRUCK"/>
    <s v="15T DUMP"/>
    <x v="2"/>
    <x v="1"/>
    <n v="164"/>
    <n v="5"/>
    <n v="4"/>
    <n v="5"/>
    <n v="9"/>
    <n v="4"/>
    <n v="57"/>
    <n v="12"/>
    <n v="2"/>
    <n v="4"/>
    <n v="29"/>
    <n v="19"/>
    <n v="14"/>
  </r>
  <r>
    <x v="1"/>
    <s v="TRUCK"/>
    <s v="16T CARGO"/>
    <x v="1"/>
    <x v="1"/>
    <n v="300"/>
    <n v="14"/>
    <n v="25"/>
    <n v="32"/>
    <n v="28"/>
    <n v="24"/>
    <n v="45"/>
    <n v="19"/>
    <n v="19"/>
    <n v="24"/>
    <n v="13"/>
    <n v="30"/>
    <n v="27"/>
  </r>
  <r>
    <x v="1"/>
    <s v="TRUCK"/>
    <s v="19T CARGO"/>
    <x v="1"/>
    <x v="1"/>
    <n v="343"/>
    <n v="25"/>
    <n v="37"/>
    <n v="53"/>
    <n v="24"/>
    <n v="30"/>
    <n v="29"/>
    <n v="29"/>
    <n v="19"/>
    <n v="26"/>
    <n v="21"/>
    <n v="20"/>
    <n v="30"/>
  </r>
  <r>
    <x v="1"/>
    <s v="TRUCK"/>
    <s v="22.5T CARGO"/>
    <x v="1"/>
    <x v="1"/>
    <n v="9"/>
    <n v="0"/>
    <n v="0"/>
    <n v="0"/>
    <n v="2"/>
    <n v="2"/>
    <n v="1"/>
    <n v="0"/>
    <n v="2"/>
    <n v="0"/>
    <n v="0"/>
    <n v="1"/>
    <n v="1"/>
  </r>
  <r>
    <x v="1"/>
    <s v="TRUCK"/>
    <s v="25T CARGO"/>
    <x v="1"/>
    <x v="1"/>
    <n v="379"/>
    <n v="35"/>
    <n v="53"/>
    <n v="30"/>
    <n v="37"/>
    <n v="27"/>
    <n v="27"/>
    <n v="31"/>
    <n v="28"/>
    <n v="26"/>
    <n v="33"/>
    <n v="23"/>
    <n v="29"/>
  </r>
  <r>
    <x v="1"/>
    <s v="TRUCK"/>
    <s v="25.5T DUMP"/>
    <x v="2"/>
    <x v="1"/>
    <n v="361"/>
    <n v="42"/>
    <n v="46"/>
    <n v="47"/>
    <n v="43"/>
    <n v="70"/>
    <n v="17"/>
    <n v="15"/>
    <n v="16"/>
    <n v="19"/>
    <n v="18"/>
    <n v="11"/>
    <n v="17"/>
  </r>
  <r>
    <x v="1"/>
    <s v="BB"/>
    <s v="MIXER"/>
    <x v="3"/>
    <x v="1"/>
    <n v="1100"/>
    <n v="69"/>
    <n v="119"/>
    <n v="126"/>
    <n v="74"/>
    <n v="113"/>
    <n v="126"/>
    <n v="117"/>
    <n v="83"/>
    <n v="67"/>
    <n v="67"/>
    <n v="56"/>
    <n v="83"/>
  </r>
  <r>
    <x v="1"/>
    <s v="BB"/>
    <s v="TRACTOR"/>
    <x v="4"/>
    <x v="1"/>
    <n v="132"/>
    <n v="9"/>
    <n v="9"/>
    <n v="17"/>
    <n v="8"/>
    <n v="7"/>
    <n v="27"/>
    <n v="10"/>
    <n v="11"/>
    <n v="14"/>
    <n v="5"/>
    <n v="8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4:N7" firstHeaderRow="0" firstDataRow="1" firstDataCol="1" rowPageCount="2" colPageCount="1"/>
  <pivotFields count="18">
    <pivotField axis="axisPage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>
      <items count="6">
        <item x="1"/>
        <item x="0"/>
        <item h="1" x="3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">
        <item m="1"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 v="1"/>
    </i>
    <i>
      <x v="2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2">
    <pageField fld="3" hier="-1"/>
    <pageField fld="0" hier="-1"/>
  </pageFields>
  <dataFields count="13">
    <dataField name="합계 : Jan" fld="6" baseField="0" baseItem="0"/>
    <dataField name="합계 : Feb" fld="7" baseField="0" baseItem="0"/>
    <dataField name="합계 : Mar" fld="8" baseField="0" baseItem="0"/>
    <dataField name="합계 : Apr" fld="9" baseField="0" baseItem="0"/>
    <dataField name="합계 : May" fld="10" baseField="0" baseItem="0"/>
    <dataField name="합계 : Jun" fld="11" baseField="0" baseItem="0"/>
    <dataField name="합계 : Jul" fld="12" baseField="0" baseItem="0"/>
    <dataField name="합계 : Aug" fld="13" baseField="0" baseItem="0"/>
    <dataField name="합계 : Sep" fld="14" baseField="0" baseItem="0"/>
    <dataField name="합계 : Oct" fld="15" baseField="0" baseItem="0"/>
    <dataField name="합계 : Nov" fld="16" baseField="0" baseItem="0"/>
    <dataField name="합계 : Dec" fld="17" baseField="0" baseItem="0"/>
    <dataField name="합계 : Total" fld="5" baseField="0" baseItem="0"/>
  </dataFields>
  <formats count="6">
    <format dxfId="111">
      <pivotArea grandRow="1" outline="0" collapsedLevelsAreSubtotals="1" fieldPosition="0"/>
    </format>
    <format dxfId="110">
      <pivotArea outline="0" collapsedLevelsAreSubtotals="1" fieldPosition="0"/>
    </format>
    <format dxfId="109">
      <pivotArea dataOnly="0" outline="0" fieldPosition="0">
        <references count="2">
          <reference field="4294967294" count="1">
            <x v="12"/>
          </reference>
          <reference field="4" count="1" selected="0">
            <x v="1"/>
          </reference>
        </references>
      </pivotArea>
    </format>
    <format dxfId="108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10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6">
      <pivotArea dataOnly="0" labelOnly="1" outline="0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10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9:N46" firstHeaderRow="0" firstDataRow="1" firstDataCol="1" rowPageCount="1" colPageCount="1"/>
  <pivotFields count="18">
    <pivotField axis="axisRow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6">
        <item x="1"/>
        <item x="0"/>
        <item x="3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">
        <item m="1"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7"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3" item="3" hier="-1"/>
  </pageFields>
  <dataFields count="13">
    <dataField name="합계 : Jan" fld="6" baseField="0" baseItem="0"/>
    <dataField name="합계 : Feb" fld="7" baseField="0" baseItem="0"/>
    <dataField name="합계 : Mar" fld="8" baseField="0" baseItem="0"/>
    <dataField name="합계 : Apr" fld="9" baseField="0" baseItem="0"/>
    <dataField name="합계 : May" fld="10" baseField="0" baseItem="0"/>
    <dataField name="합계 : Jun" fld="11" baseField="0" baseItem="0"/>
    <dataField name="합계 : Jul" fld="12" baseField="0" baseItem="0"/>
    <dataField name="합계 : Aug" fld="13" baseField="0" baseItem="0"/>
    <dataField name="합계 : Sep" fld="14" baseField="0" baseItem="0"/>
    <dataField name="합계 : Oct" fld="15" baseField="0" baseItem="0"/>
    <dataField name="합계 : Nov" fld="16" baseField="0" baseItem="0"/>
    <dataField name="합계 : Dec" fld="17" baseField="0" baseItem="0"/>
    <dataField name="합계 : Total" fld="5" baseField="0" baseItem="0"/>
  </dataFields>
  <formats count="6">
    <format dxfId="26">
      <pivotArea grandRow="1" outline="0" collapsedLevelsAreSubtotals="1" fieldPosition="0"/>
    </format>
    <format dxfId="25">
      <pivotArea outline="0" collapsedLevelsAreSubtotals="1" fieldPosition="0"/>
    </format>
    <format dxfId="24">
      <pivotArea dataOnly="0" outline="0" fieldPosition="0">
        <references count="2">
          <reference field="4294967294" count="1">
            <x v="12"/>
          </reference>
          <reference field="4" count="1" selected="0">
            <x v="1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1">
      <pivotArea dataOnly="0" labelOnly="1" outline="0" fieldPosition="0">
        <references count="1">
          <reference field="3" count="1">
            <x v="3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피벗 테이블6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22:N25" firstHeaderRow="0" firstDataRow="1" firstDataCol="1" rowPageCount="2" colPageCount="1"/>
  <pivotFields count="18">
    <pivotField axis="axisRow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>
      <items count="6">
        <item x="1"/>
        <item x="0"/>
        <item h="1" x="3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4">
        <item m="1"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2">
    <pageField fld="3" hier="-1"/>
    <pageField fld="4" item="1" hier="-1"/>
  </pageFields>
  <dataFields count="13">
    <dataField name="합계 : Jan" fld="6" baseField="0" baseItem="0"/>
    <dataField name="합계 : Feb" fld="7" baseField="0" baseItem="0"/>
    <dataField name="합계 : Mar" fld="8" baseField="0" baseItem="0"/>
    <dataField name="합계 : Apr" fld="9" baseField="0" baseItem="0"/>
    <dataField name="합계 : May" fld="10" baseField="0" baseItem="0"/>
    <dataField name="합계 : Jun" fld="11" baseField="0" baseItem="0"/>
    <dataField name="합계 : Jul" fld="12" baseField="0" baseItem="0"/>
    <dataField name="합계 : Aug" fld="13" baseField="0" baseItem="0"/>
    <dataField name="합계 : Sep" fld="14" baseField="0" baseItem="0"/>
    <dataField name="합계 : Oct" fld="15" baseField="0" baseItem="0"/>
    <dataField name="합계 : Nov" fld="16" baseField="0" baseItem="0"/>
    <dataField name="합계 : Dec" fld="17" baseField="0" baseItem="0"/>
    <dataField name="합계 : Total" fld="5" baseField="0" baseItem="0"/>
  </dataFields>
  <formats count="6">
    <format dxfId="117">
      <pivotArea grandRow="1" outline="0" collapsedLevelsAreSubtotals="1" fieldPosition="0"/>
    </format>
    <format dxfId="116">
      <pivotArea outline="0" collapsedLevelsAreSubtotals="1" fieldPosition="0"/>
    </format>
    <format dxfId="115">
      <pivotArea dataOnly="0" outline="0" fieldPosition="0">
        <references count="2">
          <reference field="4294967294" count="1">
            <x v="12"/>
          </reference>
          <reference field="4" count="1" selected="0">
            <x v="1"/>
          </reference>
        </references>
      </pivotArea>
    </format>
    <format dxfId="114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11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12">
      <pivotArea dataOnly="0" labelOnly="1" outline="0" fieldPosition="0">
        <references count="1">
          <reference field="4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피벗 테이블5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13:N16" firstHeaderRow="0" firstDataRow="1" firstDataCol="1" rowPageCount="2" colPageCount="1"/>
  <pivotFields count="18">
    <pivotField axis="axisRow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>
      <items count="6">
        <item x="1"/>
        <item x="0"/>
        <item h="1" x="3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4">
        <item m="1"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2">
    <pageField fld="3" hier="-1"/>
    <pageField fld="4" item="2" hier="-1"/>
  </pageFields>
  <dataFields count="13">
    <dataField name="합계 : Jan" fld="6" baseField="0" baseItem="0"/>
    <dataField name="합계 : Feb" fld="7" baseField="0" baseItem="0"/>
    <dataField name="합계 : Mar" fld="8" baseField="0" baseItem="0"/>
    <dataField name="합계 : Apr" fld="9" baseField="0" baseItem="0"/>
    <dataField name="합계 : May" fld="10" baseField="0" baseItem="0"/>
    <dataField name="합계 : Jun" fld="11" baseField="0" baseItem="0"/>
    <dataField name="합계 : Jul" fld="12" baseField="0" baseItem="0"/>
    <dataField name="합계 : Aug" fld="13" baseField="0" baseItem="0"/>
    <dataField name="합계 : Sep" fld="14" baseField="0" baseItem="0"/>
    <dataField name="합계 : Oct" fld="15" baseField="0" baseItem="0"/>
    <dataField name="합계 : Nov" fld="16" baseField="0" baseItem="0"/>
    <dataField name="합계 : Dec" fld="17" baseField="0" baseItem="0"/>
    <dataField name="합계 : Total" fld="5" baseField="0" baseItem="0"/>
  </dataFields>
  <formats count="8">
    <format dxfId="125">
      <pivotArea grandRow="1" outline="0" collapsedLevelsAreSubtotals="1" fieldPosition="0"/>
    </format>
    <format dxfId="124">
      <pivotArea outline="0" collapsedLevelsAreSubtotals="1" fieldPosition="0"/>
    </format>
    <format dxfId="123">
      <pivotArea dataOnly="0" outline="0" fieldPosition="0">
        <references count="2">
          <reference field="4294967294" count="1">
            <x v="12"/>
          </reference>
          <reference field="4" count="1" selected="0">
            <x v="1"/>
          </reference>
        </references>
      </pivotArea>
    </format>
    <format dxfId="122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20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11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18">
      <pivotArea dataOnly="0" labelOnly="1" outline="0" fieldPosition="0">
        <references count="1">
          <reference field="4" count="1"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20:N31" firstHeaderRow="0" firstDataRow="1" firstDataCol="1" rowPageCount="1" colPageCount="1"/>
  <pivotFields count="18">
    <pivotField axis="axisPage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multipleItemSelectionAllowed="1" showAll="0">
      <items count="6">
        <item x="1"/>
        <item x="0"/>
        <item h="1" x="3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">
        <item m="1"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3"/>
  </rowFields>
  <rowItems count="11">
    <i>
      <x v="1"/>
    </i>
    <i r="1">
      <x/>
    </i>
    <i r="1">
      <x v="1"/>
    </i>
    <i r="1">
      <x v="3"/>
    </i>
    <i r="1">
      <x v="4"/>
    </i>
    <i>
      <x v="2"/>
    </i>
    <i r="1">
      <x/>
    </i>
    <i r="1">
      <x v="1"/>
    </i>
    <i r="1">
      <x v="3"/>
    </i>
    <i r="1">
      <x v="4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0" item="0" hier="-1"/>
  </pageFields>
  <dataFields count="13">
    <dataField name="합계 : Jan" fld="6" baseField="0" baseItem="0"/>
    <dataField name="합계 : Feb" fld="7" baseField="0" baseItem="0"/>
    <dataField name="합계 : Mar" fld="8" baseField="0" baseItem="0"/>
    <dataField name="합계 : Apr" fld="9" baseField="0" baseItem="0"/>
    <dataField name="합계 : May" fld="10" baseField="0" baseItem="0"/>
    <dataField name="합계 : Jun" fld="11" baseField="0" baseItem="0"/>
    <dataField name="합계 : Jul" fld="12" baseField="0" baseItem="0"/>
    <dataField name="합계 : Aug" fld="13" baseField="0" baseItem="0"/>
    <dataField name="합계 : Sep" fld="14" baseField="0" baseItem="0"/>
    <dataField name="합계 : Oct" fld="15" baseField="0" baseItem="0"/>
    <dataField name="합계 : Nov" fld="16" baseField="0" baseItem="0"/>
    <dataField name="합계 : Dec" fld="17" baseField="0" baseItem="0"/>
    <dataField name="합계 : Total" fld="5" baseField="0" baseItem="0"/>
  </dataFields>
  <formats count="27">
    <format dxfId="53">
      <pivotArea grandRow="1" outline="0" collapsedLevelsAreSubtotals="1" fieldPosition="0"/>
    </format>
    <format dxfId="52">
      <pivotArea outline="0" collapsedLevelsAreSubtotals="1" fieldPosition="0"/>
    </format>
    <format dxfId="51">
      <pivotArea dataOnly="0" outline="0" fieldPosition="0">
        <references count="2">
          <reference field="4294967294" count="1">
            <x v="12"/>
          </reference>
          <reference field="4" count="1" selected="0">
            <x v="1"/>
          </reference>
        </references>
      </pivotArea>
    </format>
    <format dxfId="50">
      <pivotArea collapsedLevelsAreSubtotals="1" fieldPosition="0">
        <references count="2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0" count="1">
            <x v="0"/>
          </reference>
        </references>
      </pivotArea>
    </format>
    <format dxfId="49">
      <pivotArea dataOnly="0" labelOnly="1" fieldPosition="0">
        <references count="1">
          <reference field="0" count="1">
            <x v="0"/>
          </reference>
        </references>
      </pivotArea>
    </format>
    <format dxfId="48">
      <pivotArea collapsedLevelsAreSubtotals="1" fieldPosition="0">
        <references count="2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0" count="1">
            <x v="1"/>
          </reference>
        </references>
      </pivotArea>
    </format>
    <format dxfId="47">
      <pivotArea dataOnly="0" labelOnly="1" fieldPosition="0">
        <references count="1">
          <reference field="0" count="1">
            <x v="1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12"/>
          </reference>
          <reference field="0" count="1">
            <x v="0"/>
          </reference>
        </references>
      </pivotArea>
    </format>
    <format dxfId="45">
      <pivotArea collapsedLevelsAreSubtotals="1" fieldPosition="0">
        <references count="2">
          <reference field="4294967294" count="1" selected="0">
            <x v="12"/>
          </reference>
          <reference field="0" count="1">
            <x v="1"/>
          </reference>
        </references>
      </pivotArea>
    </format>
    <format dxfId="44">
      <pivotArea collapsedLevelsAreSubtotals="1" fieldPosition="0">
        <references count="2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4" count="1">
            <x v="0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12"/>
          </reference>
          <reference field="4" count="1">
            <x v="0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12"/>
          </reference>
          <reference field="4" count="1">
            <x v="1"/>
          </reference>
        </references>
      </pivotArea>
    </format>
    <format dxfId="41">
      <pivotArea collapsedLevelsAreSubtotals="1" fieldPosition="0">
        <references count="2">
          <reference field="3" count="0"/>
          <reference field="4" count="1" selected="0">
            <x v="0"/>
          </reference>
        </references>
      </pivotArea>
    </format>
    <format dxfId="40">
      <pivotArea collapsedLevelsAreSubtotals="1" fieldPosition="0">
        <references count="2">
          <reference field="3" count="0"/>
          <reference field="4" count="1" selected="0">
            <x v="1"/>
          </reference>
        </references>
      </pivotArea>
    </format>
    <format dxfId="39">
      <pivotArea grandRow="1" outline="0" collapsedLevelsAreSubtotals="1" fieldPosition="0"/>
    </format>
    <format dxfId="38">
      <pivotArea dataOnly="0" labelOnly="1" grandRow="1" outline="0" fieldPosition="0"/>
    </format>
    <format dxfId="37">
      <pivotArea collapsedLevelsAreSubtotals="1" fieldPosition="0">
        <references count="2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4" count="1">
            <x v="1"/>
          </reference>
        </references>
      </pivotArea>
    </format>
    <format dxfId="36">
      <pivotArea collapsedLevelsAreSubtotals="1" fieldPosition="0">
        <references count="3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3" count="0"/>
          <reference field="4" count="1" selected="0">
            <x v="1"/>
          </reference>
        </references>
      </pivotArea>
    </format>
    <format dxfId="35">
      <pivotArea collapsedLevelsAreSubtotals="1" fieldPosition="0">
        <references count="2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4" count="1">
            <x v="2"/>
          </reference>
        </references>
      </pivotArea>
    </format>
    <format dxfId="34">
      <pivotArea collapsedLevelsAreSubtotals="1" fieldPosition="0">
        <references count="3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3" count="0"/>
          <reference field="4" count="1" selected="0">
            <x v="2"/>
          </reference>
        </references>
      </pivotArea>
    </format>
    <format dxfId="33">
      <pivotArea dataOnly="0" labelOnly="1" fieldPosition="0">
        <references count="1">
          <reference field="4" count="0"/>
        </references>
      </pivotArea>
    </format>
    <format dxfId="32">
      <pivotArea dataOnly="0" labelOnly="1" fieldPosition="0">
        <references count="2">
          <reference field="3" count="0"/>
          <reference field="4" count="1" selected="0">
            <x v="1"/>
          </reference>
        </references>
      </pivotArea>
    </format>
    <format dxfId="31">
      <pivotArea collapsedLevelsAreSubtotals="1" fieldPosition="0">
        <references count="1">
          <reference field="4" count="1">
            <x v="2"/>
          </reference>
        </references>
      </pivotArea>
    </format>
    <format dxfId="30">
      <pivotArea dataOnly="0" labelOnly="1" fieldPosition="0">
        <references count="1">
          <reference field="4" count="1">
            <x v="2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7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4:N15" firstHeaderRow="0" firstDataRow="1" firstDataCol="1" rowPageCount="1" colPageCount="1"/>
  <pivotFields count="18">
    <pivotField axis="axisPage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multipleItemSelectionAllowed="1" showAll="0">
      <items count="6">
        <item x="1"/>
        <item x="0"/>
        <item h="1" x="3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">
        <item m="1"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3"/>
  </rowFields>
  <rowItems count="11">
    <i>
      <x v="1"/>
    </i>
    <i r="1">
      <x/>
    </i>
    <i r="1">
      <x v="1"/>
    </i>
    <i r="1">
      <x v="3"/>
    </i>
    <i r="1">
      <x v="4"/>
    </i>
    <i>
      <x v="2"/>
    </i>
    <i r="1">
      <x/>
    </i>
    <i r="1">
      <x v="1"/>
    </i>
    <i r="1">
      <x v="3"/>
    </i>
    <i r="1">
      <x v="4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0" hier="-1"/>
  </pageFields>
  <dataFields count="13">
    <dataField name="합계 : Jan" fld="6" baseField="0" baseItem="0"/>
    <dataField name="합계 : Feb" fld="7" baseField="0" baseItem="0"/>
    <dataField name="합계 : Mar" fld="8" baseField="0" baseItem="0"/>
    <dataField name="합계 : Apr" fld="9" baseField="0" baseItem="0"/>
    <dataField name="합계 : May" fld="10" baseField="0" baseItem="0"/>
    <dataField name="합계 : Jun" fld="11" baseField="0" baseItem="0"/>
    <dataField name="합계 : Jul" fld="12" baseField="0" baseItem="0"/>
    <dataField name="합계 : Aug" fld="13" baseField="0" baseItem="0"/>
    <dataField name="합계 : Sep" fld="14" baseField="0" baseItem="0"/>
    <dataField name="합계 : Oct" fld="15" baseField="0" baseItem="0"/>
    <dataField name="합계 : Nov" fld="16" baseField="0" baseItem="0"/>
    <dataField name="합계 : Dec" fld="17" baseField="0" baseItem="0"/>
    <dataField name="합계 : Total" fld="5" baseField="0" baseItem="0"/>
  </dataFields>
  <formats count="24">
    <format dxfId="77">
      <pivotArea grandRow="1" outline="0" collapsedLevelsAreSubtotals="1" fieldPosition="0"/>
    </format>
    <format dxfId="76">
      <pivotArea outline="0" collapsedLevelsAreSubtotals="1" fieldPosition="0"/>
    </format>
    <format dxfId="75">
      <pivotArea dataOnly="0" outline="0" fieldPosition="0">
        <references count="2">
          <reference field="4294967294" count="1">
            <x v="12"/>
          </reference>
          <reference field="4" count="1" selected="0">
            <x v="1"/>
          </reference>
        </references>
      </pivotArea>
    </format>
    <format dxfId="74">
      <pivotArea collapsedLevelsAreSubtotals="1" fieldPosition="0">
        <references count="2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0" count="1">
            <x v="0"/>
          </reference>
        </references>
      </pivotArea>
    </format>
    <format dxfId="73">
      <pivotArea dataOnly="0" labelOnly="1" fieldPosition="0">
        <references count="1">
          <reference field="0" count="1">
            <x v="0"/>
          </reference>
        </references>
      </pivotArea>
    </format>
    <format dxfId="72">
      <pivotArea collapsedLevelsAreSubtotals="1" fieldPosition="0">
        <references count="2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0" count="1">
            <x v="1"/>
          </reference>
        </references>
      </pivotArea>
    </format>
    <format dxfId="71">
      <pivotArea dataOnly="0" labelOnly="1" fieldPosition="0">
        <references count="1">
          <reference field="0" count="1">
            <x v="1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12"/>
          </reference>
          <reference field="0" count="1">
            <x v="0"/>
          </reference>
        </references>
      </pivotArea>
    </format>
    <format dxfId="69">
      <pivotArea collapsedLevelsAreSubtotals="1" fieldPosition="0">
        <references count="2">
          <reference field="4294967294" count="1" selected="0">
            <x v="12"/>
          </reference>
          <reference field="0" count="1">
            <x v="1"/>
          </reference>
        </references>
      </pivotArea>
    </format>
    <format dxfId="68">
      <pivotArea collapsedLevelsAreSubtotals="1" fieldPosition="0">
        <references count="2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4" count="1">
            <x v="0"/>
          </reference>
        </references>
      </pivotArea>
    </format>
    <format dxfId="67">
      <pivotArea dataOnly="0" labelOnly="1" fieldPosition="0">
        <references count="1">
          <reference field="4" count="1">
            <x v="0"/>
          </reference>
        </references>
      </pivotArea>
    </format>
    <format dxfId="66">
      <pivotArea collapsedLevelsAreSubtotals="1" fieldPosition="0">
        <references count="2">
          <reference field="4294967294" count="1" selected="0">
            <x v="12"/>
          </reference>
          <reference field="4" count="1">
            <x v="0"/>
          </reference>
        </references>
      </pivotArea>
    </format>
    <format dxfId="65">
      <pivotArea collapsedLevelsAreSubtotals="1" fieldPosition="0">
        <references count="2">
          <reference field="4294967294" count="1" selected="0">
            <x v="12"/>
          </reference>
          <reference field="4" count="1">
            <x v="1"/>
          </reference>
        </references>
      </pivotArea>
    </format>
    <format dxfId="64">
      <pivotArea collapsedLevelsAreSubtotals="1" fieldPosition="0">
        <references count="2">
          <reference field="3" count="0"/>
          <reference field="4" count="1" selected="0">
            <x v="0"/>
          </reference>
        </references>
      </pivotArea>
    </format>
    <format dxfId="63">
      <pivotArea collapsedLevelsAreSubtotals="1" fieldPosition="0">
        <references count="2">
          <reference field="3" count="0"/>
          <reference field="4" count="1" selected="0">
            <x v="1"/>
          </reference>
        </references>
      </pivotArea>
    </format>
    <format dxfId="62">
      <pivotArea grandRow="1" outline="0" collapsedLevelsAreSubtotals="1" fieldPosition="0"/>
    </format>
    <format dxfId="61">
      <pivotArea dataOnly="0" labelOnly="1" grandRow="1" outline="0" fieldPosition="0"/>
    </format>
    <format dxfId="60">
      <pivotArea collapsedLevelsAreSubtotals="1" fieldPosition="0">
        <references count="2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4" count="1">
            <x v="1"/>
          </reference>
        </references>
      </pivotArea>
    </format>
    <format dxfId="59">
      <pivotArea dataOnly="0" labelOnly="1" fieldPosition="0">
        <references count="1">
          <reference field="4" count="1">
            <x v="1"/>
          </reference>
        </references>
      </pivotArea>
    </format>
    <format dxfId="58">
      <pivotArea collapsedLevelsAreSubtotals="1" fieldPosition="0">
        <references count="1">
          <reference field="4" count="1">
            <x v="2"/>
          </reference>
        </references>
      </pivotArea>
    </format>
    <format dxfId="57">
      <pivotArea dataOnly="0" labelOnly="1" fieldPosition="0">
        <references count="1">
          <reference field="4" count="1">
            <x v="2"/>
          </reference>
        </references>
      </pivotArea>
    </format>
    <format dxfId="56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4">
      <pivotArea dataOnly="0" labelOnly="1" outline="0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6:N47" firstHeaderRow="0" firstDataRow="1" firstDataCol="1" rowPageCount="1" colPageCount="1"/>
  <pivotFields count="18">
    <pivotField axis="axisPage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multipleItemSelectionAllowed="1" showAll="0">
      <items count="6">
        <item x="1"/>
        <item x="0"/>
        <item h="1" x="3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">
        <item m="1"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3"/>
  </rowFields>
  <rowItems count="11">
    <i>
      <x v="1"/>
    </i>
    <i r="1">
      <x/>
    </i>
    <i r="1">
      <x v="1"/>
    </i>
    <i r="1">
      <x v="3"/>
    </i>
    <i r="1">
      <x v="4"/>
    </i>
    <i>
      <x v="2"/>
    </i>
    <i r="1">
      <x/>
    </i>
    <i r="1">
      <x v="1"/>
    </i>
    <i r="1">
      <x v="3"/>
    </i>
    <i r="1">
      <x v="4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0" item="1" hier="-1"/>
  </pageFields>
  <dataFields count="13">
    <dataField name="합계 : Jan" fld="6" baseField="0" baseItem="0"/>
    <dataField name="합계 : Feb" fld="7" baseField="0" baseItem="0"/>
    <dataField name="합계 : Mar" fld="8" baseField="0" baseItem="0"/>
    <dataField name="합계 : Apr" fld="9" baseField="0" baseItem="0"/>
    <dataField name="합계 : May" fld="10" baseField="0" baseItem="0"/>
    <dataField name="합계 : Jun" fld="11" baseField="0" baseItem="0"/>
    <dataField name="합계 : Jul" fld="12" baseField="0" baseItem="0"/>
    <dataField name="합계 : Aug" fld="13" baseField="0" baseItem="0"/>
    <dataField name="합계 : Sep" fld="14" baseField="0" baseItem="0"/>
    <dataField name="합계 : Oct" fld="15" baseField="0" baseItem="0"/>
    <dataField name="합계 : Nov" fld="16" baseField="0" baseItem="0"/>
    <dataField name="합계 : Dec" fld="17" baseField="0" baseItem="0"/>
    <dataField name="합계 : Total" fld="5" baseField="0" baseItem="0"/>
  </dataFields>
  <formats count="28">
    <format dxfId="105">
      <pivotArea grandRow="1" outline="0" collapsedLevelsAreSubtotals="1" fieldPosition="0"/>
    </format>
    <format dxfId="104">
      <pivotArea outline="0" collapsedLevelsAreSubtotals="1" fieldPosition="0"/>
    </format>
    <format dxfId="103">
      <pivotArea dataOnly="0" outline="0" fieldPosition="0">
        <references count="2">
          <reference field="4294967294" count="1">
            <x v="12"/>
          </reference>
          <reference field="4" count="1" selected="0">
            <x v="1"/>
          </reference>
        </references>
      </pivotArea>
    </format>
    <format dxfId="102">
      <pivotArea collapsedLevelsAreSubtotals="1" fieldPosition="0">
        <references count="2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0" count="1">
            <x v="0"/>
          </reference>
        </references>
      </pivotArea>
    </format>
    <format dxfId="101">
      <pivotArea dataOnly="0" labelOnly="1" fieldPosition="0">
        <references count="1">
          <reference field="0" count="1">
            <x v="0"/>
          </reference>
        </references>
      </pivotArea>
    </format>
    <format dxfId="100">
      <pivotArea collapsedLevelsAreSubtotals="1" fieldPosition="0">
        <references count="2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0" count="1">
            <x v="1"/>
          </reference>
        </references>
      </pivotArea>
    </format>
    <format dxfId="99">
      <pivotArea dataOnly="0" labelOnly="1" fieldPosition="0">
        <references count="1">
          <reference field="0" count="1">
            <x v="1"/>
          </reference>
        </references>
      </pivotArea>
    </format>
    <format dxfId="98">
      <pivotArea collapsedLevelsAreSubtotals="1" fieldPosition="0">
        <references count="2">
          <reference field="4294967294" count="1" selected="0">
            <x v="12"/>
          </reference>
          <reference field="0" count="1">
            <x v="0"/>
          </reference>
        </references>
      </pivotArea>
    </format>
    <format dxfId="97">
      <pivotArea collapsedLevelsAreSubtotals="1" fieldPosition="0">
        <references count="2">
          <reference field="4294967294" count="1" selected="0">
            <x v="12"/>
          </reference>
          <reference field="0" count="1">
            <x v="1"/>
          </reference>
        </references>
      </pivotArea>
    </format>
    <format dxfId="96">
      <pivotArea collapsedLevelsAreSubtotals="1" fieldPosition="0">
        <references count="2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4" count="1">
            <x v="0"/>
          </reference>
        </references>
      </pivotArea>
    </format>
    <format dxfId="95">
      <pivotArea collapsedLevelsAreSubtotals="1" fieldPosition="0">
        <references count="2">
          <reference field="4294967294" count="1" selected="0">
            <x v="12"/>
          </reference>
          <reference field="4" count="1">
            <x v="0"/>
          </reference>
        </references>
      </pivotArea>
    </format>
    <format dxfId="94">
      <pivotArea collapsedLevelsAreSubtotals="1" fieldPosition="0">
        <references count="2">
          <reference field="4294967294" count="1" selected="0">
            <x v="12"/>
          </reference>
          <reference field="4" count="1">
            <x v="1"/>
          </reference>
        </references>
      </pivotArea>
    </format>
    <format dxfId="93">
      <pivotArea collapsedLevelsAreSubtotals="1" fieldPosition="0">
        <references count="2">
          <reference field="3" count="0"/>
          <reference field="4" count="1" selected="0">
            <x v="0"/>
          </reference>
        </references>
      </pivotArea>
    </format>
    <format dxfId="92">
      <pivotArea collapsedLevelsAreSubtotals="1" fieldPosition="0">
        <references count="2">
          <reference field="3" count="0"/>
          <reference field="4" count="1" selected="0">
            <x v="1"/>
          </reference>
        </references>
      </pivotArea>
    </format>
    <format dxfId="91">
      <pivotArea grandRow="1" outline="0" collapsedLevelsAreSubtotals="1" fieldPosition="0"/>
    </format>
    <format dxfId="90">
      <pivotArea dataOnly="0" labelOnly="1" grandRow="1" outline="0" fieldPosition="0"/>
    </format>
    <format dxfId="89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8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7">
      <pivotArea collapsedLevelsAreSubtotals="1" fieldPosition="0">
        <references count="2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4" count="1">
            <x v="1"/>
          </reference>
        </references>
      </pivotArea>
    </format>
    <format dxfId="86">
      <pivotArea collapsedLevelsAreSubtotals="1" fieldPosition="0">
        <references count="3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3" count="0"/>
          <reference field="4" count="1" selected="0">
            <x v="1"/>
          </reference>
        </references>
      </pivotArea>
    </format>
    <format dxfId="85">
      <pivotArea collapsedLevelsAreSubtotals="1" fieldPosition="0">
        <references count="2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4" count="1">
            <x v="2"/>
          </reference>
        </references>
      </pivotArea>
    </format>
    <format dxfId="84">
      <pivotArea collapsedLevelsAreSubtotals="1" fieldPosition="0">
        <references count="3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3" count="0"/>
          <reference field="4" count="1" selected="0">
            <x v="2"/>
          </reference>
        </references>
      </pivotArea>
    </format>
    <format dxfId="83">
      <pivotArea dataOnly="0" labelOnly="1" fieldPosition="0">
        <references count="1">
          <reference field="4" count="0"/>
        </references>
      </pivotArea>
    </format>
    <format dxfId="82">
      <pivotArea dataOnly="0" labelOnly="1" fieldPosition="0">
        <references count="2">
          <reference field="3" count="0"/>
          <reference field="4" count="1" selected="0">
            <x v="1"/>
          </reference>
        </references>
      </pivotArea>
    </format>
    <format dxfId="81">
      <pivotArea collapsedLevelsAreSubtotals="1" fieldPosition="0">
        <references count="1">
          <reference field="4" count="1">
            <x v="2"/>
          </reference>
        </references>
      </pivotArea>
    </format>
    <format dxfId="80">
      <pivotArea dataOnly="0" labelOnly="1" fieldPosition="0">
        <references count="1">
          <reference field="4" count="1">
            <x v="2"/>
          </reference>
        </references>
      </pivotArea>
    </format>
    <format dxfId="79">
      <pivotArea dataOnly="0" outline="0" fieldPosition="0">
        <references count="2">
          <reference field="4294967294" count="1">
            <x v="12"/>
          </reference>
          <reference field="0" count="1" selected="0">
            <x v="1"/>
          </reference>
        </references>
      </pivotArea>
    </format>
    <format dxfId="78">
      <pivotArea dataOnly="0" labelOnly="1" outline="0" fieldPosition="0">
        <references count="1">
          <reference field="0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7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4">
  <location ref="A28:N35" firstHeaderRow="0" firstDataRow="1" firstDataCol="1" rowPageCount="1" colPageCount="1"/>
  <pivotFields count="18">
    <pivotField axis="axisRow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6">
        <item x="1"/>
        <item x="0"/>
        <item x="3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">
        <item m="1"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7"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3" item="1" hier="-1"/>
  </pageFields>
  <dataFields count="13">
    <dataField name="합계 : Jan" fld="6" baseField="0" baseItem="0"/>
    <dataField name="합계 : Feb" fld="7" baseField="0" baseItem="0"/>
    <dataField name="합계 : Mar" fld="8" baseField="0" baseItem="0"/>
    <dataField name="합계 : Apr" fld="9" baseField="0" baseItem="0"/>
    <dataField name="합계 : May" fld="10" baseField="0" baseItem="0"/>
    <dataField name="합계 : Jun" fld="11" baseField="0" baseItem="0"/>
    <dataField name="합계 : Jul" fld="12" baseField="0" baseItem="0"/>
    <dataField name="합계 : Aug" fld="13" baseField="0" baseItem="0"/>
    <dataField name="합계 : Sep" fld="14" baseField="0" baseItem="0"/>
    <dataField name="합계 : Oct" fld="15" baseField="0" baseItem="0"/>
    <dataField name="합계 : Nov" fld="16" baseField="0" baseItem="0"/>
    <dataField name="합계 : Dec" fld="17" baseField="0" baseItem="0"/>
    <dataField name="합계 : Total" fld="5" baseField="0" baseItem="0"/>
  </dataFields>
  <formats count="6">
    <format dxfId="8">
      <pivotArea grandRow="1" outline="0" collapsedLevelsAreSubtotals="1" fieldPosition="0"/>
    </format>
    <format dxfId="7">
      <pivotArea outline="0" collapsedLevelsAreSubtotals="1" fieldPosition="0"/>
    </format>
    <format dxfId="6">
      <pivotArea dataOnly="0" outline="0" fieldPosition="0">
        <references count="2">
          <reference field="4294967294" count="1">
            <x v="12"/>
          </reference>
          <reference field="4" count="1" selected="0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">
      <pivotArea dataOnly="0" labelOnly="1" outline="0" fieldPosition="0">
        <references count="1">
          <reference field="3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8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17:N24" firstHeaderRow="0" firstDataRow="1" firstDataCol="1" rowPageCount="1" colPageCount="1"/>
  <pivotFields count="18">
    <pivotField axis="axisRow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6">
        <item x="1"/>
        <item x="0"/>
        <item x="3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">
        <item m="1"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7"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3" item="0" hier="-1"/>
  </pageFields>
  <dataFields count="13">
    <dataField name="합계 : Jan" fld="6" baseField="0" baseItem="0"/>
    <dataField name="합계 : Feb" fld="7" baseField="0" baseItem="0"/>
    <dataField name="합계 : Mar" fld="8" baseField="0" baseItem="0"/>
    <dataField name="합계 : Apr" fld="9" baseField="0" baseItem="0"/>
    <dataField name="합계 : May" fld="10" baseField="0" baseItem="0"/>
    <dataField name="합계 : Jun" fld="11" baseField="0" baseItem="0"/>
    <dataField name="합계 : Jul" fld="12" baseField="0" baseItem="0"/>
    <dataField name="합계 : Aug" fld="13" baseField="0" baseItem="0"/>
    <dataField name="합계 : Sep" fld="14" baseField="0" baseItem="0"/>
    <dataField name="합계 : Oct" fld="15" baseField="0" baseItem="0"/>
    <dataField name="합계 : Nov" fld="16" baseField="0" baseItem="0"/>
    <dataField name="합계 : Dec" fld="17" baseField="0" baseItem="0"/>
    <dataField name="합계 : Total" fld="5" baseField="0" baseItem="0"/>
  </dataFields>
  <formats count="6">
    <format dxfId="14">
      <pivotArea grandRow="1" outline="0" collapsedLevelsAreSubtotals="1" fieldPosition="0"/>
    </format>
    <format dxfId="13">
      <pivotArea outline="0" collapsedLevelsAreSubtotals="1" fieldPosition="0"/>
    </format>
    <format dxfId="12">
      <pivotArea dataOnly="0" outline="0" fieldPosition="0">
        <references count="2">
          <reference field="4294967294" count="1">
            <x v="12"/>
          </reference>
          <reference field="4" count="1" selected="0">
            <x v="1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9">
      <pivotArea dataOnly="0" labelOnly="1" outline="0" fieldPosition="0">
        <references count="1">
          <reference field="3" count="1">
            <x v="0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9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4:N11" firstHeaderRow="0" firstDataRow="1" firstDataCol="1" rowPageCount="1" colPageCount="1"/>
  <pivotFields count="18">
    <pivotField axis="axisRow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6">
        <item x="1"/>
        <item x="0"/>
        <item x="3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">
        <item m="1"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7"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3" item="4" hier="-1"/>
  </pageFields>
  <dataFields count="13">
    <dataField name="합계 : Jan" fld="6" baseField="0" baseItem="0"/>
    <dataField name="합계 : Feb" fld="7" baseField="0" baseItem="0"/>
    <dataField name="합계 : Mar" fld="8" baseField="0" baseItem="0"/>
    <dataField name="합계 : Apr" fld="9" baseField="0" baseItem="0"/>
    <dataField name="합계 : May" fld="10" baseField="0" baseItem="0"/>
    <dataField name="합계 : Jun" fld="11" baseField="0" baseItem="0"/>
    <dataField name="합계 : Jul" fld="12" baseField="0" baseItem="0"/>
    <dataField name="합계 : Aug" fld="13" baseField="0" baseItem="0"/>
    <dataField name="합계 : Sep" fld="14" baseField="0" baseItem="0"/>
    <dataField name="합계 : Oct" fld="15" baseField="0" baseItem="0"/>
    <dataField name="합계 : Nov" fld="16" baseField="0" baseItem="0"/>
    <dataField name="합계 : Dec" fld="17" baseField="0" baseItem="0"/>
    <dataField name="합계 : Total" fld="5" baseField="0" baseItem="0"/>
  </dataFields>
  <formats count="6">
    <format dxfId="20">
      <pivotArea grandRow="1" outline="0" collapsedLevelsAreSubtotals="1" fieldPosition="0"/>
    </format>
    <format dxfId="19">
      <pivotArea outline="0" collapsedLevelsAreSubtotals="1" fieldPosition="0"/>
    </format>
    <format dxfId="18">
      <pivotArea dataOnly="0" outline="0" fieldPosition="0">
        <references count="2">
          <reference field="4294967294" count="1">
            <x v="12"/>
          </reference>
          <reference field="4" count="1" selected="0">
            <x v="1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5">
      <pivotArea dataOnly="0" labelOnly="1" outline="0" fieldPosition="0">
        <references count="1">
          <reference field="3" count="1"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showGridLines="0" tabSelected="1" zoomScale="85" zoomScaleNormal="85" workbookViewId="0">
      <selection activeCell="M14" sqref="M14"/>
    </sheetView>
  </sheetViews>
  <sheetFormatPr defaultColWidth="8.6328125" defaultRowHeight="14.5" outlineLevelRow="1"/>
  <cols>
    <col min="1" max="1" width="3.453125" style="154" customWidth="1"/>
    <col min="2" max="2" width="8.6328125" style="154"/>
    <col min="3" max="3" width="11" style="154" customWidth="1"/>
    <col min="4" max="4" width="16.08984375" style="154" customWidth="1"/>
    <col min="5" max="5" width="11.6328125" style="154" customWidth="1"/>
    <col min="6" max="6" width="11.6328125" style="155" customWidth="1"/>
    <col min="7" max="7" width="10.6328125" style="156" customWidth="1"/>
    <col min="8" max="16384" width="8.6328125" style="154"/>
  </cols>
  <sheetData>
    <row r="1" spans="1:19" s="150" customFormat="1" ht="21">
      <c r="A1" s="149" t="s">
        <v>118</v>
      </c>
      <c r="E1" s="151"/>
      <c r="F1" s="152"/>
      <c r="G1" s="153"/>
    </row>
    <row r="3" spans="1:19">
      <c r="B3" s="157" t="s">
        <v>36</v>
      </c>
      <c r="C3" s="157" t="s">
        <v>45</v>
      </c>
      <c r="D3" s="157" t="s">
        <v>37</v>
      </c>
      <c r="E3" s="157" t="s">
        <v>38</v>
      </c>
      <c r="F3" s="158" t="s">
        <v>60</v>
      </c>
      <c r="G3" s="159" t="s">
        <v>72</v>
      </c>
      <c r="H3" s="157" t="s">
        <v>47</v>
      </c>
      <c r="I3" s="157" t="s">
        <v>48</v>
      </c>
      <c r="J3" s="157" t="s">
        <v>49</v>
      </c>
      <c r="K3" s="157" t="s">
        <v>50</v>
      </c>
      <c r="L3" s="157" t="s">
        <v>51</v>
      </c>
      <c r="M3" s="157" t="s">
        <v>52</v>
      </c>
      <c r="N3" s="157" t="s">
        <v>53</v>
      </c>
      <c r="O3" s="157" t="s">
        <v>54</v>
      </c>
      <c r="P3" s="157" t="s">
        <v>55</v>
      </c>
      <c r="Q3" s="157" t="s">
        <v>56</v>
      </c>
      <c r="R3" s="157" t="s">
        <v>57</v>
      </c>
      <c r="S3" s="157" t="s">
        <v>58</v>
      </c>
    </row>
    <row r="4" spans="1:19">
      <c r="B4" s="154" t="s">
        <v>27</v>
      </c>
      <c r="C4" s="154" t="s">
        <v>43</v>
      </c>
      <c r="D4" s="160" t="s">
        <v>0</v>
      </c>
      <c r="E4" s="160" t="s">
        <v>33</v>
      </c>
      <c r="F4" s="161">
        <f>2018</f>
        <v>2018</v>
      </c>
      <c r="G4" s="156">
        <f>SUM(H4:S4)</f>
        <v>842</v>
      </c>
      <c r="H4" s="162">
        <v>169</v>
      </c>
      <c r="I4" s="162">
        <v>123</v>
      </c>
      <c r="J4" s="162">
        <v>169</v>
      </c>
      <c r="K4" s="162">
        <v>213</v>
      </c>
      <c r="L4" s="162">
        <v>168</v>
      </c>
      <c r="M4" s="241"/>
      <c r="N4" s="241"/>
      <c r="O4" s="162"/>
      <c r="P4" s="241"/>
      <c r="Q4" s="162"/>
      <c r="R4" s="162"/>
      <c r="S4" s="162"/>
    </row>
    <row r="5" spans="1:19">
      <c r="B5" s="154" t="s">
        <v>27</v>
      </c>
      <c r="C5" s="154" t="s">
        <v>43</v>
      </c>
      <c r="D5" s="160" t="s">
        <v>25</v>
      </c>
      <c r="E5" s="160" t="s">
        <v>33</v>
      </c>
      <c r="F5" s="161">
        <f>2018</f>
        <v>2018</v>
      </c>
      <c r="G5" s="156">
        <f t="shared" ref="G5:G37" si="0">SUM(H5:S5)</f>
        <v>2307</v>
      </c>
      <c r="H5" s="162">
        <v>396</v>
      </c>
      <c r="I5" s="162">
        <v>339</v>
      </c>
      <c r="J5" s="162">
        <v>510</v>
      </c>
      <c r="K5" s="162">
        <v>495</v>
      </c>
      <c r="L5" s="162">
        <v>567</v>
      </c>
      <c r="M5" s="241"/>
      <c r="N5" s="241"/>
      <c r="O5" s="162"/>
      <c r="P5" s="241"/>
      <c r="Q5" s="162"/>
      <c r="R5" s="162"/>
      <c r="S5" s="162"/>
    </row>
    <row r="6" spans="1:19">
      <c r="B6" s="154" t="s">
        <v>27</v>
      </c>
      <c r="C6" s="154" t="s">
        <v>43</v>
      </c>
      <c r="D6" s="160" t="s">
        <v>1</v>
      </c>
      <c r="E6" s="160" t="s">
        <v>33</v>
      </c>
      <c r="F6" s="161">
        <f>2018</f>
        <v>2018</v>
      </c>
      <c r="G6" s="156">
        <f t="shared" si="0"/>
        <v>0</v>
      </c>
      <c r="H6" s="162">
        <v>0</v>
      </c>
      <c r="I6" s="162">
        <v>0</v>
      </c>
      <c r="J6" s="162">
        <v>0</v>
      </c>
      <c r="K6" s="162">
        <v>0</v>
      </c>
      <c r="L6" s="162">
        <v>0</v>
      </c>
      <c r="M6" s="241"/>
      <c r="N6" s="241"/>
      <c r="O6" s="162"/>
      <c r="P6" s="241"/>
      <c r="Q6" s="162"/>
      <c r="R6" s="162"/>
      <c r="S6" s="162"/>
    </row>
    <row r="7" spans="1:19">
      <c r="B7" s="154" t="s">
        <v>27</v>
      </c>
      <c r="C7" s="154" t="s">
        <v>43</v>
      </c>
      <c r="D7" s="160" t="s">
        <v>2</v>
      </c>
      <c r="E7" s="160" t="s">
        <v>33</v>
      </c>
      <c r="F7" s="161">
        <f>2018</f>
        <v>2018</v>
      </c>
      <c r="G7" s="156">
        <f t="shared" si="0"/>
        <v>82</v>
      </c>
      <c r="H7" s="162">
        <v>11</v>
      </c>
      <c r="I7" s="162">
        <v>20</v>
      </c>
      <c r="J7" s="162">
        <v>12</v>
      </c>
      <c r="K7" s="162">
        <v>25</v>
      </c>
      <c r="L7" s="162">
        <v>14</v>
      </c>
      <c r="M7" s="241"/>
      <c r="N7" s="241"/>
      <c r="O7" s="162"/>
      <c r="P7" s="241"/>
      <c r="Q7" s="162"/>
      <c r="R7" s="162"/>
      <c r="S7" s="162"/>
    </row>
    <row r="8" spans="1:19">
      <c r="B8" s="154" t="s">
        <v>27</v>
      </c>
      <c r="C8" s="154" t="s">
        <v>43</v>
      </c>
      <c r="D8" s="164" t="s">
        <v>3</v>
      </c>
      <c r="E8" s="164" t="s">
        <v>34</v>
      </c>
      <c r="F8" s="161">
        <f>2018</f>
        <v>2018</v>
      </c>
      <c r="G8" s="156">
        <f t="shared" si="0"/>
        <v>9</v>
      </c>
      <c r="H8" s="162">
        <v>0</v>
      </c>
      <c r="I8" s="162">
        <v>3</v>
      </c>
      <c r="J8" s="162">
        <v>1</v>
      </c>
      <c r="K8" s="162">
        <v>5</v>
      </c>
      <c r="L8" s="162">
        <v>0</v>
      </c>
      <c r="M8" s="241"/>
      <c r="N8" s="241"/>
      <c r="O8" s="162"/>
      <c r="P8" s="241"/>
      <c r="Q8" s="162"/>
      <c r="R8" s="162"/>
      <c r="S8" s="162"/>
    </row>
    <row r="9" spans="1:19">
      <c r="B9" s="154" t="s">
        <v>27</v>
      </c>
      <c r="C9" s="154" t="s">
        <v>43</v>
      </c>
      <c r="D9" s="164" t="s">
        <v>4</v>
      </c>
      <c r="E9" s="164" t="s">
        <v>34</v>
      </c>
      <c r="F9" s="161">
        <f>2018</f>
        <v>2018</v>
      </c>
      <c r="G9" s="156">
        <f t="shared" si="0"/>
        <v>96</v>
      </c>
      <c r="H9" s="162">
        <v>3</v>
      </c>
      <c r="I9" s="162">
        <v>34</v>
      </c>
      <c r="J9" s="162">
        <v>15</v>
      </c>
      <c r="K9" s="162">
        <v>24</v>
      </c>
      <c r="L9" s="162">
        <v>20</v>
      </c>
      <c r="M9" s="241"/>
      <c r="N9" s="241"/>
      <c r="O9" s="162"/>
      <c r="P9" s="241"/>
      <c r="Q9" s="162"/>
      <c r="R9" s="162"/>
      <c r="S9" s="162"/>
    </row>
    <row r="10" spans="1:19">
      <c r="B10" s="154" t="s">
        <v>27</v>
      </c>
      <c r="C10" s="154" t="s">
        <v>43</v>
      </c>
      <c r="D10" s="164" t="s">
        <v>5</v>
      </c>
      <c r="E10" s="164" t="s">
        <v>34</v>
      </c>
      <c r="F10" s="161">
        <f>2018</f>
        <v>2018</v>
      </c>
      <c r="G10" s="156">
        <f t="shared" si="0"/>
        <v>133</v>
      </c>
      <c r="H10" s="162">
        <v>16</v>
      </c>
      <c r="I10" s="162">
        <v>18</v>
      </c>
      <c r="J10" s="162">
        <v>17</v>
      </c>
      <c r="K10" s="162">
        <v>23</v>
      </c>
      <c r="L10" s="162">
        <v>59</v>
      </c>
      <c r="M10" s="241"/>
      <c r="N10" s="241"/>
      <c r="O10" s="162"/>
      <c r="P10" s="241"/>
      <c r="Q10" s="162"/>
      <c r="R10" s="162"/>
      <c r="S10" s="162"/>
    </row>
    <row r="11" spans="1:19">
      <c r="B11" s="154" t="s">
        <v>27</v>
      </c>
      <c r="C11" s="154" t="s">
        <v>43</v>
      </c>
      <c r="D11" s="164" t="s">
        <v>6</v>
      </c>
      <c r="E11" s="164" t="s">
        <v>34</v>
      </c>
      <c r="F11" s="161">
        <f>2018</f>
        <v>2018</v>
      </c>
      <c r="G11" s="156">
        <f t="shared" si="0"/>
        <v>14</v>
      </c>
      <c r="H11" s="162">
        <v>1</v>
      </c>
      <c r="I11" s="162">
        <v>6</v>
      </c>
      <c r="J11" s="162">
        <v>1</v>
      </c>
      <c r="K11" s="162">
        <v>3</v>
      </c>
      <c r="L11" s="162">
        <v>3</v>
      </c>
      <c r="M11" s="241"/>
      <c r="N11" s="168"/>
      <c r="O11" s="242"/>
      <c r="P11" s="241"/>
      <c r="Q11" s="162"/>
      <c r="R11" s="162"/>
      <c r="S11" s="162"/>
    </row>
    <row r="12" spans="1:19">
      <c r="B12" s="154" t="s">
        <v>27</v>
      </c>
      <c r="C12" s="154" t="s">
        <v>43</v>
      </c>
      <c r="D12" s="164" t="s">
        <v>7</v>
      </c>
      <c r="E12" s="164" t="s">
        <v>34</v>
      </c>
      <c r="F12" s="161">
        <f>2018</f>
        <v>2018</v>
      </c>
      <c r="G12" s="156">
        <f t="shared" si="0"/>
        <v>213</v>
      </c>
      <c r="H12" s="162">
        <v>16</v>
      </c>
      <c r="I12" s="162">
        <v>40</v>
      </c>
      <c r="J12" s="162">
        <v>54</v>
      </c>
      <c r="K12" s="162">
        <v>60</v>
      </c>
      <c r="L12" s="162">
        <v>43</v>
      </c>
      <c r="M12" s="241"/>
      <c r="N12" s="168"/>
      <c r="O12" s="242"/>
      <c r="P12" s="241"/>
      <c r="Q12" s="162"/>
      <c r="R12" s="162"/>
      <c r="S12" s="162"/>
    </row>
    <row r="13" spans="1:19">
      <c r="B13" s="154" t="s">
        <v>27</v>
      </c>
      <c r="C13" s="154" t="s">
        <v>43</v>
      </c>
      <c r="D13" s="166" t="s">
        <v>8</v>
      </c>
      <c r="E13" s="166" t="s">
        <v>29</v>
      </c>
      <c r="F13" s="161">
        <f>2018</f>
        <v>2018</v>
      </c>
      <c r="G13" s="156">
        <f t="shared" si="0"/>
        <v>241</v>
      </c>
      <c r="H13" s="162">
        <v>33</v>
      </c>
      <c r="I13" s="162">
        <v>36</v>
      </c>
      <c r="J13" s="162">
        <v>56</v>
      </c>
      <c r="K13" s="162">
        <v>60</v>
      </c>
      <c r="L13" s="162">
        <v>56</v>
      </c>
      <c r="M13" s="241"/>
      <c r="N13" s="168"/>
      <c r="O13" s="242"/>
      <c r="P13" s="241"/>
      <c r="Q13" s="162"/>
      <c r="R13" s="162"/>
      <c r="S13" s="162"/>
    </row>
    <row r="14" spans="1:19">
      <c r="B14" s="154" t="s">
        <v>27</v>
      </c>
      <c r="C14" s="154" t="s">
        <v>43</v>
      </c>
      <c r="D14" s="164" t="s">
        <v>18</v>
      </c>
      <c r="E14" s="164" t="s">
        <v>34</v>
      </c>
      <c r="F14" s="161">
        <f>2018</f>
        <v>2018</v>
      </c>
      <c r="G14" s="156">
        <f t="shared" si="0"/>
        <v>210</v>
      </c>
      <c r="H14" s="162">
        <v>60</v>
      </c>
      <c r="I14" s="162">
        <v>4</v>
      </c>
      <c r="J14" s="162">
        <v>35</v>
      </c>
      <c r="K14" s="162">
        <v>47</v>
      </c>
      <c r="L14" s="162">
        <v>64</v>
      </c>
      <c r="M14" s="241"/>
      <c r="N14" s="168"/>
      <c r="O14" s="242"/>
      <c r="P14" s="241"/>
      <c r="Q14" s="162"/>
      <c r="R14" s="162"/>
      <c r="S14" s="162"/>
    </row>
    <row r="15" spans="1:19">
      <c r="B15" s="154" t="s">
        <v>27</v>
      </c>
      <c r="C15" s="154" t="s">
        <v>43</v>
      </c>
      <c r="D15" s="164" t="s">
        <v>9</v>
      </c>
      <c r="E15" s="164" t="s">
        <v>34</v>
      </c>
      <c r="F15" s="161">
        <f>2018</f>
        <v>2018</v>
      </c>
      <c r="G15" s="156">
        <f t="shared" si="0"/>
        <v>154</v>
      </c>
      <c r="H15" s="162">
        <v>33</v>
      </c>
      <c r="I15" s="162">
        <v>17</v>
      </c>
      <c r="J15" s="162">
        <v>39</v>
      </c>
      <c r="K15" s="162">
        <v>24</v>
      </c>
      <c r="L15" s="162">
        <v>41</v>
      </c>
      <c r="M15" s="241"/>
      <c r="N15" s="168"/>
      <c r="O15" s="242"/>
      <c r="P15" s="241"/>
      <c r="Q15" s="162"/>
      <c r="R15" s="162"/>
      <c r="S15" s="162"/>
    </row>
    <row r="16" spans="1:19">
      <c r="B16" s="154" t="s">
        <v>27</v>
      </c>
      <c r="C16" s="154" t="s">
        <v>43</v>
      </c>
      <c r="D16" s="164" t="s">
        <v>10</v>
      </c>
      <c r="E16" s="164" t="s">
        <v>34</v>
      </c>
      <c r="F16" s="161">
        <f>2018</f>
        <v>2018</v>
      </c>
      <c r="G16" s="167">
        <f t="shared" si="0"/>
        <v>2</v>
      </c>
      <c r="H16" s="168">
        <v>2</v>
      </c>
      <c r="I16" s="168">
        <v>0</v>
      </c>
      <c r="J16" s="168">
        <v>0</v>
      </c>
      <c r="K16" s="168">
        <v>0</v>
      </c>
      <c r="L16" s="168">
        <v>0</v>
      </c>
      <c r="M16" s="168"/>
      <c r="N16" s="168"/>
      <c r="O16" s="168"/>
      <c r="P16" s="168"/>
      <c r="Q16" s="168"/>
      <c r="R16" s="168"/>
      <c r="S16" s="242"/>
    </row>
    <row r="17" spans="2:19">
      <c r="B17" s="154" t="s">
        <v>27</v>
      </c>
      <c r="C17" s="165" t="s">
        <v>43</v>
      </c>
      <c r="D17" s="164" t="s">
        <v>11</v>
      </c>
      <c r="E17" s="164" t="s">
        <v>34</v>
      </c>
      <c r="F17" s="161">
        <f>2018</f>
        <v>2018</v>
      </c>
      <c r="G17" s="167">
        <f t="shared" si="0"/>
        <v>4</v>
      </c>
      <c r="H17" s="168">
        <v>0</v>
      </c>
      <c r="I17" s="168">
        <v>0</v>
      </c>
      <c r="J17" s="168">
        <v>1</v>
      </c>
      <c r="K17" s="168">
        <v>0</v>
      </c>
      <c r="L17" s="168">
        <v>3</v>
      </c>
      <c r="M17" s="168"/>
      <c r="N17" s="168"/>
      <c r="O17" s="168"/>
      <c r="P17" s="168"/>
      <c r="Q17" s="168"/>
      <c r="R17" s="168"/>
      <c r="S17" s="242"/>
    </row>
    <row r="18" spans="2:19">
      <c r="B18" s="154" t="s">
        <v>27</v>
      </c>
      <c r="C18" s="165" t="s">
        <v>43</v>
      </c>
      <c r="D18" s="164" t="s">
        <v>12</v>
      </c>
      <c r="E18" s="164" t="s">
        <v>34</v>
      </c>
      <c r="F18" s="161">
        <f>2018</f>
        <v>2018</v>
      </c>
      <c r="G18" s="167">
        <f t="shared" si="0"/>
        <v>271</v>
      </c>
      <c r="H18" s="168">
        <v>53</v>
      </c>
      <c r="I18" s="168">
        <v>46</v>
      </c>
      <c r="J18" s="168">
        <v>64</v>
      </c>
      <c r="K18" s="168">
        <v>63</v>
      </c>
      <c r="L18" s="168">
        <v>45</v>
      </c>
      <c r="M18" s="168"/>
      <c r="N18" s="168"/>
      <c r="O18" s="168"/>
      <c r="P18" s="168"/>
      <c r="Q18" s="168"/>
      <c r="R18" s="168"/>
      <c r="S18" s="242"/>
    </row>
    <row r="19" spans="2:19">
      <c r="B19" s="154" t="s">
        <v>27</v>
      </c>
      <c r="C19" s="165" t="s">
        <v>42</v>
      </c>
      <c r="D19" s="169" t="s">
        <v>13</v>
      </c>
      <c r="E19" s="169" t="s">
        <v>35</v>
      </c>
      <c r="F19" s="161">
        <f>2018</f>
        <v>2018</v>
      </c>
      <c r="G19" s="170">
        <f t="shared" si="0"/>
        <v>615</v>
      </c>
      <c r="H19" s="182">
        <v>90</v>
      </c>
      <c r="I19" s="168">
        <v>96</v>
      </c>
      <c r="J19" s="182">
        <v>134</v>
      </c>
      <c r="K19" s="182">
        <v>162</v>
      </c>
      <c r="L19" s="182">
        <v>133</v>
      </c>
      <c r="M19" s="182"/>
      <c r="N19" s="182"/>
      <c r="O19" s="182"/>
      <c r="P19" s="182"/>
      <c r="Q19" s="182"/>
      <c r="R19" s="182"/>
      <c r="S19" s="243"/>
    </row>
    <row r="20" spans="2:19">
      <c r="B20" s="154" t="s">
        <v>27</v>
      </c>
      <c r="C20" s="165" t="s">
        <v>42</v>
      </c>
      <c r="D20" s="172" t="s">
        <v>26</v>
      </c>
      <c r="E20" s="172" t="s">
        <v>34</v>
      </c>
      <c r="F20" s="161">
        <f>2018</f>
        <v>2018</v>
      </c>
      <c r="G20" s="167">
        <f t="shared" si="0"/>
        <v>1</v>
      </c>
      <c r="H20" s="168"/>
      <c r="I20" s="168">
        <v>0</v>
      </c>
      <c r="J20" s="168">
        <v>1</v>
      </c>
      <c r="K20" s="168">
        <v>0</v>
      </c>
      <c r="L20" s="168">
        <v>0</v>
      </c>
      <c r="M20" s="168"/>
      <c r="N20" s="168"/>
      <c r="O20" s="168"/>
      <c r="P20" s="168"/>
      <c r="Q20" s="168"/>
      <c r="R20" s="168"/>
      <c r="S20" s="242"/>
    </row>
    <row r="21" spans="2:19">
      <c r="B21" s="154" t="s">
        <v>27</v>
      </c>
      <c r="C21" s="165" t="s">
        <v>42</v>
      </c>
      <c r="D21" s="172" t="s">
        <v>14</v>
      </c>
      <c r="E21" s="172" t="s">
        <v>28</v>
      </c>
      <c r="F21" s="161">
        <f>2018</f>
        <v>2018</v>
      </c>
      <c r="G21" s="167">
        <f t="shared" si="0"/>
        <v>149</v>
      </c>
      <c r="H21" s="168">
        <v>29</v>
      </c>
      <c r="I21" s="168">
        <v>22</v>
      </c>
      <c r="J21" s="168">
        <v>42</v>
      </c>
      <c r="K21" s="168">
        <v>27</v>
      </c>
      <c r="L21" s="168">
        <v>29</v>
      </c>
      <c r="M21" s="168"/>
      <c r="N21" s="168"/>
      <c r="O21" s="168"/>
      <c r="P21" s="168"/>
      <c r="Q21" s="168"/>
      <c r="R21" s="168"/>
      <c r="S21" s="242"/>
    </row>
    <row r="22" spans="2:19">
      <c r="B22" s="173" t="s">
        <v>27</v>
      </c>
      <c r="C22" s="174" t="s">
        <v>43</v>
      </c>
      <c r="D22" s="175" t="s">
        <v>15</v>
      </c>
      <c r="E22" s="175" t="s">
        <v>29</v>
      </c>
      <c r="F22" s="176">
        <f>2018</f>
        <v>2018</v>
      </c>
      <c r="G22" s="177">
        <f t="shared" si="0"/>
        <v>156</v>
      </c>
      <c r="H22" s="178">
        <v>40</v>
      </c>
      <c r="I22" s="178">
        <v>32</v>
      </c>
      <c r="J22" s="178">
        <v>26</v>
      </c>
      <c r="K22" s="178">
        <v>26</v>
      </c>
      <c r="L22" s="178">
        <v>32</v>
      </c>
      <c r="M22" s="178"/>
      <c r="N22" s="178"/>
      <c r="O22" s="178"/>
      <c r="P22" s="178"/>
      <c r="Q22" s="178"/>
      <c r="R22" s="178"/>
      <c r="S22" s="244"/>
    </row>
    <row r="23" spans="2:19">
      <c r="B23" s="179" t="s">
        <v>24</v>
      </c>
      <c r="C23" s="171" t="s">
        <v>44</v>
      </c>
      <c r="D23" s="180" t="s">
        <v>16</v>
      </c>
      <c r="E23" s="180" t="s">
        <v>33</v>
      </c>
      <c r="F23" s="181">
        <f>2018</f>
        <v>2018</v>
      </c>
      <c r="G23" s="167">
        <f t="shared" si="0"/>
        <v>757</v>
      </c>
      <c r="H23" s="182">
        <v>171</v>
      </c>
      <c r="I23" s="182">
        <v>142</v>
      </c>
      <c r="J23" s="182">
        <v>178</v>
      </c>
      <c r="K23" s="182">
        <v>139</v>
      </c>
      <c r="L23" s="182">
        <v>127</v>
      </c>
      <c r="M23" s="168"/>
      <c r="N23" s="168"/>
      <c r="O23" s="168"/>
      <c r="P23" s="168"/>
      <c r="Q23" s="168"/>
      <c r="R23" s="168"/>
      <c r="S23" s="242"/>
    </row>
    <row r="24" spans="2:19">
      <c r="B24" s="179" t="s">
        <v>24</v>
      </c>
      <c r="C24" s="171" t="s">
        <v>44</v>
      </c>
      <c r="D24" s="180" t="s">
        <v>21</v>
      </c>
      <c r="E24" s="180" t="s">
        <v>59</v>
      </c>
      <c r="F24" s="181">
        <f>2018</f>
        <v>2018</v>
      </c>
      <c r="G24" s="167">
        <f t="shared" si="0"/>
        <v>204</v>
      </c>
      <c r="H24" s="182">
        <v>17</v>
      </c>
      <c r="I24" s="182">
        <v>22</v>
      </c>
      <c r="J24" s="182">
        <v>17</v>
      </c>
      <c r="K24" s="182">
        <v>58</v>
      </c>
      <c r="L24" s="182">
        <v>90</v>
      </c>
      <c r="M24" s="168"/>
      <c r="N24" s="168"/>
      <c r="O24" s="168"/>
      <c r="P24" s="168"/>
      <c r="Q24" s="168"/>
      <c r="R24" s="168"/>
      <c r="S24" s="242"/>
    </row>
    <row r="25" spans="2:19">
      <c r="B25" s="179" t="s">
        <v>24</v>
      </c>
      <c r="C25" s="171" t="s">
        <v>44</v>
      </c>
      <c r="D25" s="183" t="s">
        <v>4</v>
      </c>
      <c r="E25" s="183" t="s">
        <v>34</v>
      </c>
      <c r="F25" s="181">
        <f>2018</f>
        <v>2018</v>
      </c>
      <c r="G25" s="167">
        <f t="shared" si="0"/>
        <v>85</v>
      </c>
      <c r="H25" s="182">
        <v>7</v>
      </c>
      <c r="I25" s="182">
        <v>9</v>
      </c>
      <c r="J25" s="182">
        <v>12</v>
      </c>
      <c r="K25" s="182">
        <v>33</v>
      </c>
      <c r="L25" s="182">
        <v>24</v>
      </c>
      <c r="M25" s="168"/>
      <c r="N25" s="168"/>
      <c r="O25" s="168"/>
      <c r="P25" s="168"/>
      <c r="Q25" s="168"/>
      <c r="R25" s="168"/>
      <c r="S25" s="242"/>
    </row>
    <row r="26" spans="2:19">
      <c r="B26" s="179" t="s">
        <v>24</v>
      </c>
      <c r="C26" s="171" t="s">
        <v>44</v>
      </c>
      <c r="D26" s="183" t="s">
        <v>22</v>
      </c>
      <c r="E26" s="183" t="s">
        <v>29</v>
      </c>
      <c r="F26" s="181">
        <f>2018</f>
        <v>2018</v>
      </c>
      <c r="G26" s="167">
        <f t="shared" si="0"/>
        <v>0</v>
      </c>
      <c r="H26" s="182">
        <v>0</v>
      </c>
      <c r="I26" s="182">
        <v>0</v>
      </c>
      <c r="J26" s="182">
        <v>0</v>
      </c>
      <c r="K26" s="182">
        <v>0</v>
      </c>
      <c r="L26" s="182">
        <v>0</v>
      </c>
      <c r="M26" s="168"/>
      <c r="N26" s="168"/>
      <c r="O26" s="168"/>
      <c r="P26" s="168"/>
      <c r="Q26" s="168"/>
      <c r="R26" s="168"/>
      <c r="S26" s="242"/>
    </row>
    <row r="27" spans="2:19">
      <c r="B27" s="179" t="s">
        <v>24</v>
      </c>
      <c r="C27" s="171" t="s">
        <v>44</v>
      </c>
      <c r="D27" s="183" t="s">
        <v>17</v>
      </c>
      <c r="E27" s="183" t="s">
        <v>34</v>
      </c>
      <c r="F27" s="181">
        <f>2018</f>
        <v>2018</v>
      </c>
      <c r="G27" s="167">
        <f t="shared" si="0"/>
        <v>107</v>
      </c>
      <c r="H27" s="182">
        <v>25</v>
      </c>
      <c r="I27" s="182">
        <v>20</v>
      </c>
      <c r="J27" s="182">
        <v>25</v>
      </c>
      <c r="K27" s="182">
        <v>23</v>
      </c>
      <c r="L27" s="182">
        <v>14</v>
      </c>
      <c r="M27" s="168"/>
      <c r="N27" s="168"/>
      <c r="O27" s="168"/>
      <c r="P27" s="168"/>
      <c r="Q27" s="168"/>
      <c r="R27" s="168"/>
      <c r="S27" s="242"/>
    </row>
    <row r="28" spans="2:19">
      <c r="B28" s="179" t="s">
        <v>24</v>
      </c>
      <c r="C28" s="171" t="s">
        <v>44</v>
      </c>
      <c r="D28" s="183" t="s">
        <v>6</v>
      </c>
      <c r="E28" s="183" t="s">
        <v>34</v>
      </c>
      <c r="F28" s="181">
        <f>2018</f>
        <v>2018</v>
      </c>
      <c r="G28" s="167">
        <f t="shared" si="0"/>
        <v>36</v>
      </c>
      <c r="H28" s="182">
        <v>2</v>
      </c>
      <c r="I28" s="182">
        <v>0</v>
      </c>
      <c r="J28" s="182">
        <v>1</v>
      </c>
      <c r="K28" s="182">
        <v>2</v>
      </c>
      <c r="L28" s="182">
        <v>31</v>
      </c>
      <c r="M28" s="168"/>
      <c r="N28" s="168"/>
      <c r="O28" s="168"/>
      <c r="P28" s="168"/>
      <c r="Q28" s="168"/>
      <c r="R28" s="168"/>
      <c r="S28" s="242"/>
    </row>
    <row r="29" spans="2:19">
      <c r="B29" s="179" t="s">
        <v>24</v>
      </c>
      <c r="C29" s="171" t="s">
        <v>44</v>
      </c>
      <c r="D29" s="183" t="s">
        <v>7</v>
      </c>
      <c r="E29" s="183" t="s">
        <v>34</v>
      </c>
      <c r="F29" s="181">
        <f>2018</f>
        <v>2018</v>
      </c>
      <c r="G29" s="167">
        <f t="shared" si="0"/>
        <v>106</v>
      </c>
      <c r="H29" s="182">
        <v>14</v>
      </c>
      <c r="I29" s="182">
        <v>21</v>
      </c>
      <c r="J29" s="182">
        <v>29</v>
      </c>
      <c r="K29" s="182">
        <v>22</v>
      </c>
      <c r="L29" s="182">
        <v>20</v>
      </c>
      <c r="M29" s="168"/>
      <c r="N29" s="168"/>
      <c r="O29" s="168"/>
      <c r="P29" s="168"/>
      <c r="Q29" s="168"/>
      <c r="R29" s="168"/>
      <c r="S29" s="242"/>
    </row>
    <row r="30" spans="2:19">
      <c r="B30" s="179" t="s">
        <v>24</v>
      </c>
      <c r="C30" s="171" t="s">
        <v>44</v>
      </c>
      <c r="D30" s="184" t="s">
        <v>8</v>
      </c>
      <c r="E30" s="184" t="s">
        <v>29</v>
      </c>
      <c r="F30" s="181">
        <f>2018</f>
        <v>2018</v>
      </c>
      <c r="G30" s="167">
        <f t="shared" si="0"/>
        <v>59</v>
      </c>
      <c r="H30" s="182">
        <v>12</v>
      </c>
      <c r="I30" s="182">
        <v>9</v>
      </c>
      <c r="J30" s="182">
        <v>10</v>
      </c>
      <c r="K30" s="182">
        <v>13</v>
      </c>
      <c r="L30" s="182">
        <v>15</v>
      </c>
      <c r="M30" s="168"/>
      <c r="N30" s="168"/>
      <c r="O30" s="168"/>
      <c r="P30" s="168"/>
      <c r="Q30" s="168"/>
      <c r="R30" s="168"/>
      <c r="S30" s="242"/>
    </row>
    <row r="31" spans="2:19">
      <c r="B31" s="179" t="s">
        <v>24</v>
      </c>
      <c r="C31" s="171" t="s">
        <v>44</v>
      </c>
      <c r="D31" s="183" t="s">
        <v>18</v>
      </c>
      <c r="E31" s="183" t="s">
        <v>34</v>
      </c>
      <c r="F31" s="181">
        <f>2018</f>
        <v>2018</v>
      </c>
      <c r="G31" s="167">
        <f t="shared" si="0"/>
        <v>82</v>
      </c>
      <c r="H31" s="182">
        <v>12</v>
      </c>
      <c r="I31" s="182">
        <v>15</v>
      </c>
      <c r="J31" s="182">
        <v>16</v>
      </c>
      <c r="K31" s="182">
        <v>15</v>
      </c>
      <c r="L31" s="182">
        <v>24</v>
      </c>
      <c r="M31" s="168"/>
      <c r="N31" s="168"/>
      <c r="O31" s="168"/>
      <c r="P31" s="168"/>
      <c r="Q31" s="168"/>
      <c r="R31" s="168"/>
      <c r="S31" s="242"/>
    </row>
    <row r="32" spans="2:19">
      <c r="B32" s="179" t="s">
        <v>24</v>
      </c>
      <c r="C32" s="171" t="s">
        <v>44</v>
      </c>
      <c r="D32" s="183" t="s">
        <v>9</v>
      </c>
      <c r="E32" s="183" t="s">
        <v>34</v>
      </c>
      <c r="F32" s="181">
        <f>2018</f>
        <v>2018</v>
      </c>
      <c r="G32" s="167">
        <f t="shared" si="0"/>
        <v>98</v>
      </c>
      <c r="H32" s="182">
        <v>20</v>
      </c>
      <c r="I32" s="182">
        <v>23</v>
      </c>
      <c r="J32" s="182">
        <v>30</v>
      </c>
      <c r="K32" s="182">
        <v>15</v>
      </c>
      <c r="L32" s="182">
        <v>10</v>
      </c>
      <c r="M32" s="168"/>
      <c r="N32" s="168"/>
      <c r="O32" s="168"/>
      <c r="P32" s="168"/>
      <c r="Q32" s="168"/>
      <c r="R32" s="168"/>
      <c r="S32" s="242"/>
    </row>
    <row r="33" spans="2:19">
      <c r="B33" s="179" t="s">
        <v>24</v>
      </c>
      <c r="C33" s="171" t="s">
        <v>44</v>
      </c>
      <c r="D33" s="183" t="s">
        <v>19</v>
      </c>
      <c r="E33" s="183" t="s">
        <v>34</v>
      </c>
      <c r="F33" s="181">
        <f>2018</f>
        <v>2018</v>
      </c>
      <c r="G33" s="167">
        <f t="shared" si="0"/>
        <v>7</v>
      </c>
      <c r="H33" s="182">
        <v>0</v>
      </c>
      <c r="I33" s="182">
        <v>2</v>
      </c>
      <c r="J33" s="182">
        <v>0</v>
      </c>
      <c r="K33" s="182">
        <v>3</v>
      </c>
      <c r="L33" s="182">
        <v>2</v>
      </c>
      <c r="M33" s="168"/>
      <c r="N33" s="168"/>
      <c r="O33" s="168"/>
      <c r="P33" s="168"/>
      <c r="Q33" s="168"/>
      <c r="R33" s="168"/>
      <c r="S33" s="242"/>
    </row>
    <row r="34" spans="2:19">
      <c r="B34" s="179" t="s">
        <v>24</v>
      </c>
      <c r="C34" s="171" t="s">
        <v>44</v>
      </c>
      <c r="D34" s="183" t="s">
        <v>12</v>
      </c>
      <c r="E34" s="183" t="s">
        <v>34</v>
      </c>
      <c r="F34" s="181">
        <f>2018</f>
        <v>2018</v>
      </c>
      <c r="G34" s="167">
        <f t="shared" si="0"/>
        <v>118</v>
      </c>
      <c r="H34" s="182">
        <v>30</v>
      </c>
      <c r="I34" s="182">
        <v>20</v>
      </c>
      <c r="J34" s="182">
        <v>24</v>
      </c>
      <c r="K34" s="182">
        <v>20</v>
      </c>
      <c r="L34" s="182">
        <v>24</v>
      </c>
      <c r="M34" s="182"/>
      <c r="N34" s="182"/>
      <c r="O34" s="182"/>
      <c r="P34" s="182"/>
      <c r="Q34" s="182"/>
      <c r="R34" s="182"/>
      <c r="S34" s="243"/>
    </row>
    <row r="35" spans="2:19">
      <c r="B35" s="179" t="s">
        <v>24</v>
      </c>
      <c r="C35" s="171" t="s">
        <v>44</v>
      </c>
      <c r="D35" s="183" t="s">
        <v>20</v>
      </c>
      <c r="E35" s="183" t="s">
        <v>29</v>
      </c>
      <c r="F35" s="181">
        <f>2018</f>
        <v>2018</v>
      </c>
      <c r="G35" s="167">
        <f t="shared" si="0"/>
        <v>53</v>
      </c>
      <c r="H35" s="182">
        <v>11</v>
      </c>
      <c r="I35" s="182">
        <v>12</v>
      </c>
      <c r="J35" s="182">
        <v>14</v>
      </c>
      <c r="K35" s="182">
        <v>10</v>
      </c>
      <c r="L35" s="182">
        <v>6</v>
      </c>
      <c r="M35" s="182"/>
      <c r="N35" s="182"/>
      <c r="O35" s="182"/>
      <c r="P35" s="182"/>
      <c r="Q35" s="182"/>
      <c r="R35" s="182"/>
      <c r="S35" s="243"/>
    </row>
    <row r="36" spans="2:19">
      <c r="B36" s="179" t="s">
        <v>24</v>
      </c>
      <c r="C36" s="165" t="s">
        <v>42</v>
      </c>
      <c r="D36" s="185" t="s">
        <v>13</v>
      </c>
      <c r="E36" s="185" t="s">
        <v>35</v>
      </c>
      <c r="F36" s="181">
        <f>2018</f>
        <v>2018</v>
      </c>
      <c r="G36" s="170">
        <f t="shared" si="0"/>
        <v>409</v>
      </c>
      <c r="H36" s="182">
        <v>90</v>
      </c>
      <c r="I36" s="182">
        <v>135</v>
      </c>
      <c r="J36" s="182">
        <v>86</v>
      </c>
      <c r="K36" s="182">
        <v>52</v>
      </c>
      <c r="L36" s="182">
        <v>46</v>
      </c>
      <c r="M36" s="182"/>
      <c r="N36" s="182"/>
      <c r="O36" s="182"/>
      <c r="P36" s="182"/>
      <c r="Q36" s="182"/>
      <c r="R36" s="182"/>
      <c r="S36" s="243"/>
    </row>
    <row r="37" spans="2:19">
      <c r="B37" s="173" t="s">
        <v>24</v>
      </c>
      <c r="C37" s="174" t="s">
        <v>41</v>
      </c>
      <c r="D37" s="186" t="s">
        <v>14</v>
      </c>
      <c r="E37" s="186" t="s">
        <v>28</v>
      </c>
      <c r="F37" s="176">
        <f>2018</f>
        <v>2018</v>
      </c>
      <c r="G37" s="177">
        <f t="shared" si="0"/>
        <v>36</v>
      </c>
      <c r="H37" s="178">
        <v>11</v>
      </c>
      <c r="I37" s="178">
        <v>10</v>
      </c>
      <c r="J37" s="178">
        <v>4</v>
      </c>
      <c r="K37" s="178">
        <v>6</v>
      </c>
      <c r="L37" s="178">
        <v>5</v>
      </c>
      <c r="M37" s="178"/>
      <c r="N37" s="178"/>
      <c r="O37" s="178"/>
      <c r="P37" s="178"/>
      <c r="Q37" s="178"/>
      <c r="R37" s="178"/>
      <c r="S37" s="244"/>
    </row>
    <row r="38" spans="2:19">
      <c r="B38" s="154" t="s">
        <v>27</v>
      </c>
      <c r="C38" s="171" t="s">
        <v>44</v>
      </c>
      <c r="D38" s="154" t="s">
        <v>0</v>
      </c>
      <c r="E38" s="171" t="s">
        <v>33</v>
      </c>
      <c r="F38" s="161">
        <f>2017</f>
        <v>2017</v>
      </c>
      <c r="G38" s="156">
        <f>SUM(H38:S38)</f>
        <v>2110</v>
      </c>
      <c r="H38" s="162">
        <v>211</v>
      </c>
      <c r="I38" s="162">
        <v>173</v>
      </c>
      <c r="J38" s="162">
        <v>187</v>
      </c>
      <c r="K38" s="162">
        <v>238</v>
      </c>
      <c r="L38" s="162">
        <v>179</v>
      </c>
      <c r="M38" s="241">
        <v>158</v>
      </c>
      <c r="N38" s="241">
        <v>196</v>
      </c>
      <c r="O38" s="162">
        <v>165</v>
      </c>
      <c r="P38" s="241">
        <v>170</v>
      </c>
      <c r="Q38" s="162">
        <v>154</v>
      </c>
      <c r="R38" s="162">
        <v>154</v>
      </c>
      <c r="S38" s="162">
        <v>125</v>
      </c>
    </row>
    <row r="39" spans="2:19">
      <c r="B39" s="154" t="s">
        <v>27</v>
      </c>
      <c r="C39" s="171" t="s">
        <v>44</v>
      </c>
      <c r="D39" s="154" t="s">
        <v>25</v>
      </c>
      <c r="E39" s="171" t="s">
        <v>33</v>
      </c>
      <c r="F39" s="161">
        <f>2017</f>
        <v>2017</v>
      </c>
      <c r="G39" s="156">
        <f t="shared" ref="G39:G71" si="1">SUM(H39:S39)</f>
        <v>5190</v>
      </c>
      <c r="H39" s="162">
        <v>317</v>
      </c>
      <c r="I39" s="162">
        <v>388</v>
      </c>
      <c r="J39" s="162">
        <v>417</v>
      </c>
      <c r="K39" s="162">
        <v>517</v>
      </c>
      <c r="L39" s="162">
        <v>488</v>
      </c>
      <c r="M39" s="241">
        <v>505</v>
      </c>
      <c r="N39" s="241">
        <v>533</v>
      </c>
      <c r="O39" s="162">
        <v>444</v>
      </c>
      <c r="P39" s="241">
        <v>493</v>
      </c>
      <c r="Q39" s="162">
        <v>338</v>
      </c>
      <c r="R39" s="162">
        <v>429</v>
      </c>
      <c r="S39" s="162">
        <v>321</v>
      </c>
    </row>
    <row r="40" spans="2:19">
      <c r="B40" s="154" t="s">
        <v>27</v>
      </c>
      <c r="C40" s="171" t="s">
        <v>44</v>
      </c>
      <c r="D40" s="154" t="s">
        <v>1</v>
      </c>
      <c r="E40" s="171" t="s">
        <v>33</v>
      </c>
      <c r="F40" s="161">
        <f>2017</f>
        <v>2017</v>
      </c>
      <c r="G40" s="156">
        <f t="shared" si="1"/>
        <v>0</v>
      </c>
      <c r="H40" s="162">
        <v>0</v>
      </c>
      <c r="I40" s="162">
        <v>0</v>
      </c>
      <c r="J40" s="162">
        <v>0</v>
      </c>
      <c r="K40" s="162">
        <v>0</v>
      </c>
      <c r="L40" s="162">
        <v>0</v>
      </c>
      <c r="M40" s="241">
        <v>0</v>
      </c>
      <c r="N40" s="241">
        <v>0</v>
      </c>
      <c r="O40" s="162">
        <v>0</v>
      </c>
      <c r="P40" s="241">
        <v>0</v>
      </c>
      <c r="Q40" s="162">
        <v>0</v>
      </c>
      <c r="R40" s="162">
        <v>0</v>
      </c>
      <c r="S40" s="162">
        <v>0</v>
      </c>
    </row>
    <row r="41" spans="2:19">
      <c r="B41" s="154" t="s">
        <v>27</v>
      </c>
      <c r="C41" s="171" t="s">
        <v>44</v>
      </c>
      <c r="D41" s="154" t="s">
        <v>2</v>
      </c>
      <c r="E41" s="171" t="s">
        <v>33</v>
      </c>
      <c r="F41" s="161">
        <f>2017</f>
        <v>2017</v>
      </c>
      <c r="G41" s="156">
        <f t="shared" si="1"/>
        <v>418</v>
      </c>
      <c r="H41" s="162">
        <v>49</v>
      </c>
      <c r="I41" s="162">
        <v>45</v>
      </c>
      <c r="J41" s="162">
        <v>37</v>
      </c>
      <c r="K41" s="162">
        <v>41</v>
      </c>
      <c r="L41" s="162">
        <v>27</v>
      </c>
      <c r="M41" s="241">
        <v>37</v>
      </c>
      <c r="N41" s="241">
        <v>42</v>
      </c>
      <c r="O41" s="162">
        <v>24</v>
      </c>
      <c r="P41" s="241">
        <v>54</v>
      </c>
      <c r="Q41" s="162">
        <v>31</v>
      </c>
      <c r="R41" s="162">
        <v>22</v>
      </c>
      <c r="S41" s="162">
        <v>9</v>
      </c>
    </row>
    <row r="42" spans="2:19">
      <c r="B42" s="154" t="s">
        <v>27</v>
      </c>
      <c r="C42" s="171" t="s">
        <v>44</v>
      </c>
      <c r="D42" s="154" t="s">
        <v>3</v>
      </c>
      <c r="E42" s="171" t="s">
        <v>34</v>
      </c>
      <c r="F42" s="161">
        <f>2017</f>
        <v>2017</v>
      </c>
      <c r="G42" s="156">
        <f t="shared" si="1"/>
        <v>200</v>
      </c>
      <c r="H42" s="162">
        <v>3</v>
      </c>
      <c r="I42" s="162">
        <v>7</v>
      </c>
      <c r="J42" s="162">
        <v>17</v>
      </c>
      <c r="K42" s="162">
        <v>25</v>
      </c>
      <c r="L42" s="162">
        <v>31</v>
      </c>
      <c r="M42" s="241">
        <v>19</v>
      </c>
      <c r="N42" s="241">
        <v>27</v>
      </c>
      <c r="O42" s="162">
        <v>22</v>
      </c>
      <c r="P42" s="241">
        <v>11</v>
      </c>
      <c r="Q42" s="162">
        <v>14</v>
      </c>
      <c r="R42" s="162">
        <v>19</v>
      </c>
      <c r="S42" s="162">
        <v>5</v>
      </c>
    </row>
    <row r="43" spans="2:19">
      <c r="B43" s="154" t="s">
        <v>27</v>
      </c>
      <c r="C43" s="171" t="s">
        <v>44</v>
      </c>
      <c r="D43" s="154" t="s">
        <v>4</v>
      </c>
      <c r="E43" s="171" t="s">
        <v>33</v>
      </c>
      <c r="F43" s="161">
        <f>2017</f>
        <v>2017</v>
      </c>
      <c r="G43" s="156">
        <f t="shared" si="1"/>
        <v>51</v>
      </c>
      <c r="H43" s="162">
        <v>4</v>
      </c>
      <c r="I43" s="162">
        <v>4</v>
      </c>
      <c r="J43" s="162">
        <v>6</v>
      </c>
      <c r="K43" s="162">
        <v>8</v>
      </c>
      <c r="L43" s="162">
        <v>15</v>
      </c>
      <c r="M43" s="241">
        <v>8</v>
      </c>
      <c r="N43" s="241">
        <v>3</v>
      </c>
      <c r="O43" s="162">
        <v>1</v>
      </c>
      <c r="P43" s="241">
        <v>1</v>
      </c>
      <c r="Q43" s="162">
        <v>0</v>
      </c>
      <c r="R43" s="162">
        <v>1</v>
      </c>
      <c r="S43" s="162">
        <v>0</v>
      </c>
    </row>
    <row r="44" spans="2:19">
      <c r="B44" s="154" t="s">
        <v>27</v>
      </c>
      <c r="C44" s="171" t="s">
        <v>44</v>
      </c>
      <c r="D44" s="154" t="s">
        <v>5</v>
      </c>
      <c r="E44" s="171" t="s">
        <v>34</v>
      </c>
      <c r="F44" s="161">
        <f>2017</f>
        <v>2017</v>
      </c>
      <c r="G44" s="156">
        <f t="shared" si="1"/>
        <v>244</v>
      </c>
      <c r="H44" s="162">
        <v>20</v>
      </c>
      <c r="I44" s="162">
        <v>14</v>
      </c>
      <c r="J44" s="162">
        <v>17</v>
      </c>
      <c r="K44" s="162">
        <v>27</v>
      </c>
      <c r="L44" s="162">
        <v>20</v>
      </c>
      <c r="M44" s="241">
        <v>24</v>
      </c>
      <c r="N44" s="241">
        <v>23</v>
      </c>
      <c r="O44" s="162">
        <v>28</v>
      </c>
      <c r="P44" s="241">
        <v>29</v>
      </c>
      <c r="Q44" s="162">
        <v>14</v>
      </c>
      <c r="R44" s="162">
        <v>18</v>
      </c>
      <c r="S44" s="162">
        <v>10</v>
      </c>
    </row>
    <row r="45" spans="2:19">
      <c r="B45" s="154" t="s">
        <v>27</v>
      </c>
      <c r="C45" s="171" t="s">
        <v>44</v>
      </c>
      <c r="D45" s="154" t="s">
        <v>6</v>
      </c>
      <c r="E45" s="171" t="s">
        <v>34</v>
      </c>
      <c r="F45" s="161">
        <f>2017</f>
        <v>2017</v>
      </c>
      <c r="G45" s="156">
        <f t="shared" si="1"/>
        <v>76</v>
      </c>
      <c r="H45" s="162">
        <v>3</v>
      </c>
      <c r="I45" s="162">
        <v>4</v>
      </c>
      <c r="J45" s="162">
        <v>6</v>
      </c>
      <c r="K45" s="162">
        <v>4</v>
      </c>
      <c r="L45" s="162">
        <v>6</v>
      </c>
      <c r="M45" s="241">
        <v>4</v>
      </c>
      <c r="N45" s="168">
        <v>20</v>
      </c>
      <c r="O45" s="242">
        <v>19</v>
      </c>
      <c r="P45" s="241">
        <v>4</v>
      </c>
      <c r="Q45" s="162">
        <v>1</v>
      </c>
      <c r="R45" s="162">
        <v>5</v>
      </c>
      <c r="S45" s="162">
        <v>0</v>
      </c>
    </row>
    <row r="46" spans="2:19">
      <c r="B46" s="154" t="s">
        <v>27</v>
      </c>
      <c r="C46" s="171" t="s">
        <v>44</v>
      </c>
      <c r="D46" s="154" t="s">
        <v>7</v>
      </c>
      <c r="E46" s="171" t="s">
        <v>34</v>
      </c>
      <c r="F46" s="161">
        <f>2017</f>
        <v>2017</v>
      </c>
      <c r="G46" s="156">
        <f t="shared" si="1"/>
        <v>401</v>
      </c>
      <c r="H46" s="162">
        <v>30</v>
      </c>
      <c r="I46" s="162">
        <v>26</v>
      </c>
      <c r="J46" s="162">
        <v>54</v>
      </c>
      <c r="K46" s="162">
        <v>48</v>
      </c>
      <c r="L46" s="162">
        <v>25</v>
      </c>
      <c r="M46" s="241">
        <v>29</v>
      </c>
      <c r="N46" s="168">
        <v>39</v>
      </c>
      <c r="O46" s="242">
        <v>26</v>
      </c>
      <c r="P46" s="241">
        <v>41</v>
      </c>
      <c r="Q46" s="162">
        <v>33</v>
      </c>
      <c r="R46" s="162">
        <v>31</v>
      </c>
      <c r="S46" s="162">
        <v>19</v>
      </c>
    </row>
    <row r="47" spans="2:19" s="165" customFormat="1">
      <c r="B47" s="165" t="s">
        <v>27</v>
      </c>
      <c r="C47" s="171" t="s">
        <v>44</v>
      </c>
      <c r="D47" s="165" t="s">
        <v>8</v>
      </c>
      <c r="E47" s="171" t="s">
        <v>29</v>
      </c>
      <c r="F47" s="161">
        <f>2017</f>
        <v>2017</v>
      </c>
      <c r="G47" s="156">
        <f t="shared" si="1"/>
        <v>550</v>
      </c>
      <c r="H47" s="162">
        <v>48</v>
      </c>
      <c r="I47" s="162">
        <v>64</v>
      </c>
      <c r="J47" s="162">
        <v>67</v>
      </c>
      <c r="K47" s="162">
        <v>49</v>
      </c>
      <c r="L47" s="162">
        <v>50</v>
      </c>
      <c r="M47" s="241">
        <v>27</v>
      </c>
      <c r="N47" s="168">
        <v>38</v>
      </c>
      <c r="O47" s="242">
        <v>46</v>
      </c>
      <c r="P47" s="241">
        <v>36</v>
      </c>
      <c r="Q47" s="162">
        <v>37</v>
      </c>
      <c r="R47" s="162">
        <v>52</v>
      </c>
      <c r="S47" s="162">
        <v>36</v>
      </c>
    </row>
    <row r="48" spans="2:19" s="165" customFormat="1">
      <c r="B48" s="165" t="s">
        <v>27</v>
      </c>
      <c r="C48" s="171" t="s">
        <v>44</v>
      </c>
      <c r="D48" s="165" t="s">
        <v>18</v>
      </c>
      <c r="E48" s="171" t="s">
        <v>34</v>
      </c>
      <c r="F48" s="161">
        <f>2017</f>
        <v>2017</v>
      </c>
      <c r="G48" s="156">
        <f t="shared" si="1"/>
        <v>722</v>
      </c>
      <c r="H48" s="162">
        <v>40</v>
      </c>
      <c r="I48" s="162">
        <v>66</v>
      </c>
      <c r="J48" s="162">
        <v>66</v>
      </c>
      <c r="K48" s="162">
        <v>58</v>
      </c>
      <c r="L48" s="162">
        <v>45</v>
      </c>
      <c r="M48" s="241">
        <v>63</v>
      </c>
      <c r="N48" s="168">
        <v>58</v>
      </c>
      <c r="O48" s="242">
        <v>29</v>
      </c>
      <c r="P48" s="241">
        <v>86</v>
      </c>
      <c r="Q48" s="162">
        <v>61</v>
      </c>
      <c r="R48" s="162">
        <v>74</v>
      </c>
      <c r="S48" s="162">
        <v>76</v>
      </c>
    </row>
    <row r="49" spans="2:19" s="165" customFormat="1">
      <c r="B49" s="165" t="s">
        <v>27</v>
      </c>
      <c r="C49" s="171" t="s">
        <v>44</v>
      </c>
      <c r="D49" s="165" t="s">
        <v>9</v>
      </c>
      <c r="E49" s="171" t="s">
        <v>34</v>
      </c>
      <c r="F49" s="161">
        <f>2017</f>
        <v>2017</v>
      </c>
      <c r="G49" s="156">
        <f t="shared" si="1"/>
        <v>482</v>
      </c>
      <c r="H49" s="162">
        <v>29</v>
      </c>
      <c r="I49" s="162">
        <v>49</v>
      </c>
      <c r="J49" s="162">
        <v>42</v>
      </c>
      <c r="K49" s="162">
        <v>44</v>
      </c>
      <c r="L49" s="162">
        <v>43</v>
      </c>
      <c r="M49" s="241">
        <v>55</v>
      </c>
      <c r="N49" s="168">
        <v>33</v>
      </c>
      <c r="O49" s="242">
        <v>42</v>
      </c>
      <c r="P49" s="241">
        <v>48</v>
      </c>
      <c r="Q49" s="162">
        <v>27</v>
      </c>
      <c r="R49" s="162">
        <v>36</v>
      </c>
      <c r="S49" s="162">
        <v>34</v>
      </c>
    </row>
    <row r="50" spans="2:19" s="165" customFormat="1">
      <c r="B50" s="165" t="s">
        <v>27</v>
      </c>
      <c r="C50" s="171" t="s">
        <v>44</v>
      </c>
      <c r="D50" s="165" t="s">
        <v>10</v>
      </c>
      <c r="E50" s="171" t="s">
        <v>34</v>
      </c>
      <c r="F50" s="161">
        <f>2017</f>
        <v>2017</v>
      </c>
      <c r="G50" s="167">
        <f t="shared" si="1"/>
        <v>40</v>
      </c>
      <c r="H50" s="168">
        <v>3</v>
      </c>
      <c r="I50" s="168">
        <v>5</v>
      </c>
      <c r="J50" s="168">
        <v>6</v>
      </c>
      <c r="K50" s="168">
        <v>3</v>
      </c>
      <c r="L50" s="168">
        <v>2</v>
      </c>
      <c r="M50" s="168">
        <v>2</v>
      </c>
      <c r="N50" s="168">
        <v>2</v>
      </c>
      <c r="O50" s="168">
        <v>6</v>
      </c>
      <c r="P50" s="168">
        <v>2</v>
      </c>
      <c r="Q50" s="168">
        <v>4</v>
      </c>
      <c r="R50" s="168">
        <v>3</v>
      </c>
      <c r="S50" s="242">
        <v>2</v>
      </c>
    </row>
    <row r="51" spans="2:19" s="165" customFormat="1">
      <c r="B51" s="165" t="s">
        <v>27</v>
      </c>
      <c r="C51" s="171" t="s">
        <v>44</v>
      </c>
      <c r="D51" s="165" t="s">
        <v>11</v>
      </c>
      <c r="E51" s="171" t="s">
        <v>34</v>
      </c>
      <c r="F51" s="161">
        <f>2017</f>
        <v>2017</v>
      </c>
      <c r="G51" s="167">
        <f t="shared" si="1"/>
        <v>14</v>
      </c>
      <c r="H51" s="168">
        <v>0</v>
      </c>
      <c r="I51" s="168">
        <v>1</v>
      </c>
      <c r="J51" s="168">
        <v>0</v>
      </c>
      <c r="K51" s="168">
        <v>3</v>
      </c>
      <c r="L51" s="168">
        <v>0</v>
      </c>
      <c r="M51" s="168">
        <v>4</v>
      </c>
      <c r="N51" s="168">
        <v>0</v>
      </c>
      <c r="O51" s="168">
        <v>4</v>
      </c>
      <c r="P51" s="168">
        <v>2</v>
      </c>
      <c r="Q51" s="168">
        <v>0</v>
      </c>
      <c r="R51" s="168">
        <v>0</v>
      </c>
      <c r="S51" s="242">
        <v>0</v>
      </c>
    </row>
    <row r="52" spans="2:19" s="165" customFormat="1">
      <c r="B52" s="165" t="s">
        <v>27</v>
      </c>
      <c r="C52" s="171" t="s">
        <v>44</v>
      </c>
      <c r="D52" s="165" t="s">
        <v>12</v>
      </c>
      <c r="E52" s="171" t="s">
        <v>34</v>
      </c>
      <c r="F52" s="161">
        <f>2017</f>
        <v>2017</v>
      </c>
      <c r="G52" s="167">
        <f t="shared" si="1"/>
        <v>884</v>
      </c>
      <c r="H52" s="168">
        <v>73</v>
      </c>
      <c r="I52" s="168">
        <v>90</v>
      </c>
      <c r="J52" s="168">
        <v>94</v>
      </c>
      <c r="K52" s="168">
        <v>88</v>
      </c>
      <c r="L52" s="168">
        <v>91</v>
      </c>
      <c r="M52" s="168">
        <v>75</v>
      </c>
      <c r="N52" s="168">
        <v>75</v>
      </c>
      <c r="O52" s="168">
        <v>74</v>
      </c>
      <c r="P52" s="168">
        <v>57</v>
      </c>
      <c r="Q52" s="168">
        <v>62</v>
      </c>
      <c r="R52" s="168">
        <v>60</v>
      </c>
      <c r="S52" s="242">
        <v>45</v>
      </c>
    </row>
    <row r="53" spans="2:19" s="165" customFormat="1">
      <c r="B53" s="165" t="s">
        <v>27</v>
      </c>
      <c r="C53" s="165" t="s">
        <v>61</v>
      </c>
      <c r="D53" s="165" t="s">
        <v>13</v>
      </c>
      <c r="E53" s="171" t="s">
        <v>35</v>
      </c>
      <c r="F53" s="161">
        <f>2017</f>
        <v>2017</v>
      </c>
      <c r="G53" s="170">
        <f t="shared" si="1"/>
        <v>1483</v>
      </c>
      <c r="H53" s="182">
        <v>156</v>
      </c>
      <c r="I53" s="182">
        <v>179</v>
      </c>
      <c r="J53" s="182">
        <v>191</v>
      </c>
      <c r="K53" s="182">
        <v>165</v>
      </c>
      <c r="L53" s="182">
        <v>131</v>
      </c>
      <c r="M53" s="182">
        <v>140</v>
      </c>
      <c r="N53" s="182">
        <v>118</v>
      </c>
      <c r="O53" s="182">
        <v>84</v>
      </c>
      <c r="P53" s="182">
        <v>99</v>
      </c>
      <c r="Q53" s="182">
        <v>89</v>
      </c>
      <c r="R53" s="182">
        <v>77</v>
      </c>
      <c r="S53" s="243">
        <v>54</v>
      </c>
    </row>
    <row r="54" spans="2:19" s="165" customFormat="1">
      <c r="B54" s="165" t="s">
        <v>27</v>
      </c>
      <c r="C54" s="165" t="s">
        <v>61</v>
      </c>
      <c r="D54" s="165" t="s">
        <v>26</v>
      </c>
      <c r="E54" s="171" t="s">
        <v>34</v>
      </c>
      <c r="F54" s="161">
        <f>2017</f>
        <v>2017</v>
      </c>
      <c r="G54" s="167">
        <f t="shared" si="1"/>
        <v>6</v>
      </c>
      <c r="H54" s="168">
        <v>0</v>
      </c>
      <c r="I54" s="168">
        <v>0</v>
      </c>
      <c r="J54" s="168">
        <v>2</v>
      </c>
      <c r="K54" s="168">
        <v>1</v>
      </c>
      <c r="L54" s="168">
        <v>0</v>
      </c>
      <c r="M54" s="168">
        <v>0</v>
      </c>
      <c r="N54" s="168">
        <v>2</v>
      </c>
      <c r="O54" s="168">
        <v>0</v>
      </c>
      <c r="P54" s="168">
        <v>0</v>
      </c>
      <c r="Q54" s="168">
        <v>1</v>
      </c>
      <c r="R54" s="168">
        <v>0</v>
      </c>
      <c r="S54" s="242">
        <v>0</v>
      </c>
    </row>
    <row r="55" spans="2:19" s="165" customFormat="1">
      <c r="B55" s="165" t="s">
        <v>27</v>
      </c>
      <c r="C55" s="165" t="s">
        <v>61</v>
      </c>
      <c r="D55" s="165" t="s">
        <v>14</v>
      </c>
      <c r="E55" s="171" t="s">
        <v>28</v>
      </c>
      <c r="F55" s="161">
        <f>2017</f>
        <v>2017</v>
      </c>
      <c r="G55" s="167">
        <f t="shared" si="1"/>
        <v>437</v>
      </c>
      <c r="H55" s="168">
        <v>23</v>
      </c>
      <c r="I55" s="168">
        <v>51</v>
      </c>
      <c r="J55" s="168">
        <v>57</v>
      </c>
      <c r="K55" s="168">
        <v>45</v>
      </c>
      <c r="L55" s="168">
        <v>42</v>
      </c>
      <c r="M55" s="168">
        <v>31</v>
      </c>
      <c r="N55" s="168">
        <v>33</v>
      </c>
      <c r="O55" s="168">
        <v>28</v>
      </c>
      <c r="P55" s="168">
        <v>26</v>
      </c>
      <c r="Q55" s="168">
        <v>30</v>
      </c>
      <c r="R55" s="168">
        <v>39</v>
      </c>
      <c r="S55" s="242">
        <v>32</v>
      </c>
    </row>
    <row r="56" spans="2:19" s="165" customFormat="1">
      <c r="B56" s="174" t="s">
        <v>27</v>
      </c>
      <c r="C56" s="174" t="s">
        <v>61</v>
      </c>
      <c r="D56" s="174" t="s">
        <v>15</v>
      </c>
      <c r="E56" s="174" t="s">
        <v>29</v>
      </c>
      <c r="F56" s="176">
        <f>2017</f>
        <v>2017</v>
      </c>
      <c r="G56" s="177">
        <f t="shared" si="1"/>
        <v>660</v>
      </c>
      <c r="H56" s="178">
        <v>71</v>
      </c>
      <c r="I56" s="178">
        <v>84</v>
      </c>
      <c r="J56" s="178">
        <v>85</v>
      </c>
      <c r="K56" s="178">
        <v>63</v>
      </c>
      <c r="L56" s="178">
        <v>58</v>
      </c>
      <c r="M56" s="178">
        <v>56</v>
      </c>
      <c r="N56" s="178">
        <v>30</v>
      </c>
      <c r="O56" s="178">
        <v>36</v>
      </c>
      <c r="P56" s="178">
        <v>26</v>
      </c>
      <c r="Q56" s="178">
        <v>57</v>
      </c>
      <c r="R56" s="178">
        <v>37</v>
      </c>
      <c r="S56" s="244">
        <v>57</v>
      </c>
    </row>
    <row r="57" spans="2:19" s="165" customFormat="1">
      <c r="B57" s="171" t="s">
        <v>24</v>
      </c>
      <c r="C57" s="171" t="s">
        <v>44</v>
      </c>
      <c r="D57" s="165" t="s">
        <v>16</v>
      </c>
      <c r="E57" s="171" t="s">
        <v>33</v>
      </c>
      <c r="F57" s="181">
        <f>2017</f>
        <v>2017</v>
      </c>
      <c r="G57" s="167">
        <f t="shared" si="1"/>
        <v>3236</v>
      </c>
      <c r="H57" s="182">
        <v>224</v>
      </c>
      <c r="I57" s="182">
        <v>312</v>
      </c>
      <c r="J57" s="182">
        <v>355</v>
      </c>
      <c r="K57" s="182">
        <v>282</v>
      </c>
      <c r="L57" s="182">
        <v>258</v>
      </c>
      <c r="M57" s="168">
        <v>340</v>
      </c>
      <c r="N57" s="168">
        <v>240</v>
      </c>
      <c r="O57" s="168">
        <v>283</v>
      </c>
      <c r="P57" s="168">
        <v>275</v>
      </c>
      <c r="Q57" s="168">
        <v>198</v>
      </c>
      <c r="R57" s="168">
        <v>255</v>
      </c>
      <c r="S57" s="242">
        <v>214</v>
      </c>
    </row>
    <row r="58" spans="2:19" s="165" customFormat="1">
      <c r="B58" s="165" t="s">
        <v>23</v>
      </c>
      <c r="C58" s="165" t="s">
        <v>43</v>
      </c>
      <c r="D58" s="165" t="s">
        <v>21</v>
      </c>
      <c r="E58" s="171" t="s">
        <v>33</v>
      </c>
      <c r="F58" s="181">
        <f>2017</f>
        <v>2017</v>
      </c>
      <c r="G58" s="167">
        <f t="shared" si="1"/>
        <v>619</v>
      </c>
      <c r="H58" s="182">
        <v>56</v>
      </c>
      <c r="I58" s="182">
        <v>41</v>
      </c>
      <c r="J58" s="182">
        <v>68</v>
      </c>
      <c r="K58" s="182">
        <v>53</v>
      </c>
      <c r="L58" s="182">
        <v>70</v>
      </c>
      <c r="M58" s="168">
        <v>88</v>
      </c>
      <c r="N58" s="168">
        <v>75</v>
      </c>
      <c r="O58" s="168">
        <v>32</v>
      </c>
      <c r="P58" s="168">
        <v>40</v>
      </c>
      <c r="Q58" s="168">
        <v>35</v>
      </c>
      <c r="R58" s="168">
        <v>24</v>
      </c>
      <c r="S58" s="242">
        <v>37</v>
      </c>
    </row>
    <row r="59" spans="2:19" s="165" customFormat="1">
      <c r="B59" s="165" t="s">
        <v>23</v>
      </c>
      <c r="C59" s="165" t="s">
        <v>43</v>
      </c>
      <c r="D59" s="165" t="s">
        <v>4</v>
      </c>
      <c r="E59" s="171" t="s">
        <v>33</v>
      </c>
      <c r="F59" s="181">
        <f>2017</f>
        <v>2017</v>
      </c>
      <c r="G59" s="167">
        <f t="shared" si="1"/>
        <v>259</v>
      </c>
      <c r="H59" s="182">
        <v>7</v>
      </c>
      <c r="I59" s="182">
        <v>17</v>
      </c>
      <c r="J59" s="182">
        <v>29</v>
      </c>
      <c r="K59" s="182">
        <v>20</v>
      </c>
      <c r="L59" s="182">
        <v>29</v>
      </c>
      <c r="M59" s="168">
        <v>22</v>
      </c>
      <c r="N59" s="168">
        <v>63</v>
      </c>
      <c r="O59" s="168">
        <v>24</v>
      </c>
      <c r="P59" s="168">
        <v>9</v>
      </c>
      <c r="Q59" s="168">
        <v>9</v>
      </c>
      <c r="R59" s="168">
        <v>19</v>
      </c>
      <c r="S59" s="242">
        <v>11</v>
      </c>
    </row>
    <row r="60" spans="2:19" s="165" customFormat="1">
      <c r="B60" s="165" t="s">
        <v>23</v>
      </c>
      <c r="C60" s="165" t="s">
        <v>43</v>
      </c>
      <c r="D60" s="165" t="s">
        <v>22</v>
      </c>
      <c r="E60" s="171" t="s">
        <v>29</v>
      </c>
      <c r="F60" s="181">
        <f>2017</f>
        <v>2017</v>
      </c>
      <c r="G60" s="167">
        <f t="shared" si="1"/>
        <v>0</v>
      </c>
      <c r="H60" s="182">
        <v>0</v>
      </c>
      <c r="I60" s="182">
        <v>0</v>
      </c>
      <c r="J60" s="182">
        <v>0</v>
      </c>
      <c r="K60" s="182">
        <v>0</v>
      </c>
      <c r="L60" s="182">
        <v>0</v>
      </c>
      <c r="M60" s="168">
        <v>0</v>
      </c>
      <c r="N60" s="168">
        <v>0</v>
      </c>
      <c r="O60" s="168">
        <v>0</v>
      </c>
      <c r="P60" s="168">
        <v>0</v>
      </c>
      <c r="Q60" s="168">
        <v>0</v>
      </c>
      <c r="R60" s="168">
        <v>0</v>
      </c>
      <c r="S60" s="242">
        <v>0</v>
      </c>
    </row>
    <row r="61" spans="2:19">
      <c r="B61" s="154" t="s">
        <v>23</v>
      </c>
      <c r="C61" s="154" t="s">
        <v>43</v>
      </c>
      <c r="D61" s="154" t="s">
        <v>17</v>
      </c>
      <c r="E61" s="171" t="s">
        <v>34</v>
      </c>
      <c r="F61" s="181">
        <f>2017</f>
        <v>2017</v>
      </c>
      <c r="G61" s="167">
        <f t="shared" si="1"/>
        <v>373</v>
      </c>
      <c r="H61" s="182">
        <v>28</v>
      </c>
      <c r="I61" s="182">
        <v>35</v>
      </c>
      <c r="J61" s="182">
        <v>32</v>
      </c>
      <c r="K61" s="182">
        <v>42</v>
      </c>
      <c r="L61" s="182">
        <v>33</v>
      </c>
      <c r="M61" s="168">
        <v>23</v>
      </c>
      <c r="N61" s="168">
        <v>37</v>
      </c>
      <c r="O61" s="168">
        <v>24</v>
      </c>
      <c r="P61" s="168">
        <v>28</v>
      </c>
      <c r="Q61" s="168">
        <v>15</v>
      </c>
      <c r="R61" s="168">
        <v>35</v>
      </c>
      <c r="S61" s="242">
        <v>41</v>
      </c>
    </row>
    <row r="62" spans="2:19">
      <c r="B62" s="154" t="s">
        <v>23</v>
      </c>
      <c r="C62" s="154" t="s">
        <v>43</v>
      </c>
      <c r="D62" s="154" t="s">
        <v>6</v>
      </c>
      <c r="E62" s="171" t="s">
        <v>34</v>
      </c>
      <c r="F62" s="181">
        <f>2017</f>
        <v>2017</v>
      </c>
      <c r="G62" s="167">
        <f t="shared" si="1"/>
        <v>93</v>
      </c>
      <c r="H62" s="182">
        <v>3</v>
      </c>
      <c r="I62" s="182">
        <v>12</v>
      </c>
      <c r="J62" s="182">
        <v>6</v>
      </c>
      <c r="K62" s="182">
        <v>0</v>
      </c>
      <c r="L62" s="182">
        <v>5</v>
      </c>
      <c r="M62" s="168">
        <v>45</v>
      </c>
      <c r="N62" s="168">
        <v>1</v>
      </c>
      <c r="O62" s="168">
        <v>3</v>
      </c>
      <c r="P62" s="168">
        <v>1</v>
      </c>
      <c r="Q62" s="168">
        <v>13</v>
      </c>
      <c r="R62" s="168">
        <v>4</v>
      </c>
      <c r="S62" s="242">
        <v>0</v>
      </c>
    </row>
    <row r="63" spans="2:19">
      <c r="B63" s="154" t="s">
        <v>23</v>
      </c>
      <c r="C63" s="154" t="s">
        <v>43</v>
      </c>
      <c r="D63" s="154" t="s">
        <v>7</v>
      </c>
      <c r="E63" s="171" t="s">
        <v>34</v>
      </c>
      <c r="F63" s="181">
        <f>2017</f>
        <v>2017</v>
      </c>
      <c r="G63" s="167">
        <f t="shared" si="1"/>
        <v>294</v>
      </c>
      <c r="H63" s="182">
        <v>26</v>
      </c>
      <c r="I63" s="182">
        <v>23</v>
      </c>
      <c r="J63" s="182">
        <v>35</v>
      </c>
      <c r="K63" s="182">
        <v>17</v>
      </c>
      <c r="L63" s="182">
        <v>28</v>
      </c>
      <c r="M63" s="168">
        <v>28</v>
      </c>
      <c r="N63" s="168">
        <v>29</v>
      </c>
      <c r="O63" s="168">
        <v>22</v>
      </c>
      <c r="P63" s="168">
        <v>28</v>
      </c>
      <c r="Q63" s="168">
        <v>11</v>
      </c>
      <c r="R63" s="168">
        <v>26</v>
      </c>
      <c r="S63" s="242">
        <v>21</v>
      </c>
    </row>
    <row r="64" spans="2:19">
      <c r="B64" s="154" t="s">
        <v>23</v>
      </c>
      <c r="C64" s="154" t="s">
        <v>43</v>
      </c>
      <c r="D64" s="154" t="s">
        <v>8</v>
      </c>
      <c r="E64" s="171" t="s">
        <v>29</v>
      </c>
      <c r="F64" s="181">
        <f>2017</f>
        <v>2017</v>
      </c>
      <c r="G64" s="167">
        <f t="shared" si="1"/>
        <v>164</v>
      </c>
      <c r="H64" s="182">
        <v>5</v>
      </c>
      <c r="I64" s="182">
        <v>4</v>
      </c>
      <c r="J64" s="182">
        <v>5</v>
      </c>
      <c r="K64" s="182">
        <v>9</v>
      </c>
      <c r="L64" s="182">
        <v>4</v>
      </c>
      <c r="M64" s="168">
        <v>57</v>
      </c>
      <c r="N64" s="168">
        <v>12</v>
      </c>
      <c r="O64" s="168">
        <v>2</v>
      </c>
      <c r="P64" s="168">
        <v>4</v>
      </c>
      <c r="Q64" s="168">
        <v>29</v>
      </c>
      <c r="R64" s="168">
        <v>19</v>
      </c>
      <c r="S64" s="242">
        <v>14</v>
      </c>
    </row>
    <row r="65" spans="2:19">
      <c r="B65" s="154" t="s">
        <v>23</v>
      </c>
      <c r="C65" s="154" t="s">
        <v>43</v>
      </c>
      <c r="D65" s="154" t="s">
        <v>18</v>
      </c>
      <c r="E65" s="171" t="s">
        <v>34</v>
      </c>
      <c r="F65" s="181">
        <f>2017</f>
        <v>2017</v>
      </c>
      <c r="G65" s="167">
        <f t="shared" si="1"/>
        <v>300</v>
      </c>
      <c r="H65" s="182">
        <v>14</v>
      </c>
      <c r="I65" s="182">
        <v>25</v>
      </c>
      <c r="J65" s="182">
        <v>32</v>
      </c>
      <c r="K65" s="182">
        <v>28</v>
      </c>
      <c r="L65" s="182">
        <v>24</v>
      </c>
      <c r="M65" s="168">
        <v>45</v>
      </c>
      <c r="N65" s="168">
        <v>19</v>
      </c>
      <c r="O65" s="168">
        <v>19</v>
      </c>
      <c r="P65" s="168">
        <v>24</v>
      </c>
      <c r="Q65" s="168">
        <v>13</v>
      </c>
      <c r="R65" s="168">
        <v>30</v>
      </c>
      <c r="S65" s="242">
        <v>27</v>
      </c>
    </row>
    <row r="66" spans="2:19">
      <c r="B66" s="154" t="s">
        <v>23</v>
      </c>
      <c r="C66" s="154" t="s">
        <v>43</v>
      </c>
      <c r="D66" s="154" t="s">
        <v>9</v>
      </c>
      <c r="E66" s="171" t="s">
        <v>34</v>
      </c>
      <c r="F66" s="181">
        <f>2017</f>
        <v>2017</v>
      </c>
      <c r="G66" s="167">
        <f t="shared" si="1"/>
        <v>343</v>
      </c>
      <c r="H66" s="182">
        <v>25</v>
      </c>
      <c r="I66" s="182">
        <v>37</v>
      </c>
      <c r="J66" s="182">
        <v>53</v>
      </c>
      <c r="K66" s="182">
        <v>24</v>
      </c>
      <c r="L66" s="182">
        <v>30</v>
      </c>
      <c r="M66" s="168">
        <v>29</v>
      </c>
      <c r="N66" s="168">
        <v>29</v>
      </c>
      <c r="O66" s="168">
        <v>19</v>
      </c>
      <c r="P66" s="168">
        <v>26</v>
      </c>
      <c r="Q66" s="168">
        <v>21</v>
      </c>
      <c r="R66" s="168">
        <v>20</v>
      </c>
      <c r="S66" s="242">
        <v>30</v>
      </c>
    </row>
    <row r="67" spans="2:19">
      <c r="B67" s="154" t="s">
        <v>23</v>
      </c>
      <c r="C67" s="154" t="s">
        <v>43</v>
      </c>
      <c r="D67" s="154" t="s">
        <v>19</v>
      </c>
      <c r="E67" s="171" t="s">
        <v>34</v>
      </c>
      <c r="F67" s="181">
        <f>2017</f>
        <v>2017</v>
      </c>
      <c r="G67" s="167">
        <f t="shared" si="1"/>
        <v>9</v>
      </c>
      <c r="H67" s="182">
        <v>0</v>
      </c>
      <c r="I67" s="182">
        <v>0</v>
      </c>
      <c r="J67" s="182">
        <v>0</v>
      </c>
      <c r="K67" s="182">
        <v>2</v>
      </c>
      <c r="L67" s="182">
        <v>2</v>
      </c>
      <c r="M67" s="168">
        <v>1</v>
      </c>
      <c r="N67" s="168">
        <v>0</v>
      </c>
      <c r="O67" s="168">
        <v>2</v>
      </c>
      <c r="P67" s="168">
        <v>0</v>
      </c>
      <c r="Q67" s="168">
        <v>0</v>
      </c>
      <c r="R67" s="168">
        <v>1</v>
      </c>
      <c r="S67" s="242">
        <v>1</v>
      </c>
    </row>
    <row r="68" spans="2:19">
      <c r="B68" s="154" t="s">
        <v>23</v>
      </c>
      <c r="C68" s="154" t="s">
        <v>43</v>
      </c>
      <c r="D68" s="154" t="s">
        <v>12</v>
      </c>
      <c r="E68" s="171" t="s">
        <v>34</v>
      </c>
      <c r="F68" s="181">
        <f>2017</f>
        <v>2017</v>
      </c>
      <c r="G68" s="167">
        <f t="shared" si="1"/>
        <v>379</v>
      </c>
      <c r="H68" s="182">
        <v>35</v>
      </c>
      <c r="I68" s="182">
        <v>53</v>
      </c>
      <c r="J68" s="182">
        <v>30</v>
      </c>
      <c r="K68" s="182">
        <v>37</v>
      </c>
      <c r="L68" s="182">
        <v>27</v>
      </c>
      <c r="M68" s="182">
        <v>27</v>
      </c>
      <c r="N68" s="182">
        <v>31</v>
      </c>
      <c r="O68" s="182">
        <v>28</v>
      </c>
      <c r="P68" s="182">
        <v>26</v>
      </c>
      <c r="Q68" s="182">
        <v>33</v>
      </c>
      <c r="R68" s="182">
        <v>23</v>
      </c>
      <c r="S68" s="243">
        <v>29</v>
      </c>
    </row>
    <row r="69" spans="2:19">
      <c r="B69" s="154" t="s">
        <v>23</v>
      </c>
      <c r="C69" s="154" t="s">
        <v>43</v>
      </c>
      <c r="D69" s="154" t="s">
        <v>20</v>
      </c>
      <c r="E69" s="171" t="s">
        <v>29</v>
      </c>
      <c r="F69" s="181">
        <f>2017</f>
        <v>2017</v>
      </c>
      <c r="G69" s="167">
        <f t="shared" si="1"/>
        <v>361</v>
      </c>
      <c r="H69" s="182">
        <v>42</v>
      </c>
      <c r="I69" s="182">
        <v>46</v>
      </c>
      <c r="J69" s="182">
        <v>47</v>
      </c>
      <c r="K69" s="182">
        <v>43</v>
      </c>
      <c r="L69" s="182">
        <v>70</v>
      </c>
      <c r="M69" s="182">
        <v>17</v>
      </c>
      <c r="N69" s="182">
        <v>15</v>
      </c>
      <c r="O69" s="182">
        <v>16</v>
      </c>
      <c r="P69" s="182">
        <v>19</v>
      </c>
      <c r="Q69" s="182">
        <v>18</v>
      </c>
      <c r="R69" s="182">
        <v>11</v>
      </c>
      <c r="S69" s="243">
        <v>17</v>
      </c>
    </row>
    <row r="70" spans="2:19">
      <c r="B70" s="179" t="s">
        <v>24</v>
      </c>
      <c r="C70" s="171" t="s">
        <v>41</v>
      </c>
      <c r="D70" s="154" t="s">
        <v>13</v>
      </c>
      <c r="E70" s="171" t="s">
        <v>35</v>
      </c>
      <c r="F70" s="181">
        <f>2017</f>
        <v>2017</v>
      </c>
      <c r="G70" s="170">
        <f t="shared" si="1"/>
        <v>1100</v>
      </c>
      <c r="H70" s="182">
        <v>69</v>
      </c>
      <c r="I70" s="182">
        <v>119</v>
      </c>
      <c r="J70" s="182">
        <v>126</v>
      </c>
      <c r="K70" s="182">
        <v>74</v>
      </c>
      <c r="L70" s="182">
        <v>113</v>
      </c>
      <c r="M70" s="182">
        <v>126</v>
      </c>
      <c r="N70" s="182">
        <v>117</v>
      </c>
      <c r="O70" s="182">
        <v>83</v>
      </c>
      <c r="P70" s="182">
        <v>67</v>
      </c>
      <c r="Q70" s="182">
        <v>67</v>
      </c>
      <c r="R70" s="182">
        <v>56</v>
      </c>
      <c r="S70" s="243">
        <v>83</v>
      </c>
    </row>
    <row r="71" spans="2:19">
      <c r="B71" s="179" t="s">
        <v>24</v>
      </c>
      <c r="C71" s="171" t="s">
        <v>41</v>
      </c>
      <c r="D71" s="154" t="s">
        <v>14</v>
      </c>
      <c r="E71" s="171" t="s">
        <v>28</v>
      </c>
      <c r="F71" s="181">
        <f>2017</f>
        <v>2017</v>
      </c>
      <c r="G71" s="170">
        <f t="shared" si="1"/>
        <v>132</v>
      </c>
      <c r="H71" s="182">
        <v>9</v>
      </c>
      <c r="I71" s="182">
        <v>9</v>
      </c>
      <c r="J71" s="182">
        <v>17</v>
      </c>
      <c r="K71" s="182">
        <v>8</v>
      </c>
      <c r="L71" s="182">
        <v>7</v>
      </c>
      <c r="M71" s="182">
        <v>27</v>
      </c>
      <c r="N71" s="182">
        <v>10</v>
      </c>
      <c r="O71" s="182">
        <v>11</v>
      </c>
      <c r="P71" s="182">
        <v>14</v>
      </c>
      <c r="Q71" s="182">
        <v>5</v>
      </c>
      <c r="R71" s="182">
        <v>8</v>
      </c>
      <c r="S71" s="243">
        <v>7</v>
      </c>
    </row>
    <row r="72" spans="2:19" s="163" customFormat="1" outlineLevel="1">
      <c r="B72" s="187" t="s">
        <v>27</v>
      </c>
      <c r="C72" s="187" t="s">
        <v>43</v>
      </c>
      <c r="D72" s="187" t="s">
        <v>0</v>
      </c>
      <c r="E72" s="187" t="s">
        <v>33</v>
      </c>
      <c r="F72" s="188">
        <v>2016</v>
      </c>
      <c r="G72" s="189">
        <v>2040</v>
      </c>
      <c r="H72" s="245">
        <v>115</v>
      </c>
      <c r="I72" s="245">
        <v>174</v>
      </c>
      <c r="J72" s="245">
        <v>224</v>
      </c>
      <c r="K72" s="245">
        <v>181</v>
      </c>
      <c r="L72" s="245">
        <v>158</v>
      </c>
      <c r="M72" s="245">
        <v>152</v>
      </c>
      <c r="N72" s="245">
        <v>224</v>
      </c>
      <c r="O72" s="245">
        <v>113</v>
      </c>
      <c r="P72" s="245">
        <v>186</v>
      </c>
      <c r="Q72" s="245">
        <v>184</v>
      </c>
      <c r="R72" s="245">
        <v>184</v>
      </c>
      <c r="S72" s="245">
        <v>145</v>
      </c>
    </row>
    <row r="73" spans="2:19" s="163" customFormat="1" outlineLevel="1">
      <c r="B73" s="163" t="s">
        <v>27</v>
      </c>
      <c r="C73" s="163" t="s">
        <v>43</v>
      </c>
      <c r="D73" s="163" t="s">
        <v>25</v>
      </c>
      <c r="E73" s="163" t="s">
        <v>33</v>
      </c>
      <c r="F73" s="190">
        <v>2016</v>
      </c>
      <c r="G73" s="191">
        <v>4901</v>
      </c>
      <c r="H73" s="241">
        <v>303</v>
      </c>
      <c r="I73" s="241">
        <v>284</v>
      </c>
      <c r="J73" s="241">
        <v>400</v>
      </c>
      <c r="K73" s="241">
        <v>413</v>
      </c>
      <c r="L73" s="241">
        <v>423</v>
      </c>
      <c r="M73" s="241">
        <v>419</v>
      </c>
      <c r="N73" s="241">
        <v>416</v>
      </c>
      <c r="O73" s="241">
        <v>356</v>
      </c>
      <c r="P73" s="241">
        <v>402</v>
      </c>
      <c r="Q73" s="241">
        <v>526</v>
      </c>
      <c r="R73" s="241">
        <v>517</v>
      </c>
      <c r="S73" s="241">
        <v>442</v>
      </c>
    </row>
    <row r="74" spans="2:19" s="163" customFormat="1" outlineLevel="1">
      <c r="B74" s="163" t="s">
        <v>27</v>
      </c>
      <c r="C74" s="163" t="s">
        <v>43</v>
      </c>
      <c r="D74" s="163" t="s">
        <v>1</v>
      </c>
      <c r="E74" s="163" t="s">
        <v>33</v>
      </c>
      <c r="F74" s="190">
        <v>2016</v>
      </c>
      <c r="G74" s="191">
        <v>0</v>
      </c>
      <c r="H74" s="241">
        <v>0</v>
      </c>
      <c r="I74" s="241">
        <v>0</v>
      </c>
      <c r="J74" s="241">
        <v>0</v>
      </c>
      <c r="K74" s="241">
        <v>0</v>
      </c>
      <c r="L74" s="241">
        <v>0</v>
      </c>
      <c r="M74" s="241">
        <v>0</v>
      </c>
      <c r="N74" s="241">
        <v>0</v>
      </c>
      <c r="O74" s="241">
        <v>0</v>
      </c>
      <c r="P74" s="241">
        <v>0</v>
      </c>
      <c r="Q74" s="241">
        <v>0</v>
      </c>
      <c r="R74" s="241">
        <v>0</v>
      </c>
      <c r="S74" s="241">
        <v>0</v>
      </c>
    </row>
    <row r="75" spans="2:19" s="163" customFormat="1" outlineLevel="1">
      <c r="B75" s="163" t="s">
        <v>27</v>
      </c>
      <c r="C75" s="163" t="s">
        <v>43</v>
      </c>
      <c r="D75" s="163" t="s">
        <v>2</v>
      </c>
      <c r="E75" s="163" t="s">
        <v>33</v>
      </c>
      <c r="F75" s="190">
        <v>2016</v>
      </c>
      <c r="G75" s="191">
        <v>416</v>
      </c>
      <c r="H75" s="241">
        <v>34</v>
      </c>
      <c r="I75" s="241">
        <v>25</v>
      </c>
      <c r="J75" s="241">
        <v>34</v>
      </c>
      <c r="K75" s="241">
        <v>31</v>
      </c>
      <c r="L75" s="241">
        <v>51</v>
      </c>
      <c r="M75" s="241">
        <v>44</v>
      </c>
      <c r="N75" s="241">
        <v>50</v>
      </c>
      <c r="O75" s="241">
        <v>20</v>
      </c>
      <c r="P75" s="241">
        <v>42</v>
      </c>
      <c r="Q75" s="241">
        <v>39</v>
      </c>
      <c r="R75" s="241">
        <v>19</v>
      </c>
      <c r="S75" s="241">
        <v>27</v>
      </c>
    </row>
    <row r="76" spans="2:19" s="163" customFormat="1" outlineLevel="1">
      <c r="B76" s="163" t="s">
        <v>27</v>
      </c>
      <c r="C76" s="163" t="s">
        <v>43</v>
      </c>
      <c r="D76" s="163" t="s">
        <v>3</v>
      </c>
      <c r="E76" s="163" t="s">
        <v>34</v>
      </c>
      <c r="F76" s="190">
        <v>2016</v>
      </c>
      <c r="G76" s="191">
        <v>120</v>
      </c>
      <c r="H76" s="241">
        <v>3</v>
      </c>
      <c r="I76" s="241">
        <v>0</v>
      </c>
      <c r="J76" s="241">
        <v>8</v>
      </c>
      <c r="K76" s="241">
        <v>7</v>
      </c>
      <c r="L76" s="241">
        <v>26</v>
      </c>
      <c r="M76" s="241">
        <v>14</v>
      </c>
      <c r="N76" s="241">
        <v>15</v>
      </c>
      <c r="O76" s="241">
        <v>10</v>
      </c>
      <c r="P76" s="241">
        <v>11</v>
      </c>
      <c r="Q76" s="241">
        <v>5</v>
      </c>
      <c r="R76" s="241">
        <v>5</v>
      </c>
      <c r="S76" s="241">
        <v>16</v>
      </c>
    </row>
    <row r="77" spans="2:19" s="163" customFormat="1" outlineLevel="1">
      <c r="B77" s="163" t="s">
        <v>27</v>
      </c>
      <c r="C77" s="163" t="s">
        <v>43</v>
      </c>
      <c r="D77" s="163" t="s">
        <v>4</v>
      </c>
      <c r="E77" s="163" t="s">
        <v>33</v>
      </c>
      <c r="F77" s="190">
        <v>2016</v>
      </c>
      <c r="G77" s="191">
        <v>37</v>
      </c>
      <c r="H77" s="241">
        <v>0</v>
      </c>
      <c r="I77" s="241">
        <v>0</v>
      </c>
      <c r="J77" s="241">
        <v>5</v>
      </c>
      <c r="K77" s="241">
        <v>1</v>
      </c>
      <c r="L77" s="241">
        <v>7</v>
      </c>
      <c r="M77" s="241">
        <v>0</v>
      </c>
      <c r="N77" s="241">
        <v>5</v>
      </c>
      <c r="O77" s="241">
        <v>3</v>
      </c>
      <c r="P77" s="241">
        <v>1</v>
      </c>
      <c r="Q77" s="241">
        <v>2</v>
      </c>
      <c r="R77" s="241">
        <v>6</v>
      </c>
      <c r="S77" s="241">
        <v>7</v>
      </c>
    </row>
    <row r="78" spans="2:19" s="163" customFormat="1" outlineLevel="1">
      <c r="B78" s="163" t="s">
        <v>27</v>
      </c>
      <c r="C78" s="163" t="s">
        <v>43</v>
      </c>
      <c r="D78" s="163" t="s">
        <v>5</v>
      </c>
      <c r="E78" s="163" t="s">
        <v>34</v>
      </c>
      <c r="F78" s="190">
        <v>2016</v>
      </c>
      <c r="G78" s="191">
        <v>237</v>
      </c>
      <c r="H78" s="241">
        <v>6</v>
      </c>
      <c r="I78" s="241">
        <v>11</v>
      </c>
      <c r="J78" s="241">
        <v>15</v>
      </c>
      <c r="K78" s="241">
        <v>19</v>
      </c>
      <c r="L78" s="241">
        <v>13</v>
      </c>
      <c r="M78" s="241">
        <v>21</v>
      </c>
      <c r="N78" s="241">
        <v>14</v>
      </c>
      <c r="O78" s="241">
        <v>49</v>
      </c>
      <c r="P78" s="241">
        <v>13</v>
      </c>
      <c r="Q78" s="241">
        <v>29</v>
      </c>
      <c r="R78" s="241">
        <v>31</v>
      </c>
      <c r="S78" s="241">
        <v>16</v>
      </c>
    </row>
    <row r="79" spans="2:19" s="163" customFormat="1" outlineLevel="1">
      <c r="B79" s="163" t="s">
        <v>27</v>
      </c>
      <c r="C79" s="163" t="s">
        <v>43</v>
      </c>
      <c r="D79" s="163" t="s">
        <v>6</v>
      </c>
      <c r="E79" s="163" t="s">
        <v>34</v>
      </c>
      <c r="F79" s="190">
        <v>2016</v>
      </c>
      <c r="G79" s="191">
        <v>84</v>
      </c>
      <c r="H79" s="241">
        <v>0</v>
      </c>
      <c r="I79" s="241">
        <v>1</v>
      </c>
      <c r="J79" s="241">
        <v>3</v>
      </c>
      <c r="K79" s="241">
        <v>10</v>
      </c>
      <c r="L79" s="241">
        <v>5</v>
      </c>
      <c r="M79" s="241">
        <v>7</v>
      </c>
      <c r="N79" s="241">
        <v>4</v>
      </c>
      <c r="O79" s="241">
        <v>15</v>
      </c>
      <c r="P79" s="241">
        <v>25</v>
      </c>
      <c r="Q79" s="241">
        <v>8</v>
      </c>
      <c r="R79" s="241">
        <v>2</v>
      </c>
      <c r="S79" s="241">
        <v>4</v>
      </c>
    </row>
    <row r="80" spans="2:19" s="163" customFormat="1" outlineLevel="1">
      <c r="B80" s="163" t="s">
        <v>27</v>
      </c>
      <c r="C80" s="163" t="s">
        <v>43</v>
      </c>
      <c r="D80" s="163" t="s">
        <v>7</v>
      </c>
      <c r="E80" s="163" t="s">
        <v>34</v>
      </c>
      <c r="F80" s="190">
        <v>2016</v>
      </c>
      <c r="G80" s="191">
        <v>403</v>
      </c>
      <c r="H80" s="241">
        <v>9</v>
      </c>
      <c r="I80" s="241">
        <v>26</v>
      </c>
      <c r="J80" s="241">
        <v>26</v>
      </c>
      <c r="K80" s="241">
        <v>27</v>
      </c>
      <c r="L80" s="241">
        <v>32</v>
      </c>
      <c r="M80" s="241">
        <v>32</v>
      </c>
      <c r="N80" s="241">
        <v>31</v>
      </c>
      <c r="O80" s="241">
        <v>48</v>
      </c>
      <c r="P80" s="241">
        <v>49</v>
      </c>
      <c r="Q80" s="241">
        <v>47</v>
      </c>
      <c r="R80" s="241">
        <v>37</v>
      </c>
      <c r="S80" s="241">
        <v>39</v>
      </c>
    </row>
    <row r="81" spans="2:19" s="163" customFormat="1" outlineLevel="1">
      <c r="B81" s="163" t="s">
        <v>27</v>
      </c>
      <c r="C81" s="163" t="s">
        <v>43</v>
      </c>
      <c r="D81" s="163" t="s">
        <v>8</v>
      </c>
      <c r="E81" s="163" t="s">
        <v>29</v>
      </c>
      <c r="F81" s="190">
        <v>2016</v>
      </c>
      <c r="G81" s="191">
        <v>365</v>
      </c>
      <c r="H81" s="241">
        <v>38</v>
      </c>
      <c r="I81" s="241">
        <v>23</v>
      </c>
      <c r="J81" s="241">
        <v>39</v>
      </c>
      <c r="K81" s="241">
        <v>29</v>
      </c>
      <c r="L81" s="241">
        <v>22</v>
      </c>
      <c r="M81" s="241">
        <v>55</v>
      </c>
      <c r="N81" s="241">
        <v>20</v>
      </c>
      <c r="O81" s="241">
        <v>14</v>
      </c>
      <c r="P81" s="241">
        <v>37</v>
      </c>
      <c r="Q81" s="241">
        <v>34</v>
      </c>
      <c r="R81" s="241">
        <v>30</v>
      </c>
      <c r="S81" s="241">
        <v>24</v>
      </c>
    </row>
    <row r="82" spans="2:19" s="163" customFormat="1" outlineLevel="1">
      <c r="B82" s="163" t="s">
        <v>27</v>
      </c>
      <c r="C82" s="163" t="s">
        <v>43</v>
      </c>
      <c r="D82" s="163" t="s">
        <v>18</v>
      </c>
      <c r="E82" s="163" t="s">
        <v>34</v>
      </c>
      <c r="F82" s="190">
        <v>2016</v>
      </c>
      <c r="G82" s="191">
        <v>563</v>
      </c>
      <c r="H82" s="241">
        <v>19</v>
      </c>
      <c r="I82" s="241">
        <v>32</v>
      </c>
      <c r="J82" s="241">
        <v>56</v>
      </c>
      <c r="K82" s="241">
        <v>85</v>
      </c>
      <c r="L82" s="241">
        <v>60</v>
      </c>
      <c r="M82" s="241">
        <v>48</v>
      </c>
      <c r="N82" s="241">
        <v>43</v>
      </c>
      <c r="O82" s="241">
        <v>48</v>
      </c>
      <c r="P82" s="241">
        <v>45</v>
      </c>
      <c r="Q82" s="241">
        <v>45</v>
      </c>
      <c r="R82" s="241">
        <v>52</v>
      </c>
      <c r="S82" s="241">
        <v>30</v>
      </c>
    </row>
    <row r="83" spans="2:19" s="163" customFormat="1" outlineLevel="1">
      <c r="B83" s="163" t="s">
        <v>27</v>
      </c>
      <c r="C83" s="163" t="s">
        <v>43</v>
      </c>
      <c r="D83" s="163" t="s">
        <v>9</v>
      </c>
      <c r="E83" s="163" t="s">
        <v>34</v>
      </c>
      <c r="F83" s="190">
        <v>2016</v>
      </c>
      <c r="G83" s="191">
        <v>402</v>
      </c>
      <c r="H83" s="241">
        <v>14</v>
      </c>
      <c r="I83" s="241">
        <v>26</v>
      </c>
      <c r="J83" s="241">
        <v>38</v>
      </c>
      <c r="K83" s="241">
        <v>42</v>
      </c>
      <c r="L83" s="241">
        <v>41</v>
      </c>
      <c r="M83" s="241">
        <v>38</v>
      </c>
      <c r="N83" s="241">
        <v>40</v>
      </c>
      <c r="O83" s="241">
        <v>4</v>
      </c>
      <c r="P83" s="241">
        <v>29</v>
      </c>
      <c r="Q83" s="241">
        <v>29</v>
      </c>
      <c r="R83" s="241">
        <v>36</v>
      </c>
      <c r="S83" s="241">
        <v>65</v>
      </c>
    </row>
    <row r="84" spans="2:19" s="163" customFormat="1" outlineLevel="1">
      <c r="B84" s="163" t="s">
        <v>27</v>
      </c>
      <c r="C84" s="163" t="s">
        <v>43</v>
      </c>
      <c r="D84" s="163" t="s">
        <v>10</v>
      </c>
      <c r="E84" s="163" t="s">
        <v>34</v>
      </c>
      <c r="F84" s="190">
        <v>2016</v>
      </c>
      <c r="G84" s="191">
        <v>27</v>
      </c>
      <c r="H84" s="241">
        <v>1</v>
      </c>
      <c r="I84" s="241">
        <v>3</v>
      </c>
      <c r="J84" s="241">
        <v>8</v>
      </c>
      <c r="K84" s="241">
        <v>2</v>
      </c>
      <c r="L84" s="241">
        <v>5</v>
      </c>
      <c r="M84" s="241">
        <v>2</v>
      </c>
      <c r="N84" s="241">
        <v>2</v>
      </c>
      <c r="O84" s="241">
        <v>1</v>
      </c>
      <c r="P84" s="241">
        <v>1</v>
      </c>
      <c r="Q84" s="241">
        <v>2</v>
      </c>
      <c r="R84" s="241">
        <v>0</v>
      </c>
      <c r="S84" s="241">
        <v>0</v>
      </c>
    </row>
    <row r="85" spans="2:19" s="163" customFormat="1" outlineLevel="1">
      <c r="B85" s="163" t="s">
        <v>27</v>
      </c>
      <c r="C85" s="163" t="s">
        <v>43</v>
      </c>
      <c r="D85" s="163" t="s">
        <v>11</v>
      </c>
      <c r="E85" s="192" t="s">
        <v>34</v>
      </c>
      <c r="F85" s="190">
        <v>2016</v>
      </c>
      <c r="G85" s="191">
        <v>29</v>
      </c>
      <c r="H85" s="241">
        <v>0</v>
      </c>
      <c r="I85" s="241">
        <v>0</v>
      </c>
      <c r="J85" s="241">
        <v>0</v>
      </c>
      <c r="K85" s="241">
        <v>1</v>
      </c>
      <c r="L85" s="241">
        <v>3</v>
      </c>
      <c r="M85" s="241">
        <v>2</v>
      </c>
      <c r="N85" s="241">
        <v>5</v>
      </c>
      <c r="O85" s="241">
        <v>3</v>
      </c>
      <c r="P85" s="241">
        <v>1</v>
      </c>
      <c r="Q85" s="241">
        <v>2</v>
      </c>
      <c r="R85" s="241">
        <v>10</v>
      </c>
      <c r="S85" s="241">
        <v>2</v>
      </c>
    </row>
    <row r="86" spans="2:19" s="163" customFormat="1" outlineLevel="1">
      <c r="B86" s="163" t="s">
        <v>27</v>
      </c>
      <c r="C86" s="163" t="s">
        <v>43</v>
      </c>
      <c r="D86" s="163" t="s">
        <v>12</v>
      </c>
      <c r="E86" s="192" t="s">
        <v>34</v>
      </c>
      <c r="F86" s="190">
        <v>2016</v>
      </c>
      <c r="G86" s="191">
        <v>664</v>
      </c>
      <c r="H86" s="241">
        <v>28</v>
      </c>
      <c r="I86" s="241">
        <v>40</v>
      </c>
      <c r="J86" s="241">
        <v>60</v>
      </c>
      <c r="K86" s="241">
        <v>71</v>
      </c>
      <c r="L86" s="241">
        <v>47</v>
      </c>
      <c r="M86" s="241">
        <v>68</v>
      </c>
      <c r="N86" s="241">
        <v>44</v>
      </c>
      <c r="O86" s="241">
        <v>24</v>
      </c>
      <c r="P86" s="241">
        <v>27</v>
      </c>
      <c r="Q86" s="241">
        <v>59</v>
      </c>
      <c r="R86" s="241">
        <v>97</v>
      </c>
      <c r="S86" s="241">
        <v>99</v>
      </c>
    </row>
    <row r="87" spans="2:19" s="163" customFormat="1" outlineLevel="1">
      <c r="B87" s="163" t="s">
        <v>27</v>
      </c>
      <c r="C87" s="163" t="s">
        <v>41</v>
      </c>
      <c r="D87" s="163" t="s">
        <v>13</v>
      </c>
      <c r="E87" s="192" t="s">
        <v>35</v>
      </c>
      <c r="F87" s="190">
        <v>2016</v>
      </c>
      <c r="G87" s="191">
        <v>1811</v>
      </c>
      <c r="H87" s="241">
        <v>139</v>
      </c>
      <c r="I87" s="241">
        <v>149</v>
      </c>
      <c r="J87" s="241">
        <v>195</v>
      </c>
      <c r="K87" s="241">
        <v>208</v>
      </c>
      <c r="L87" s="241">
        <v>189</v>
      </c>
      <c r="M87" s="241">
        <v>152</v>
      </c>
      <c r="N87" s="241">
        <v>153</v>
      </c>
      <c r="O87" s="241">
        <v>85</v>
      </c>
      <c r="P87" s="241">
        <v>91</v>
      </c>
      <c r="Q87" s="241">
        <v>120</v>
      </c>
      <c r="R87" s="241">
        <v>160</v>
      </c>
      <c r="S87" s="241">
        <v>170</v>
      </c>
    </row>
    <row r="88" spans="2:19" s="163" customFormat="1" outlineLevel="1">
      <c r="B88" s="163" t="s">
        <v>27</v>
      </c>
      <c r="C88" s="163" t="s">
        <v>41</v>
      </c>
      <c r="D88" s="163" t="s">
        <v>26</v>
      </c>
      <c r="E88" s="192" t="s">
        <v>34</v>
      </c>
      <c r="F88" s="190">
        <v>2016</v>
      </c>
      <c r="G88" s="191">
        <v>7</v>
      </c>
      <c r="H88" s="241">
        <v>1</v>
      </c>
      <c r="I88" s="241">
        <v>0</v>
      </c>
      <c r="J88" s="241">
        <v>1</v>
      </c>
      <c r="K88" s="241">
        <v>2</v>
      </c>
      <c r="L88" s="241">
        <v>0</v>
      </c>
      <c r="M88" s="241">
        <v>1</v>
      </c>
      <c r="N88" s="241">
        <v>0</v>
      </c>
      <c r="O88" s="241">
        <v>0</v>
      </c>
      <c r="P88" s="241">
        <v>1</v>
      </c>
      <c r="Q88" s="241">
        <v>1</v>
      </c>
      <c r="R88" s="241">
        <v>0</v>
      </c>
      <c r="S88" s="241">
        <v>0</v>
      </c>
    </row>
    <row r="89" spans="2:19" s="163" customFormat="1" outlineLevel="1">
      <c r="B89" s="163" t="s">
        <v>27</v>
      </c>
      <c r="C89" s="163" t="s">
        <v>41</v>
      </c>
      <c r="D89" s="163" t="s">
        <v>14</v>
      </c>
      <c r="E89" s="192" t="s">
        <v>28</v>
      </c>
      <c r="F89" s="190">
        <v>2016</v>
      </c>
      <c r="G89" s="191">
        <v>532</v>
      </c>
      <c r="H89" s="241">
        <v>30</v>
      </c>
      <c r="I89" s="241">
        <v>37</v>
      </c>
      <c r="J89" s="241">
        <v>51</v>
      </c>
      <c r="K89" s="241">
        <v>62</v>
      </c>
      <c r="L89" s="241">
        <v>42</v>
      </c>
      <c r="M89" s="241">
        <v>53</v>
      </c>
      <c r="N89" s="241">
        <v>54</v>
      </c>
      <c r="O89" s="241">
        <v>49</v>
      </c>
      <c r="P89" s="241">
        <v>45</v>
      </c>
      <c r="Q89" s="241">
        <v>31</v>
      </c>
      <c r="R89" s="241">
        <v>41</v>
      </c>
      <c r="S89" s="241">
        <v>37</v>
      </c>
    </row>
    <row r="90" spans="2:19" s="163" customFormat="1" outlineLevel="1">
      <c r="B90" s="163" t="s">
        <v>27</v>
      </c>
      <c r="C90" s="163" t="s">
        <v>41</v>
      </c>
      <c r="D90" s="163" t="s">
        <v>15</v>
      </c>
      <c r="E90" s="163" t="s">
        <v>29</v>
      </c>
      <c r="F90" s="190">
        <v>2016</v>
      </c>
      <c r="G90" s="191">
        <v>1137</v>
      </c>
      <c r="H90" s="241">
        <v>49</v>
      </c>
      <c r="I90" s="241">
        <v>64</v>
      </c>
      <c r="J90" s="241">
        <v>97</v>
      </c>
      <c r="K90" s="241">
        <v>116</v>
      </c>
      <c r="L90" s="241">
        <v>137</v>
      </c>
      <c r="M90" s="241">
        <v>138</v>
      </c>
      <c r="N90" s="241">
        <v>129</v>
      </c>
      <c r="O90" s="241">
        <v>52</v>
      </c>
      <c r="P90" s="241">
        <v>74</v>
      </c>
      <c r="Q90" s="241">
        <v>115</v>
      </c>
      <c r="R90" s="241">
        <v>96</v>
      </c>
      <c r="S90" s="241">
        <v>70</v>
      </c>
    </row>
    <row r="91" spans="2:19" s="163" customFormat="1" outlineLevel="1">
      <c r="B91" s="187" t="s">
        <v>23</v>
      </c>
      <c r="C91" s="187" t="s">
        <v>43</v>
      </c>
      <c r="D91" s="187" t="s">
        <v>16</v>
      </c>
      <c r="E91" s="187" t="s">
        <v>33</v>
      </c>
      <c r="F91" s="188">
        <v>2016</v>
      </c>
      <c r="G91" s="189">
        <v>3623</v>
      </c>
      <c r="H91" s="245">
        <v>244</v>
      </c>
      <c r="I91" s="245">
        <v>236</v>
      </c>
      <c r="J91" s="245">
        <v>334</v>
      </c>
      <c r="K91" s="245">
        <v>286</v>
      </c>
      <c r="L91" s="245">
        <v>309</v>
      </c>
      <c r="M91" s="245">
        <v>340</v>
      </c>
      <c r="N91" s="245">
        <v>331</v>
      </c>
      <c r="O91" s="245">
        <v>285</v>
      </c>
      <c r="P91" s="245">
        <v>249</v>
      </c>
      <c r="Q91" s="245">
        <v>189</v>
      </c>
      <c r="R91" s="245">
        <v>442</v>
      </c>
      <c r="S91" s="245">
        <v>378</v>
      </c>
    </row>
    <row r="92" spans="2:19" s="163" customFormat="1" outlineLevel="1">
      <c r="B92" s="163" t="s">
        <v>23</v>
      </c>
      <c r="C92" s="163" t="s">
        <v>43</v>
      </c>
      <c r="D92" s="163" t="s">
        <v>21</v>
      </c>
      <c r="E92" s="163" t="s">
        <v>33</v>
      </c>
      <c r="F92" s="190">
        <v>2016</v>
      </c>
      <c r="G92" s="191">
        <v>572</v>
      </c>
      <c r="H92" s="241">
        <v>31</v>
      </c>
      <c r="I92" s="241">
        <v>30</v>
      </c>
      <c r="J92" s="241">
        <v>27</v>
      </c>
      <c r="K92" s="241">
        <v>46</v>
      </c>
      <c r="L92" s="241">
        <v>45</v>
      </c>
      <c r="M92" s="241">
        <v>123</v>
      </c>
      <c r="N92" s="241">
        <v>101</v>
      </c>
      <c r="O92" s="241">
        <v>50</v>
      </c>
      <c r="P92" s="241">
        <v>24</v>
      </c>
      <c r="Q92" s="241">
        <v>46</v>
      </c>
      <c r="R92" s="241">
        <v>45</v>
      </c>
      <c r="S92" s="241">
        <v>4</v>
      </c>
    </row>
    <row r="93" spans="2:19" s="163" customFormat="1" outlineLevel="1">
      <c r="B93" s="163" t="s">
        <v>23</v>
      </c>
      <c r="C93" s="163" t="s">
        <v>43</v>
      </c>
      <c r="D93" s="163" t="s">
        <v>4</v>
      </c>
      <c r="E93" s="163" t="s">
        <v>33</v>
      </c>
      <c r="F93" s="190">
        <v>2016</v>
      </c>
      <c r="G93" s="191">
        <v>277</v>
      </c>
      <c r="H93" s="241">
        <v>17</v>
      </c>
      <c r="I93" s="241">
        <v>23</v>
      </c>
      <c r="J93" s="241">
        <v>11</v>
      </c>
      <c r="K93" s="241">
        <v>10</v>
      </c>
      <c r="L93" s="241">
        <v>30</v>
      </c>
      <c r="M93" s="241">
        <v>34</v>
      </c>
      <c r="N93" s="241">
        <v>24</v>
      </c>
      <c r="O93" s="241">
        <v>21</v>
      </c>
      <c r="P93" s="241">
        <v>13</v>
      </c>
      <c r="Q93" s="241">
        <v>32</v>
      </c>
      <c r="R93" s="241">
        <v>39</v>
      </c>
      <c r="S93" s="241">
        <v>23</v>
      </c>
    </row>
    <row r="94" spans="2:19" s="163" customFormat="1" outlineLevel="1">
      <c r="B94" s="163" t="s">
        <v>23</v>
      </c>
      <c r="C94" s="163" t="s">
        <v>43</v>
      </c>
      <c r="D94" s="163" t="s">
        <v>22</v>
      </c>
      <c r="E94" s="163" t="s">
        <v>29</v>
      </c>
      <c r="F94" s="190">
        <v>2016</v>
      </c>
      <c r="G94" s="191">
        <v>0</v>
      </c>
      <c r="H94" s="241">
        <v>0</v>
      </c>
      <c r="I94" s="241">
        <v>0</v>
      </c>
      <c r="J94" s="241">
        <v>0</v>
      </c>
      <c r="K94" s="241">
        <v>0</v>
      </c>
      <c r="L94" s="241">
        <v>0</v>
      </c>
      <c r="M94" s="241">
        <v>0</v>
      </c>
      <c r="N94" s="241">
        <v>0</v>
      </c>
      <c r="O94" s="241">
        <v>0</v>
      </c>
      <c r="P94" s="241">
        <v>0</v>
      </c>
      <c r="Q94" s="241">
        <v>0</v>
      </c>
      <c r="R94" s="241">
        <v>0</v>
      </c>
      <c r="S94" s="241">
        <v>0</v>
      </c>
    </row>
    <row r="95" spans="2:19" s="163" customFormat="1" outlineLevel="1">
      <c r="B95" s="163" t="s">
        <v>23</v>
      </c>
      <c r="C95" s="163" t="s">
        <v>43</v>
      </c>
      <c r="D95" s="163" t="s">
        <v>17</v>
      </c>
      <c r="E95" s="163" t="s">
        <v>34</v>
      </c>
      <c r="F95" s="190">
        <v>2016</v>
      </c>
      <c r="G95" s="191">
        <v>451</v>
      </c>
      <c r="H95" s="241">
        <v>27</v>
      </c>
      <c r="I95" s="241">
        <v>46</v>
      </c>
      <c r="J95" s="241">
        <v>34</v>
      </c>
      <c r="K95" s="241">
        <v>30</v>
      </c>
      <c r="L95" s="241">
        <v>35</v>
      </c>
      <c r="M95" s="241">
        <v>31</v>
      </c>
      <c r="N95" s="241">
        <v>87</v>
      </c>
      <c r="O95" s="241">
        <v>28</v>
      </c>
      <c r="P95" s="241">
        <v>34</v>
      </c>
      <c r="Q95" s="241">
        <v>24</v>
      </c>
      <c r="R95" s="241">
        <v>47</v>
      </c>
      <c r="S95" s="241">
        <v>28</v>
      </c>
    </row>
    <row r="96" spans="2:19" s="163" customFormat="1" outlineLevel="1">
      <c r="B96" s="163" t="s">
        <v>23</v>
      </c>
      <c r="C96" s="163" t="s">
        <v>43</v>
      </c>
      <c r="D96" s="163" t="s">
        <v>6</v>
      </c>
      <c r="E96" s="163" t="s">
        <v>34</v>
      </c>
      <c r="F96" s="190">
        <v>2016</v>
      </c>
      <c r="G96" s="191">
        <v>68</v>
      </c>
      <c r="H96" s="241">
        <v>3</v>
      </c>
      <c r="I96" s="241">
        <v>1</v>
      </c>
      <c r="J96" s="241">
        <v>1</v>
      </c>
      <c r="K96" s="241">
        <v>1</v>
      </c>
      <c r="L96" s="241">
        <v>3</v>
      </c>
      <c r="M96" s="241">
        <v>35</v>
      </c>
      <c r="N96" s="241">
        <v>5</v>
      </c>
      <c r="O96" s="241">
        <v>6</v>
      </c>
      <c r="P96" s="241">
        <v>3</v>
      </c>
      <c r="Q96" s="241">
        <v>2</v>
      </c>
      <c r="R96" s="241">
        <v>7</v>
      </c>
      <c r="S96" s="241">
        <v>1</v>
      </c>
    </row>
    <row r="97" spans="2:19" s="163" customFormat="1" outlineLevel="1">
      <c r="B97" s="163" t="s">
        <v>23</v>
      </c>
      <c r="C97" s="163" t="s">
        <v>43</v>
      </c>
      <c r="D97" s="163" t="s">
        <v>7</v>
      </c>
      <c r="E97" s="163" t="s">
        <v>34</v>
      </c>
      <c r="F97" s="190">
        <v>2016</v>
      </c>
      <c r="G97" s="191">
        <v>303</v>
      </c>
      <c r="H97" s="241">
        <v>24</v>
      </c>
      <c r="I97" s="241">
        <v>23</v>
      </c>
      <c r="J97" s="241">
        <v>25</v>
      </c>
      <c r="K97" s="241">
        <v>24</v>
      </c>
      <c r="L97" s="241">
        <v>20</v>
      </c>
      <c r="M97" s="241">
        <v>25</v>
      </c>
      <c r="N97" s="241">
        <v>20</v>
      </c>
      <c r="O97" s="241">
        <v>33</v>
      </c>
      <c r="P97" s="241">
        <v>29</v>
      </c>
      <c r="Q97" s="241">
        <v>17</v>
      </c>
      <c r="R97" s="241">
        <v>22</v>
      </c>
      <c r="S97" s="241">
        <v>41</v>
      </c>
    </row>
    <row r="98" spans="2:19" s="163" customFormat="1" outlineLevel="1">
      <c r="B98" s="163" t="s">
        <v>23</v>
      </c>
      <c r="C98" s="163" t="s">
        <v>43</v>
      </c>
      <c r="D98" s="163" t="s">
        <v>8</v>
      </c>
      <c r="E98" s="163" t="s">
        <v>29</v>
      </c>
      <c r="F98" s="190">
        <v>2016</v>
      </c>
      <c r="G98" s="191">
        <v>119</v>
      </c>
      <c r="H98" s="241">
        <v>2</v>
      </c>
      <c r="I98" s="241">
        <v>3</v>
      </c>
      <c r="J98" s="241">
        <v>2</v>
      </c>
      <c r="K98" s="241">
        <v>13</v>
      </c>
      <c r="L98" s="241">
        <v>6</v>
      </c>
      <c r="M98" s="241">
        <v>36</v>
      </c>
      <c r="N98" s="241">
        <v>15</v>
      </c>
      <c r="O98" s="241">
        <v>10</v>
      </c>
      <c r="P98" s="241">
        <v>5</v>
      </c>
      <c r="Q98" s="241">
        <v>23</v>
      </c>
      <c r="R98" s="241">
        <v>3</v>
      </c>
      <c r="S98" s="241">
        <v>1</v>
      </c>
    </row>
    <row r="99" spans="2:19" s="163" customFormat="1" outlineLevel="1">
      <c r="B99" s="163" t="s">
        <v>23</v>
      </c>
      <c r="C99" s="163" t="s">
        <v>43</v>
      </c>
      <c r="D99" s="163" t="s">
        <v>18</v>
      </c>
      <c r="E99" s="163" t="s">
        <v>34</v>
      </c>
      <c r="F99" s="190">
        <v>2016</v>
      </c>
      <c r="G99" s="191">
        <v>369</v>
      </c>
      <c r="H99" s="241">
        <v>22</v>
      </c>
      <c r="I99" s="241">
        <v>35</v>
      </c>
      <c r="J99" s="241">
        <v>28</v>
      </c>
      <c r="K99" s="241">
        <v>34</v>
      </c>
      <c r="L99" s="241">
        <v>46</v>
      </c>
      <c r="M99" s="241">
        <v>25</v>
      </c>
      <c r="N99" s="241">
        <v>29</v>
      </c>
      <c r="O99" s="241">
        <v>14</v>
      </c>
      <c r="P99" s="241">
        <v>10</v>
      </c>
      <c r="Q99" s="241">
        <v>78</v>
      </c>
      <c r="R99" s="241">
        <v>35</v>
      </c>
      <c r="S99" s="241">
        <v>13</v>
      </c>
    </row>
    <row r="100" spans="2:19" s="163" customFormat="1" outlineLevel="1">
      <c r="B100" s="163" t="s">
        <v>23</v>
      </c>
      <c r="C100" s="163" t="s">
        <v>43</v>
      </c>
      <c r="D100" s="163" t="s">
        <v>9</v>
      </c>
      <c r="E100" s="163" t="s">
        <v>34</v>
      </c>
      <c r="F100" s="190">
        <v>2016</v>
      </c>
      <c r="G100" s="191">
        <v>330</v>
      </c>
      <c r="H100" s="241">
        <v>28</v>
      </c>
      <c r="I100" s="241">
        <v>25</v>
      </c>
      <c r="J100" s="241">
        <v>41</v>
      </c>
      <c r="K100" s="241">
        <v>24</v>
      </c>
      <c r="L100" s="241">
        <v>21</v>
      </c>
      <c r="M100" s="241">
        <v>25</v>
      </c>
      <c r="N100" s="241">
        <v>25</v>
      </c>
      <c r="O100" s="241">
        <v>34</v>
      </c>
      <c r="P100" s="241">
        <v>18</v>
      </c>
      <c r="Q100" s="241">
        <v>20</v>
      </c>
      <c r="R100" s="241">
        <v>22</v>
      </c>
      <c r="S100" s="241">
        <v>47</v>
      </c>
    </row>
    <row r="101" spans="2:19" s="163" customFormat="1" outlineLevel="1">
      <c r="B101" s="163" t="s">
        <v>23</v>
      </c>
      <c r="C101" s="163" t="s">
        <v>43</v>
      </c>
      <c r="D101" s="163" t="s">
        <v>19</v>
      </c>
      <c r="E101" s="163" t="s">
        <v>34</v>
      </c>
      <c r="F101" s="190">
        <v>2016</v>
      </c>
      <c r="G101" s="191">
        <v>34</v>
      </c>
      <c r="H101" s="241">
        <v>1</v>
      </c>
      <c r="I101" s="241">
        <v>0</v>
      </c>
      <c r="J101" s="241">
        <v>1</v>
      </c>
      <c r="K101" s="241">
        <v>3</v>
      </c>
      <c r="L101" s="241">
        <v>0</v>
      </c>
      <c r="M101" s="241">
        <v>9</v>
      </c>
      <c r="N101" s="241">
        <v>5</v>
      </c>
      <c r="O101" s="241">
        <v>6</v>
      </c>
      <c r="P101" s="241">
        <v>5</v>
      </c>
      <c r="Q101" s="241">
        <v>3</v>
      </c>
      <c r="R101" s="241">
        <v>0</v>
      </c>
      <c r="S101" s="241">
        <v>1</v>
      </c>
    </row>
    <row r="102" spans="2:19" s="163" customFormat="1" outlineLevel="1">
      <c r="B102" s="163" t="s">
        <v>23</v>
      </c>
      <c r="C102" s="163" t="s">
        <v>43</v>
      </c>
      <c r="D102" s="163" t="s">
        <v>12</v>
      </c>
      <c r="E102" s="163" t="s">
        <v>34</v>
      </c>
      <c r="F102" s="190">
        <v>2016</v>
      </c>
      <c r="G102" s="191">
        <v>453</v>
      </c>
      <c r="H102" s="241">
        <v>35</v>
      </c>
      <c r="I102" s="241">
        <v>16</v>
      </c>
      <c r="J102" s="241">
        <v>50</v>
      </c>
      <c r="K102" s="241">
        <v>23</v>
      </c>
      <c r="L102" s="241">
        <v>38</v>
      </c>
      <c r="M102" s="241">
        <v>45</v>
      </c>
      <c r="N102" s="241">
        <v>30</v>
      </c>
      <c r="O102" s="241">
        <v>41</v>
      </c>
      <c r="P102" s="241">
        <v>25</v>
      </c>
      <c r="Q102" s="241">
        <v>48</v>
      </c>
      <c r="R102" s="241">
        <v>61</v>
      </c>
      <c r="S102" s="241">
        <v>41</v>
      </c>
    </row>
    <row r="103" spans="2:19" s="163" customFormat="1" outlineLevel="1">
      <c r="B103" s="163" t="s">
        <v>23</v>
      </c>
      <c r="C103" s="163" t="s">
        <v>43</v>
      </c>
      <c r="D103" s="163" t="s">
        <v>20</v>
      </c>
      <c r="E103" s="163" t="s">
        <v>29</v>
      </c>
      <c r="F103" s="190">
        <v>2016</v>
      </c>
      <c r="G103" s="191">
        <v>944</v>
      </c>
      <c r="H103" s="241">
        <v>92</v>
      </c>
      <c r="I103" s="241">
        <v>84</v>
      </c>
      <c r="J103" s="241">
        <v>120</v>
      </c>
      <c r="K103" s="241">
        <v>120</v>
      </c>
      <c r="L103" s="241">
        <v>96</v>
      </c>
      <c r="M103" s="241">
        <v>92</v>
      </c>
      <c r="N103" s="241">
        <v>80</v>
      </c>
      <c r="O103" s="241">
        <v>69</v>
      </c>
      <c r="P103" s="241">
        <v>47</v>
      </c>
      <c r="Q103" s="241">
        <v>46</v>
      </c>
      <c r="R103" s="241">
        <v>33</v>
      </c>
      <c r="S103" s="241">
        <v>65</v>
      </c>
    </row>
    <row r="104" spans="2:19" s="163" customFormat="1" outlineLevel="1">
      <c r="B104" s="163" t="s">
        <v>23</v>
      </c>
      <c r="C104" s="163" t="s">
        <v>41</v>
      </c>
      <c r="D104" s="163" t="s">
        <v>13</v>
      </c>
      <c r="E104" s="163" t="s">
        <v>35</v>
      </c>
      <c r="F104" s="190">
        <v>2016</v>
      </c>
      <c r="G104" s="191">
        <v>963</v>
      </c>
      <c r="H104" s="241">
        <v>66</v>
      </c>
      <c r="I104" s="241">
        <v>94</v>
      </c>
      <c r="J104" s="241">
        <v>84</v>
      </c>
      <c r="K104" s="241">
        <v>78</v>
      </c>
      <c r="L104" s="241">
        <v>75</v>
      </c>
      <c r="M104" s="241">
        <v>76</v>
      </c>
      <c r="N104" s="241">
        <v>88</v>
      </c>
      <c r="O104" s="241">
        <v>101</v>
      </c>
      <c r="P104" s="241">
        <v>48</v>
      </c>
      <c r="Q104" s="241">
        <v>40</v>
      </c>
      <c r="R104" s="241">
        <v>75</v>
      </c>
      <c r="S104" s="241">
        <v>138</v>
      </c>
    </row>
    <row r="105" spans="2:19" s="163" customFormat="1" outlineLevel="1">
      <c r="B105" s="163" t="s">
        <v>23</v>
      </c>
      <c r="C105" s="163" t="s">
        <v>41</v>
      </c>
      <c r="D105" s="163" t="s">
        <v>14</v>
      </c>
      <c r="E105" s="163" t="s">
        <v>28</v>
      </c>
      <c r="F105" s="190">
        <v>2016</v>
      </c>
      <c r="G105" s="191">
        <v>194</v>
      </c>
      <c r="H105" s="241">
        <v>15</v>
      </c>
      <c r="I105" s="241">
        <v>20</v>
      </c>
      <c r="J105" s="241">
        <v>15</v>
      </c>
      <c r="K105" s="241">
        <v>11</v>
      </c>
      <c r="L105" s="241">
        <v>11</v>
      </c>
      <c r="M105" s="241">
        <v>18</v>
      </c>
      <c r="N105" s="241">
        <v>21</v>
      </c>
      <c r="O105" s="241">
        <v>23</v>
      </c>
      <c r="P105" s="241">
        <v>9</v>
      </c>
      <c r="Q105" s="241">
        <v>15</v>
      </c>
      <c r="R105" s="241">
        <v>14</v>
      </c>
      <c r="S105" s="241">
        <v>22</v>
      </c>
    </row>
  </sheetData>
  <autoFilter ref="B3:S71"/>
  <phoneticPr fontId="2" type="noConversion"/>
  <dataValidations count="1">
    <dataValidation type="list" allowBlank="1" showInputMessage="1" showErrorMessage="1" sqref="E4:E71">
      <formula1>"Tractor,Cargo-HDT,Cargo-MDT,Tipper, Mixer"</formula1>
    </dataValidation>
  </dataValidations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showGridLines="0" zoomScale="90" zoomScaleNormal="90" workbookViewId="0">
      <selection activeCell="F9" sqref="F9"/>
    </sheetView>
  </sheetViews>
  <sheetFormatPr defaultRowHeight="14.5"/>
  <cols>
    <col min="1" max="1" width="11.7265625" customWidth="1"/>
    <col min="2" max="2" width="13" customWidth="1"/>
    <col min="3" max="3" width="15" customWidth="1"/>
    <col min="4" max="4" width="10.36328125" customWidth="1"/>
    <col min="5" max="5" width="10.08984375" customWidth="1"/>
    <col min="6" max="6" width="10.6328125" customWidth="1"/>
    <col min="7" max="7" width="10" customWidth="1"/>
    <col min="8" max="8" width="9.26953125" customWidth="1"/>
    <col min="9" max="9" width="10.6328125" customWidth="1"/>
    <col min="10" max="10" width="10.08984375" customWidth="1"/>
    <col min="11" max="11" width="9.90625" customWidth="1"/>
    <col min="12" max="12" width="10.36328125" customWidth="1"/>
    <col min="13" max="13" width="10.08984375" customWidth="1"/>
    <col min="14" max="14" width="11.26953125" customWidth="1"/>
  </cols>
  <sheetData>
    <row r="1" spans="1:14">
      <c r="A1" s="205" t="s">
        <v>66</v>
      </c>
      <c r="B1" s="206" t="s">
        <v>84</v>
      </c>
      <c r="C1" s="27" t="s">
        <v>110</v>
      </c>
    </row>
    <row r="2" spans="1:14">
      <c r="A2" s="205" t="s">
        <v>62</v>
      </c>
      <c r="B2" s="217" t="s">
        <v>63</v>
      </c>
    </row>
    <row r="3" spans="1:14">
      <c r="H3" s="22"/>
    </row>
    <row r="4" spans="1:14">
      <c r="A4" s="199" t="s">
        <v>65</v>
      </c>
      <c r="B4" s="200" t="s">
        <v>67</v>
      </c>
      <c r="C4" s="201" t="s">
        <v>74</v>
      </c>
      <c r="D4" s="201" t="s">
        <v>68</v>
      </c>
      <c r="E4" s="201" t="s">
        <v>69</v>
      </c>
      <c r="F4" s="201" t="s">
        <v>70</v>
      </c>
      <c r="G4" s="201" t="s">
        <v>75</v>
      </c>
      <c r="H4" s="201" t="s">
        <v>76</v>
      </c>
      <c r="I4" s="201" t="s">
        <v>77</v>
      </c>
      <c r="J4" s="201" t="s">
        <v>78</v>
      </c>
      <c r="K4" s="201" t="s">
        <v>79</v>
      </c>
      <c r="L4" s="201" t="s">
        <v>80</v>
      </c>
      <c r="M4" s="201" t="s">
        <v>81</v>
      </c>
      <c r="N4" s="215" t="s">
        <v>73</v>
      </c>
    </row>
    <row r="5" spans="1:14">
      <c r="A5" s="202">
        <v>2017</v>
      </c>
      <c r="B5" s="209">
        <v>1398</v>
      </c>
      <c r="C5" s="210">
        <v>1685</v>
      </c>
      <c r="D5" s="210">
        <v>1869</v>
      </c>
      <c r="E5" s="210">
        <v>1827</v>
      </c>
      <c r="F5" s="210">
        <v>1709</v>
      </c>
      <c r="G5" s="210">
        <v>1846</v>
      </c>
      <c r="H5" s="210">
        <v>1715</v>
      </c>
      <c r="I5" s="210">
        <v>1479</v>
      </c>
      <c r="J5" s="210">
        <v>1580</v>
      </c>
      <c r="K5" s="210">
        <v>1264</v>
      </c>
      <c r="L5" s="210">
        <v>1455</v>
      </c>
      <c r="M5" s="210">
        <v>1220</v>
      </c>
      <c r="N5" s="212">
        <v>19047</v>
      </c>
    </row>
    <row r="6" spans="1:14">
      <c r="A6" s="203">
        <v>2018</v>
      </c>
      <c r="B6" s="211">
        <v>1194</v>
      </c>
      <c r="C6" s="21">
        <v>1045</v>
      </c>
      <c r="D6" s="21">
        <v>1403</v>
      </c>
      <c r="E6" s="21">
        <v>1454</v>
      </c>
      <c r="F6" s="21">
        <v>1536</v>
      </c>
      <c r="G6" s="21"/>
      <c r="H6" s="21"/>
      <c r="I6" s="21"/>
      <c r="J6" s="21"/>
      <c r="K6" s="21"/>
      <c r="L6" s="21"/>
      <c r="M6" s="21"/>
      <c r="N6" s="213">
        <v>6632</v>
      </c>
    </row>
    <row r="7" spans="1:14">
      <c r="A7" s="204" t="s">
        <v>64</v>
      </c>
      <c r="B7" s="207">
        <v>2592</v>
      </c>
      <c r="C7" s="208">
        <v>2730</v>
      </c>
      <c r="D7" s="208">
        <v>3272</v>
      </c>
      <c r="E7" s="208">
        <v>3281</v>
      </c>
      <c r="F7" s="208">
        <v>3245</v>
      </c>
      <c r="G7" s="208">
        <v>1846</v>
      </c>
      <c r="H7" s="208">
        <v>1715</v>
      </c>
      <c r="I7" s="208">
        <v>1479</v>
      </c>
      <c r="J7" s="208">
        <v>1580</v>
      </c>
      <c r="K7" s="208">
        <v>1264</v>
      </c>
      <c r="L7" s="208">
        <v>1455</v>
      </c>
      <c r="M7" s="208">
        <v>1220</v>
      </c>
      <c r="N7" s="214">
        <v>25679</v>
      </c>
    </row>
    <row r="10" spans="1:14">
      <c r="A10" s="205" t="s">
        <v>66</v>
      </c>
      <c r="B10" s="206" t="s">
        <v>84</v>
      </c>
      <c r="C10" s="27" t="s">
        <v>110</v>
      </c>
    </row>
    <row r="11" spans="1:14">
      <c r="A11" s="205" t="s">
        <v>71</v>
      </c>
      <c r="B11" s="216">
        <v>2018</v>
      </c>
    </row>
    <row r="12" spans="1:14">
      <c r="H12" s="22"/>
    </row>
    <row r="13" spans="1:14">
      <c r="A13" s="199" t="s">
        <v>65</v>
      </c>
      <c r="B13" s="200" t="s">
        <v>67</v>
      </c>
      <c r="C13" s="201" t="s">
        <v>74</v>
      </c>
      <c r="D13" s="201" t="s">
        <v>68</v>
      </c>
      <c r="E13" s="201" t="s">
        <v>69</v>
      </c>
      <c r="F13" s="201" t="s">
        <v>70</v>
      </c>
      <c r="G13" s="201" t="s">
        <v>75</v>
      </c>
      <c r="H13" s="201" t="s">
        <v>76</v>
      </c>
      <c r="I13" s="201" t="s">
        <v>77</v>
      </c>
      <c r="J13" s="201" t="s">
        <v>78</v>
      </c>
      <c r="K13" s="201" t="s">
        <v>79</v>
      </c>
      <c r="L13" s="201" t="s">
        <v>80</v>
      </c>
      <c r="M13" s="201" t="s">
        <v>81</v>
      </c>
      <c r="N13" s="215" t="s">
        <v>73</v>
      </c>
    </row>
    <row r="14" spans="1:14">
      <c r="A14" s="202" t="s">
        <v>27</v>
      </c>
      <c r="B14" s="209">
        <v>862</v>
      </c>
      <c r="C14" s="210">
        <v>740</v>
      </c>
      <c r="D14" s="210">
        <v>1043</v>
      </c>
      <c r="E14" s="210">
        <v>1095</v>
      </c>
      <c r="F14" s="210">
        <v>1144</v>
      </c>
      <c r="G14" s="210"/>
      <c r="H14" s="210"/>
      <c r="I14" s="210"/>
      <c r="J14" s="210"/>
      <c r="K14" s="210"/>
      <c r="L14" s="210"/>
      <c r="M14" s="210"/>
      <c r="N14" s="212">
        <v>4884</v>
      </c>
    </row>
    <row r="15" spans="1:14">
      <c r="A15" s="203" t="s">
        <v>23</v>
      </c>
      <c r="B15" s="211">
        <v>332</v>
      </c>
      <c r="C15" s="21">
        <v>305</v>
      </c>
      <c r="D15" s="21">
        <v>360</v>
      </c>
      <c r="E15" s="21">
        <v>359</v>
      </c>
      <c r="F15" s="21">
        <v>392</v>
      </c>
      <c r="G15" s="21"/>
      <c r="H15" s="21"/>
      <c r="I15" s="21"/>
      <c r="J15" s="21"/>
      <c r="K15" s="21"/>
      <c r="L15" s="21"/>
      <c r="M15" s="21"/>
      <c r="N15" s="213">
        <v>1748</v>
      </c>
    </row>
    <row r="16" spans="1:14">
      <c r="A16" s="204" t="s">
        <v>64</v>
      </c>
      <c r="B16" s="207">
        <v>1194</v>
      </c>
      <c r="C16" s="208">
        <v>1045</v>
      </c>
      <c r="D16" s="208">
        <v>1403</v>
      </c>
      <c r="E16" s="208">
        <v>1454</v>
      </c>
      <c r="F16" s="208">
        <v>1536</v>
      </c>
      <c r="G16" s="208"/>
      <c r="H16" s="208"/>
      <c r="I16" s="208"/>
      <c r="J16" s="208"/>
      <c r="K16" s="208"/>
      <c r="L16" s="208"/>
      <c r="M16" s="208"/>
      <c r="N16" s="214">
        <v>6632</v>
      </c>
    </row>
    <row r="19" spans="1:15">
      <c r="A19" s="205" t="s">
        <v>66</v>
      </c>
      <c r="B19" s="206" t="s">
        <v>84</v>
      </c>
      <c r="C19" s="27" t="s">
        <v>85</v>
      </c>
      <c r="O19" s="139"/>
    </row>
    <row r="20" spans="1:15">
      <c r="A20" s="205" t="s">
        <v>71</v>
      </c>
      <c r="B20" s="216">
        <v>2017</v>
      </c>
    </row>
    <row r="21" spans="1:15">
      <c r="H21" s="22"/>
    </row>
    <row r="22" spans="1:15">
      <c r="A22" s="199" t="s">
        <v>65</v>
      </c>
      <c r="B22" s="200" t="s">
        <v>67</v>
      </c>
      <c r="C22" s="201" t="s">
        <v>74</v>
      </c>
      <c r="D22" s="201" t="s">
        <v>68</v>
      </c>
      <c r="E22" s="201" t="s">
        <v>69</v>
      </c>
      <c r="F22" s="201" t="s">
        <v>70</v>
      </c>
      <c r="G22" s="201" t="s">
        <v>75</v>
      </c>
      <c r="H22" s="201" t="s">
        <v>76</v>
      </c>
      <c r="I22" s="201" t="s">
        <v>77</v>
      </c>
      <c r="J22" s="201" t="s">
        <v>78</v>
      </c>
      <c r="K22" s="201" t="s">
        <v>79</v>
      </c>
      <c r="L22" s="201" t="s">
        <v>80</v>
      </c>
      <c r="M22" s="201" t="s">
        <v>81</v>
      </c>
      <c r="N22" s="215" t="s">
        <v>73</v>
      </c>
    </row>
    <row r="23" spans="1:15">
      <c r="A23" s="202" t="s">
        <v>27</v>
      </c>
      <c r="B23" s="209">
        <v>924</v>
      </c>
      <c r="C23" s="210">
        <v>1071</v>
      </c>
      <c r="D23" s="210">
        <v>1160</v>
      </c>
      <c r="E23" s="210">
        <v>1262</v>
      </c>
      <c r="F23" s="210">
        <v>1122</v>
      </c>
      <c r="G23" s="210">
        <v>1097</v>
      </c>
      <c r="H23" s="210">
        <v>1154</v>
      </c>
      <c r="I23" s="210">
        <v>994</v>
      </c>
      <c r="J23" s="210">
        <v>1086</v>
      </c>
      <c r="K23" s="210">
        <v>864</v>
      </c>
      <c r="L23" s="210">
        <v>980</v>
      </c>
      <c r="M23" s="210">
        <v>771</v>
      </c>
      <c r="N23" s="212">
        <v>12485</v>
      </c>
    </row>
    <row r="24" spans="1:15">
      <c r="A24" s="203" t="s">
        <v>23</v>
      </c>
      <c r="B24" s="211">
        <v>474</v>
      </c>
      <c r="C24" s="21">
        <v>614</v>
      </c>
      <c r="D24" s="21">
        <v>709</v>
      </c>
      <c r="E24" s="21">
        <v>565</v>
      </c>
      <c r="F24" s="21">
        <v>587</v>
      </c>
      <c r="G24" s="21">
        <v>749</v>
      </c>
      <c r="H24" s="21">
        <v>561</v>
      </c>
      <c r="I24" s="21">
        <v>485</v>
      </c>
      <c r="J24" s="21">
        <v>494</v>
      </c>
      <c r="K24" s="21">
        <v>400</v>
      </c>
      <c r="L24" s="21">
        <v>475</v>
      </c>
      <c r="M24" s="21">
        <v>449</v>
      </c>
      <c r="N24" s="213">
        <v>6562</v>
      </c>
    </row>
    <row r="25" spans="1:15">
      <c r="A25" s="204" t="s">
        <v>64</v>
      </c>
      <c r="B25" s="207">
        <v>1398</v>
      </c>
      <c r="C25" s="208">
        <v>1685</v>
      </c>
      <c r="D25" s="208">
        <v>1869</v>
      </c>
      <c r="E25" s="208">
        <v>1827</v>
      </c>
      <c r="F25" s="208">
        <v>1709</v>
      </c>
      <c r="G25" s="208">
        <v>1846</v>
      </c>
      <c r="H25" s="208">
        <v>1715</v>
      </c>
      <c r="I25" s="208">
        <v>1479</v>
      </c>
      <c r="J25" s="208">
        <v>1580</v>
      </c>
      <c r="K25" s="208">
        <v>1264</v>
      </c>
      <c r="L25" s="208">
        <v>1455</v>
      </c>
      <c r="M25" s="208">
        <v>1220</v>
      </c>
      <c r="N25" s="214">
        <v>19047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7"/>
  <sheetViews>
    <sheetView zoomScale="85" zoomScaleNormal="85" workbookViewId="0">
      <selection activeCell="C16" sqref="C16"/>
    </sheetView>
  </sheetViews>
  <sheetFormatPr defaultColWidth="8.6328125" defaultRowHeight="14"/>
  <cols>
    <col min="1" max="1" width="5.453125" style="3" customWidth="1"/>
    <col min="2" max="3" width="8.6328125" style="3"/>
    <col min="4" max="4" width="16.08984375" style="3" customWidth="1"/>
    <col min="5" max="5" width="11.6328125" style="3" customWidth="1"/>
    <col min="6" max="16384" width="8.6328125" style="3"/>
  </cols>
  <sheetData>
    <row r="1" spans="1:16" s="2" customFormat="1" ht="18.5">
      <c r="A1" s="1" t="s">
        <v>46</v>
      </c>
      <c r="F1" s="1" t="s">
        <v>40</v>
      </c>
    </row>
    <row r="3" spans="1:16">
      <c r="B3" s="4" t="s">
        <v>36</v>
      </c>
      <c r="C3" s="4" t="s">
        <v>45</v>
      </c>
      <c r="D3" s="4" t="s">
        <v>37</v>
      </c>
      <c r="E3" s="4" t="s">
        <v>38</v>
      </c>
      <c r="F3" s="4">
        <v>2012</v>
      </c>
      <c r="G3" s="4">
        <v>2013</v>
      </c>
      <c r="H3" s="4">
        <v>2014</v>
      </c>
      <c r="I3" s="4">
        <v>2015</v>
      </c>
      <c r="J3" s="4">
        <v>2016</v>
      </c>
    </row>
    <row r="4" spans="1:16">
      <c r="B4" s="5" t="s">
        <v>24</v>
      </c>
      <c r="C4" s="5" t="s">
        <v>44</v>
      </c>
      <c r="D4" s="6" t="s">
        <v>16</v>
      </c>
      <c r="E4" s="6" t="s">
        <v>33</v>
      </c>
      <c r="F4" s="7">
        <v>2087</v>
      </c>
      <c r="G4" s="7">
        <v>2513</v>
      </c>
      <c r="H4" s="7">
        <v>2844</v>
      </c>
      <c r="I4" s="7">
        <v>2807</v>
      </c>
      <c r="J4" s="7">
        <v>3623</v>
      </c>
    </row>
    <row r="5" spans="1:16">
      <c r="B5" s="5" t="s">
        <v>24</v>
      </c>
      <c r="C5" s="5" t="s">
        <v>44</v>
      </c>
      <c r="D5" s="6" t="s">
        <v>21</v>
      </c>
      <c r="E5" s="6" t="s">
        <v>33</v>
      </c>
      <c r="F5" s="7">
        <v>1018</v>
      </c>
      <c r="G5" s="7">
        <v>825</v>
      </c>
      <c r="H5" s="7">
        <v>877</v>
      </c>
      <c r="I5" s="7">
        <v>601</v>
      </c>
      <c r="J5" s="7">
        <v>572</v>
      </c>
    </row>
    <row r="6" spans="1:16">
      <c r="B6" s="5" t="s">
        <v>24</v>
      </c>
      <c r="C6" s="5" t="s">
        <v>44</v>
      </c>
      <c r="D6" s="6" t="s">
        <v>4</v>
      </c>
      <c r="E6" s="6" t="s">
        <v>33</v>
      </c>
      <c r="F6" s="7">
        <v>94</v>
      </c>
      <c r="G6" s="7">
        <v>87</v>
      </c>
      <c r="H6" s="7">
        <v>125</v>
      </c>
      <c r="I6" s="7">
        <v>163</v>
      </c>
      <c r="J6" s="7">
        <v>277</v>
      </c>
      <c r="M6" s="8"/>
      <c r="N6" s="8"/>
      <c r="O6" s="8"/>
      <c r="P6" s="8"/>
    </row>
    <row r="7" spans="1:16">
      <c r="B7" s="5" t="s">
        <v>24</v>
      </c>
      <c r="C7" s="5" t="s">
        <v>44</v>
      </c>
      <c r="D7" s="9" t="s">
        <v>3</v>
      </c>
      <c r="E7" s="9" t="s">
        <v>34</v>
      </c>
      <c r="F7" s="7">
        <v>7</v>
      </c>
      <c r="G7" s="7">
        <v>0</v>
      </c>
      <c r="H7" s="7">
        <v>0</v>
      </c>
      <c r="I7" s="7">
        <v>0</v>
      </c>
      <c r="J7" s="7">
        <v>0</v>
      </c>
    </row>
    <row r="8" spans="1:16">
      <c r="B8" s="5" t="s">
        <v>24</v>
      </c>
      <c r="C8" s="5" t="s">
        <v>44</v>
      </c>
      <c r="D8" s="9" t="s">
        <v>17</v>
      </c>
      <c r="E8" s="9" t="s">
        <v>34</v>
      </c>
      <c r="F8" s="7">
        <v>187</v>
      </c>
      <c r="G8" s="7">
        <v>173</v>
      </c>
      <c r="H8" s="7">
        <v>177</v>
      </c>
      <c r="I8" s="7">
        <v>305</v>
      </c>
      <c r="J8" s="7">
        <v>451</v>
      </c>
    </row>
    <row r="9" spans="1:16">
      <c r="B9" s="5" t="s">
        <v>24</v>
      </c>
      <c r="C9" s="5" t="s">
        <v>44</v>
      </c>
      <c r="D9" s="9" t="s">
        <v>6</v>
      </c>
      <c r="E9" s="9" t="s">
        <v>34</v>
      </c>
      <c r="F9" s="7">
        <v>58</v>
      </c>
      <c r="G9" s="7">
        <v>86</v>
      </c>
      <c r="H9" s="7">
        <v>31</v>
      </c>
      <c r="I9" s="7">
        <v>50</v>
      </c>
      <c r="J9" s="7">
        <v>68</v>
      </c>
    </row>
    <row r="10" spans="1:16">
      <c r="B10" s="5" t="s">
        <v>24</v>
      </c>
      <c r="C10" s="5" t="s">
        <v>44</v>
      </c>
      <c r="D10" s="9" t="s">
        <v>7</v>
      </c>
      <c r="E10" s="9" t="s">
        <v>34</v>
      </c>
      <c r="F10" s="7">
        <v>374</v>
      </c>
      <c r="G10" s="7">
        <v>367</v>
      </c>
      <c r="H10" s="7">
        <v>355</v>
      </c>
      <c r="I10" s="7">
        <v>288</v>
      </c>
      <c r="J10" s="7">
        <v>303</v>
      </c>
    </row>
    <row r="11" spans="1:16">
      <c r="B11" s="5" t="s">
        <v>24</v>
      </c>
      <c r="C11" s="5" t="s">
        <v>44</v>
      </c>
      <c r="D11" s="9" t="s">
        <v>18</v>
      </c>
      <c r="E11" s="9" t="s">
        <v>34</v>
      </c>
      <c r="F11" s="7">
        <v>264</v>
      </c>
      <c r="G11" s="7">
        <v>348</v>
      </c>
      <c r="H11" s="7">
        <v>419</v>
      </c>
      <c r="I11" s="7">
        <v>437</v>
      </c>
      <c r="J11" s="7">
        <v>369</v>
      </c>
    </row>
    <row r="12" spans="1:16">
      <c r="B12" s="5" t="s">
        <v>24</v>
      </c>
      <c r="C12" s="5" t="s">
        <v>44</v>
      </c>
      <c r="D12" s="9" t="s">
        <v>31</v>
      </c>
      <c r="E12" s="9" t="s">
        <v>34</v>
      </c>
      <c r="F12" s="7">
        <v>6</v>
      </c>
      <c r="G12" s="7">
        <v>0</v>
      </c>
      <c r="H12" s="7">
        <v>0</v>
      </c>
      <c r="I12" s="7">
        <v>0</v>
      </c>
      <c r="J12" s="7">
        <v>0</v>
      </c>
    </row>
    <row r="13" spans="1:16">
      <c r="B13" s="5" t="s">
        <v>24</v>
      </c>
      <c r="C13" s="5" t="s">
        <v>44</v>
      </c>
      <c r="D13" s="9" t="s">
        <v>30</v>
      </c>
      <c r="E13" s="9" t="s">
        <v>34</v>
      </c>
      <c r="F13" s="7">
        <v>7</v>
      </c>
      <c r="G13" s="7">
        <v>0</v>
      </c>
      <c r="H13" s="7">
        <v>0</v>
      </c>
      <c r="I13" s="7">
        <v>0</v>
      </c>
      <c r="J13" s="7">
        <v>0</v>
      </c>
    </row>
    <row r="14" spans="1:16">
      <c r="B14" s="5" t="s">
        <v>24</v>
      </c>
      <c r="C14" s="5" t="s">
        <v>44</v>
      </c>
      <c r="D14" s="9" t="s">
        <v>9</v>
      </c>
      <c r="E14" s="9" t="s">
        <v>34</v>
      </c>
      <c r="F14" s="7">
        <v>229</v>
      </c>
      <c r="G14" s="7">
        <v>342</v>
      </c>
      <c r="H14" s="7">
        <v>486</v>
      </c>
      <c r="I14" s="7">
        <v>281</v>
      </c>
      <c r="J14" s="7">
        <v>330</v>
      </c>
    </row>
    <row r="15" spans="1:16">
      <c r="B15" s="5" t="s">
        <v>24</v>
      </c>
      <c r="C15" s="5" t="s">
        <v>44</v>
      </c>
      <c r="D15" s="9" t="s">
        <v>32</v>
      </c>
      <c r="E15" s="9" t="s">
        <v>34</v>
      </c>
      <c r="F15" s="7">
        <v>9</v>
      </c>
      <c r="G15" s="7">
        <v>0</v>
      </c>
      <c r="H15" s="7">
        <v>0</v>
      </c>
      <c r="I15" s="7">
        <v>0</v>
      </c>
      <c r="J15" s="7">
        <v>0</v>
      </c>
    </row>
    <row r="16" spans="1:16">
      <c r="B16" s="5" t="s">
        <v>24</v>
      </c>
      <c r="C16" s="5" t="s">
        <v>44</v>
      </c>
      <c r="D16" s="9" t="s">
        <v>19</v>
      </c>
      <c r="E16" s="9" t="s">
        <v>34</v>
      </c>
      <c r="F16" s="7">
        <v>48</v>
      </c>
      <c r="G16" s="7">
        <v>69</v>
      </c>
      <c r="H16" s="7">
        <v>58</v>
      </c>
      <c r="I16" s="7">
        <v>38</v>
      </c>
      <c r="J16" s="7">
        <v>34</v>
      </c>
    </row>
    <row r="17" spans="2:10">
      <c r="B17" s="5" t="s">
        <v>24</v>
      </c>
      <c r="C17" s="5" t="s">
        <v>44</v>
      </c>
      <c r="D17" s="9" t="s">
        <v>12</v>
      </c>
      <c r="E17" s="9" t="s">
        <v>34</v>
      </c>
      <c r="F17" s="7">
        <v>525</v>
      </c>
      <c r="G17" s="7">
        <v>472</v>
      </c>
      <c r="H17" s="7">
        <v>589</v>
      </c>
      <c r="I17" s="7">
        <v>351</v>
      </c>
      <c r="J17" s="7">
        <v>453</v>
      </c>
    </row>
    <row r="18" spans="2:10">
      <c r="B18" s="5" t="s">
        <v>24</v>
      </c>
      <c r="C18" s="5" t="s">
        <v>44</v>
      </c>
      <c r="D18" s="10" t="s">
        <v>8</v>
      </c>
      <c r="E18" s="10" t="s">
        <v>29</v>
      </c>
      <c r="F18" s="7">
        <v>38</v>
      </c>
      <c r="G18" s="7">
        <v>64</v>
      </c>
      <c r="H18" s="7">
        <v>75</v>
      </c>
      <c r="I18" s="7">
        <v>88</v>
      </c>
      <c r="J18" s="7">
        <v>119</v>
      </c>
    </row>
    <row r="19" spans="2:10">
      <c r="B19" s="5" t="s">
        <v>24</v>
      </c>
      <c r="C19" s="5" t="s">
        <v>44</v>
      </c>
      <c r="D19" s="10" t="s">
        <v>20</v>
      </c>
      <c r="E19" s="10" t="s">
        <v>29</v>
      </c>
      <c r="F19" s="7">
        <v>160</v>
      </c>
      <c r="G19" s="7">
        <v>105</v>
      </c>
      <c r="H19" s="7">
        <v>136</v>
      </c>
      <c r="I19" s="7">
        <v>368</v>
      </c>
      <c r="J19" s="7">
        <v>944</v>
      </c>
    </row>
    <row r="20" spans="2:10">
      <c r="B20" s="5" t="s">
        <v>24</v>
      </c>
      <c r="C20" s="5" t="s">
        <v>41</v>
      </c>
      <c r="D20" s="10" t="s">
        <v>13</v>
      </c>
      <c r="E20" s="10" t="s">
        <v>35</v>
      </c>
      <c r="F20" s="7">
        <v>127</v>
      </c>
      <c r="G20" s="7">
        <v>426</v>
      </c>
      <c r="H20" s="7">
        <v>594</v>
      </c>
      <c r="I20" s="7">
        <v>788</v>
      </c>
      <c r="J20" s="7">
        <v>963</v>
      </c>
    </row>
    <row r="21" spans="2:10">
      <c r="B21" s="5" t="s">
        <v>24</v>
      </c>
      <c r="C21" s="5" t="s">
        <v>41</v>
      </c>
      <c r="D21" s="11" t="s">
        <v>14</v>
      </c>
      <c r="E21" s="11" t="s">
        <v>28</v>
      </c>
      <c r="F21" s="7">
        <v>183</v>
      </c>
      <c r="G21" s="7">
        <v>162</v>
      </c>
      <c r="H21" s="7">
        <v>220</v>
      </c>
      <c r="I21" s="7">
        <v>136</v>
      </c>
      <c r="J21" s="7">
        <v>194</v>
      </c>
    </row>
    <row r="22" spans="2:10">
      <c r="B22" s="12" t="s">
        <v>24</v>
      </c>
      <c r="C22" s="20" t="s">
        <v>41</v>
      </c>
      <c r="D22" s="20" t="s">
        <v>26</v>
      </c>
      <c r="E22" s="20" t="s">
        <v>28</v>
      </c>
      <c r="F22" s="13">
        <v>1</v>
      </c>
      <c r="G22" s="13">
        <v>0</v>
      </c>
      <c r="H22" s="13">
        <v>0</v>
      </c>
      <c r="I22" s="13">
        <v>0</v>
      </c>
      <c r="J22" s="13">
        <v>0</v>
      </c>
    </row>
    <row r="23" spans="2:10">
      <c r="B23" s="3" t="s">
        <v>27</v>
      </c>
      <c r="C23" s="3" t="s">
        <v>43</v>
      </c>
      <c r="D23" s="14" t="s">
        <v>0</v>
      </c>
      <c r="E23" s="14" t="s">
        <v>33</v>
      </c>
      <c r="F23" s="15">
        <v>2925</v>
      </c>
      <c r="G23" s="15">
        <v>2397</v>
      </c>
      <c r="H23" s="15">
        <v>2897</v>
      </c>
      <c r="I23" s="15">
        <v>2114</v>
      </c>
      <c r="J23" s="15">
        <v>2040</v>
      </c>
    </row>
    <row r="24" spans="2:10">
      <c r="B24" s="3" t="s">
        <v>27</v>
      </c>
      <c r="C24" s="3" t="s">
        <v>43</v>
      </c>
      <c r="D24" s="14" t="s">
        <v>25</v>
      </c>
      <c r="E24" s="14" t="s">
        <v>33</v>
      </c>
      <c r="F24" s="15">
        <v>4763</v>
      </c>
      <c r="G24" s="15">
        <v>4178</v>
      </c>
      <c r="H24" s="15">
        <v>4710</v>
      </c>
      <c r="I24" s="15">
        <v>3995</v>
      </c>
      <c r="J24" s="15">
        <v>4901</v>
      </c>
    </row>
    <row r="25" spans="2:10">
      <c r="B25" s="3" t="s">
        <v>27</v>
      </c>
      <c r="C25" s="3" t="s">
        <v>43</v>
      </c>
      <c r="D25" s="14" t="s">
        <v>2</v>
      </c>
      <c r="E25" s="14" t="s">
        <v>33</v>
      </c>
      <c r="F25" s="15">
        <v>284</v>
      </c>
      <c r="G25" s="15">
        <v>331</v>
      </c>
      <c r="H25" s="15">
        <v>442</v>
      </c>
      <c r="I25" s="15">
        <v>475</v>
      </c>
      <c r="J25" s="15">
        <v>416</v>
      </c>
    </row>
    <row r="26" spans="2:10">
      <c r="B26" s="3" t="s">
        <v>27</v>
      </c>
      <c r="C26" s="3" t="s">
        <v>43</v>
      </c>
      <c r="D26" s="14" t="s">
        <v>4</v>
      </c>
      <c r="E26" s="14" t="s">
        <v>33</v>
      </c>
      <c r="F26" s="15">
        <v>43</v>
      </c>
      <c r="G26" s="15">
        <v>75</v>
      </c>
      <c r="H26" s="15">
        <v>62</v>
      </c>
      <c r="I26" s="15">
        <v>56</v>
      </c>
      <c r="J26" s="15">
        <v>37</v>
      </c>
    </row>
    <row r="27" spans="2:10">
      <c r="B27" s="3" t="s">
        <v>27</v>
      </c>
      <c r="C27" s="3" t="s">
        <v>43</v>
      </c>
      <c r="D27" s="16" t="s">
        <v>3</v>
      </c>
      <c r="E27" s="16" t="s">
        <v>34</v>
      </c>
      <c r="F27" s="15">
        <v>114</v>
      </c>
      <c r="G27" s="15">
        <v>95</v>
      </c>
      <c r="H27" s="15">
        <v>79</v>
      </c>
      <c r="I27" s="15">
        <v>64</v>
      </c>
      <c r="J27" s="15">
        <v>120</v>
      </c>
    </row>
    <row r="28" spans="2:10">
      <c r="B28" s="3" t="s">
        <v>27</v>
      </c>
      <c r="C28" s="3" t="s">
        <v>43</v>
      </c>
      <c r="D28" s="16" t="s">
        <v>5</v>
      </c>
      <c r="E28" s="16" t="s">
        <v>34</v>
      </c>
      <c r="F28" s="15">
        <v>286</v>
      </c>
      <c r="G28" s="15">
        <v>270</v>
      </c>
      <c r="H28" s="15">
        <v>201</v>
      </c>
      <c r="I28" s="15">
        <v>274</v>
      </c>
      <c r="J28" s="15">
        <v>237</v>
      </c>
    </row>
    <row r="29" spans="2:10">
      <c r="B29" s="3" t="s">
        <v>27</v>
      </c>
      <c r="C29" s="3" t="s">
        <v>43</v>
      </c>
      <c r="D29" s="16" t="s">
        <v>6</v>
      </c>
      <c r="E29" s="16" t="s">
        <v>34</v>
      </c>
      <c r="F29" s="15">
        <v>135</v>
      </c>
      <c r="G29" s="15">
        <v>71</v>
      </c>
      <c r="H29" s="15">
        <v>170</v>
      </c>
      <c r="I29" s="15">
        <v>111</v>
      </c>
      <c r="J29" s="15">
        <v>84</v>
      </c>
    </row>
    <row r="30" spans="2:10">
      <c r="B30" s="3" t="s">
        <v>27</v>
      </c>
      <c r="C30" s="3" t="s">
        <v>43</v>
      </c>
      <c r="D30" s="16" t="s">
        <v>7</v>
      </c>
      <c r="E30" s="16" t="s">
        <v>34</v>
      </c>
      <c r="F30" s="15">
        <v>498</v>
      </c>
      <c r="G30" s="15">
        <v>452</v>
      </c>
      <c r="H30" s="15">
        <v>435</v>
      </c>
      <c r="I30" s="15">
        <v>380</v>
      </c>
      <c r="J30" s="15">
        <v>403</v>
      </c>
    </row>
    <row r="31" spans="2:10">
      <c r="B31" s="3" t="s">
        <v>27</v>
      </c>
      <c r="C31" s="3" t="s">
        <v>43</v>
      </c>
      <c r="D31" s="16" t="s">
        <v>18</v>
      </c>
      <c r="E31" s="16" t="s">
        <v>34</v>
      </c>
      <c r="F31" s="15">
        <v>613</v>
      </c>
      <c r="G31" s="15">
        <v>416</v>
      </c>
      <c r="H31" s="15">
        <v>533</v>
      </c>
      <c r="I31" s="15">
        <v>443</v>
      </c>
      <c r="J31" s="15">
        <v>563</v>
      </c>
    </row>
    <row r="32" spans="2:10">
      <c r="B32" s="3" t="s">
        <v>27</v>
      </c>
      <c r="C32" s="3" t="s">
        <v>43</v>
      </c>
      <c r="D32" s="16" t="s">
        <v>30</v>
      </c>
      <c r="E32" s="16" t="s">
        <v>34</v>
      </c>
      <c r="F32" s="15">
        <v>0</v>
      </c>
      <c r="G32" s="15">
        <v>1</v>
      </c>
      <c r="H32" s="15">
        <v>0</v>
      </c>
      <c r="I32" s="15">
        <v>0</v>
      </c>
      <c r="J32" s="15">
        <v>0</v>
      </c>
    </row>
    <row r="33" spans="2:10">
      <c r="B33" s="3" t="s">
        <v>27</v>
      </c>
      <c r="C33" s="3" t="s">
        <v>43</v>
      </c>
      <c r="D33" s="16" t="s">
        <v>9</v>
      </c>
      <c r="E33" s="16" t="s">
        <v>34</v>
      </c>
      <c r="F33" s="15">
        <v>363</v>
      </c>
      <c r="G33" s="15">
        <v>240</v>
      </c>
      <c r="H33" s="15">
        <v>407</v>
      </c>
      <c r="I33" s="15">
        <v>292</v>
      </c>
      <c r="J33" s="15">
        <v>402</v>
      </c>
    </row>
    <row r="34" spans="2:10">
      <c r="B34" s="3" t="s">
        <v>27</v>
      </c>
      <c r="C34" s="3" t="s">
        <v>43</v>
      </c>
      <c r="D34" s="16" t="s">
        <v>10</v>
      </c>
      <c r="E34" s="16" t="s">
        <v>34</v>
      </c>
      <c r="F34" s="15">
        <v>77</v>
      </c>
      <c r="G34" s="15">
        <v>29</v>
      </c>
      <c r="H34" s="15">
        <v>39</v>
      </c>
      <c r="I34" s="15">
        <v>35</v>
      </c>
      <c r="J34" s="15">
        <v>27</v>
      </c>
    </row>
    <row r="35" spans="2:10">
      <c r="B35" s="3" t="s">
        <v>27</v>
      </c>
      <c r="C35" s="3" t="s">
        <v>43</v>
      </c>
      <c r="D35" s="16" t="s">
        <v>11</v>
      </c>
      <c r="E35" s="16" t="s">
        <v>34</v>
      </c>
      <c r="F35" s="15">
        <v>13</v>
      </c>
      <c r="G35" s="15">
        <v>9</v>
      </c>
      <c r="H35" s="15">
        <v>8</v>
      </c>
      <c r="I35" s="15">
        <v>11</v>
      </c>
      <c r="J35" s="15">
        <v>29</v>
      </c>
    </row>
    <row r="36" spans="2:10">
      <c r="B36" s="3" t="s">
        <v>27</v>
      </c>
      <c r="C36" s="3" t="s">
        <v>43</v>
      </c>
      <c r="D36" s="16" t="s">
        <v>12</v>
      </c>
      <c r="E36" s="16" t="s">
        <v>34</v>
      </c>
      <c r="F36" s="15">
        <v>907</v>
      </c>
      <c r="G36" s="15">
        <v>497</v>
      </c>
      <c r="H36" s="15">
        <v>730</v>
      </c>
      <c r="I36" s="15">
        <v>622</v>
      </c>
      <c r="J36" s="15">
        <v>664</v>
      </c>
    </row>
    <row r="37" spans="2:10">
      <c r="B37" s="3" t="s">
        <v>27</v>
      </c>
      <c r="C37" s="3" t="s">
        <v>42</v>
      </c>
      <c r="D37" s="17" t="s">
        <v>13</v>
      </c>
      <c r="E37" s="17" t="s">
        <v>35</v>
      </c>
      <c r="F37" s="15">
        <v>710</v>
      </c>
      <c r="G37" s="15">
        <v>664</v>
      </c>
      <c r="H37" s="15">
        <v>1330</v>
      </c>
      <c r="I37" s="15">
        <v>696</v>
      </c>
      <c r="J37" s="15">
        <v>1811</v>
      </c>
    </row>
    <row r="38" spans="2:10">
      <c r="B38" s="3" t="s">
        <v>27</v>
      </c>
      <c r="C38" s="18" t="s">
        <v>42</v>
      </c>
      <c r="D38" s="18" t="s">
        <v>26</v>
      </c>
      <c r="E38" s="18" t="s">
        <v>28</v>
      </c>
      <c r="F38" s="15">
        <v>17</v>
      </c>
      <c r="G38" s="15">
        <v>6</v>
      </c>
      <c r="H38" s="15">
        <v>6</v>
      </c>
      <c r="I38" s="15">
        <v>4</v>
      </c>
      <c r="J38" s="15">
        <v>7</v>
      </c>
    </row>
    <row r="39" spans="2:10">
      <c r="B39" s="3" t="s">
        <v>27</v>
      </c>
      <c r="C39" s="3" t="s">
        <v>42</v>
      </c>
      <c r="D39" s="18" t="s">
        <v>14</v>
      </c>
      <c r="E39" s="18" t="s">
        <v>28</v>
      </c>
      <c r="F39" s="15">
        <v>629</v>
      </c>
      <c r="G39" s="15">
        <v>302</v>
      </c>
      <c r="H39" s="15">
        <v>385</v>
      </c>
      <c r="I39" s="15">
        <v>453</v>
      </c>
      <c r="J39" s="15">
        <v>532</v>
      </c>
    </row>
    <row r="40" spans="2:10">
      <c r="B40" s="3" t="s">
        <v>27</v>
      </c>
      <c r="C40" s="3" t="s">
        <v>43</v>
      </c>
      <c r="D40" s="17" t="s">
        <v>22</v>
      </c>
      <c r="E40" s="17" t="s">
        <v>29</v>
      </c>
      <c r="F40" s="15">
        <v>2</v>
      </c>
      <c r="G40" s="15">
        <v>0</v>
      </c>
      <c r="H40" s="15">
        <v>0</v>
      </c>
      <c r="I40" s="15">
        <v>0</v>
      </c>
      <c r="J40" s="15">
        <v>0</v>
      </c>
    </row>
    <row r="41" spans="2:10">
      <c r="B41" s="3" t="s">
        <v>27</v>
      </c>
      <c r="C41" s="3" t="s">
        <v>43</v>
      </c>
      <c r="D41" s="17" t="s">
        <v>8</v>
      </c>
      <c r="E41" s="17" t="s">
        <v>29</v>
      </c>
      <c r="F41" s="15">
        <v>236</v>
      </c>
      <c r="G41" s="15">
        <v>225</v>
      </c>
      <c r="H41" s="15">
        <v>287</v>
      </c>
      <c r="I41" s="15">
        <v>151</v>
      </c>
      <c r="J41" s="15">
        <v>365</v>
      </c>
    </row>
    <row r="42" spans="2:10">
      <c r="B42" s="3" t="s">
        <v>27</v>
      </c>
      <c r="C42" s="3" t="s">
        <v>42</v>
      </c>
      <c r="D42" s="17" t="s">
        <v>15</v>
      </c>
      <c r="E42" s="17" t="s">
        <v>29</v>
      </c>
      <c r="F42" s="15">
        <v>410</v>
      </c>
      <c r="G42" s="15">
        <v>271</v>
      </c>
      <c r="H42" s="15">
        <v>416</v>
      </c>
      <c r="I42" s="15">
        <v>719</v>
      </c>
      <c r="J42" s="15">
        <v>1137</v>
      </c>
    </row>
    <row r="43" spans="2:10" ht="17">
      <c r="B43" s="3" t="s">
        <v>27</v>
      </c>
      <c r="C43" s="3" t="s">
        <v>42</v>
      </c>
      <c r="D43" s="16" t="s">
        <v>39</v>
      </c>
      <c r="E43" s="16" t="s">
        <v>34</v>
      </c>
      <c r="F43" s="15">
        <v>29</v>
      </c>
      <c r="G43" s="15">
        <v>5</v>
      </c>
      <c r="H43" s="15">
        <v>6</v>
      </c>
      <c r="I43" s="15">
        <v>13</v>
      </c>
      <c r="J43" s="15">
        <v>37</v>
      </c>
    </row>
    <row r="46" spans="2:10">
      <c r="J46" s="19">
        <v>95299</v>
      </c>
    </row>
    <row r="47" spans="2:10">
      <c r="J47" s="3">
        <v>95299</v>
      </c>
    </row>
  </sheetData>
  <phoneticPr fontId="2" type="noConversion"/>
  <dataValidations count="1">
    <dataValidation type="list" allowBlank="1" showInputMessage="1" showErrorMessage="1" sqref="E4:E43">
      <formula1>"Tractor,Cargo-HDT,Cargo-MDT,Tipper, Mixer"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7"/>
  <sheetViews>
    <sheetView showGridLines="0" zoomScale="90" zoomScaleNormal="90" workbookViewId="0">
      <selection activeCell="D9" sqref="D9"/>
    </sheetView>
  </sheetViews>
  <sheetFormatPr defaultRowHeight="14.5"/>
  <cols>
    <col min="1" max="1" width="16.26953125" customWidth="1"/>
    <col min="2" max="2" width="9.90625" customWidth="1"/>
    <col min="3" max="3" width="15" customWidth="1"/>
    <col min="4" max="4" width="10.36328125" customWidth="1"/>
    <col min="5" max="5" width="10.08984375" customWidth="1"/>
    <col min="6" max="6" width="10.6328125" customWidth="1"/>
    <col min="7" max="7" width="10" customWidth="1"/>
    <col min="8" max="8" width="9.26953125" customWidth="1"/>
    <col min="9" max="9" width="10.6328125" customWidth="1"/>
    <col min="10" max="10" width="10.08984375" customWidth="1"/>
    <col min="11" max="11" width="9.90625" customWidth="1"/>
    <col min="12" max="12" width="10.36328125" customWidth="1"/>
    <col min="13" max="13" width="10.08984375" customWidth="1"/>
    <col min="14" max="14" width="11.26953125" customWidth="1"/>
  </cols>
  <sheetData>
    <row r="2" spans="1:14">
      <c r="A2" s="205" t="s">
        <v>62</v>
      </c>
      <c r="B2" s="217" t="s">
        <v>63</v>
      </c>
      <c r="C2" s="27" t="s">
        <v>110</v>
      </c>
    </row>
    <row r="3" spans="1:14">
      <c r="H3" s="22"/>
    </row>
    <row r="4" spans="1:14">
      <c r="A4" s="199" t="s">
        <v>65</v>
      </c>
      <c r="B4" s="200" t="s">
        <v>67</v>
      </c>
      <c r="C4" s="201" t="s">
        <v>74</v>
      </c>
      <c r="D4" s="201" t="s">
        <v>68</v>
      </c>
      <c r="E4" s="201" t="s">
        <v>69</v>
      </c>
      <c r="F4" s="201" t="s">
        <v>70</v>
      </c>
      <c r="G4" s="201" t="s">
        <v>75</v>
      </c>
      <c r="H4" s="201" t="s">
        <v>76</v>
      </c>
      <c r="I4" s="201" t="s">
        <v>77</v>
      </c>
      <c r="J4" s="201" t="s">
        <v>78</v>
      </c>
      <c r="K4" s="201" t="s">
        <v>79</v>
      </c>
      <c r="L4" s="201" t="s">
        <v>80</v>
      </c>
      <c r="M4" s="201" t="s">
        <v>81</v>
      </c>
      <c r="N4" s="215" t="s">
        <v>73</v>
      </c>
    </row>
    <row r="5" spans="1:14">
      <c r="A5" s="225">
        <v>2017</v>
      </c>
      <c r="B5" s="223">
        <v>1398</v>
      </c>
      <c r="C5" s="224">
        <v>1685</v>
      </c>
      <c r="D5" s="224">
        <v>1869</v>
      </c>
      <c r="E5" s="224">
        <v>1827</v>
      </c>
      <c r="F5" s="224">
        <v>1709</v>
      </c>
      <c r="G5" s="224">
        <v>1846</v>
      </c>
      <c r="H5" s="224">
        <v>1715</v>
      </c>
      <c r="I5" s="224">
        <v>1479</v>
      </c>
      <c r="J5" s="224">
        <v>1580</v>
      </c>
      <c r="K5" s="224">
        <v>1264</v>
      </c>
      <c r="L5" s="224">
        <v>1455</v>
      </c>
      <c r="M5" s="224">
        <v>1220</v>
      </c>
      <c r="N5" s="212">
        <v>19047</v>
      </c>
    </row>
    <row r="6" spans="1:14">
      <c r="A6" s="218" t="s">
        <v>34</v>
      </c>
      <c r="B6" s="219">
        <v>332</v>
      </c>
      <c r="C6" s="138">
        <v>447</v>
      </c>
      <c r="D6" s="138">
        <v>492</v>
      </c>
      <c r="E6" s="138">
        <v>451</v>
      </c>
      <c r="F6" s="138">
        <v>412</v>
      </c>
      <c r="G6" s="138">
        <v>473</v>
      </c>
      <c r="H6" s="138">
        <v>425</v>
      </c>
      <c r="I6" s="138">
        <v>367</v>
      </c>
      <c r="J6" s="138">
        <v>413</v>
      </c>
      <c r="K6" s="138">
        <v>323</v>
      </c>
      <c r="L6" s="138">
        <v>385</v>
      </c>
      <c r="M6" s="138">
        <v>340</v>
      </c>
      <c r="N6" s="213">
        <v>4860</v>
      </c>
    </row>
    <row r="7" spans="1:14">
      <c r="A7" s="218" t="s">
        <v>33</v>
      </c>
      <c r="B7" s="219">
        <v>868</v>
      </c>
      <c r="C7" s="138">
        <v>980</v>
      </c>
      <c r="D7" s="138">
        <v>1099</v>
      </c>
      <c r="E7" s="138">
        <v>1159</v>
      </c>
      <c r="F7" s="138">
        <v>1066</v>
      </c>
      <c r="G7" s="138">
        <v>1158</v>
      </c>
      <c r="H7" s="138">
        <v>1152</v>
      </c>
      <c r="I7" s="138">
        <v>973</v>
      </c>
      <c r="J7" s="138">
        <v>1042</v>
      </c>
      <c r="K7" s="138">
        <v>765</v>
      </c>
      <c r="L7" s="138">
        <v>904</v>
      </c>
      <c r="M7" s="138">
        <v>717</v>
      </c>
      <c r="N7" s="213">
        <v>11883</v>
      </c>
    </row>
    <row r="8" spans="1:14">
      <c r="A8" s="218" t="s">
        <v>29</v>
      </c>
      <c r="B8" s="219">
        <v>166</v>
      </c>
      <c r="C8" s="138">
        <v>198</v>
      </c>
      <c r="D8" s="138">
        <v>204</v>
      </c>
      <c r="E8" s="138">
        <v>164</v>
      </c>
      <c r="F8" s="138">
        <v>182</v>
      </c>
      <c r="G8" s="138">
        <v>157</v>
      </c>
      <c r="H8" s="138">
        <v>95</v>
      </c>
      <c r="I8" s="138">
        <v>100</v>
      </c>
      <c r="J8" s="138">
        <v>85</v>
      </c>
      <c r="K8" s="138">
        <v>141</v>
      </c>
      <c r="L8" s="138">
        <v>119</v>
      </c>
      <c r="M8" s="138">
        <v>124</v>
      </c>
      <c r="N8" s="213">
        <v>1735</v>
      </c>
    </row>
    <row r="9" spans="1:14">
      <c r="A9" s="218" t="s">
        <v>28</v>
      </c>
      <c r="B9" s="219">
        <v>32</v>
      </c>
      <c r="C9" s="138">
        <v>60</v>
      </c>
      <c r="D9" s="138">
        <v>74</v>
      </c>
      <c r="E9" s="138">
        <v>53</v>
      </c>
      <c r="F9" s="138">
        <v>49</v>
      </c>
      <c r="G9" s="138">
        <v>58</v>
      </c>
      <c r="H9" s="138">
        <v>43</v>
      </c>
      <c r="I9" s="138">
        <v>39</v>
      </c>
      <c r="J9" s="138">
        <v>40</v>
      </c>
      <c r="K9" s="138">
        <v>35</v>
      </c>
      <c r="L9" s="138">
        <v>47</v>
      </c>
      <c r="M9" s="138">
        <v>39</v>
      </c>
      <c r="N9" s="213">
        <v>569</v>
      </c>
    </row>
    <row r="10" spans="1:14">
      <c r="A10" s="231">
        <v>2018</v>
      </c>
      <c r="B10" s="230">
        <v>1194</v>
      </c>
      <c r="C10" s="194">
        <v>1045</v>
      </c>
      <c r="D10" s="194">
        <v>1403</v>
      </c>
      <c r="E10" s="194">
        <v>1454</v>
      </c>
      <c r="F10" s="194">
        <v>1536</v>
      </c>
      <c r="G10" s="194"/>
      <c r="H10" s="194"/>
      <c r="I10" s="194"/>
      <c r="J10" s="194"/>
      <c r="K10" s="194"/>
      <c r="L10" s="194"/>
      <c r="M10" s="194"/>
      <c r="N10" s="229">
        <v>6632</v>
      </c>
    </row>
    <row r="11" spans="1:14">
      <c r="A11" s="218" t="s">
        <v>34</v>
      </c>
      <c r="B11" s="211">
        <v>294</v>
      </c>
      <c r="C11" s="21">
        <v>278</v>
      </c>
      <c r="D11" s="21">
        <v>365</v>
      </c>
      <c r="E11" s="21">
        <v>382</v>
      </c>
      <c r="F11" s="21">
        <v>427</v>
      </c>
      <c r="G11" s="21"/>
      <c r="H11" s="21"/>
      <c r="I11" s="21"/>
      <c r="J11" s="21"/>
      <c r="K11" s="21"/>
      <c r="L11" s="21"/>
      <c r="M11" s="21"/>
      <c r="N11" s="213">
        <v>1746</v>
      </c>
    </row>
    <row r="12" spans="1:14">
      <c r="A12" s="218" t="s">
        <v>33</v>
      </c>
      <c r="B12" s="211">
        <v>764</v>
      </c>
      <c r="C12" s="21">
        <v>646</v>
      </c>
      <c r="D12" s="21">
        <v>886</v>
      </c>
      <c r="E12" s="21">
        <v>930</v>
      </c>
      <c r="F12" s="21">
        <v>966</v>
      </c>
      <c r="G12" s="21"/>
      <c r="H12" s="21"/>
      <c r="I12" s="21"/>
      <c r="J12" s="21"/>
      <c r="K12" s="21"/>
      <c r="L12" s="21"/>
      <c r="M12" s="21"/>
      <c r="N12" s="213">
        <v>4192</v>
      </c>
    </row>
    <row r="13" spans="1:14">
      <c r="A13" s="218" t="s">
        <v>29</v>
      </c>
      <c r="B13" s="211">
        <v>96</v>
      </c>
      <c r="C13" s="21">
        <v>89</v>
      </c>
      <c r="D13" s="21">
        <v>106</v>
      </c>
      <c r="E13" s="21">
        <v>109</v>
      </c>
      <c r="F13" s="21">
        <v>109</v>
      </c>
      <c r="G13" s="21"/>
      <c r="H13" s="21"/>
      <c r="I13" s="21"/>
      <c r="J13" s="21"/>
      <c r="K13" s="21"/>
      <c r="L13" s="21"/>
      <c r="M13" s="21"/>
      <c r="N13" s="213">
        <v>509</v>
      </c>
    </row>
    <row r="14" spans="1:14">
      <c r="A14" s="218" t="s">
        <v>28</v>
      </c>
      <c r="B14" s="211">
        <v>40</v>
      </c>
      <c r="C14" s="21">
        <v>32</v>
      </c>
      <c r="D14" s="21">
        <v>46</v>
      </c>
      <c r="E14" s="21">
        <v>33</v>
      </c>
      <c r="F14" s="21">
        <v>34</v>
      </c>
      <c r="G14" s="21"/>
      <c r="H14" s="21"/>
      <c r="I14" s="21"/>
      <c r="J14" s="21"/>
      <c r="K14" s="21"/>
      <c r="L14" s="21"/>
      <c r="M14" s="21"/>
      <c r="N14" s="213">
        <v>185</v>
      </c>
    </row>
    <row r="15" spans="1:14" s="22" customFormat="1">
      <c r="A15" s="222" t="s">
        <v>64</v>
      </c>
      <c r="B15" s="220">
        <v>2592</v>
      </c>
      <c r="C15" s="221">
        <v>2730</v>
      </c>
      <c r="D15" s="221">
        <v>3272</v>
      </c>
      <c r="E15" s="221">
        <v>3281</v>
      </c>
      <c r="F15" s="221">
        <v>3245</v>
      </c>
      <c r="G15" s="221">
        <v>1846</v>
      </c>
      <c r="H15" s="221">
        <v>1715</v>
      </c>
      <c r="I15" s="221">
        <v>1479</v>
      </c>
      <c r="J15" s="221">
        <v>1580</v>
      </c>
      <c r="K15" s="221">
        <v>1264</v>
      </c>
      <c r="L15" s="221">
        <v>1455</v>
      </c>
      <c r="M15" s="221">
        <v>1220</v>
      </c>
      <c r="N15" s="214">
        <v>25679</v>
      </c>
    </row>
    <row r="18" spans="1:14">
      <c r="A18" s="205" t="s">
        <v>62</v>
      </c>
      <c r="B18" s="217" t="s">
        <v>27</v>
      </c>
      <c r="C18" s="27" t="s">
        <v>110</v>
      </c>
    </row>
    <row r="19" spans="1:14">
      <c r="H19" s="22"/>
    </row>
    <row r="20" spans="1:14">
      <c r="A20" s="199" t="s">
        <v>65</v>
      </c>
      <c r="B20" s="200" t="s">
        <v>67</v>
      </c>
      <c r="C20" s="201" t="s">
        <v>74</v>
      </c>
      <c r="D20" s="201" t="s">
        <v>68</v>
      </c>
      <c r="E20" s="201" t="s">
        <v>69</v>
      </c>
      <c r="F20" s="201" t="s">
        <v>70</v>
      </c>
      <c r="G20" s="201" t="s">
        <v>75</v>
      </c>
      <c r="H20" s="201" t="s">
        <v>76</v>
      </c>
      <c r="I20" s="201" t="s">
        <v>77</v>
      </c>
      <c r="J20" s="201" t="s">
        <v>78</v>
      </c>
      <c r="K20" s="201" t="s">
        <v>79</v>
      </c>
      <c r="L20" s="201" t="s">
        <v>80</v>
      </c>
      <c r="M20" s="201" t="s">
        <v>81</v>
      </c>
      <c r="N20" s="215" t="s">
        <v>73</v>
      </c>
    </row>
    <row r="21" spans="1:14">
      <c r="A21" s="225">
        <v>2017</v>
      </c>
      <c r="B21" s="223">
        <v>924</v>
      </c>
      <c r="C21" s="224">
        <v>1071</v>
      </c>
      <c r="D21" s="224">
        <v>1160</v>
      </c>
      <c r="E21" s="224">
        <v>1262</v>
      </c>
      <c r="F21" s="224">
        <v>1122</v>
      </c>
      <c r="G21" s="224">
        <v>1097</v>
      </c>
      <c r="H21" s="224">
        <v>1154</v>
      </c>
      <c r="I21" s="224">
        <v>994</v>
      </c>
      <c r="J21" s="224">
        <v>1086</v>
      </c>
      <c r="K21" s="224">
        <v>864</v>
      </c>
      <c r="L21" s="224">
        <v>980</v>
      </c>
      <c r="M21" s="224">
        <v>771</v>
      </c>
      <c r="N21" s="212">
        <v>12485</v>
      </c>
    </row>
    <row r="22" spans="1:14">
      <c r="A22" s="226" t="s">
        <v>34</v>
      </c>
      <c r="B22" s="219">
        <v>201</v>
      </c>
      <c r="C22" s="138">
        <v>262</v>
      </c>
      <c r="D22" s="138">
        <v>304</v>
      </c>
      <c r="E22" s="138">
        <v>301</v>
      </c>
      <c r="F22" s="138">
        <v>263</v>
      </c>
      <c r="G22" s="138">
        <v>275</v>
      </c>
      <c r="H22" s="138">
        <v>279</v>
      </c>
      <c r="I22" s="138">
        <v>250</v>
      </c>
      <c r="J22" s="138">
        <v>280</v>
      </c>
      <c r="K22" s="138">
        <v>217</v>
      </c>
      <c r="L22" s="138">
        <v>246</v>
      </c>
      <c r="M22" s="138">
        <v>191</v>
      </c>
      <c r="N22" s="213">
        <v>3069</v>
      </c>
    </row>
    <row r="23" spans="1:14">
      <c r="A23" s="226" t="s">
        <v>33</v>
      </c>
      <c r="B23" s="219">
        <v>581</v>
      </c>
      <c r="C23" s="138">
        <v>610</v>
      </c>
      <c r="D23" s="138">
        <v>647</v>
      </c>
      <c r="E23" s="138">
        <v>804</v>
      </c>
      <c r="F23" s="138">
        <v>709</v>
      </c>
      <c r="G23" s="138">
        <v>708</v>
      </c>
      <c r="H23" s="138">
        <v>774</v>
      </c>
      <c r="I23" s="138">
        <v>634</v>
      </c>
      <c r="J23" s="138">
        <v>718</v>
      </c>
      <c r="K23" s="138">
        <v>523</v>
      </c>
      <c r="L23" s="138">
        <v>606</v>
      </c>
      <c r="M23" s="138">
        <v>455</v>
      </c>
      <c r="N23" s="213">
        <v>7769</v>
      </c>
    </row>
    <row r="24" spans="1:14">
      <c r="A24" s="226" t="s">
        <v>29</v>
      </c>
      <c r="B24" s="219">
        <v>119</v>
      </c>
      <c r="C24" s="138">
        <v>148</v>
      </c>
      <c r="D24" s="138">
        <v>152</v>
      </c>
      <c r="E24" s="138">
        <v>112</v>
      </c>
      <c r="F24" s="138">
        <v>108</v>
      </c>
      <c r="G24" s="138">
        <v>83</v>
      </c>
      <c r="H24" s="138">
        <v>68</v>
      </c>
      <c r="I24" s="138">
        <v>82</v>
      </c>
      <c r="J24" s="138">
        <v>62</v>
      </c>
      <c r="K24" s="138">
        <v>94</v>
      </c>
      <c r="L24" s="138">
        <v>89</v>
      </c>
      <c r="M24" s="138">
        <v>93</v>
      </c>
      <c r="N24" s="213">
        <v>1210</v>
      </c>
    </row>
    <row r="25" spans="1:14">
      <c r="A25" s="226" t="s">
        <v>28</v>
      </c>
      <c r="B25" s="219">
        <v>23</v>
      </c>
      <c r="C25" s="138">
        <v>51</v>
      </c>
      <c r="D25" s="138">
        <v>57</v>
      </c>
      <c r="E25" s="138">
        <v>45</v>
      </c>
      <c r="F25" s="138">
        <v>42</v>
      </c>
      <c r="G25" s="138">
        <v>31</v>
      </c>
      <c r="H25" s="138">
        <v>33</v>
      </c>
      <c r="I25" s="138">
        <v>28</v>
      </c>
      <c r="J25" s="138">
        <v>26</v>
      </c>
      <c r="K25" s="138">
        <v>30</v>
      </c>
      <c r="L25" s="138">
        <v>39</v>
      </c>
      <c r="M25" s="138">
        <v>32</v>
      </c>
      <c r="N25" s="213">
        <v>437</v>
      </c>
    </row>
    <row r="26" spans="1:14">
      <c r="A26" s="228">
        <v>2018</v>
      </c>
      <c r="B26" s="227">
        <v>862</v>
      </c>
      <c r="C26" s="193">
        <v>740</v>
      </c>
      <c r="D26" s="193">
        <v>1043</v>
      </c>
      <c r="E26" s="193">
        <v>1095</v>
      </c>
      <c r="F26" s="193">
        <v>1144</v>
      </c>
      <c r="G26" s="193"/>
      <c r="H26" s="193"/>
      <c r="I26" s="193"/>
      <c r="J26" s="193"/>
      <c r="K26" s="193"/>
      <c r="L26" s="193"/>
      <c r="M26" s="193"/>
      <c r="N26" s="229">
        <v>4884</v>
      </c>
    </row>
    <row r="27" spans="1:14">
      <c r="A27" s="218" t="s">
        <v>34</v>
      </c>
      <c r="B27" s="219">
        <v>184</v>
      </c>
      <c r="C27" s="138">
        <v>168</v>
      </c>
      <c r="D27" s="138">
        <v>228</v>
      </c>
      <c r="E27" s="138">
        <v>249</v>
      </c>
      <c r="F27" s="138">
        <v>278</v>
      </c>
      <c r="G27" s="138"/>
      <c r="H27" s="138"/>
      <c r="I27" s="138"/>
      <c r="J27" s="138"/>
      <c r="K27" s="138"/>
      <c r="L27" s="138"/>
      <c r="M27" s="138"/>
      <c r="N27" s="213">
        <v>1107</v>
      </c>
    </row>
    <row r="28" spans="1:14">
      <c r="A28" s="218" t="s">
        <v>33</v>
      </c>
      <c r="B28" s="219">
        <v>576</v>
      </c>
      <c r="C28" s="138">
        <v>482</v>
      </c>
      <c r="D28" s="138">
        <v>691</v>
      </c>
      <c r="E28" s="138">
        <v>733</v>
      </c>
      <c r="F28" s="138">
        <v>749</v>
      </c>
      <c r="G28" s="138"/>
      <c r="H28" s="138"/>
      <c r="I28" s="138"/>
      <c r="J28" s="138"/>
      <c r="K28" s="138"/>
      <c r="L28" s="138"/>
      <c r="M28" s="138"/>
      <c r="N28" s="213">
        <v>3231</v>
      </c>
    </row>
    <row r="29" spans="1:14">
      <c r="A29" s="218" t="s">
        <v>29</v>
      </c>
      <c r="B29" s="219">
        <v>73</v>
      </c>
      <c r="C29" s="138">
        <v>68</v>
      </c>
      <c r="D29" s="138">
        <v>82</v>
      </c>
      <c r="E29" s="138">
        <v>86</v>
      </c>
      <c r="F29" s="138">
        <v>88</v>
      </c>
      <c r="G29" s="138"/>
      <c r="H29" s="138"/>
      <c r="I29" s="138"/>
      <c r="J29" s="138"/>
      <c r="K29" s="138"/>
      <c r="L29" s="138"/>
      <c r="M29" s="138"/>
      <c r="N29" s="213">
        <v>397</v>
      </c>
    </row>
    <row r="30" spans="1:14">
      <c r="A30" s="218" t="s">
        <v>28</v>
      </c>
      <c r="B30" s="219">
        <v>29</v>
      </c>
      <c r="C30" s="138">
        <v>22</v>
      </c>
      <c r="D30" s="138">
        <v>42</v>
      </c>
      <c r="E30" s="138">
        <v>27</v>
      </c>
      <c r="F30" s="138">
        <v>29</v>
      </c>
      <c r="G30" s="138"/>
      <c r="H30" s="138"/>
      <c r="I30" s="138"/>
      <c r="J30" s="138"/>
      <c r="K30" s="138"/>
      <c r="L30" s="138"/>
      <c r="M30" s="138"/>
      <c r="N30" s="213">
        <v>149</v>
      </c>
    </row>
    <row r="31" spans="1:14">
      <c r="A31" s="222" t="s">
        <v>64</v>
      </c>
      <c r="B31" s="220">
        <v>1786</v>
      </c>
      <c r="C31" s="221">
        <v>1811</v>
      </c>
      <c r="D31" s="221">
        <v>2203</v>
      </c>
      <c r="E31" s="221">
        <v>2357</v>
      </c>
      <c r="F31" s="221">
        <v>2266</v>
      </c>
      <c r="G31" s="221">
        <v>1097</v>
      </c>
      <c r="H31" s="221">
        <v>1154</v>
      </c>
      <c r="I31" s="221">
        <v>994</v>
      </c>
      <c r="J31" s="221">
        <v>1086</v>
      </c>
      <c r="K31" s="221">
        <v>864</v>
      </c>
      <c r="L31" s="221">
        <v>980</v>
      </c>
      <c r="M31" s="221">
        <v>771</v>
      </c>
      <c r="N31" s="214">
        <v>17369</v>
      </c>
    </row>
    <row r="34" spans="1:14">
      <c r="A34" s="205" t="s">
        <v>62</v>
      </c>
      <c r="B34" s="217" t="s">
        <v>23</v>
      </c>
      <c r="C34" s="27" t="s">
        <v>110</v>
      </c>
    </row>
    <row r="35" spans="1:14">
      <c r="H35" s="22"/>
    </row>
    <row r="36" spans="1:14">
      <c r="A36" s="199" t="s">
        <v>65</v>
      </c>
      <c r="B36" s="200" t="s">
        <v>67</v>
      </c>
      <c r="C36" s="201" t="s">
        <v>74</v>
      </c>
      <c r="D36" s="201" t="s">
        <v>68</v>
      </c>
      <c r="E36" s="201" t="s">
        <v>69</v>
      </c>
      <c r="F36" s="201" t="s">
        <v>70</v>
      </c>
      <c r="G36" s="201" t="s">
        <v>75</v>
      </c>
      <c r="H36" s="201" t="s">
        <v>76</v>
      </c>
      <c r="I36" s="201" t="s">
        <v>77</v>
      </c>
      <c r="J36" s="201" t="s">
        <v>78</v>
      </c>
      <c r="K36" s="201" t="s">
        <v>79</v>
      </c>
      <c r="L36" s="201" t="s">
        <v>80</v>
      </c>
      <c r="M36" s="201" t="s">
        <v>81</v>
      </c>
      <c r="N36" s="215" t="s">
        <v>73</v>
      </c>
    </row>
    <row r="37" spans="1:14">
      <c r="A37" s="225">
        <v>2017</v>
      </c>
      <c r="B37" s="223">
        <v>474</v>
      </c>
      <c r="C37" s="224">
        <v>614</v>
      </c>
      <c r="D37" s="224">
        <v>709</v>
      </c>
      <c r="E37" s="224">
        <v>565</v>
      </c>
      <c r="F37" s="224">
        <v>587</v>
      </c>
      <c r="G37" s="224">
        <v>749</v>
      </c>
      <c r="H37" s="224">
        <v>561</v>
      </c>
      <c r="I37" s="224">
        <v>485</v>
      </c>
      <c r="J37" s="224">
        <v>494</v>
      </c>
      <c r="K37" s="224">
        <v>400</v>
      </c>
      <c r="L37" s="224">
        <v>475</v>
      </c>
      <c r="M37" s="224">
        <v>449</v>
      </c>
      <c r="N37" s="212">
        <v>6562</v>
      </c>
    </row>
    <row r="38" spans="1:14">
      <c r="A38" s="226" t="s">
        <v>34</v>
      </c>
      <c r="B38" s="219">
        <v>131</v>
      </c>
      <c r="C38" s="138">
        <v>185</v>
      </c>
      <c r="D38" s="138">
        <v>188</v>
      </c>
      <c r="E38" s="138">
        <v>150</v>
      </c>
      <c r="F38" s="138">
        <v>149</v>
      </c>
      <c r="G38" s="138">
        <v>198</v>
      </c>
      <c r="H38" s="138">
        <v>146</v>
      </c>
      <c r="I38" s="138">
        <v>117</v>
      </c>
      <c r="J38" s="138">
        <v>133</v>
      </c>
      <c r="K38" s="138">
        <v>106</v>
      </c>
      <c r="L38" s="138">
        <v>139</v>
      </c>
      <c r="M38" s="138">
        <v>149</v>
      </c>
      <c r="N38" s="213">
        <v>1791</v>
      </c>
    </row>
    <row r="39" spans="1:14">
      <c r="A39" s="226" t="s">
        <v>33</v>
      </c>
      <c r="B39" s="219">
        <v>287</v>
      </c>
      <c r="C39" s="138">
        <v>370</v>
      </c>
      <c r="D39" s="138">
        <v>452</v>
      </c>
      <c r="E39" s="138">
        <v>355</v>
      </c>
      <c r="F39" s="138">
        <v>357</v>
      </c>
      <c r="G39" s="138">
        <v>450</v>
      </c>
      <c r="H39" s="138">
        <v>378</v>
      </c>
      <c r="I39" s="138">
        <v>339</v>
      </c>
      <c r="J39" s="138">
        <v>324</v>
      </c>
      <c r="K39" s="138">
        <v>242</v>
      </c>
      <c r="L39" s="138">
        <v>298</v>
      </c>
      <c r="M39" s="138">
        <v>262</v>
      </c>
      <c r="N39" s="213">
        <v>4114</v>
      </c>
    </row>
    <row r="40" spans="1:14">
      <c r="A40" s="226" t="s">
        <v>29</v>
      </c>
      <c r="B40" s="219">
        <v>47</v>
      </c>
      <c r="C40" s="138">
        <v>50</v>
      </c>
      <c r="D40" s="138">
        <v>52</v>
      </c>
      <c r="E40" s="138">
        <v>52</v>
      </c>
      <c r="F40" s="138">
        <v>74</v>
      </c>
      <c r="G40" s="138">
        <v>74</v>
      </c>
      <c r="H40" s="138">
        <v>27</v>
      </c>
      <c r="I40" s="138">
        <v>18</v>
      </c>
      <c r="J40" s="138">
        <v>23</v>
      </c>
      <c r="K40" s="138">
        <v>47</v>
      </c>
      <c r="L40" s="138">
        <v>30</v>
      </c>
      <c r="M40" s="138">
        <v>31</v>
      </c>
      <c r="N40" s="213">
        <v>525</v>
      </c>
    </row>
    <row r="41" spans="1:14">
      <c r="A41" s="226" t="s">
        <v>28</v>
      </c>
      <c r="B41" s="219">
        <v>9</v>
      </c>
      <c r="C41" s="138">
        <v>9</v>
      </c>
      <c r="D41" s="138">
        <v>17</v>
      </c>
      <c r="E41" s="138">
        <v>8</v>
      </c>
      <c r="F41" s="138">
        <v>7</v>
      </c>
      <c r="G41" s="138">
        <v>27</v>
      </c>
      <c r="H41" s="138">
        <v>10</v>
      </c>
      <c r="I41" s="138">
        <v>11</v>
      </c>
      <c r="J41" s="138">
        <v>14</v>
      </c>
      <c r="K41" s="138">
        <v>5</v>
      </c>
      <c r="L41" s="138">
        <v>8</v>
      </c>
      <c r="M41" s="138">
        <v>7</v>
      </c>
      <c r="N41" s="213">
        <v>132</v>
      </c>
    </row>
    <row r="42" spans="1:14">
      <c r="A42" s="228">
        <v>2018</v>
      </c>
      <c r="B42" s="227">
        <v>332</v>
      </c>
      <c r="C42" s="193">
        <v>305</v>
      </c>
      <c r="D42" s="193">
        <v>360</v>
      </c>
      <c r="E42" s="193">
        <v>359</v>
      </c>
      <c r="F42" s="193">
        <v>392</v>
      </c>
      <c r="G42" s="193"/>
      <c r="H42" s="193"/>
      <c r="I42" s="193"/>
      <c r="J42" s="193"/>
      <c r="K42" s="193"/>
      <c r="L42" s="193"/>
      <c r="M42" s="193"/>
      <c r="N42" s="229">
        <v>1748</v>
      </c>
    </row>
    <row r="43" spans="1:14">
      <c r="A43" s="218" t="s">
        <v>34</v>
      </c>
      <c r="B43" s="219">
        <v>110</v>
      </c>
      <c r="C43" s="138">
        <v>110</v>
      </c>
      <c r="D43" s="138">
        <v>137</v>
      </c>
      <c r="E43" s="138">
        <v>133</v>
      </c>
      <c r="F43" s="138">
        <v>149</v>
      </c>
      <c r="G43" s="138"/>
      <c r="H43" s="138"/>
      <c r="I43" s="138"/>
      <c r="J43" s="138"/>
      <c r="K43" s="138"/>
      <c r="L43" s="138"/>
      <c r="M43" s="138"/>
      <c r="N43" s="213">
        <v>639</v>
      </c>
    </row>
    <row r="44" spans="1:14">
      <c r="A44" s="218" t="s">
        <v>33</v>
      </c>
      <c r="B44" s="219">
        <v>188</v>
      </c>
      <c r="C44" s="138">
        <v>164</v>
      </c>
      <c r="D44" s="138">
        <v>195</v>
      </c>
      <c r="E44" s="138">
        <v>197</v>
      </c>
      <c r="F44" s="138">
        <v>217</v>
      </c>
      <c r="G44" s="138"/>
      <c r="H44" s="138"/>
      <c r="I44" s="138"/>
      <c r="J44" s="138"/>
      <c r="K44" s="138"/>
      <c r="L44" s="138"/>
      <c r="M44" s="138"/>
      <c r="N44" s="213">
        <v>961</v>
      </c>
    </row>
    <row r="45" spans="1:14">
      <c r="A45" s="218" t="s">
        <v>29</v>
      </c>
      <c r="B45" s="219">
        <v>23</v>
      </c>
      <c r="C45" s="138">
        <v>21</v>
      </c>
      <c r="D45" s="138">
        <v>24</v>
      </c>
      <c r="E45" s="138">
        <v>23</v>
      </c>
      <c r="F45" s="138">
        <v>21</v>
      </c>
      <c r="G45" s="138"/>
      <c r="H45" s="138"/>
      <c r="I45" s="138"/>
      <c r="J45" s="138"/>
      <c r="K45" s="138"/>
      <c r="L45" s="138"/>
      <c r="M45" s="138"/>
      <c r="N45" s="213">
        <v>112</v>
      </c>
    </row>
    <row r="46" spans="1:14">
      <c r="A46" s="218" t="s">
        <v>28</v>
      </c>
      <c r="B46" s="219">
        <v>11</v>
      </c>
      <c r="C46" s="138">
        <v>10</v>
      </c>
      <c r="D46" s="138">
        <v>4</v>
      </c>
      <c r="E46" s="138">
        <v>6</v>
      </c>
      <c r="F46" s="138">
        <v>5</v>
      </c>
      <c r="G46" s="138"/>
      <c r="H46" s="138"/>
      <c r="I46" s="138"/>
      <c r="J46" s="138"/>
      <c r="K46" s="138"/>
      <c r="L46" s="138"/>
      <c r="M46" s="138"/>
      <c r="N46" s="213">
        <v>36</v>
      </c>
    </row>
    <row r="47" spans="1:14">
      <c r="A47" s="222" t="s">
        <v>64</v>
      </c>
      <c r="B47" s="220">
        <v>806</v>
      </c>
      <c r="C47" s="221">
        <v>919</v>
      </c>
      <c r="D47" s="221">
        <v>1069</v>
      </c>
      <c r="E47" s="221">
        <v>924</v>
      </c>
      <c r="F47" s="221">
        <v>979</v>
      </c>
      <c r="G47" s="221">
        <v>749</v>
      </c>
      <c r="H47" s="221">
        <v>561</v>
      </c>
      <c r="I47" s="221">
        <v>485</v>
      </c>
      <c r="J47" s="221">
        <v>494</v>
      </c>
      <c r="K47" s="221">
        <v>400</v>
      </c>
      <c r="L47" s="221">
        <v>475</v>
      </c>
      <c r="M47" s="221">
        <v>449</v>
      </c>
      <c r="N47" s="214">
        <v>8310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6"/>
  <sheetViews>
    <sheetView showGridLines="0" zoomScale="90" zoomScaleNormal="90" workbookViewId="0">
      <selection activeCell="C1" sqref="C1"/>
    </sheetView>
  </sheetViews>
  <sheetFormatPr defaultRowHeight="14.5"/>
  <cols>
    <col min="1" max="1" width="11.7265625" customWidth="1"/>
    <col min="2" max="2" width="13.6328125" customWidth="1"/>
    <col min="3" max="3" width="10" customWidth="1"/>
    <col min="4" max="4" width="10.36328125" customWidth="1"/>
    <col min="5" max="5" width="10.08984375" customWidth="1"/>
    <col min="6" max="6" width="10.6328125" customWidth="1"/>
    <col min="7" max="7" width="10" customWidth="1"/>
    <col min="8" max="8" width="9.26953125" customWidth="1"/>
    <col min="9" max="9" width="10.6328125" customWidth="1"/>
    <col min="10" max="10" width="10.08984375" customWidth="1"/>
    <col min="11" max="11" width="9.90625" customWidth="1"/>
    <col min="12" max="12" width="10.36328125" customWidth="1"/>
    <col min="13" max="13" width="10.08984375" customWidth="1"/>
    <col min="14" max="14" width="11.26953125" customWidth="1"/>
  </cols>
  <sheetData>
    <row r="2" spans="1:14">
      <c r="A2" s="205" t="s">
        <v>66</v>
      </c>
      <c r="B2" s="217" t="s">
        <v>28</v>
      </c>
    </row>
    <row r="3" spans="1:14">
      <c r="H3" s="22"/>
    </row>
    <row r="4" spans="1:14">
      <c r="A4" s="199" t="s">
        <v>65</v>
      </c>
      <c r="B4" s="200" t="s">
        <v>67</v>
      </c>
      <c r="C4" s="201" t="s">
        <v>74</v>
      </c>
      <c r="D4" s="201" t="s">
        <v>68</v>
      </c>
      <c r="E4" s="201" t="s">
        <v>69</v>
      </c>
      <c r="F4" s="201" t="s">
        <v>70</v>
      </c>
      <c r="G4" s="201" t="s">
        <v>75</v>
      </c>
      <c r="H4" s="201" t="s">
        <v>76</v>
      </c>
      <c r="I4" s="201" t="s">
        <v>77</v>
      </c>
      <c r="J4" s="201" t="s">
        <v>78</v>
      </c>
      <c r="K4" s="201" t="s">
        <v>79</v>
      </c>
      <c r="L4" s="201" t="s">
        <v>80</v>
      </c>
      <c r="M4" s="201" t="s">
        <v>81</v>
      </c>
      <c r="N4" s="215" t="s">
        <v>73</v>
      </c>
    </row>
    <row r="5" spans="1:14">
      <c r="A5" s="202">
        <v>2017</v>
      </c>
      <c r="B5" s="209">
        <v>32</v>
      </c>
      <c r="C5" s="210">
        <v>60</v>
      </c>
      <c r="D5" s="210">
        <v>74</v>
      </c>
      <c r="E5" s="210">
        <v>53</v>
      </c>
      <c r="F5" s="210">
        <v>49</v>
      </c>
      <c r="G5" s="210">
        <v>58</v>
      </c>
      <c r="H5" s="210">
        <v>43</v>
      </c>
      <c r="I5" s="210">
        <v>39</v>
      </c>
      <c r="J5" s="210">
        <v>40</v>
      </c>
      <c r="K5" s="210">
        <v>35</v>
      </c>
      <c r="L5" s="210">
        <v>47</v>
      </c>
      <c r="M5" s="210">
        <v>39</v>
      </c>
      <c r="N5" s="212">
        <v>569</v>
      </c>
    </row>
    <row r="6" spans="1:14">
      <c r="A6" s="218" t="s">
        <v>27</v>
      </c>
      <c r="B6" s="211">
        <v>23</v>
      </c>
      <c r="C6" s="21">
        <v>51</v>
      </c>
      <c r="D6" s="21">
        <v>57</v>
      </c>
      <c r="E6" s="21">
        <v>45</v>
      </c>
      <c r="F6" s="21">
        <v>42</v>
      </c>
      <c r="G6" s="21">
        <v>31</v>
      </c>
      <c r="H6" s="21">
        <v>33</v>
      </c>
      <c r="I6" s="21">
        <v>28</v>
      </c>
      <c r="J6" s="21">
        <v>26</v>
      </c>
      <c r="K6" s="21">
        <v>30</v>
      </c>
      <c r="L6" s="21">
        <v>39</v>
      </c>
      <c r="M6" s="21">
        <v>32</v>
      </c>
      <c r="N6" s="213">
        <v>437</v>
      </c>
    </row>
    <row r="7" spans="1:14">
      <c r="A7" s="218" t="s">
        <v>23</v>
      </c>
      <c r="B7" s="211">
        <v>9</v>
      </c>
      <c r="C7" s="21">
        <v>9</v>
      </c>
      <c r="D7" s="21">
        <v>17</v>
      </c>
      <c r="E7" s="21">
        <v>8</v>
      </c>
      <c r="F7" s="21">
        <v>7</v>
      </c>
      <c r="G7" s="21">
        <v>27</v>
      </c>
      <c r="H7" s="21">
        <v>10</v>
      </c>
      <c r="I7" s="21">
        <v>11</v>
      </c>
      <c r="J7" s="21">
        <v>14</v>
      </c>
      <c r="K7" s="21">
        <v>5</v>
      </c>
      <c r="L7" s="21">
        <v>8</v>
      </c>
      <c r="M7" s="21">
        <v>7</v>
      </c>
      <c r="N7" s="213">
        <v>132</v>
      </c>
    </row>
    <row r="8" spans="1:14">
      <c r="A8" s="203">
        <v>2018</v>
      </c>
      <c r="B8" s="211">
        <v>40</v>
      </c>
      <c r="C8" s="21">
        <v>32</v>
      </c>
      <c r="D8" s="21">
        <v>46</v>
      </c>
      <c r="E8" s="21">
        <v>33</v>
      </c>
      <c r="F8" s="21">
        <v>34</v>
      </c>
      <c r="G8" s="21"/>
      <c r="H8" s="21"/>
      <c r="I8" s="21"/>
      <c r="J8" s="21"/>
      <c r="K8" s="21"/>
      <c r="L8" s="21"/>
      <c r="M8" s="21"/>
      <c r="N8" s="213">
        <v>185</v>
      </c>
    </row>
    <row r="9" spans="1:14">
      <c r="A9" s="218" t="s">
        <v>27</v>
      </c>
      <c r="B9" s="211">
        <v>29</v>
      </c>
      <c r="C9" s="21">
        <v>22</v>
      </c>
      <c r="D9" s="21">
        <v>42</v>
      </c>
      <c r="E9" s="21">
        <v>27</v>
      </c>
      <c r="F9" s="21">
        <v>29</v>
      </c>
      <c r="G9" s="21"/>
      <c r="H9" s="21"/>
      <c r="I9" s="21"/>
      <c r="J9" s="21"/>
      <c r="K9" s="21"/>
      <c r="L9" s="21"/>
      <c r="M9" s="21"/>
      <c r="N9" s="213">
        <v>149</v>
      </c>
    </row>
    <row r="10" spans="1:14">
      <c r="A10" s="218" t="s">
        <v>23</v>
      </c>
      <c r="B10" s="211">
        <v>11</v>
      </c>
      <c r="C10" s="21">
        <v>10</v>
      </c>
      <c r="D10" s="21">
        <v>4</v>
      </c>
      <c r="E10" s="21">
        <v>6</v>
      </c>
      <c r="F10" s="21">
        <v>5</v>
      </c>
      <c r="G10" s="21"/>
      <c r="H10" s="21"/>
      <c r="I10" s="21"/>
      <c r="J10" s="21"/>
      <c r="K10" s="21"/>
      <c r="L10" s="21"/>
      <c r="M10" s="21"/>
      <c r="N10" s="213">
        <v>36</v>
      </c>
    </row>
    <row r="11" spans="1:14">
      <c r="A11" s="204" t="s">
        <v>64</v>
      </c>
      <c r="B11" s="207">
        <v>72</v>
      </c>
      <c r="C11" s="208">
        <v>92</v>
      </c>
      <c r="D11" s="208">
        <v>120</v>
      </c>
      <c r="E11" s="208">
        <v>86</v>
      </c>
      <c r="F11" s="208">
        <v>83</v>
      </c>
      <c r="G11" s="208">
        <v>58</v>
      </c>
      <c r="H11" s="208">
        <v>43</v>
      </c>
      <c r="I11" s="208">
        <v>39</v>
      </c>
      <c r="J11" s="208">
        <v>40</v>
      </c>
      <c r="K11" s="208">
        <v>35</v>
      </c>
      <c r="L11" s="208">
        <v>47</v>
      </c>
      <c r="M11" s="208">
        <v>39</v>
      </c>
      <c r="N11" s="214">
        <v>754</v>
      </c>
    </row>
    <row r="12" spans="1:14">
      <c r="A12" s="195"/>
      <c r="B12" s="196"/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8"/>
    </row>
    <row r="13" spans="1:14">
      <c r="A13" s="195"/>
      <c r="B13" s="196"/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8"/>
    </row>
    <row r="14" spans="1:14">
      <c r="A14" s="195"/>
      <c r="B14" s="196"/>
      <c r="C14" s="197"/>
      <c r="D14" s="197"/>
      <c r="E14" s="197"/>
      <c r="F14" s="197"/>
      <c r="G14" s="197"/>
      <c r="H14" s="197"/>
      <c r="I14" s="197"/>
      <c r="J14" s="197"/>
      <c r="K14" s="197"/>
      <c r="L14" s="197"/>
      <c r="M14" s="197"/>
      <c r="N14" s="198"/>
    </row>
    <row r="15" spans="1:14">
      <c r="A15" s="205" t="s">
        <v>66</v>
      </c>
      <c r="B15" s="217" t="s">
        <v>34</v>
      </c>
    </row>
    <row r="16" spans="1:14">
      <c r="H16" s="22"/>
    </row>
    <row r="17" spans="1:14">
      <c r="A17" s="199" t="s">
        <v>65</v>
      </c>
      <c r="B17" s="200" t="s">
        <v>67</v>
      </c>
      <c r="C17" s="201" t="s">
        <v>74</v>
      </c>
      <c r="D17" s="201" t="s">
        <v>68</v>
      </c>
      <c r="E17" s="201" t="s">
        <v>69</v>
      </c>
      <c r="F17" s="201" t="s">
        <v>70</v>
      </c>
      <c r="G17" s="201" t="s">
        <v>75</v>
      </c>
      <c r="H17" s="201" t="s">
        <v>76</v>
      </c>
      <c r="I17" s="201" t="s">
        <v>77</v>
      </c>
      <c r="J17" s="201" t="s">
        <v>78</v>
      </c>
      <c r="K17" s="201" t="s">
        <v>79</v>
      </c>
      <c r="L17" s="201" t="s">
        <v>80</v>
      </c>
      <c r="M17" s="201" t="s">
        <v>81</v>
      </c>
      <c r="N17" s="215" t="s">
        <v>73</v>
      </c>
    </row>
    <row r="18" spans="1:14">
      <c r="A18" s="202">
        <v>2017</v>
      </c>
      <c r="B18" s="209">
        <v>332</v>
      </c>
      <c r="C18" s="210">
        <v>447</v>
      </c>
      <c r="D18" s="210">
        <v>492</v>
      </c>
      <c r="E18" s="210">
        <v>451</v>
      </c>
      <c r="F18" s="210">
        <v>412</v>
      </c>
      <c r="G18" s="210">
        <v>473</v>
      </c>
      <c r="H18" s="210">
        <v>425</v>
      </c>
      <c r="I18" s="210">
        <v>367</v>
      </c>
      <c r="J18" s="210">
        <v>413</v>
      </c>
      <c r="K18" s="210">
        <v>323</v>
      </c>
      <c r="L18" s="210">
        <v>385</v>
      </c>
      <c r="M18" s="210">
        <v>340</v>
      </c>
      <c r="N18" s="212">
        <v>4860</v>
      </c>
    </row>
    <row r="19" spans="1:14">
      <c r="A19" s="218" t="s">
        <v>27</v>
      </c>
      <c r="B19" s="211">
        <v>201</v>
      </c>
      <c r="C19" s="21">
        <v>262</v>
      </c>
      <c r="D19" s="21">
        <v>304</v>
      </c>
      <c r="E19" s="21">
        <v>301</v>
      </c>
      <c r="F19" s="21">
        <v>263</v>
      </c>
      <c r="G19" s="21">
        <v>275</v>
      </c>
      <c r="H19" s="21">
        <v>279</v>
      </c>
      <c r="I19" s="21">
        <v>250</v>
      </c>
      <c r="J19" s="21">
        <v>280</v>
      </c>
      <c r="K19" s="21">
        <v>217</v>
      </c>
      <c r="L19" s="21">
        <v>246</v>
      </c>
      <c r="M19" s="21">
        <v>191</v>
      </c>
      <c r="N19" s="213">
        <v>3069</v>
      </c>
    </row>
    <row r="20" spans="1:14">
      <c r="A20" s="218" t="s">
        <v>23</v>
      </c>
      <c r="B20" s="211">
        <v>131</v>
      </c>
      <c r="C20" s="21">
        <v>185</v>
      </c>
      <c r="D20" s="21">
        <v>188</v>
      </c>
      <c r="E20" s="21">
        <v>150</v>
      </c>
      <c r="F20" s="21">
        <v>149</v>
      </c>
      <c r="G20" s="21">
        <v>198</v>
      </c>
      <c r="H20" s="21">
        <v>146</v>
      </c>
      <c r="I20" s="21">
        <v>117</v>
      </c>
      <c r="J20" s="21">
        <v>133</v>
      </c>
      <c r="K20" s="21">
        <v>106</v>
      </c>
      <c r="L20" s="21">
        <v>139</v>
      </c>
      <c r="M20" s="21">
        <v>149</v>
      </c>
      <c r="N20" s="213">
        <v>1791</v>
      </c>
    </row>
    <row r="21" spans="1:14">
      <c r="A21" s="203">
        <v>2018</v>
      </c>
      <c r="B21" s="211">
        <v>294</v>
      </c>
      <c r="C21" s="21">
        <v>278</v>
      </c>
      <c r="D21" s="21">
        <v>365</v>
      </c>
      <c r="E21" s="21">
        <v>382</v>
      </c>
      <c r="F21" s="21">
        <v>427</v>
      </c>
      <c r="G21" s="21"/>
      <c r="H21" s="21"/>
      <c r="I21" s="21"/>
      <c r="J21" s="21"/>
      <c r="K21" s="21"/>
      <c r="L21" s="21"/>
      <c r="M21" s="21"/>
      <c r="N21" s="213">
        <v>1746</v>
      </c>
    </row>
    <row r="22" spans="1:14">
      <c r="A22" s="218" t="s">
        <v>27</v>
      </c>
      <c r="B22" s="211">
        <v>184</v>
      </c>
      <c r="C22" s="21">
        <v>168</v>
      </c>
      <c r="D22" s="21">
        <v>228</v>
      </c>
      <c r="E22" s="21">
        <v>249</v>
      </c>
      <c r="F22" s="21">
        <v>278</v>
      </c>
      <c r="G22" s="21"/>
      <c r="H22" s="21"/>
      <c r="I22" s="21"/>
      <c r="J22" s="21"/>
      <c r="K22" s="21"/>
      <c r="L22" s="21"/>
      <c r="M22" s="21"/>
      <c r="N22" s="213">
        <v>1107</v>
      </c>
    </row>
    <row r="23" spans="1:14">
      <c r="A23" s="218" t="s">
        <v>23</v>
      </c>
      <c r="B23" s="211">
        <v>110</v>
      </c>
      <c r="C23" s="21">
        <v>110</v>
      </c>
      <c r="D23" s="21">
        <v>137</v>
      </c>
      <c r="E23" s="21">
        <v>133</v>
      </c>
      <c r="F23" s="21">
        <v>149</v>
      </c>
      <c r="G23" s="21"/>
      <c r="H23" s="21"/>
      <c r="I23" s="21"/>
      <c r="J23" s="21"/>
      <c r="K23" s="21"/>
      <c r="L23" s="21"/>
      <c r="M23" s="21"/>
      <c r="N23" s="213">
        <v>639</v>
      </c>
    </row>
    <row r="24" spans="1:14">
      <c r="A24" s="204" t="s">
        <v>64</v>
      </c>
      <c r="B24" s="207">
        <v>626</v>
      </c>
      <c r="C24" s="208">
        <v>725</v>
      </c>
      <c r="D24" s="208">
        <v>857</v>
      </c>
      <c r="E24" s="208">
        <v>833</v>
      </c>
      <c r="F24" s="208">
        <v>839</v>
      </c>
      <c r="G24" s="208">
        <v>473</v>
      </c>
      <c r="H24" s="208">
        <v>425</v>
      </c>
      <c r="I24" s="208">
        <v>367</v>
      </c>
      <c r="J24" s="208">
        <v>413</v>
      </c>
      <c r="K24" s="208">
        <v>323</v>
      </c>
      <c r="L24" s="208">
        <v>385</v>
      </c>
      <c r="M24" s="208">
        <v>340</v>
      </c>
      <c r="N24" s="214">
        <v>6606</v>
      </c>
    </row>
    <row r="26" spans="1:14">
      <c r="A26" s="205" t="s">
        <v>66</v>
      </c>
      <c r="B26" s="217" t="s">
        <v>33</v>
      </c>
    </row>
    <row r="27" spans="1:14">
      <c r="H27" s="22"/>
    </row>
    <row r="28" spans="1:14">
      <c r="A28" s="199" t="s">
        <v>65</v>
      </c>
      <c r="B28" s="200" t="s">
        <v>67</v>
      </c>
      <c r="C28" s="201" t="s">
        <v>74</v>
      </c>
      <c r="D28" s="201" t="s">
        <v>68</v>
      </c>
      <c r="E28" s="201" t="s">
        <v>69</v>
      </c>
      <c r="F28" s="201" t="s">
        <v>70</v>
      </c>
      <c r="G28" s="201" t="s">
        <v>75</v>
      </c>
      <c r="H28" s="201" t="s">
        <v>76</v>
      </c>
      <c r="I28" s="201" t="s">
        <v>77</v>
      </c>
      <c r="J28" s="201" t="s">
        <v>78</v>
      </c>
      <c r="K28" s="201" t="s">
        <v>79</v>
      </c>
      <c r="L28" s="201" t="s">
        <v>80</v>
      </c>
      <c r="M28" s="201" t="s">
        <v>81</v>
      </c>
      <c r="N28" s="215" t="s">
        <v>73</v>
      </c>
    </row>
    <row r="29" spans="1:14">
      <c r="A29" s="202">
        <v>2017</v>
      </c>
      <c r="B29" s="209">
        <v>868</v>
      </c>
      <c r="C29" s="210">
        <v>980</v>
      </c>
      <c r="D29" s="210">
        <v>1099</v>
      </c>
      <c r="E29" s="210">
        <v>1159</v>
      </c>
      <c r="F29" s="210">
        <v>1066</v>
      </c>
      <c r="G29" s="210">
        <v>1158</v>
      </c>
      <c r="H29" s="210">
        <v>1152</v>
      </c>
      <c r="I29" s="210">
        <v>973</v>
      </c>
      <c r="J29" s="210">
        <v>1042</v>
      </c>
      <c r="K29" s="210">
        <v>765</v>
      </c>
      <c r="L29" s="210">
        <v>904</v>
      </c>
      <c r="M29" s="210">
        <v>717</v>
      </c>
      <c r="N29" s="212">
        <v>11883</v>
      </c>
    </row>
    <row r="30" spans="1:14">
      <c r="A30" s="218" t="s">
        <v>27</v>
      </c>
      <c r="B30" s="211">
        <v>581</v>
      </c>
      <c r="C30" s="21">
        <v>610</v>
      </c>
      <c r="D30" s="21">
        <v>647</v>
      </c>
      <c r="E30" s="21">
        <v>804</v>
      </c>
      <c r="F30" s="21">
        <v>709</v>
      </c>
      <c r="G30" s="21">
        <v>708</v>
      </c>
      <c r="H30" s="21">
        <v>774</v>
      </c>
      <c r="I30" s="21">
        <v>634</v>
      </c>
      <c r="J30" s="21">
        <v>718</v>
      </c>
      <c r="K30" s="21">
        <v>523</v>
      </c>
      <c r="L30" s="21">
        <v>606</v>
      </c>
      <c r="M30" s="21">
        <v>455</v>
      </c>
      <c r="N30" s="213">
        <v>7769</v>
      </c>
    </row>
    <row r="31" spans="1:14">
      <c r="A31" s="218" t="s">
        <v>23</v>
      </c>
      <c r="B31" s="211">
        <v>287</v>
      </c>
      <c r="C31" s="21">
        <v>370</v>
      </c>
      <c r="D31" s="21">
        <v>452</v>
      </c>
      <c r="E31" s="21">
        <v>355</v>
      </c>
      <c r="F31" s="21">
        <v>357</v>
      </c>
      <c r="G31" s="21">
        <v>450</v>
      </c>
      <c r="H31" s="21">
        <v>378</v>
      </c>
      <c r="I31" s="21">
        <v>339</v>
      </c>
      <c r="J31" s="21">
        <v>324</v>
      </c>
      <c r="K31" s="21">
        <v>242</v>
      </c>
      <c r="L31" s="21">
        <v>298</v>
      </c>
      <c r="M31" s="21">
        <v>262</v>
      </c>
      <c r="N31" s="213">
        <v>4114</v>
      </c>
    </row>
    <row r="32" spans="1:14">
      <c r="A32" s="203">
        <v>2018</v>
      </c>
      <c r="B32" s="211">
        <v>764</v>
      </c>
      <c r="C32" s="21">
        <v>646</v>
      </c>
      <c r="D32" s="21">
        <v>886</v>
      </c>
      <c r="E32" s="21">
        <v>930</v>
      </c>
      <c r="F32" s="21">
        <v>966</v>
      </c>
      <c r="G32" s="21"/>
      <c r="H32" s="21"/>
      <c r="I32" s="21"/>
      <c r="J32" s="21"/>
      <c r="K32" s="21"/>
      <c r="L32" s="21"/>
      <c r="M32" s="21"/>
      <c r="N32" s="213">
        <v>4192</v>
      </c>
    </row>
    <row r="33" spans="1:14">
      <c r="A33" s="218" t="s">
        <v>27</v>
      </c>
      <c r="B33" s="211">
        <v>576</v>
      </c>
      <c r="C33" s="21">
        <v>482</v>
      </c>
      <c r="D33" s="21">
        <v>691</v>
      </c>
      <c r="E33" s="21">
        <v>733</v>
      </c>
      <c r="F33" s="21">
        <v>749</v>
      </c>
      <c r="G33" s="21"/>
      <c r="H33" s="21"/>
      <c r="I33" s="21"/>
      <c r="J33" s="21"/>
      <c r="K33" s="21"/>
      <c r="L33" s="21"/>
      <c r="M33" s="21"/>
      <c r="N33" s="213">
        <v>3231</v>
      </c>
    </row>
    <row r="34" spans="1:14">
      <c r="A34" s="218" t="s">
        <v>23</v>
      </c>
      <c r="B34" s="211">
        <v>188</v>
      </c>
      <c r="C34" s="21">
        <v>164</v>
      </c>
      <c r="D34" s="21">
        <v>195</v>
      </c>
      <c r="E34" s="21">
        <v>197</v>
      </c>
      <c r="F34" s="21">
        <v>217</v>
      </c>
      <c r="G34" s="21"/>
      <c r="H34" s="21"/>
      <c r="I34" s="21"/>
      <c r="J34" s="21"/>
      <c r="K34" s="21"/>
      <c r="L34" s="21"/>
      <c r="M34" s="21"/>
      <c r="N34" s="213">
        <v>961</v>
      </c>
    </row>
    <row r="35" spans="1:14">
      <c r="A35" s="204" t="s">
        <v>64</v>
      </c>
      <c r="B35" s="207">
        <v>1632</v>
      </c>
      <c r="C35" s="208">
        <v>1626</v>
      </c>
      <c r="D35" s="208">
        <v>1985</v>
      </c>
      <c r="E35" s="208">
        <v>2089</v>
      </c>
      <c r="F35" s="208">
        <v>2032</v>
      </c>
      <c r="G35" s="208">
        <v>1158</v>
      </c>
      <c r="H35" s="208">
        <v>1152</v>
      </c>
      <c r="I35" s="208">
        <v>973</v>
      </c>
      <c r="J35" s="208">
        <v>1042</v>
      </c>
      <c r="K35" s="208">
        <v>765</v>
      </c>
      <c r="L35" s="208">
        <v>904</v>
      </c>
      <c r="M35" s="208">
        <v>717</v>
      </c>
      <c r="N35" s="214">
        <v>16075</v>
      </c>
    </row>
    <row r="37" spans="1:14">
      <c r="A37" s="205" t="s">
        <v>66</v>
      </c>
      <c r="B37" s="217" t="s">
        <v>29</v>
      </c>
    </row>
    <row r="38" spans="1:14">
      <c r="H38" s="22"/>
    </row>
    <row r="39" spans="1:14">
      <c r="A39" s="199" t="s">
        <v>65</v>
      </c>
      <c r="B39" s="200" t="s">
        <v>67</v>
      </c>
      <c r="C39" s="201" t="s">
        <v>74</v>
      </c>
      <c r="D39" s="201" t="s">
        <v>68</v>
      </c>
      <c r="E39" s="201" t="s">
        <v>69</v>
      </c>
      <c r="F39" s="201" t="s">
        <v>70</v>
      </c>
      <c r="G39" s="201" t="s">
        <v>75</v>
      </c>
      <c r="H39" s="201" t="s">
        <v>76</v>
      </c>
      <c r="I39" s="201" t="s">
        <v>77</v>
      </c>
      <c r="J39" s="201" t="s">
        <v>78</v>
      </c>
      <c r="K39" s="201" t="s">
        <v>79</v>
      </c>
      <c r="L39" s="201" t="s">
        <v>80</v>
      </c>
      <c r="M39" s="201" t="s">
        <v>81</v>
      </c>
      <c r="N39" s="215" t="s">
        <v>73</v>
      </c>
    </row>
    <row r="40" spans="1:14">
      <c r="A40" s="202">
        <v>2017</v>
      </c>
      <c r="B40" s="209">
        <v>166</v>
      </c>
      <c r="C40" s="210">
        <v>198</v>
      </c>
      <c r="D40" s="210">
        <v>204</v>
      </c>
      <c r="E40" s="210">
        <v>164</v>
      </c>
      <c r="F40" s="210">
        <v>182</v>
      </c>
      <c r="G40" s="210">
        <v>157</v>
      </c>
      <c r="H40" s="210">
        <v>95</v>
      </c>
      <c r="I40" s="210">
        <v>100</v>
      </c>
      <c r="J40" s="210">
        <v>85</v>
      </c>
      <c r="K40" s="210">
        <v>141</v>
      </c>
      <c r="L40" s="210">
        <v>119</v>
      </c>
      <c r="M40" s="210">
        <v>124</v>
      </c>
      <c r="N40" s="212">
        <v>1735</v>
      </c>
    </row>
    <row r="41" spans="1:14">
      <c r="A41" s="218" t="s">
        <v>27</v>
      </c>
      <c r="B41" s="211">
        <v>119</v>
      </c>
      <c r="C41" s="21">
        <v>148</v>
      </c>
      <c r="D41" s="21">
        <v>152</v>
      </c>
      <c r="E41" s="21">
        <v>112</v>
      </c>
      <c r="F41" s="21">
        <v>108</v>
      </c>
      <c r="G41" s="21">
        <v>83</v>
      </c>
      <c r="H41" s="21">
        <v>68</v>
      </c>
      <c r="I41" s="21">
        <v>82</v>
      </c>
      <c r="J41" s="21">
        <v>62</v>
      </c>
      <c r="K41" s="21">
        <v>94</v>
      </c>
      <c r="L41" s="21">
        <v>89</v>
      </c>
      <c r="M41" s="21">
        <v>93</v>
      </c>
      <c r="N41" s="213">
        <v>1210</v>
      </c>
    </row>
    <row r="42" spans="1:14">
      <c r="A42" s="218" t="s">
        <v>23</v>
      </c>
      <c r="B42" s="211">
        <v>47</v>
      </c>
      <c r="C42" s="21">
        <v>50</v>
      </c>
      <c r="D42" s="21">
        <v>52</v>
      </c>
      <c r="E42" s="21">
        <v>52</v>
      </c>
      <c r="F42" s="21">
        <v>74</v>
      </c>
      <c r="G42" s="21">
        <v>74</v>
      </c>
      <c r="H42" s="21">
        <v>27</v>
      </c>
      <c r="I42" s="21">
        <v>18</v>
      </c>
      <c r="J42" s="21">
        <v>23</v>
      </c>
      <c r="K42" s="21">
        <v>47</v>
      </c>
      <c r="L42" s="21">
        <v>30</v>
      </c>
      <c r="M42" s="21">
        <v>31</v>
      </c>
      <c r="N42" s="213">
        <v>525</v>
      </c>
    </row>
    <row r="43" spans="1:14">
      <c r="A43" s="203">
        <v>2018</v>
      </c>
      <c r="B43" s="211">
        <v>96</v>
      </c>
      <c r="C43" s="21">
        <v>89</v>
      </c>
      <c r="D43" s="21">
        <v>106</v>
      </c>
      <c r="E43" s="21">
        <v>109</v>
      </c>
      <c r="F43" s="21">
        <v>109</v>
      </c>
      <c r="G43" s="21"/>
      <c r="H43" s="21"/>
      <c r="I43" s="21"/>
      <c r="J43" s="21"/>
      <c r="K43" s="21"/>
      <c r="L43" s="21"/>
      <c r="M43" s="21"/>
      <c r="N43" s="213">
        <v>509</v>
      </c>
    </row>
    <row r="44" spans="1:14">
      <c r="A44" s="218" t="s">
        <v>27</v>
      </c>
      <c r="B44" s="211">
        <v>73</v>
      </c>
      <c r="C44" s="21">
        <v>68</v>
      </c>
      <c r="D44" s="21">
        <v>82</v>
      </c>
      <c r="E44" s="21">
        <v>86</v>
      </c>
      <c r="F44" s="21">
        <v>88</v>
      </c>
      <c r="G44" s="21"/>
      <c r="H44" s="21"/>
      <c r="I44" s="21"/>
      <c r="J44" s="21"/>
      <c r="K44" s="21"/>
      <c r="L44" s="21"/>
      <c r="M44" s="21"/>
      <c r="N44" s="213">
        <v>397</v>
      </c>
    </row>
    <row r="45" spans="1:14">
      <c r="A45" s="218" t="s">
        <v>23</v>
      </c>
      <c r="B45" s="211">
        <v>23</v>
      </c>
      <c r="C45" s="21">
        <v>21</v>
      </c>
      <c r="D45" s="21">
        <v>24</v>
      </c>
      <c r="E45" s="21">
        <v>23</v>
      </c>
      <c r="F45" s="21">
        <v>21</v>
      </c>
      <c r="G45" s="21"/>
      <c r="H45" s="21"/>
      <c r="I45" s="21"/>
      <c r="J45" s="21"/>
      <c r="K45" s="21"/>
      <c r="L45" s="21"/>
      <c r="M45" s="21"/>
      <c r="N45" s="213">
        <v>112</v>
      </c>
    </row>
    <row r="46" spans="1:14">
      <c r="A46" s="204" t="s">
        <v>64</v>
      </c>
      <c r="B46" s="207">
        <v>262</v>
      </c>
      <c r="C46" s="208">
        <v>287</v>
      </c>
      <c r="D46" s="208">
        <v>310</v>
      </c>
      <c r="E46" s="208">
        <v>273</v>
      </c>
      <c r="F46" s="208">
        <v>291</v>
      </c>
      <c r="G46" s="208">
        <v>157</v>
      </c>
      <c r="H46" s="208">
        <v>95</v>
      </c>
      <c r="I46" s="208">
        <v>100</v>
      </c>
      <c r="J46" s="208">
        <v>85</v>
      </c>
      <c r="K46" s="208">
        <v>141</v>
      </c>
      <c r="L46" s="208">
        <v>119</v>
      </c>
      <c r="M46" s="208">
        <v>124</v>
      </c>
      <c r="N46" s="214">
        <v>2244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topLeftCell="A25" workbookViewId="0">
      <selection activeCell="F13" sqref="F13"/>
    </sheetView>
  </sheetViews>
  <sheetFormatPr defaultRowHeight="14.5"/>
  <cols>
    <col min="2" max="2" width="13.08984375" customWidth="1"/>
  </cols>
  <sheetData>
    <row r="2" spans="1:14">
      <c r="A2" t="s">
        <v>82</v>
      </c>
    </row>
    <row r="4" spans="1:14">
      <c r="C4" s="4" t="s">
        <v>47</v>
      </c>
      <c r="D4" s="4" t="s">
        <v>48</v>
      </c>
      <c r="E4" s="4" t="s">
        <v>49</v>
      </c>
      <c r="F4" s="4" t="s">
        <v>50</v>
      </c>
      <c r="G4" s="4" t="s">
        <v>51</v>
      </c>
      <c r="H4" s="4" t="s">
        <v>52</v>
      </c>
      <c r="I4" s="4" t="s">
        <v>53</v>
      </c>
      <c r="J4" s="4" t="s">
        <v>54</v>
      </c>
      <c r="K4" s="4" t="s">
        <v>55</v>
      </c>
      <c r="L4" s="4" t="s">
        <v>56</v>
      </c>
      <c r="M4" s="4" t="s">
        <v>57</v>
      </c>
      <c r="N4" s="4" t="s">
        <v>58</v>
      </c>
    </row>
    <row r="5" spans="1:14">
      <c r="B5" s="24">
        <v>2016</v>
      </c>
      <c r="C5" s="26">
        <v>1191</v>
      </c>
      <c r="D5" s="26">
        <v>1288</v>
      </c>
      <c r="E5" s="26">
        <v>1754</v>
      </c>
      <c r="F5" s="26">
        <v>1724</v>
      </c>
      <c r="G5" s="26">
        <v>1732</v>
      </c>
      <c r="H5" s="26">
        <v>1932</v>
      </c>
      <c r="I5" s="26">
        <v>1869</v>
      </c>
      <c r="J5" s="26">
        <v>1429</v>
      </c>
      <c r="K5" s="26">
        <v>1460</v>
      </c>
      <c r="L5" s="26">
        <v>1701</v>
      </c>
      <c r="M5" s="26">
        <v>1933</v>
      </c>
      <c r="N5" s="26">
        <v>1688</v>
      </c>
    </row>
    <row r="6" spans="1:14">
      <c r="B6" s="24">
        <v>2017</v>
      </c>
      <c r="C6" s="26">
        <v>1398</v>
      </c>
      <c r="D6" s="26">
        <v>1685</v>
      </c>
      <c r="E6" s="26">
        <v>1869</v>
      </c>
      <c r="F6" s="26">
        <v>1827</v>
      </c>
      <c r="G6" s="26">
        <v>1709</v>
      </c>
      <c r="H6" s="26"/>
      <c r="I6" s="26"/>
      <c r="J6" s="26"/>
      <c r="K6" s="26"/>
      <c r="L6" s="26"/>
      <c r="M6" s="26"/>
      <c r="N6" s="26"/>
    </row>
    <row r="7" spans="1:14">
      <c r="B7" s="23" t="s">
        <v>83</v>
      </c>
      <c r="C7" s="25">
        <f>C6/C5-1</f>
        <v>0.17380352644836261</v>
      </c>
      <c r="D7" s="25">
        <f t="shared" ref="D7:G7" si="0">D6/D5-1</f>
        <v>0.30822981366459623</v>
      </c>
      <c r="E7" s="25">
        <f t="shared" si="0"/>
        <v>6.5564424173318203E-2</v>
      </c>
      <c r="F7" s="25">
        <f t="shared" si="0"/>
        <v>5.9744779582366681E-2</v>
      </c>
      <c r="G7" s="25">
        <f t="shared" si="0"/>
        <v>-1.3279445727482631E-2</v>
      </c>
    </row>
    <row r="10" spans="1:14">
      <c r="A10" t="s">
        <v>86</v>
      </c>
    </row>
    <row r="11" spans="1:14">
      <c r="C11" s="4" t="s">
        <v>47</v>
      </c>
      <c r="D11" s="4" t="s">
        <v>48</v>
      </c>
      <c r="E11" s="4" t="s">
        <v>49</v>
      </c>
      <c r="F11" s="4" t="s">
        <v>50</v>
      </c>
      <c r="G11" s="4" t="s">
        <v>51</v>
      </c>
      <c r="H11" s="4" t="s">
        <v>52</v>
      </c>
      <c r="I11" s="4" t="s">
        <v>53</v>
      </c>
      <c r="J11" s="4" t="s">
        <v>54</v>
      </c>
      <c r="K11" s="4" t="s">
        <v>55</v>
      </c>
      <c r="L11" s="4" t="s">
        <v>56</v>
      </c>
      <c r="M11" s="4" t="s">
        <v>57</v>
      </c>
      <c r="N11" s="4" t="s">
        <v>58</v>
      </c>
    </row>
    <row r="12" spans="1:14">
      <c r="B12" s="24">
        <v>2016</v>
      </c>
      <c r="C12" s="26">
        <v>45</v>
      </c>
      <c r="D12" s="26">
        <v>57</v>
      </c>
      <c r="E12" s="26">
        <v>66</v>
      </c>
      <c r="F12" s="26">
        <v>73</v>
      </c>
      <c r="G12" s="26">
        <v>53</v>
      </c>
      <c r="H12" s="26">
        <v>71</v>
      </c>
      <c r="I12" s="26">
        <v>75</v>
      </c>
      <c r="J12" s="26">
        <v>72</v>
      </c>
      <c r="K12" s="26">
        <v>54</v>
      </c>
      <c r="L12" s="26">
        <v>46</v>
      </c>
      <c r="M12" s="26">
        <v>55</v>
      </c>
      <c r="N12" s="26">
        <v>59</v>
      </c>
    </row>
    <row r="13" spans="1:14">
      <c r="B13" s="24">
        <v>2017</v>
      </c>
      <c r="C13" s="26">
        <f>'Segment(pv)'!B6</f>
        <v>23</v>
      </c>
      <c r="D13" s="26">
        <f>'Segment(pv)'!C6</f>
        <v>51</v>
      </c>
      <c r="E13" s="26">
        <f>'Segment(pv)'!D6</f>
        <v>57</v>
      </c>
      <c r="F13" s="26">
        <f>'Segment(pv)'!E6</f>
        <v>45</v>
      </c>
      <c r="G13" s="26">
        <f>'Segment(pv)'!F6</f>
        <v>42</v>
      </c>
      <c r="H13" s="26">
        <f>'Segment(pv)'!G6</f>
        <v>31</v>
      </c>
      <c r="I13" s="26">
        <f>'Segment(pv)'!H6</f>
        <v>33</v>
      </c>
      <c r="J13" s="26">
        <f>'Segment(pv)'!I6</f>
        <v>28</v>
      </c>
      <c r="K13" s="26">
        <f>'Segment(pv)'!J6</f>
        <v>26</v>
      </c>
      <c r="L13" s="26">
        <f>'Segment(pv)'!K6</f>
        <v>30</v>
      </c>
      <c r="M13" s="26">
        <f>'Segment(pv)'!L6</f>
        <v>39</v>
      </c>
      <c r="N13" s="26">
        <f>'Segment(pv)'!M6</f>
        <v>32</v>
      </c>
    </row>
    <row r="14" spans="1:14">
      <c r="B14" s="23" t="s">
        <v>83</v>
      </c>
      <c r="C14" s="25">
        <f>C13/C12-1</f>
        <v>-0.48888888888888893</v>
      </c>
      <c r="D14" s="25">
        <f t="shared" ref="D14" si="1">D13/D12-1</f>
        <v>-0.10526315789473684</v>
      </c>
      <c r="E14" s="25">
        <f t="shared" ref="E14" si="2">E13/E12-1</f>
        <v>-0.13636363636363635</v>
      </c>
      <c r="F14" s="25">
        <f t="shared" ref="F14" si="3">F13/F12-1</f>
        <v>-0.38356164383561642</v>
      </c>
      <c r="G14" s="25">
        <f t="shared" ref="G14" si="4">G13/G12-1</f>
        <v>-0.20754716981132071</v>
      </c>
    </row>
    <row r="17" spans="1:14">
      <c r="A17" t="s">
        <v>87</v>
      </c>
    </row>
    <row r="18" spans="1:14">
      <c r="C18" s="4" t="s">
        <v>47</v>
      </c>
      <c r="D18" s="4" t="s">
        <v>48</v>
      </c>
      <c r="E18" s="4" t="s">
        <v>49</v>
      </c>
      <c r="F18" s="4" t="s">
        <v>50</v>
      </c>
      <c r="G18" s="4" t="s">
        <v>51</v>
      </c>
      <c r="H18" s="4" t="s">
        <v>52</v>
      </c>
      <c r="I18" s="4" t="s">
        <v>53</v>
      </c>
      <c r="J18" s="4" t="s">
        <v>54</v>
      </c>
      <c r="K18" s="4" t="s">
        <v>55</v>
      </c>
      <c r="L18" s="4" t="s">
        <v>56</v>
      </c>
      <c r="M18" s="4" t="s">
        <v>57</v>
      </c>
      <c r="N18" s="4" t="s">
        <v>58</v>
      </c>
    </row>
    <row r="19" spans="1:14">
      <c r="B19" s="24">
        <v>2016</v>
      </c>
      <c r="C19" s="26">
        <v>238</v>
      </c>
      <c r="D19" s="26">
        <v>308</v>
      </c>
      <c r="E19" s="26">
        <v>411</v>
      </c>
      <c r="F19" s="26">
        <v>416</v>
      </c>
      <c r="G19" s="26">
        <v>432</v>
      </c>
      <c r="H19" s="26">
        <v>462</v>
      </c>
      <c r="I19" s="26">
        <v>428</v>
      </c>
      <c r="J19" s="26">
        <v>388</v>
      </c>
      <c r="K19" s="26">
        <v>340</v>
      </c>
      <c r="L19" s="26">
        <v>453</v>
      </c>
      <c r="M19" s="26">
        <v>509</v>
      </c>
      <c r="N19" s="26">
        <v>473</v>
      </c>
    </row>
    <row r="20" spans="1:14">
      <c r="B20" s="24">
        <v>2017</v>
      </c>
      <c r="C20" s="26">
        <f>'Segment(pv)'!B19</f>
        <v>201</v>
      </c>
      <c r="D20" s="26">
        <f>'Segment(pv)'!C19</f>
        <v>262</v>
      </c>
      <c r="E20" s="26">
        <f>'Segment(pv)'!D19</f>
        <v>304</v>
      </c>
      <c r="F20" s="26">
        <f>'Segment(pv)'!E19</f>
        <v>301</v>
      </c>
      <c r="G20" s="26">
        <f>'Segment(pv)'!F19</f>
        <v>263</v>
      </c>
      <c r="H20" s="26">
        <f>'Segment(pv)'!G19</f>
        <v>275</v>
      </c>
      <c r="I20" s="26">
        <f>'Segment(pv)'!H19</f>
        <v>279</v>
      </c>
      <c r="J20" s="26">
        <f>'Segment(pv)'!I19</f>
        <v>250</v>
      </c>
      <c r="K20" s="26">
        <f>'Segment(pv)'!J19</f>
        <v>280</v>
      </c>
      <c r="L20" s="26">
        <f>'Segment(pv)'!K19</f>
        <v>217</v>
      </c>
      <c r="M20" s="26">
        <f>'Segment(pv)'!L19</f>
        <v>246</v>
      </c>
      <c r="N20" s="26">
        <f>'Segment(pv)'!M19</f>
        <v>191</v>
      </c>
    </row>
    <row r="21" spans="1:14">
      <c r="B21" s="23" t="s">
        <v>83</v>
      </c>
      <c r="C21" s="25">
        <f>C20/C19-1</f>
        <v>-0.15546218487394958</v>
      </c>
      <c r="D21" s="25">
        <f t="shared" ref="D21" si="5">D20/D19-1</f>
        <v>-0.14935064935064934</v>
      </c>
      <c r="E21" s="25">
        <f t="shared" ref="E21" si="6">E20/E19-1</f>
        <v>-0.26034063260340634</v>
      </c>
      <c r="F21" s="25">
        <f t="shared" ref="F21" si="7">F20/F19-1</f>
        <v>-0.27644230769230771</v>
      </c>
      <c r="G21" s="25">
        <f t="shared" ref="G21" si="8">G20/G19-1</f>
        <v>-0.39120370370370372</v>
      </c>
    </row>
    <row r="24" spans="1:14">
      <c r="A24" t="s">
        <v>88</v>
      </c>
    </row>
    <row r="25" spans="1:14">
      <c r="C25" s="4" t="s">
        <v>47</v>
      </c>
      <c r="D25" s="4" t="s">
        <v>48</v>
      </c>
      <c r="E25" s="4" t="s">
        <v>49</v>
      </c>
      <c r="F25" s="4" t="s">
        <v>50</v>
      </c>
      <c r="G25" s="4" t="s">
        <v>51</v>
      </c>
      <c r="H25" s="4" t="s">
        <v>52</v>
      </c>
      <c r="I25" s="4" t="s">
        <v>53</v>
      </c>
      <c r="J25" s="4" t="s">
        <v>54</v>
      </c>
      <c r="K25" s="4" t="s">
        <v>55</v>
      </c>
      <c r="L25" s="4" t="s">
        <v>56</v>
      </c>
      <c r="M25" s="4" t="s">
        <v>57</v>
      </c>
      <c r="N25" s="4" t="s">
        <v>58</v>
      </c>
    </row>
    <row r="26" spans="1:14">
      <c r="B26" s="24">
        <v>2016</v>
      </c>
      <c r="C26" s="26">
        <f>'Segment(pv)'!B29</f>
        <v>868</v>
      </c>
      <c r="D26" s="26">
        <f>'Segment(pv)'!C29</f>
        <v>980</v>
      </c>
      <c r="E26" s="26">
        <f>'Segment(pv)'!D29</f>
        <v>1099</v>
      </c>
      <c r="F26" s="26">
        <f>'Segment(pv)'!E29</f>
        <v>1159</v>
      </c>
      <c r="G26" s="26">
        <f>'Segment(pv)'!F29</f>
        <v>1066</v>
      </c>
      <c r="H26" s="26">
        <f>'Segment(pv)'!G29</f>
        <v>1158</v>
      </c>
      <c r="I26" s="26">
        <f>'Segment(pv)'!H29</f>
        <v>1152</v>
      </c>
      <c r="J26" s="26">
        <f>'Segment(pv)'!I29</f>
        <v>973</v>
      </c>
      <c r="K26" s="26">
        <f>'Segment(pv)'!J29</f>
        <v>1042</v>
      </c>
      <c r="L26" s="26">
        <f>'Segment(pv)'!K29</f>
        <v>765</v>
      </c>
      <c r="M26" s="26">
        <f>'Segment(pv)'!L29</f>
        <v>904</v>
      </c>
      <c r="N26" s="26">
        <f>'Segment(pv)'!M29</f>
        <v>717</v>
      </c>
    </row>
    <row r="27" spans="1:14">
      <c r="B27" s="24">
        <v>2017</v>
      </c>
      <c r="C27" s="26">
        <f>'Segment(pv)'!B30</f>
        <v>581</v>
      </c>
      <c r="D27" s="26">
        <f>'Segment(pv)'!C30</f>
        <v>610</v>
      </c>
      <c r="E27" s="26">
        <f>'Segment(pv)'!D30</f>
        <v>647</v>
      </c>
      <c r="F27" s="26">
        <f>'Segment(pv)'!E30</f>
        <v>804</v>
      </c>
      <c r="G27" s="26">
        <f>'Segment(pv)'!F30</f>
        <v>709</v>
      </c>
      <c r="H27" s="26">
        <f>'Segment(pv)'!G30</f>
        <v>708</v>
      </c>
      <c r="I27" s="26">
        <f>'Segment(pv)'!H30</f>
        <v>774</v>
      </c>
      <c r="J27" s="26">
        <f>'Segment(pv)'!I30</f>
        <v>634</v>
      </c>
      <c r="K27" s="26">
        <f>'Segment(pv)'!J30</f>
        <v>718</v>
      </c>
      <c r="L27" s="26">
        <f>'Segment(pv)'!K30</f>
        <v>523</v>
      </c>
      <c r="M27" s="26">
        <f>'Segment(pv)'!L30</f>
        <v>606</v>
      </c>
      <c r="N27" s="26">
        <f>'Segment(pv)'!M30</f>
        <v>455</v>
      </c>
    </row>
    <row r="28" spans="1:14">
      <c r="B28" s="23" t="s">
        <v>83</v>
      </c>
      <c r="C28" s="25">
        <f>C27/C26-1</f>
        <v>-0.33064516129032262</v>
      </c>
      <c r="D28" s="25">
        <f t="shared" ref="D28" si="9">D27/D26-1</f>
        <v>-0.37755102040816324</v>
      </c>
      <c r="E28" s="25">
        <f t="shared" ref="E28" si="10">E27/E26-1</f>
        <v>-0.41128298453139223</v>
      </c>
      <c r="F28" s="25">
        <f t="shared" ref="F28" si="11">F27/F26-1</f>
        <v>-0.30629853321829159</v>
      </c>
      <c r="G28" s="25">
        <f t="shared" ref="G28" si="12">G27/G26-1</f>
        <v>-0.33489681050656661</v>
      </c>
    </row>
    <row r="31" spans="1:14">
      <c r="A31" t="s">
        <v>89</v>
      </c>
    </row>
    <row r="32" spans="1:14">
      <c r="C32" s="4" t="s">
        <v>47</v>
      </c>
      <c r="D32" s="4" t="s">
        <v>48</v>
      </c>
      <c r="E32" s="4" t="s">
        <v>49</v>
      </c>
      <c r="F32" s="4" t="s">
        <v>50</v>
      </c>
      <c r="G32" s="4" t="s">
        <v>51</v>
      </c>
      <c r="H32" s="4" t="s">
        <v>52</v>
      </c>
      <c r="I32" s="4" t="s">
        <v>53</v>
      </c>
      <c r="J32" s="4" t="s">
        <v>54</v>
      </c>
      <c r="K32" s="4" t="s">
        <v>55</v>
      </c>
      <c r="L32" s="4" t="s">
        <v>56</v>
      </c>
      <c r="M32" s="4" t="s">
        <v>57</v>
      </c>
      <c r="N32" s="4" t="s">
        <v>58</v>
      </c>
    </row>
    <row r="33" spans="2:14">
      <c r="B33" s="24">
        <v>2016</v>
      </c>
      <c r="C33" s="26">
        <v>181</v>
      </c>
      <c r="D33" s="26">
        <v>174</v>
      </c>
      <c r="E33" s="26">
        <v>258</v>
      </c>
      <c r="F33" s="26">
        <v>278</v>
      </c>
      <c r="G33" s="26">
        <v>261</v>
      </c>
      <c r="H33" s="26">
        <v>321</v>
      </c>
      <c r="I33" s="26">
        <v>244</v>
      </c>
      <c r="J33" s="26">
        <v>145</v>
      </c>
      <c r="K33" s="26">
        <v>163</v>
      </c>
      <c r="L33" s="26">
        <v>218</v>
      </c>
      <c r="M33" s="26">
        <v>162</v>
      </c>
      <c r="N33" s="26">
        <v>160</v>
      </c>
    </row>
    <row r="34" spans="2:14">
      <c r="B34" s="24">
        <v>2017</v>
      </c>
      <c r="C34" s="26">
        <f>'Segment(pv)'!B41</f>
        <v>119</v>
      </c>
      <c r="D34" s="26">
        <f>'Segment(pv)'!C41</f>
        <v>148</v>
      </c>
      <c r="E34" s="26">
        <f>'Segment(pv)'!D41</f>
        <v>152</v>
      </c>
      <c r="F34" s="26">
        <f>'Segment(pv)'!E41</f>
        <v>112</v>
      </c>
      <c r="G34" s="26">
        <f>'Segment(pv)'!F41</f>
        <v>108</v>
      </c>
      <c r="H34" s="26">
        <f>'Segment(pv)'!G41</f>
        <v>83</v>
      </c>
      <c r="I34" s="26">
        <f>'Segment(pv)'!H41</f>
        <v>68</v>
      </c>
      <c r="J34" s="26">
        <f>'Segment(pv)'!I41</f>
        <v>82</v>
      </c>
      <c r="K34" s="26">
        <f>'Segment(pv)'!J41</f>
        <v>62</v>
      </c>
      <c r="L34" s="26">
        <f>'Segment(pv)'!K41</f>
        <v>94</v>
      </c>
      <c r="M34" s="26">
        <f>'Segment(pv)'!L41</f>
        <v>89</v>
      </c>
      <c r="N34" s="26">
        <f>'Segment(pv)'!M41</f>
        <v>93</v>
      </c>
    </row>
    <row r="35" spans="2:14">
      <c r="B35" s="23" t="s">
        <v>83</v>
      </c>
      <c r="C35" s="25">
        <f>C34/C33-1</f>
        <v>-0.34254143646408841</v>
      </c>
      <c r="D35" s="25">
        <f t="shared" ref="D35" si="13">D34/D33-1</f>
        <v>-0.14942528735632188</v>
      </c>
      <c r="E35" s="25">
        <f t="shared" ref="E35" si="14">E34/E33-1</f>
        <v>-0.41085271317829453</v>
      </c>
      <c r="F35" s="25">
        <f t="shared" ref="F35" si="15">F34/F33-1</f>
        <v>-0.59712230215827344</v>
      </c>
      <c r="G35" s="25">
        <f t="shared" ref="G35" si="16">G34/G33-1</f>
        <v>-0.5862068965517242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43"/>
  <sheetViews>
    <sheetView showGridLines="0" view="pageBreakPreview" topLeftCell="A7" zoomScale="90" zoomScaleNormal="85" zoomScaleSheetLayoutView="90" workbookViewId="0">
      <selection activeCell="G1" sqref="G1"/>
    </sheetView>
  </sheetViews>
  <sheetFormatPr defaultColWidth="8.6328125" defaultRowHeight="14.5"/>
  <cols>
    <col min="1" max="1" width="5.36328125" style="29" customWidth="1"/>
    <col min="2" max="2" width="0.90625" style="29" customWidth="1"/>
    <col min="3" max="3" width="3.6328125" style="29" customWidth="1"/>
    <col min="4" max="4" width="12.08984375" style="29" customWidth="1"/>
    <col min="5" max="7" width="8.6328125" style="29" customWidth="1"/>
    <col min="8" max="8" width="11.26953125" style="29" customWidth="1"/>
    <col min="9" max="16" width="8.6328125" style="29" customWidth="1"/>
    <col min="17" max="17" width="10.6328125" style="29" customWidth="1"/>
    <col min="18" max="18" width="9.26953125" style="29" customWidth="1"/>
    <col min="19" max="19" width="0.26953125" style="29" customWidth="1"/>
    <col min="20" max="20" width="0.7265625" style="29" customWidth="1"/>
    <col min="21" max="16384" width="8.6328125" style="29"/>
  </cols>
  <sheetData>
    <row r="1" spans="1:23" ht="21">
      <c r="A1" s="28" t="s">
        <v>111</v>
      </c>
      <c r="G1" s="146" t="s">
        <v>115</v>
      </c>
    </row>
    <row r="2" spans="1:23"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</row>
    <row r="3" spans="1:23" s="30" customFormat="1" ht="5.15" customHeight="1"/>
    <row r="4" spans="1:23">
      <c r="C4" s="236"/>
      <c r="D4" s="237"/>
      <c r="E4" s="35" t="s">
        <v>91</v>
      </c>
      <c r="F4" s="36" t="s">
        <v>48</v>
      </c>
      <c r="G4" s="36" t="s">
        <v>49</v>
      </c>
      <c r="H4" s="36" t="s">
        <v>50</v>
      </c>
      <c r="I4" s="36" t="s">
        <v>51</v>
      </c>
      <c r="J4" s="36" t="s">
        <v>52</v>
      </c>
      <c r="K4" s="36" t="s">
        <v>53</v>
      </c>
      <c r="L4" s="36" t="s">
        <v>54</v>
      </c>
      <c r="M4" s="36" t="s">
        <v>55</v>
      </c>
      <c r="N4" s="36" t="s">
        <v>56</v>
      </c>
      <c r="O4" s="36" t="s">
        <v>57</v>
      </c>
      <c r="P4" s="37" t="s">
        <v>58</v>
      </c>
      <c r="Q4" s="90" t="s">
        <v>104</v>
      </c>
      <c r="R4" s="90" t="s">
        <v>107</v>
      </c>
      <c r="S4" s="90" t="s">
        <v>107</v>
      </c>
    </row>
    <row r="5" spans="1:23" ht="21" customHeight="1">
      <c r="C5" s="232">
        <v>2017</v>
      </c>
      <c r="D5" s="233"/>
      <c r="E5" s="96">
        <f t="shared" ref="E5:I5" si="0">SUM(E6:E9)</f>
        <v>1398</v>
      </c>
      <c r="F5" s="97">
        <f t="shared" si="0"/>
        <v>1685</v>
      </c>
      <c r="G5" s="97">
        <f t="shared" si="0"/>
        <v>1869</v>
      </c>
      <c r="H5" s="97">
        <f t="shared" si="0"/>
        <v>1827</v>
      </c>
      <c r="I5" s="97">
        <f t="shared" si="0"/>
        <v>1709</v>
      </c>
      <c r="J5" s="97">
        <f t="shared" ref="J5:P5" si="1">SUM(J6:J9)</f>
        <v>1846</v>
      </c>
      <c r="K5" s="97">
        <f t="shared" si="1"/>
        <v>1715</v>
      </c>
      <c r="L5" s="97">
        <f t="shared" si="1"/>
        <v>1479</v>
      </c>
      <c r="M5" s="97">
        <f t="shared" si="1"/>
        <v>1580</v>
      </c>
      <c r="N5" s="97">
        <f t="shared" si="1"/>
        <v>1264</v>
      </c>
      <c r="O5" s="97">
        <f t="shared" si="1"/>
        <v>1455</v>
      </c>
      <c r="P5" s="98">
        <f t="shared" si="1"/>
        <v>1220</v>
      </c>
      <c r="Q5" s="39">
        <f t="shared" ref="Q5:Q9" si="2">SUM(E5:P5)</f>
        <v>19047</v>
      </c>
      <c r="R5" s="105">
        <f>Q5/Q$5</f>
        <v>1</v>
      </c>
      <c r="S5" s="105">
        <f>R5/R$5</f>
        <v>1</v>
      </c>
      <c r="V5" s="130" t="s">
        <v>117</v>
      </c>
      <c r="W5" s="29" t="s">
        <v>113</v>
      </c>
    </row>
    <row r="6" spans="1:23">
      <c r="C6" s="106"/>
      <c r="D6" s="102" t="s">
        <v>93</v>
      </c>
      <c r="E6" s="99">
        <v>32</v>
      </c>
      <c r="F6" s="100">
        <v>60</v>
      </c>
      <c r="G6" s="100">
        <v>74</v>
      </c>
      <c r="H6" s="100">
        <v>53</v>
      </c>
      <c r="I6" s="100">
        <v>49</v>
      </c>
      <c r="J6" s="100">
        <v>58</v>
      </c>
      <c r="K6" s="100">
        <v>43</v>
      </c>
      <c r="L6" s="100">
        <v>39</v>
      </c>
      <c r="M6" s="100">
        <v>40</v>
      </c>
      <c r="N6" s="100">
        <v>35</v>
      </c>
      <c r="O6" s="100">
        <v>47</v>
      </c>
      <c r="P6" s="101">
        <v>39</v>
      </c>
      <c r="Q6" s="95">
        <f t="shared" si="2"/>
        <v>569</v>
      </c>
      <c r="R6" s="126">
        <f>Q6/Q$5</f>
        <v>2.9873470887803854E-2</v>
      </c>
      <c r="S6" s="126">
        <f>R6/R$5</f>
        <v>2.9873470887803854E-2</v>
      </c>
      <c r="V6" s="144">
        <v>32</v>
      </c>
    </row>
    <row r="7" spans="1:23">
      <c r="C7" s="107"/>
      <c r="D7" s="103" t="s">
        <v>34</v>
      </c>
      <c r="E7" s="53">
        <v>332</v>
      </c>
      <c r="F7" s="54">
        <v>447</v>
      </c>
      <c r="G7" s="54">
        <v>492</v>
      </c>
      <c r="H7" s="54">
        <v>451</v>
      </c>
      <c r="I7" s="54">
        <v>412</v>
      </c>
      <c r="J7" s="54">
        <v>473</v>
      </c>
      <c r="K7" s="54">
        <v>491</v>
      </c>
      <c r="L7" s="54">
        <v>392</v>
      </c>
      <c r="M7" s="54">
        <v>423</v>
      </c>
      <c r="N7" s="54">
        <v>332</v>
      </c>
      <c r="O7" s="54">
        <v>405</v>
      </c>
      <c r="P7" s="55">
        <v>351</v>
      </c>
      <c r="Q7" s="56">
        <f t="shared" si="2"/>
        <v>5001</v>
      </c>
      <c r="R7" s="124">
        <f t="shared" ref="R7:S9" si="3">Q7/Q$5</f>
        <v>0.2625610332335801</v>
      </c>
      <c r="S7" s="124">
        <f t="shared" si="3"/>
        <v>0.2625610332335801</v>
      </c>
      <c r="V7" s="144">
        <v>332</v>
      </c>
    </row>
    <row r="8" spans="1:23">
      <c r="C8" s="107"/>
      <c r="D8" s="103" t="s">
        <v>33</v>
      </c>
      <c r="E8" s="53">
        <v>868</v>
      </c>
      <c r="F8" s="54">
        <v>980</v>
      </c>
      <c r="G8" s="54">
        <v>1099</v>
      </c>
      <c r="H8" s="54">
        <v>1159</v>
      </c>
      <c r="I8" s="54">
        <v>1066</v>
      </c>
      <c r="J8" s="54">
        <v>1158</v>
      </c>
      <c r="K8" s="54">
        <v>1086</v>
      </c>
      <c r="L8" s="54">
        <v>948</v>
      </c>
      <c r="M8" s="54">
        <v>1032</v>
      </c>
      <c r="N8" s="54">
        <v>756</v>
      </c>
      <c r="O8" s="54">
        <v>884</v>
      </c>
      <c r="P8" s="55">
        <v>706</v>
      </c>
      <c r="Q8" s="56">
        <f t="shared" si="2"/>
        <v>11742</v>
      </c>
      <c r="R8" s="124">
        <f t="shared" si="3"/>
        <v>0.61647503543865179</v>
      </c>
      <c r="S8" s="124">
        <f t="shared" si="3"/>
        <v>0.61647503543865179</v>
      </c>
      <c r="V8" s="144">
        <v>868</v>
      </c>
    </row>
    <row r="9" spans="1:23">
      <c r="C9" s="108"/>
      <c r="D9" s="104" t="s">
        <v>100</v>
      </c>
      <c r="E9" s="59">
        <v>166</v>
      </c>
      <c r="F9" s="60">
        <v>198</v>
      </c>
      <c r="G9" s="60">
        <v>204</v>
      </c>
      <c r="H9" s="60">
        <v>164</v>
      </c>
      <c r="I9" s="60">
        <v>182</v>
      </c>
      <c r="J9" s="60">
        <v>157</v>
      </c>
      <c r="K9" s="60">
        <v>95</v>
      </c>
      <c r="L9" s="60">
        <v>100</v>
      </c>
      <c r="M9" s="60">
        <v>85</v>
      </c>
      <c r="N9" s="60">
        <v>141</v>
      </c>
      <c r="O9" s="60">
        <v>119</v>
      </c>
      <c r="P9" s="61">
        <v>124</v>
      </c>
      <c r="Q9" s="62">
        <f t="shared" si="2"/>
        <v>1735</v>
      </c>
      <c r="R9" s="125">
        <f t="shared" si="3"/>
        <v>9.1090460439964299E-2</v>
      </c>
      <c r="S9" s="125">
        <f t="shared" si="3"/>
        <v>9.1090460439964299E-2</v>
      </c>
      <c r="V9" s="144">
        <v>166</v>
      </c>
    </row>
    <row r="10" spans="1:23" ht="20.149999999999999" customHeight="1">
      <c r="C10" s="234">
        <v>2018</v>
      </c>
      <c r="D10" s="235"/>
      <c r="E10" s="119">
        <f t="shared" ref="E10:N10" si="4">SUM(E11:E14)</f>
        <v>1194</v>
      </c>
      <c r="F10" s="120">
        <f t="shared" si="4"/>
        <v>0</v>
      </c>
      <c r="G10" s="120">
        <f t="shared" si="4"/>
        <v>0</v>
      </c>
      <c r="H10" s="120">
        <f t="shared" si="4"/>
        <v>0</v>
      </c>
      <c r="I10" s="120">
        <f t="shared" si="4"/>
        <v>0</v>
      </c>
      <c r="J10" s="120">
        <f t="shared" si="4"/>
        <v>0</v>
      </c>
      <c r="K10" s="120">
        <f t="shared" si="4"/>
        <v>0</v>
      </c>
      <c r="L10" s="120">
        <f t="shared" si="4"/>
        <v>0</v>
      </c>
      <c r="M10" s="120">
        <f t="shared" si="4"/>
        <v>0</v>
      </c>
      <c r="N10" s="120">
        <f t="shared" si="4"/>
        <v>0</v>
      </c>
      <c r="O10" s="120">
        <f t="shared" ref="O10:P10" si="5">SUM(O11:O14)</f>
        <v>0</v>
      </c>
      <c r="P10" s="121">
        <f t="shared" si="5"/>
        <v>0</v>
      </c>
      <c r="Q10" s="122">
        <f>SUM(E10:P10)</f>
        <v>1194</v>
      </c>
      <c r="R10" s="123">
        <f>Q10/Q$10</f>
        <v>1</v>
      </c>
      <c r="S10" s="123">
        <f>R10/R$10</f>
        <v>1</v>
      </c>
    </row>
    <row r="11" spans="1:23">
      <c r="C11" s="106"/>
      <c r="D11" s="103" t="s">
        <v>28</v>
      </c>
      <c r="E11" s="53">
        <v>40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5"/>
      <c r="Q11" s="56">
        <f>SUM(E11:P11)</f>
        <v>40</v>
      </c>
      <c r="R11" s="124">
        <f>Q11/Q$10</f>
        <v>3.350083752093802E-2</v>
      </c>
      <c r="S11" s="124">
        <f t="shared" ref="R11:S14" si="6">R11/R$10</f>
        <v>3.350083752093802E-2</v>
      </c>
      <c r="U11" s="54"/>
    </row>
    <row r="12" spans="1:23">
      <c r="C12" s="107"/>
      <c r="D12" s="103" t="s">
        <v>34</v>
      </c>
      <c r="E12" s="53">
        <v>294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5"/>
      <c r="Q12" s="56">
        <f>SUM(E12:P12)</f>
        <v>294</v>
      </c>
      <c r="R12" s="124">
        <f t="shared" si="6"/>
        <v>0.24623115577889448</v>
      </c>
      <c r="S12" s="124">
        <f t="shared" si="6"/>
        <v>0.24623115577889448</v>
      </c>
      <c r="U12" s="54"/>
      <c r="V12" s="55"/>
    </row>
    <row r="13" spans="1:23">
      <c r="C13" s="107"/>
      <c r="D13" s="103" t="s">
        <v>33</v>
      </c>
      <c r="E13" s="53">
        <v>764</v>
      </c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5"/>
      <c r="Q13" s="56">
        <f>SUM(E13:P13)</f>
        <v>764</v>
      </c>
      <c r="R13" s="124">
        <f t="shared" si="6"/>
        <v>0.63986599664991628</v>
      </c>
      <c r="S13" s="124">
        <f t="shared" si="6"/>
        <v>0.63986599664991628</v>
      </c>
      <c r="U13" s="54"/>
      <c r="V13" s="55"/>
    </row>
    <row r="14" spans="1:23">
      <c r="C14" s="108"/>
      <c r="D14" s="104" t="s">
        <v>29</v>
      </c>
      <c r="E14" s="59">
        <v>96</v>
      </c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  <c r="Q14" s="62">
        <f>SUM(E14:P14)</f>
        <v>96</v>
      </c>
      <c r="R14" s="125">
        <f t="shared" si="6"/>
        <v>8.0402010050251257E-2</v>
      </c>
      <c r="S14" s="125">
        <f t="shared" si="6"/>
        <v>8.0402010050251257E-2</v>
      </c>
      <c r="U14" s="145"/>
      <c r="V14" s="55"/>
    </row>
    <row r="15" spans="1:23" s="30" customFormat="1" ht="5.15" customHeight="1">
      <c r="C15" s="115"/>
      <c r="D15" s="116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8"/>
      <c r="S15" s="118"/>
      <c r="U15" s="63"/>
      <c r="V15" s="61"/>
    </row>
    <row r="16" spans="1:23">
      <c r="C16" s="114"/>
      <c r="D16" s="109" t="s">
        <v>116</v>
      </c>
      <c r="E16" s="110">
        <f>E10/E5-1</f>
        <v>-0.14592274678111583</v>
      </c>
      <c r="F16" s="110">
        <f t="shared" ref="F16:N16" si="7">F10/F5-1</f>
        <v>-1</v>
      </c>
      <c r="G16" s="110">
        <f t="shared" si="7"/>
        <v>-1</v>
      </c>
      <c r="H16" s="110">
        <f t="shared" si="7"/>
        <v>-1</v>
      </c>
      <c r="I16" s="110">
        <f t="shared" si="7"/>
        <v>-1</v>
      </c>
      <c r="J16" s="110">
        <f t="shared" si="7"/>
        <v>-1</v>
      </c>
      <c r="K16" s="110">
        <f t="shared" si="7"/>
        <v>-1</v>
      </c>
      <c r="L16" s="110">
        <f t="shared" si="7"/>
        <v>-1</v>
      </c>
      <c r="M16" s="110">
        <f t="shared" si="7"/>
        <v>-1</v>
      </c>
      <c r="N16" s="110">
        <f t="shared" si="7"/>
        <v>-1</v>
      </c>
      <c r="O16" s="110">
        <f t="shared" ref="O16:P16" si="8">O10/O5-1</f>
        <v>-1</v>
      </c>
      <c r="P16" s="111">
        <f t="shared" si="8"/>
        <v>-1</v>
      </c>
      <c r="Q16" s="112"/>
      <c r="R16" s="113"/>
      <c r="S16" s="113"/>
      <c r="U16" s="140"/>
    </row>
    <row r="17" spans="3:20" s="30" customFormat="1" ht="20.25" customHeight="1">
      <c r="C17" s="63"/>
      <c r="D17" s="63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</row>
    <row r="18" spans="3:20">
      <c r="T18" s="66"/>
    </row>
    <row r="19" spans="3:20">
      <c r="T19" s="66"/>
    </row>
    <row r="20" spans="3:20">
      <c r="T20" s="66"/>
    </row>
    <row r="30" spans="3:20" ht="24.65" customHeight="1"/>
    <row r="31" spans="3:20" ht="24.65" customHeight="1"/>
    <row r="32" spans="3:20" ht="5.15" customHeight="1">
      <c r="T32" s="129"/>
    </row>
    <row r="34" spans="4:22" ht="9" customHeight="1"/>
    <row r="35" spans="4:22">
      <c r="V35" s="142"/>
    </row>
    <row r="36" spans="4:22">
      <c r="D36" s="137" t="s">
        <v>112</v>
      </c>
    </row>
    <row r="37" spans="4:22" ht="27.75" customHeight="1">
      <c r="D37" s="134" t="str">
        <f>"YTD"&amp;"("&amp;G1&amp;")"</f>
        <v>YTD(Jan)</v>
      </c>
      <c r="E37" s="135">
        <v>2017</v>
      </c>
      <c r="F37" s="127">
        <v>2018</v>
      </c>
      <c r="G37" s="135" t="s">
        <v>109</v>
      </c>
      <c r="H37" s="143" t="s">
        <v>114</v>
      </c>
      <c r="I37" s="93"/>
      <c r="J37" s="93"/>
      <c r="K37" s="93"/>
      <c r="L37" s="147"/>
      <c r="M37" s="93"/>
      <c r="N37" s="93"/>
      <c r="O37" s="93"/>
      <c r="P37" s="63"/>
    </row>
    <row r="38" spans="4:22">
      <c r="D38" s="94" t="s">
        <v>28</v>
      </c>
      <c r="E38" s="128">
        <f>V6</f>
        <v>32</v>
      </c>
      <c r="F38" s="136">
        <f>Q11</f>
        <v>40</v>
      </c>
      <c r="G38" s="131">
        <f>F38/E38-1</f>
        <v>0.25</v>
      </c>
      <c r="H38" s="141">
        <v>-0.21625344352617082</v>
      </c>
      <c r="I38" s="63"/>
      <c r="J38" s="148"/>
      <c r="K38" s="63"/>
      <c r="L38" s="63"/>
      <c r="M38" s="63"/>
      <c r="N38" s="63"/>
      <c r="O38" s="63"/>
      <c r="P38" s="63"/>
    </row>
    <row r="39" spans="4:22">
      <c r="D39" s="94" t="s">
        <v>34</v>
      </c>
      <c r="E39" s="128">
        <f>V7</f>
        <v>332</v>
      </c>
      <c r="F39" s="136">
        <f>Q12</f>
        <v>294</v>
      </c>
      <c r="G39" s="131">
        <f t="shared" ref="G39:G42" si="9">F39/E39-1</f>
        <v>-0.11445783132530118</v>
      </c>
      <c r="H39" s="141">
        <v>0.10057218309859151</v>
      </c>
      <c r="I39" s="140"/>
      <c r="J39" s="148"/>
    </row>
    <row r="40" spans="4:22">
      <c r="D40" s="94" t="s">
        <v>33</v>
      </c>
      <c r="E40" s="128">
        <f>V8</f>
        <v>868</v>
      </c>
      <c r="F40" s="136">
        <f>Q13</f>
        <v>764</v>
      </c>
      <c r="G40" s="131">
        <f t="shared" si="9"/>
        <v>-0.11981566820276501</v>
      </c>
      <c r="H40" s="141">
        <v>-1.0450025282319197E-2</v>
      </c>
      <c r="I40" s="140"/>
      <c r="J40" s="148"/>
    </row>
    <row r="41" spans="4:22">
      <c r="D41" s="94" t="s">
        <v>29</v>
      </c>
      <c r="E41" s="128">
        <f>V9</f>
        <v>166</v>
      </c>
      <c r="F41" s="136">
        <f>Q14</f>
        <v>96</v>
      </c>
      <c r="G41" s="131">
        <f t="shared" si="9"/>
        <v>-0.42168674698795183</v>
      </c>
      <c r="H41" s="141">
        <v>-0.3235867446393762</v>
      </c>
      <c r="I41" s="140"/>
      <c r="J41" s="148"/>
    </row>
    <row r="42" spans="4:22">
      <c r="D42" s="132" t="s">
        <v>108</v>
      </c>
      <c r="E42" s="133">
        <f>SUM(E38:E41)</f>
        <v>1398</v>
      </c>
      <c r="F42" s="136">
        <f>SUM(F38:F41)</f>
        <v>1194</v>
      </c>
      <c r="G42" s="131">
        <f t="shared" si="9"/>
        <v>-0.14592274678111583</v>
      </c>
      <c r="H42" s="141">
        <v>-3.3196284452565838E-2</v>
      </c>
      <c r="J42" s="148"/>
    </row>
    <row r="43" spans="4:22">
      <c r="J43" s="63"/>
    </row>
  </sheetData>
  <mergeCells count="3">
    <mergeCell ref="C5:D5"/>
    <mergeCell ref="C10:D10"/>
    <mergeCell ref="C4:D4"/>
  </mergeCells>
  <phoneticPr fontId="2" type="noConversion"/>
  <conditionalFormatting sqref="E17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{80E14B44-C71C-446F-9A2A-F547B6AA37BA}</x14:id>
        </ext>
      </extLst>
    </cfRule>
  </conditionalFormatting>
  <conditionalFormatting sqref="E16:P16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G38:G41">
    <cfRule type="cellIs" dxfId="0" priority="2" operator="lessThan">
      <formula>0</formula>
    </cfRule>
  </conditionalFormatting>
  <pageMargins left="0.7" right="0.7" top="0.75" bottom="0.75" header="0.3" footer="0.3"/>
  <pageSetup paperSize="9" scale="69" orientation="landscape" r:id="rId1"/>
  <rowBreaks count="1" manualBreakCount="1">
    <brk id="44" max="19" man="1"/>
  </rowBreaks>
  <ignoredErrors>
    <ignoredError sqref="E42:F42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E14B44-C71C-446F-9A2A-F547B6AA37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'Summary(Chart)'!J10:J10</xm:f>
              <xm:sqref>J10</xm:sqref>
            </x14:sparkline>
            <x14:sparkline>
              <xm:f>'Summary(Chart)'!K10:K10</xm:f>
              <xm:sqref>K10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'Summary(Chart)'!E5:E5</xm:f>
              <xm:sqref>E5</xm:sqref>
            </x14:sparkline>
            <x14:sparkline>
              <xm:f>'Summary(Chart)'!F5:F5</xm:f>
              <xm:sqref>F5</xm:sqref>
            </x14:sparkline>
            <x14:sparkline>
              <xm:f>'Summary(Chart)'!K5:K5</xm:f>
              <xm:sqref>K5</xm:sqref>
            </x14:sparkline>
            <x14:sparkline>
              <xm:f>'Summary(Chart)'!L5:L5</xm:f>
              <xm:sqref>L5</xm:sqref>
            </x14:sparkline>
            <x14:sparkline>
              <xm:f>'Summary(Chart)'!M5:M5</xm:f>
              <xm:sqref>M5</xm:sqref>
            </x14:sparkline>
            <x14:sparkline>
              <xm:f>'Summary(Chart)'!N5:N5</xm:f>
              <xm:sqref>N5</xm:sqref>
            </x14:sparkline>
            <x14:sparkline>
              <xm:f>'Summary(Chart)'!O5:O5</xm:f>
              <xm:sqref>O5</xm:sqref>
            </x14:sparkline>
            <x14:sparkline>
              <xm:f>'Summary(Chart)'!P5:P5</xm:f>
              <xm:sqref>P5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'Summary(Chart)'!I5:I5</xm:f>
              <xm:sqref>I5</xm:sqref>
            </x14:sparkline>
            <x14:sparkline>
              <xm:f>'Summary(Chart)'!J5:J5</xm:f>
              <xm:sqref>J5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'Summary(Chart)'!G5:G5</xm:f>
              <xm:sqref>G5</xm:sqref>
            </x14:sparkline>
            <x14:sparkline>
              <xm:f>'Summary(Chart)'!H5:H5</xm:f>
              <xm:sqref>H5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'Summary(Chart)'!G10:G10</xm:f>
              <xm:sqref>G10</xm:sqref>
            </x14:sparkline>
            <x14:sparkline>
              <xm:f>'Summary(Chart)'!H10:H10</xm:f>
              <xm:sqref>H10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'Summary(Chart)'!I10:I10</xm:f>
              <xm:sqref>I10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'Summary(Chart)'!E10:E10</xm:f>
              <xm:sqref>E10</xm:sqref>
            </x14:sparkline>
            <x14:sparkline>
              <xm:f>'Summary(Chart)'!F10:F10</xm:f>
              <xm:sqref>F10</xm:sqref>
            </x14:sparkline>
            <x14:sparkline>
              <xm:f>'Summary(Chart)'!P10:P10</xm:f>
              <xm:sqref>P10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'Summary(Chart)'!L10:L10</xm:f>
              <xm:sqref>L10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'Summary(Chart)'!M10:M10</xm:f>
              <xm:sqref>M10</xm:sqref>
            </x14:sparkline>
            <x14:sparkline>
              <xm:f>'Summary(Chart)'!N10:N10</xm:f>
              <xm:sqref>N10</xm:sqref>
            </x14:sparkline>
            <x14:sparkline>
              <xm:f>'Summary(Chart)'!O10:O10</xm:f>
              <xm:sqref>O10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7"/>
  <sheetViews>
    <sheetView showGridLines="0" zoomScale="70" zoomScaleNormal="70" workbookViewId="0">
      <selection activeCell="M35" sqref="M35"/>
    </sheetView>
  </sheetViews>
  <sheetFormatPr defaultColWidth="8.6328125" defaultRowHeight="14.5"/>
  <cols>
    <col min="1" max="1" width="5.453125" style="29" customWidth="1"/>
    <col min="2" max="2" width="0.6328125" style="29" customWidth="1"/>
    <col min="3" max="3" width="12.08984375" style="29" customWidth="1"/>
    <col min="4" max="4" width="16.08984375" style="29" customWidth="1"/>
    <col min="5" max="17" width="8.08984375" style="29" customWidth="1"/>
    <col min="18" max="18" width="9.08984375" style="29" customWidth="1"/>
    <col min="19" max="19" width="12.08984375" style="29" customWidth="1"/>
    <col min="20" max="20" width="2.7265625" style="29" customWidth="1"/>
    <col min="21" max="24" width="7.36328125" style="29" customWidth="1"/>
    <col min="25" max="25" width="2" style="29" customWidth="1"/>
    <col min="26" max="26" width="1.453125" style="29" customWidth="1"/>
    <col min="27" max="34" width="7.36328125" style="29" customWidth="1"/>
    <col min="35" max="35" width="17.36328125" style="29" customWidth="1"/>
    <col min="36" max="16384" width="8.6328125" style="29"/>
  </cols>
  <sheetData>
    <row r="1" spans="1:34" ht="21">
      <c r="A1" s="28" t="s">
        <v>106</v>
      </c>
    </row>
    <row r="3" spans="1:34" s="30" customFormat="1" ht="5.15" customHeight="1"/>
    <row r="4" spans="1:34" ht="17.5" customHeight="1">
      <c r="C4" s="31" t="s">
        <v>90</v>
      </c>
      <c r="D4" s="32"/>
      <c r="E4" s="238">
        <v>2017</v>
      </c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40"/>
      <c r="S4" s="31" t="s">
        <v>90</v>
      </c>
      <c r="T4" s="32"/>
      <c r="U4" s="238">
        <v>2017</v>
      </c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40"/>
    </row>
    <row r="5" spans="1:34">
      <c r="C5" s="33"/>
      <c r="D5" s="34"/>
      <c r="E5" s="35" t="s">
        <v>91</v>
      </c>
      <c r="F5" s="36" t="s">
        <v>48</v>
      </c>
      <c r="G5" s="36" t="s">
        <v>49</v>
      </c>
      <c r="H5" s="36" t="s">
        <v>50</v>
      </c>
      <c r="I5" s="36" t="s">
        <v>51</v>
      </c>
      <c r="J5" s="36" t="s">
        <v>52</v>
      </c>
      <c r="K5" s="36" t="s">
        <v>53</v>
      </c>
      <c r="L5" s="36" t="s">
        <v>54</v>
      </c>
      <c r="M5" s="36" t="s">
        <v>55</v>
      </c>
      <c r="N5" s="36" t="s">
        <v>56</v>
      </c>
      <c r="O5" s="36" t="s">
        <v>57</v>
      </c>
      <c r="P5" s="37" t="s">
        <v>58</v>
      </c>
      <c r="Q5" s="90" t="s">
        <v>92</v>
      </c>
      <c r="S5" s="33"/>
      <c r="T5" s="34"/>
      <c r="U5" s="35" t="s">
        <v>91</v>
      </c>
      <c r="V5" s="36" t="s">
        <v>48</v>
      </c>
      <c r="W5" s="36" t="s">
        <v>49</v>
      </c>
      <c r="X5" s="36" t="s">
        <v>50</v>
      </c>
      <c r="Y5" s="36" t="s">
        <v>51</v>
      </c>
      <c r="Z5" s="36"/>
      <c r="AA5" s="36" t="s">
        <v>52</v>
      </c>
      <c r="AB5" s="36" t="s">
        <v>53</v>
      </c>
      <c r="AC5" s="36" t="s">
        <v>54</v>
      </c>
      <c r="AD5" s="36" t="s">
        <v>55</v>
      </c>
      <c r="AE5" s="36" t="s">
        <v>56</v>
      </c>
      <c r="AF5" s="36" t="s">
        <v>57</v>
      </c>
      <c r="AG5" s="37" t="s">
        <v>58</v>
      </c>
      <c r="AH5" s="38" t="s">
        <v>92</v>
      </c>
    </row>
    <row r="6" spans="1:34" ht="15.65" customHeight="1">
      <c r="C6" s="40" t="s">
        <v>93</v>
      </c>
      <c r="D6" s="41"/>
      <c r="E6" s="42">
        <f t="shared" ref="E6:P6" si="0">SUM(E7:E8)</f>
        <v>232</v>
      </c>
      <c r="F6" s="43">
        <f t="shared" si="0"/>
        <v>203</v>
      </c>
      <c r="G6" s="43">
        <f t="shared" si="0"/>
        <v>236</v>
      </c>
      <c r="H6" s="43">
        <f t="shared" si="0"/>
        <v>168</v>
      </c>
      <c r="I6" s="43">
        <f t="shared" si="0"/>
        <v>168</v>
      </c>
      <c r="J6" s="43">
        <f t="shared" si="0"/>
        <v>176</v>
      </c>
      <c r="K6" s="43">
        <f t="shared" si="0"/>
        <v>0</v>
      </c>
      <c r="L6" s="43">
        <f t="shared" si="0"/>
        <v>0</v>
      </c>
      <c r="M6" s="43">
        <f t="shared" si="0"/>
        <v>0</v>
      </c>
      <c r="N6" s="43">
        <f t="shared" si="0"/>
        <v>0</v>
      </c>
      <c r="O6" s="43">
        <f t="shared" si="0"/>
        <v>0</v>
      </c>
      <c r="P6" s="44">
        <f t="shared" si="0"/>
        <v>0</v>
      </c>
      <c r="Q6" s="45">
        <f t="shared" ref="Q6:Q19" si="1">SUM(E6:P6)</f>
        <v>1183</v>
      </c>
      <c r="S6" s="40" t="s">
        <v>93</v>
      </c>
      <c r="T6" s="41"/>
      <c r="U6" s="71">
        <f t="shared" ref="U6:X8" si="2">E6/E$6</f>
        <v>1</v>
      </c>
      <c r="V6" s="72">
        <f t="shared" si="2"/>
        <v>1</v>
      </c>
      <c r="W6" s="72">
        <f t="shared" si="2"/>
        <v>1</v>
      </c>
      <c r="X6" s="72">
        <f t="shared" si="2"/>
        <v>1</v>
      </c>
      <c r="Y6" s="72">
        <f>I6/I$6</f>
        <v>1</v>
      </c>
      <c r="Z6" s="72"/>
      <c r="AA6" s="72">
        <f t="shared" ref="AA6:AH8" si="3">J6/J$6</f>
        <v>1</v>
      </c>
      <c r="AB6" s="72" t="e">
        <f t="shared" si="3"/>
        <v>#DIV/0!</v>
      </c>
      <c r="AC6" s="72" t="e">
        <f t="shared" si="3"/>
        <v>#DIV/0!</v>
      </c>
      <c r="AD6" s="72" t="e">
        <f t="shared" si="3"/>
        <v>#DIV/0!</v>
      </c>
      <c r="AE6" s="72" t="e">
        <f t="shared" si="3"/>
        <v>#DIV/0!</v>
      </c>
      <c r="AF6" s="72" t="e">
        <f t="shared" si="3"/>
        <v>#DIV/0!</v>
      </c>
      <c r="AG6" s="73" t="e">
        <f t="shared" si="3"/>
        <v>#DIV/0!</v>
      </c>
      <c r="AH6" s="74">
        <f t="shared" si="3"/>
        <v>1</v>
      </c>
    </row>
    <row r="7" spans="1:34" ht="15.65" customHeight="1">
      <c r="C7" s="46"/>
      <c r="D7" s="47" t="s">
        <v>98</v>
      </c>
      <c r="E7" s="48">
        <f>Report!C13</f>
        <v>23</v>
      </c>
      <c r="F7" s="49">
        <f>Report!D13</f>
        <v>51</v>
      </c>
      <c r="G7" s="49">
        <f>Report!E13</f>
        <v>57</v>
      </c>
      <c r="H7" s="49">
        <f>Report!F13</f>
        <v>45</v>
      </c>
      <c r="I7" s="49">
        <f>Report!G13</f>
        <v>42</v>
      </c>
      <c r="J7" s="49"/>
      <c r="K7" s="49"/>
      <c r="L7" s="49"/>
      <c r="M7" s="49"/>
      <c r="N7" s="49"/>
      <c r="O7" s="49"/>
      <c r="P7" s="50"/>
      <c r="Q7" s="51">
        <f t="shared" si="1"/>
        <v>218</v>
      </c>
      <c r="S7" s="46"/>
      <c r="T7" s="47" t="s">
        <v>98</v>
      </c>
      <c r="U7" s="75">
        <f t="shared" si="2"/>
        <v>9.9137931034482762E-2</v>
      </c>
      <c r="V7" s="76">
        <f t="shared" si="2"/>
        <v>0.25123152709359609</v>
      </c>
      <c r="W7" s="76">
        <f t="shared" si="2"/>
        <v>0.24152542372881355</v>
      </c>
      <c r="X7" s="76">
        <f t="shared" si="2"/>
        <v>0.26785714285714285</v>
      </c>
      <c r="Y7" s="76">
        <f>I7/I$6</f>
        <v>0.25</v>
      </c>
      <c r="Z7" s="76"/>
      <c r="AA7" s="76">
        <f t="shared" si="3"/>
        <v>0</v>
      </c>
      <c r="AB7" s="76" t="e">
        <f t="shared" si="3"/>
        <v>#DIV/0!</v>
      </c>
      <c r="AC7" s="76" t="e">
        <f t="shared" si="3"/>
        <v>#DIV/0!</v>
      </c>
      <c r="AD7" s="76" t="e">
        <f t="shared" si="3"/>
        <v>#DIV/0!</v>
      </c>
      <c r="AE7" s="76" t="e">
        <f t="shared" si="3"/>
        <v>#DIV/0!</v>
      </c>
      <c r="AF7" s="76" t="e">
        <f t="shared" si="3"/>
        <v>#DIV/0!</v>
      </c>
      <c r="AG7" s="77" t="e">
        <f t="shared" si="3"/>
        <v>#DIV/0!</v>
      </c>
      <c r="AH7" s="78">
        <f t="shared" si="3"/>
        <v>0.18427726120033813</v>
      </c>
    </row>
    <row r="8" spans="1:34" ht="15.65" customHeight="1">
      <c r="C8" s="46"/>
      <c r="D8" s="52" t="s">
        <v>99</v>
      </c>
      <c r="E8" s="69">
        <v>209</v>
      </c>
      <c r="F8" s="70">
        <v>152</v>
      </c>
      <c r="G8" s="70">
        <v>179</v>
      </c>
      <c r="H8" s="70">
        <v>123</v>
      </c>
      <c r="I8" s="70">
        <v>126</v>
      </c>
      <c r="J8" s="70">
        <v>176</v>
      </c>
      <c r="K8" s="54"/>
      <c r="L8" s="54"/>
      <c r="M8" s="54"/>
      <c r="N8" s="54"/>
      <c r="O8" s="54"/>
      <c r="P8" s="55"/>
      <c r="Q8" s="56">
        <f t="shared" si="1"/>
        <v>965</v>
      </c>
      <c r="S8" s="46"/>
      <c r="T8" s="52" t="s">
        <v>99</v>
      </c>
      <c r="U8" s="79">
        <f t="shared" si="2"/>
        <v>0.90086206896551724</v>
      </c>
      <c r="V8" s="80">
        <f t="shared" si="2"/>
        <v>0.74876847290640391</v>
      </c>
      <c r="W8" s="80">
        <f t="shared" si="2"/>
        <v>0.75847457627118642</v>
      </c>
      <c r="X8" s="80">
        <f t="shared" si="2"/>
        <v>0.7321428571428571</v>
      </c>
      <c r="Y8" s="80">
        <f>I8/I$6</f>
        <v>0.75</v>
      </c>
      <c r="Z8" s="80"/>
      <c r="AA8" s="80">
        <f t="shared" si="3"/>
        <v>1</v>
      </c>
      <c r="AB8" s="81" t="e">
        <f t="shared" si="3"/>
        <v>#DIV/0!</v>
      </c>
      <c r="AC8" s="81" t="e">
        <f t="shared" si="3"/>
        <v>#DIV/0!</v>
      </c>
      <c r="AD8" s="81" t="e">
        <f t="shared" si="3"/>
        <v>#DIV/0!</v>
      </c>
      <c r="AE8" s="81" t="e">
        <f t="shared" si="3"/>
        <v>#DIV/0!</v>
      </c>
      <c r="AF8" s="81" t="e">
        <f t="shared" si="3"/>
        <v>#DIV/0!</v>
      </c>
      <c r="AG8" s="82" t="e">
        <f t="shared" si="3"/>
        <v>#DIV/0!</v>
      </c>
      <c r="AH8" s="83">
        <f t="shared" si="3"/>
        <v>0.81572273879966184</v>
      </c>
    </row>
    <row r="9" spans="1:34" ht="15.65" customHeight="1">
      <c r="C9" s="40" t="s">
        <v>96</v>
      </c>
      <c r="D9" s="41"/>
      <c r="E9" s="42">
        <f t="shared" ref="E9:P9" si="4">SUM(E10:E11)</f>
        <v>324</v>
      </c>
      <c r="F9" s="43">
        <f t="shared" si="4"/>
        <v>378</v>
      </c>
      <c r="G9" s="43">
        <f t="shared" si="4"/>
        <v>439</v>
      </c>
      <c r="H9" s="43">
        <f t="shared" si="4"/>
        <v>440</v>
      </c>
      <c r="I9" s="43">
        <f t="shared" si="4"/>
        <v>380</v>
      </c>
      <c r="J9" s="43">
        <f t="shared" si="4"/>
        <v>156</v>
      </c>
      <c r="K9" s="43">
        <f t="shared" si="4"/>
        <v>0</v>
      </c>
      <c r="L9" s="43">
        <f t="shared" si="4"/>
        <v>0</v>
      </c>
      <c r="M9" s="43">
        <f t="shared" si="4"/>
        <v>0</v>
      </c>
      <c r="N9" s="43">
        <f t="shared" si="4"/>
        <v>0</v>
      </c>
      <c r="O9" s="43">
        <f t="shared" si="4"/>
        <v>0</v>
      </c>
      <c r="P9" s="44">
        <f t="shared" si="4"/>
        <v>0</v>
      </c>
      <c r="Q9" s="45">
        <f t="shared" ref="Q9" si="5">SUM(E9:P9)</f>
        <v>2117</v>
      </c>
      <c r="S9" s="40" t="s">
        <v>96</v>
      </c>
      <c r="T9" s="41"/>
      <c r="U9" s="71">
        <f t="shared" ref="U9:X11" si="6">E9/E$9</f>
        <v>1</v>
      </c>
      <c r="V9" s="72">
        <f t="shared" si="6"/>
        <v>1</v>
      </c>
      <c r="W9" s="72">
        <f t="shared" si="6"/>
        <v>1</v>
      </c>
      <c r="X9" s="72">
        <f t="shared" si="6"/>
        <v>1</v>
      </c>
      <c r="Y9" s="72">
        <f>I9/I$9</f>
        <v>1</v>
      </c>
      <c r="Z9" s="72"/>
      <c r="AA9" s="72">
        <f t="shared" ref="AA9:AH11" si="7">J9/J$9</f>
        <v>1</v>
      </c>
      <c r="AB9" s="72" t="e">
        <f t="shared" si="7"/>
        <v>#DIV/0!</v>
      </c>
      <c r="AC9" s="72" t="e">
        <f t="shared" si="7"/>
        <v>#DIV/0!</v>
      </c>
      <c r="AD9" s="72" t="e">
        <f t="shared" si="7"/>
        <v>#DIV/0!</v>
      </c>
      <c r="AE9" s="72" t="e">
        <f t="shared" si="7"/>
        <v>#DIV/0!</v>
      </c>
      <c r="AF9" s="72" t="e">
        <f t="shared" si="7"/>
        <v>#DIV/0!</v>
      </c>
      <c r="AG9" s="73" t="e">
        <f t="shared" si="7"/>
        <v>#DIV/0!</v>
      </c>
      <c r="AH9" s="74">
        <f t="shared" si="7"/>
        <v>1</v>
      </c>
    </row>
    <row r="10" spans="1:34" ht="15.65" customHeight="1">
      <c r="C10" s="46"/>
      <c r="D10" s="47" t="s">
        <v>98</v>
      </c>
      <c r="E10" s="48">
        <f>Report!C20</f>
        <v>201</v>
      </c>
      <c r="F10" s="49">
        <f>Report!D20</f>
        <v>262</v>
      </c>
      <c r="G10" s="49">
        <f>Report!E20</f>
        <v>304</v>
      </c>
      <c r="H10" s="49">
        <f>Report!F20</f>
        <v>301</v>
      </c>
      <c r="I10" s="49">
        <f>Report!G20</f>
        <v>263</v>
      </c>
      <c r="J10" s="49"/>
      <c r="K10" s="49"/>
      <c r="L10" s="49"/>
      <c r="M10" s="49"/>
      <c r="N10" s="49"/>
      <c r="O10" s="49"/>
      <c r="P10" s="50"/>
      <c r="Q10" s="51">
        <f t="shared" ref="Q10:Q12" si="8">SUM(E10:P10)</f>
        <v>1331</v>
      </c>
      <c r="S10" s="46"/>
      <c r="T10" s="47" t="s">
        <v>98</v>
      </c>
      <c r="U10" s="75">
        <f t="shared" si="6"/>
        <v>0.62037037037037035</v>
      </c>
      <c r="V10" s="76">
        <f t="shared" si="6"/>
        <v>0.69312169312169314</v>
      </c>
      <c r="W10" s="76">
        <f t="shared" si="6"/>
        <v>0.69248291571753984</v>
      </c>
      <c r="X10" s="76">
        <f t="shared" si="6"/>
        <v>0.68409090909090908</v>
      </c>
      <c r="Y10" s="76">
        <f>I10/I$9</f>
        <v>0.69210526315789478</v>
      </c>
      <c r="Z10" s="76"/>
      <c r="AA10" s="76">
        <f t="shared" si="7"/>
        <v>0</v>
      </c>
      <c r="AB10" s="76" t="e">
        <f t="shared" si="7"/>
        <v>#DIV/0!</v>
      </c>
      <c r="AC10" s="76" t="e">
        <f t="shared" si="7"/>
        <v>#DIV/0!</v>
      </c>
      <c r="AD10" s="76" t="e">
        <f t="shared" si="7"/>
        <v>#DIV/0!</v>
      </c>
      <c r="AE10" s="76" t="e">
        <f t="shared" si="7"/>
        <v>#DIV/0!</v>
      </c>
      <c r="AF10" s="76" t="e">
        <f t="shared" si="7"/>
        <v>#DIV/0!</v>
      </c>
      <c r="AG10" s="77" t="e">
        <f t="shared" si="7"/>
        <v>#DIV/0!</v>
      </c>
      <c r="AH10" s="78">
        <f t="shared" si="7"/>
        <v>0.62871988663202649</v>
      </c>
    </row>
    <row r="11" spans="1:34" ht="15.65" customHeight="1">
      <c r="C11" s="46"/>
      <c r="D11" s="52" t="s">
        <v>99</v>
      </c>
      <c r="E11" s="69">
        <v>123</v>
      </c>
      <c r="F11" s="70">
        <v>116</v>
      </c>
      <c r="G11" s="70">
        <v>135</v>
      </c>
      <c r="H11" s="70">
        <v>139</v>
      </c>
      <c r="I11" s="70">
        <v>117</v>
      </c>
      <c r="J11" s="70">
        <v>156</v>
      </c>
      <c r="K11" s="54"/>
      <c r="L11" s="54"/>
      <c r="M11" s="54"/>
      <c r="N11" s="54"/>
      <c r="O11" s="54"/>
      <c r="P11" s="55"/>
      <c r="Q11" s="56">
        <f t="shared" si="8"/>
        <v>786</v>
      </c>
      <c r="S11" s="46"/>
      <c r="T11" s="52" t="s">
        <v>99</v>
      </c>
      <c r="U11" s="79">
        <f t="shared" si="6"/>
        <v>0.37962962962962965</v>
      </c>
      <c r="V11" s="80">
        <f t="shared" si="6"/>
        <v>0.30687830687830686</v>
      </c>
      <c r="W11" s="80">
        <f t="shared" si="6"/>
        <v>0.30751708428246016</v>
      </c>
      <c r="X11" s="80">
        <f t="shared" si="6"/>
        <v>0.31590909090909092</v>
      </c>
      <c r="Y11" s="80">
        <f>I11/I$9</f>
        <v>0.30789473684210528</v>
      </c>
      <c r="Z11" s="80"/>
      <c r="AA11" s="80">
        <f t="shared" si="7"/>
        <v>1</v>
      </c>
      <c r="AB11" s="81" t="e">
        <f t="shared" si="7"/>
        <v>#DIV/0!</v>
      </c>
      <c r="AC11" s="81" t="e">
        <f t="shared" si="7"/>
        <v>#DIV/0!</v>
      </c>
      <c r="AD11" s="81" t="e">
        <f t="shared" si="7"/>
        <v>#DIV/0!</v>
      </c>
      <c r="AE11" s="81" t="e">
        <f t="shared" si="7"/>
        <v>#DIV/0!</v>
      </c>
      <c r="AF11" s="81" t="e">
        <f t="shared" si="7"/>
        <v>#DIV/0!</v>
      </c>
      <c r="AG11" s="82" t="e">
        <f t="shared" si="7"/>
        <v>#DIV/0!</v>
      </c>
      <c r="AH11" s="83">
        <f t="shared" si="7"/>
        <v>0.37128011336797356</v>
      </c>
    </row>
    <row r="12" spans="1:34" ht="15.65" customHeight="1">
      <c r="C12" s="40" t="s">
        <v>97</v>
      </c>
      <c r="D12" s="41"/>
      <c r="E12" s="42">
        <f t="shared" ref="E12:P12" si="9">SUM(E13:E14)</f>
        <v>677</v>
      </c>
      <c r="F12" s="43">
        <f t="shared" si="9"/>
        <v>661</v>
      </c>
      <c r="G12" s="43">
        <f t="shared" si="9"/>
        <v>715</v>
      </c>
      <c r="H12" s="43">
        <f t="shared" si="9"/>
        <v>877</v>
      </c>
      <c r="I12" s="43">
        <f t="shared" si="9"/>
        <v>784</v>
      </c>
      <c r="J12" s="43">
        <f t="shared" si="9"/>
        <v>78</v>
      </c>
      <c r="K12" s="43">
        <f t="shared" si="9"/>
        <v>0</v>
      </c>
      <c r="L12" s="43">
        <f t="shared" si="9"/>
        <v>0</v>
      </c>
      <c r="M12" s="43">
        <f t="shared" si="9"/>
        <v>0</v>
      </c>
      <c r="N12" s="43">
        <f t="shared" si="9"/>
        <v>0</v>
      </c>
      <c r="O12" s="43">
        <f t="shared" si="9"/>
        <v>0</v>
      </c>
      <c r="P12" s="44">
        <f t="shared" si="9"/>
        <v>0</v>
      </c>
      <c r="Q12" s="45">
        <f t="shared" si="8"/>
        <v>3792</v>
      </c>
      <c r="S12" s="40" t="s">
        <v>97</v>
      </c>
      <c r="T12" s="41"/>
      <c r="U12" s="71">
        <f t="shared" ref="U12:X12" si="10">E12/E$12</f>
        <v>1</v>
      </c>
      <c r="V12" s="71">
        <f t="shared" si="10"/>
        <v>1</v>
      </c>
      <c r="W12" s="71">
        <f t="shared" si="10"/>
        <v>1</v>
      </c>
      <c r="X12" s="71">
        <f t="shared" si="10"/>
        <v>1</v>
      </c>
      <c r="Y12" s="71">
        <f>I12/I$12</f>
        <v>1</v>
      </c>
      <c r="Z12" s="71"/>
      <c r="AA12" s="71">
        <f t="shared" ref="AA12:AH14" si="11">J12/J$12</f>
        <v>1</v>
      </c>
      <c r="AB12" s="71" t="e">
        <f t="shared" si="11"/>
        <v>#DIV/0!</v>
      </c>
      <c r="AC12" s="71" t="e">
        <f t="shared" si="11"/>
        <v>#DIV/0!</v>
      </c>
      <c r="AD12" s="71" t="e">
        <f t="shared" si="11"/>
        <v>#DIV/0!</v>
      </c>
      <c r="AE12" s="71" t="e">
        <f t="shared" si="11"/>
        <v>#DIV/0!</v>
      </c>
      <c r="AF12" s="71" t="e">
        <f t="shared" si="11"/>
        <v>#DIV/0!</v>
      </c>
      <c r="AG12" s="71" t="e">
        <f t="shared" si="11"/>
        <v>#DIV/0!</v>
      </c>
      <c r="AH12" s="71">
        <f t="shared" si="11"/>
        <v>1</v>
      </c>
    </row>
    <row r="13" spans="1:34" ht="15.65" customHeight="1">
      <c r="C13" s="46"/>
      <c r="D13" s="47" t="s">
        <v>98</v>
      </c>
      <c r="E13" s="48">
        <f>Report!C27</f>
        <v>581</v>
      </c>
      <c r="F13" s="49">
        <f>Report!D27</f>
        <v>610</v>
      </c>
      <c r="G13" s="49">
        <f>Report!E27</f>
        <v>647</v>
      </c>
      <c r="H13" s="49">
        <f>Report!F27</f>
        <v>804</v>
      </c>
      <c r="I13" s="49">
        <f>Report!G27</f>
        <v>709</v>
      </c>
      <c r="J13" s="49"/>
      <c r="K13" s="49"/>
      <c r="L13" s="49"/>
      <c r="M13" s="49"/>
      <c r="N13" s="49"/>
      <c r="O13" s="49"/>
      <c r="P13" s="50"/>
      <c r="Q13" s="51">
        <f t="shared" si="1"/>
        <v>3351</v>
      </c>
      <c r="S13" s="46"/>
      <c r="T13" s="47" t="s">
        <v>98</v>
      </c>
      <c r="U13" s="71">
        <f t="shared" ref="U13:X13" si="12">E13/E$12</f>
        <v>0.85819793205317574</v>
      </c>
      <c r="V13" s="71">
        <f t="shared" si="12"/>
        <v>0.9228441754916793</v>
      </c>
      <c r="W13" s="71">
        <f t="shared" si="12"/>
        <v>0.90489510489510494</v>
      </c>
      <c r="X13" s="71">
        <f t="shared" si="12"/>
        <v>0.91676168757126564</v>
      </c>
      <c r="Y13" s="71">
        <f>I13/I$12</f>
        <v>0.90433673469387754</v>
      </c>
      <c r="Z13" s="71"/>
      <c r="AA13" s="71">
        <f t="shared" si="11"/>
        <v>0</v>
      </c>
      <c r="AB13" s="71" t="e">
        <f t="shared" si="11"/>
        <v>#DIV/0!</v>
      </c>
      <c r="AC13" s="71" t="e">
        <f t="shared" si="11"/>
        <v>#DIV/0!</v>
      </c>
      <c r="AD13" s="71" t="e">
        <f t="shared" si="11"/>
        <v>#DIV/0!</v>
      </c>
      <c r="AE13" s="71" t="e">
        <f t="shared" si="11"/>
        <v>#DIV/0!</v>
      </c>
      <c r="AF13" s="71" t="e">
        <f t="shared" si="11"/>
        <v>#DIV/0!</v>
      </c>
      <c r="AG13" s="71" t="e">
        <f t="shared" si="11"/>
        <v>#DIV/0!</v>
      </c>
      <c r="AH13" s="71">
        <f t="shared" si="11"/>
        <v>0.88370253164556967</v>
      </c>
    </row>
    <row r="14" spans="1:34" ht="15.65" customHeight="1">
      <c r="C14" s="46"/>
      <c r="D14" s="52" t="s">
        <v>99</v>
      </c>
      <c r="E14" s="69">
        <v>96</v>
      </c>
      <c r="F14" s="70">
        <v>51</v>
      </c>
      <c r="G14" s="70">
        <v>68</v>
      </c>
      <c r="H14" s="70">
        <v>73</v>
      </c>
      <c r="I14" s="70">
        <v>75</v>
      </c>
      <c r="J14" s="70">
        <v>78</v>
      </c>
      <c r="K14" s="54"/>
      <c r="L14" s="54"/>
      <c r="M14" s="54"/>
      <c r="N14" s="54"/>
      <c r="O14" s="54"/>
      <c r="P14" s="55"/>
      <c r="Q14" s="56">
        <f t="shared" si="1"/>
        <v>441</v>
      </c>
      <c r="S14" s="46"/>
      <c r="T14" s="52" t="s">
        <v>99</v>
      </c>
      <c r="U14" s="71">
        <f t="shared" ref="U14:X14" si="13">E14/E$12</f>
        <v>0.14180206794682423</v>
      </c>
      <c r="V14" s="71">
        <f t="shared" si="13"/>
        <v>7.7155824508320731E-2</v>
      </c>
      <c r="W14" s="71">
        <f t="shared" si="13"/>
        <v>9.5104895104895101E-2</v>
      </c>
      <c r="X14" s="71">
        <f t="shared" si="13"/>
        <v>8.3238312428734321E-2</v>
      </c>
      <c r="Y14" s="71">
        <f>I14/I$12</f>
        <v>9.5663265306122444E-2</v>
      </c>
      <c r="Z14" s="71"/>
      <c r="AA14" s="71">
        <f t="shared" si="11"/>
        <v>1</v>
      </c>
      <c r="AB14" s="71" t="e">
        <f t="shared" si="11"/>
        <v>#DIV/0!</v>
      </c>
      <c r="AC14" s="71" t="e">
        <f t="shared" si="11"/>
        <v>#DIV/0!</v>
      </c>
      <c r="AD14" s="71" t="e">
        <f t="shared" si="11"/>
        <v>#DIV/0!</v>
      </c>
      <c r="AE14" s="71" t="e">
        <f t="shared" si="11"/>
        <v>#DIV/0!</v>
      </c>
      <c r="AF14" s="71" t="e">
        <f t="shared" si="11"/>
        <v>#DIV/0!</v>
      </c>
      <c r="AG14" s="71" t="e">
        <f t="shared" si="11"/>
        <v>#DIV/0!</v>
      </c>
      <c r="AH14" s="71">
        <f t="shared" si="11"/>
        <v>0.11629746835443038</v>
      </c>
    </row>
    <row r="15" spans="1:34" ht="15.65" hidden="1" customHeight="1">
      <c r="C15" s="57"/>
      <c r="D15" s="58" t="s">
        <v>95</v>
      </c>
      <c r="E15" s="59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  <c r="Q15" s="62">
        <f t="shared" si="1"/>
        <v>0</v>
      </c>
      <c r="S15" s="57"/>
      <c r="T15" s="58" t="s">
        <v>95</v>
      </c>
      <c r="U15" s="59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1"/>
      <c r="AH15" s="62">
        <f>SUM(U15:AG15)</f>
        <v>0</v>
      </c>
    </row>
    <row r="16" spans="1:34" ht="15.65" customHeight="1">
      <c r="C16" s="40" t="s">
        <v>100</v>
      </c>
      <c r="D16" s="41"/>
      <c r="E16" s="42">
        <f t="shared" ref="E16:P16" si="14">SUM(E17:E18)</f>
        <v>119</v>
      </c>
      <c r="F16" s="43">
        <f t="shared" si="14"/>
        <v>148</v>
      </c>
      <c r="G16" s="43">
        <f t="shared" si="14"/>
        <v>152</v>
      </c>
      <c r="H16" s="43">
        <f t="shared" si="14"/>
        <v>112</v>
      </c>
      <c r="I16" s="43">
        <f t="shared" si="14"/>
        <v>108</v>
      </c>
      <c r="J16" s="43">
        <f t="shared" si="14"/>
        <v>0</v>
      </c>
      <c r="K16" s="43">
        <f t="shared" si="14"/>
        <v>0</v>
      </c>
      <c r="L16" s="43">
        <f t="shared" si="14"/>
        <v>0</v>
      </c>
      <c r="M16" s="43">
        <f t="shared" si="14"/>
        <v>0</v>
      </c>
      <c r="N16" s="43">
        <f t="shared" si="14"/>
        <v>0</v>
      </c>
      <c r="O16" s="43">
        <f t="shared" si="14"/>
        <v>0</v>
      </c>
      <c r="P16" s="44">
        <f t="shared" si="14"/>
        <v>0</v>
      </c>
      <c r="Q16" s="45">
        <f t="shared" ref="Q16" si="15">SUM(E16:P16)</f>
        <v>639</v>
      </c>
      <c r="S16" s="40" t="s">
        <v>100</v>
      </c>
      <c r="T16" s="41"/>
      <c r="U16" s="71">
        <f t="shared" ref="U16:X16" si="16">E97/E$16</f>
        <v>0</v>
      </c>
      <c r="V16" s="72">
        <f t="shared" si="16"/>
        <v>0</v>
      </c>
      <c r="W16" s="72">
        <f t="shared" si="16"/>
        <v>0</v>
      </c>
      <c r="X16" s="72">
        <f t="shared" si="16"/>
        <v>0</v>
      </c>
      <c r="Y16" s="72">
        <f>I97/I$16</f>
        <v>0</v>
      </c>
      <c r="Z16" s="72"/>
      <c r="AA16" s="72" t="e">
        <f t="shared" ref="AA16:AH16" si="17">J97/J$16</f>
        <v>#DIV/0!</v>
      </c>
      <c r="AB16" s="72" t="e">
        <f t="shared" si="17"/>
        <v>#DIV/0!</v>
      </c>
      <c r="AC16" s="72" t="e">
        <f t="shared" si="17"/>
        <v>#DIV/0!</v>
      </c>
      <c r="AD16" s="72" t="e">
        <f t="shared" si="17"/>
        <v>#DIV/0!</v>
      </c>
      <c r="AE16" s="72" t="e">
        <f t="shared" si="17"/>
        <v>#DIV/0!</v>
      </c>
      <c r="AF16" s="72" t="e">
        <f t="shared" si="17"/>
        <v>#DIV/0!</v>
      </c>
      <c r="AG16" s="73" t="e">
        <f t="shared" si="17"/>
        <v>#DIV/0!</v>
      </c>
      <c r="AH16" s="74">
        <f t="shared" si="17"/>
        <v>0</v>
      </c>
    </row>
    <row r="17" spans="1:39" ht="15.65" customHeight="1">
      <c r="C17" s="46"/>
      <c r="D17" s="47" t="s">
        <v>98</v>
      </c>
      <c r="E17" s="48">
        <f>Report!C34</f>
        <v>119</v>
      </c>
      <c r="F17" s="49">
        <f>Report!D34</f>
        <v>148</v>
      </c>
      <c r="G17" s="49">
        <f>Report!E34</f>
        <v>152</v>
      </c>
      <c r="H17" s="49">
        <f>Report!F34</f>
        <v>112</v>
      </c>
      <c r="I17" s="49">
        <f>Report!G34</f>
        <v>108</v>
      </c>
      <c r="J17" s="49"/>
      <c r="K17" s="49"/>
      <c r="L17" s="49"/>
      <c r="M17" s="49"/>
      <c r="N17" s="49"/>
      <c r="O17" s="49"/>
      <c r="P17" s="50"/>
      <c r="Q17" s="51">
        <f t="shared" si="1"/>
        <v>639</v>
      </c>
      <c r="S17" s="46"/>
      <c r="T17" s="47" t="s">
        <v>98</v>
      </c>
      <c r="U17" s="75">
        <f t="shared" ref="U17:X18" si="18">E17/E$16</f>
        <v>1</v>
      </c>
      <c r="V17" s="76">
        <f t="shared" si="18"/>
        <v>1</v>
      </c>
      <c r="W17" s="76">
        <f t="shared" si="18"/>
        <v>1</v>
      </c>
      <c r="X17" s="76">
        <f t="shared" si="18"/>
        <v>1</v>
      </c>
      <c r="Y17" s="76">
        <f>I17/I$16</f>
        <v>1</v>
      </c>
      <c r="Z17" s="76"/>
      <c r="AA17" s="76" t="e">
        <f t="shared" ref="AA17:AH18" si="19">J17/J$16</f>
        <v>#DIV/0!</v>
      </c>
      <c r="AB17" s="76" t="e">
        <f t="shared" si="19"/>
        <v>#DIV/0!</v>
      </c>
      <c r="AC17" s="76" t="e">
        <f t="shared" si="19"/>
        <v>#DIV/0!</v>
      </c>
      <c r="AD17" s="76" t="e">
        <f t="shared" si="19"/>
        <v>#DIV/0!</v>
      </c>
      <c r="AE17" s="76" t="e">
        <f t="shared" si="19"/>
        <v>#DIV/0!</v>
      </c>
      <c r="AF17" s="76" t="e">
        <f t="shared" si="19"/>
        <v>#DIV/0!</v>
      </c>
      <c r="AG17" s="77" t="e">
        <f t="shared" si="19"/>
        <v>#DIV/0!</v>
      </c>
      <c r="AH17" s="78">
        <f t="shared" si="19"/>
        <v>1</v>
      </c>
    </row>
    <row r="18" spans="1:39" ht="15.65" customHeight="1">
      <c r="C18" s="57"/>
      <c r="D18" s="58" t="s">
        <v>99</v>
      </c>
      <c r="E18" s="59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  <c r="Q18" s="62"/>
      <c r="S18" s="57"/>
      <c r="T18" s="58" t="s">
        <v>99</v>
      </c>
      <c r="U18" s="84">
        <f t="shared" si="18"/>
        <v>0</v>
      </c>
      <c r="V18" s="85">
        <f t="shared" si="18"/>
        <v>0</v>
      </c>
      <c r="W18" s="85">
        <f t="shared" si="18"/>
        <v>0</v>
      </c>
      <c r="X18" s="85">
        <f t="shared" si="18"/>
        <v>0</v>
      </c>
      <c r="Y18" s="85">
        <f>I18/I$16</f>
        <v>0</v>
      </c>
      <c r="Z18" s="85"/>
      <c r="AA18" s="85" t="e">
        <f t="shared" si="19"/>
        <v>#DIV/0!</v>
      </c>
      <c r="AB18" s="86" t="e">
        <f t="shared" si="19"/>
        <v>#DIV/0!</v>
      </c>
      <c r="AC18" s="86" t="e">
        <f t="shared" si="19"/>
        <v>#DIV/0!</v>
      </c>
      <c r="AD18" s="86" t="e">
        <f t="shared" si="19"/>
        <v>#DIV/0!</v>
      </c>
      <c r="AE18" s="86" t="e">
        <f t="shared" si="19"/>
        <v>#DIV/0!</v>
      </c>
      <c r="AF18" s="86" t="e">
        <f t="shared" si="19"/>
        <v>#DIV/0!</v>
      </c>
      <c r="AG18" s="87" t="e">
        <f t="shared" si="19"/>
        <v>#DIV/0!</v>
      </c>
      <c r="AH18" s="88">
        <f t="shared" si="19"/>
        <v>0</v>
      </c>
    </row>
    <row r="19" spans="1:39" ht="15.65" hidden="1" customHeight="1">
      <c r="C19" s="46"/>
      <c r="D19" s="52" t="s">
        <v>94</v>
      </c>
      <c r="E19" s="53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5"/>
      <c r="Q19" s="56">
        <f t="shared" si="1"/>
        <v>0</v>
      </c>
      <c r="S19" s="46"/>
      <c r="T19" s="52" t="s">
        <v>94</v>
      </c>
      <c r="U19" s="53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5"/>
      <c r="AH19" s="56">
        <f t="shared" ref="AH19" si="20">SUM(U19:AG19)</f>
        <v>0</v>
      </c>
    </row>
    <row r="20" spans="1:39" s="30" customFormat="1">
      <c r="C20" s="63"/>
      <c r="D20" s="63"/>
      <c r="E20" s="64"/>
      <c r="F20" s="64"/>
      <c r="G20" s="64"/>
      <c r="H20" s="64"/>
      <c r="I20" s="65"/>
      <c r="J20" s="65"/>
      <c r="K20" s="65"/>
      <c r="L20" s="65"/>
      <c r="M20" s="65"/>
      <c r="N20" s="65"/>
      <c r="O20" s="65"/>
      <c r="P20" s="65"/>
      <c r="Q20" s="65"/>
      <c r="S20" s="63"/>
      <c r="T20" s="63"/>
      <c r="U20" s="64"/>
      <c r="V20" s="64"/>
      <c r="W20" s="64"/>
      <c r="X20" s="64"/>
      <c r="Y20" s="65"/>
      <c r="Z20" s="65"/>
      <c r="AA20" s="65"/>
      <c r="AB20" s="65"/>
      <c r="AC20" s="65"/>
      <c r="AD20" s="65"/>
      <c r="AE20" s="65"/>
      <c r="AF20" s="65"/>
      <c r="AG20" s="65"/>
      <c r="AH20" s="65"/>
    </row>
    <row r="21" spans="1:39" s="30" customFormat="1" ht="14.5" customHeight="1">
      <c r="C21" s="63"/>
      <c r="D21" s="63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S21" s="63"/>
      <c r="T21" s="63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</row>
    <row r="22" spans="1:39" s="30" customFormat="1">
      <c r="C22" s="63"/>
      <c r="D22" s="63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S22" s="63"/>
      <c r="T22" s="63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J22" s="66"/>
      <c r="AK22" s="66"/>
      <c r="AL22" s="66"/>
      <c r="AM22" s="66"/>
    </row>
    <row r="23" spans="1:39" s="30" customFormat="1" ht="18.5">
      <c r="A23" s="91"/>
      <c r="C23" s="68" t="s">
        <v>101</v>
      </c>
      <c r="D23" s="63"/>
      <c r="E23" s="67"/>
      <c r="F23" s="67"/>
      <c r="G23" s="67"/>
      <c r="H23" s="67"/>
      <c r="I23" s="67"/>
      <c r="J23" s="68"/>
      <c r="K23" s="67"/>
      <c r="L23" s="67"/>
      <c r="M23" s="68"/>
      <c r="N23" s="68" t="s">
        <v>102</v>
      </c>
      <c r="O23" s="67"/>
      <c r="P23" s="67"/>
      <c r="Q23" s="67"/>
      <c r="S23" s="68"/>
      <c r="T23" s="63"/>
      <c r="U23" s="67"/>
      <c r="V23" s="67"/>
      <c r="W23" s="67"/>
      <c r="X23" s="67"/>
      <c r="Y23" s="67"/>
      <c r="Z23" s="67"/>
      <c r="AA23" s="92"/>
      <c r="AB23" s="67"/>
      <c r="AC23" s="67"/>
      <c r="AD23" s="67"/>
      <c r="AE23" s="67"/>
      <c r="AF23" s="67"/>
      <c r="AG23" s="67"/>
      <c r="AH23" s="67"/>
      <c r="AJ23" s="66"/>
      <c r="AK23" s="66"/>
      <c r="AL23" s="66"/>
      <c r="AM23" s="66"/>
    </row>
    <row r="24" spans="1:39" ht="6" customHeight="1">
      <c r="A24" s="91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91"/>
      <c r="AB24" s="30"/>
      <c r="AC24" s="30"/>
      <c r="AD24" s="30"/>
      <c r="AE24" s="30"/>
      <c r="AF24" s="30"/>
      <c r="AG24" s="30"/>
      <c r="AH24" s="30"/>
      <c r="AI24" s="30"/>
      <c r="AJ24" s="66"/>
      <c r="AK24" s="66"/>
      <c r="AL24" s="66"/>
      <c r="AM24" s="66"/>
    </row>
    <row r="25" spans="1:39">
      <c r="A25" s="91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91"/>
      <c r="AB25" s="30"/>
      <c r="AC25" s="30"/>
      <c r="AD25" s="30"/>
      <c r="AE25" s="30"/>
      <c r="AF25" s="30"/>
      <c r="AG25" s="30"/>
      <c r="AH25" s="30"/>
      <c r="AI25" s="30"/>
    </row>
    <row r="26" spans="1:39">
      <c r="A26" s="91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91"/>
      <c r="AB26" s="30"/>
      <c r="AC26" s="30"/>
      <c r="AD26" s="30"/>
      <c r="AE26" s="30"/>
      <c r="AF26" s="30"/>
      <c r="AG26" s="30"/>
      <c r="AH26" s="30"/>
      <c r="AI26" s="30"/>
    </row>
    <row r="27" spans="1:39">
      <c r="A27" s="91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91"/>
      <c r="AB27" s="30"/>
      <c r="AC27" s="30"/>
      <c r="AD27" s="30"/>
      <c r="AE27" s="30"/>
      <c r="AF27" s="30"/>
      <c r="AG27" s="30"/>
      <c r="AH27" s="30"/>
      <c r="AI27" s="30"/>
    </row>
    <row r="28" spans="1:39">
      <c r="A28" s="91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91"/>
      <c r="AB28" s="30"/>
      <c r="AC28" s="30"/>
      <c r="AD28" s="30"/>
      <c r="AE28" s="30"/>
      <c r="AF28" s="30"/>
      <c r="AG28" s="30"/>
      <c r="AH28" s="30"/>
      <c r="AI28" s="30"/>
    </row>
    <row r="29" spans="1:39">
      <c r="A29" s="9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91"/>
      <c r="AB29" s="30"/>
      <c r="AC29" s="30"/>
      <c r="AD29" s="30"/>
      <c r="AE29" s="30"/>
      <c r="AF29" s="30"/>
      <c r="AG29" s="30"/>
      <c r="AH29" s="30"/>
      <c r="AI29" s="30"/>
    </row>
    <row r="30" spans="1:39">
      <c r="A30" s="91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91"/>
      <c r="AB30" s="30"/>
      <c r="AC30" s="30"/>
      <c r="AD30" s="30"/>
      <c r="AE30" s="30"/>
      <c r="AF30" s="30"/>
      <c r="AG30" s="30"/>
      <c r="AH30" s="30"/>
      <c r="AI30" s="30"/>
    </row>
    <row r="31" spans="1:39">
      <c r="A31" s="91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91"/>
      <c r="AB31" s="30"/>
      <c r="AC31" s="30"/>
      <c r="AD31" s="30"/>
      <c r="AE31" s="30"/>
      <c r="AF31" s="30"/>
      <c r="AG31" s="30"/>
      <c r="AH31" s="30"/>
      <c r="AI31" s="30"/>
    </row>
    <row r="32" spans="1:39">
      <c r="A32" s="91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91"/>
      <c r="AB32" s="30"/>
      <c r="AC32" s="30"/>
      <c r="AD32" s="30"/>
      <c r="AE32" s="30"/>
      <c r="AF32" s="30"/>
      <c r="AG32" s="30"/>
      <c r="AH32" s="30"/>
      <c r="AI32" s="30"/>
    </row>
    <row r="33" spans="1:39">
      <c r="A33" s="9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91"/>
      <c r="AB33" s="30"/>
      <c r="AC33" s="30"/>
      <c r="AD33" s="30"/>
      <c r="AE33" s="30"/>
      <c r="AF33" s="30"/>
      <c r="AG33" s="30"/>
      <c r="AH33" s="30"/>
      <c r="AI33" s="30"/>
    </row>
    <row r="34" spans="1:39">
      <c r="A34" s="91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91"/>
      <c r="AB34" s="30"/>
      <c r="AC34" s="30"/>
      <c r="AD34" s="30"/>
      <c r="AE34" s="30"/>
      <c r="AF34" s="30"/>
      <c r="AG34" s="30"/>
      <c r="AH34" s="30"/>
      <c r="AI34" s="30"/>
    </row>
    <row r="35" spans="1:39">
      <c r="A35" s="91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91"/>
      <c r="AB35" s="30"/>
      <c r="AC35" s="30"/>
      <c r="AD35" s="30"/>
      <c r="AE35" s="30"/>
      <c r="AF35" s="30"/>
      <c r="AG35" s="30"/>
      <c r="AH35" s="30"/>
      <c r="AI35" s="30"/>
    </row>
    <row r="36" spans="1:39">
      <c r="A36" s="91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91"/>
      <c r="AB36" s="30"/>
      <c r="AC36" s="30"/>
      <c r="AD36" s="30"/>
      <c r="AE36" s="30"/>
      <c r="AF36" s="30"/>
      <c r="AG36" s="30"/>
      <c r="AH36" s="30"/>
      <c r="AI36" s="30"/>
    </row>
    <row r="37" spans="1:39">
      <c r="A37" s="91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91"/>
      <c r="AB37" s="30"/>
      <c r="AC37" s="30"/>
      <c r="AD37" s="30"/>
      <c r="AE37" s="30"/>
      <c r="AF37" s="30"/>
      <c r="AG37" s="30"/>
      <c r="AH37" s="30"/>
      <c r="AI37" s="30"/>
    </row>
    <row r="38" spans="1:39">
      <c r="A38" s="91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91"/>
      <c r="AB38" s="30"/>
      <c r="AC38" s="30"/>
      <c r="AD38" s="30"/>
      <c r="AE38" s="30"/>
      <c r="AF38" s="30"/>
      <c r="AG38" s="30"/>
      <c r="AH38" s="30"/>
      <c r="AI38" s="30"/>
    </row>
    <row r="39" spans="1:39">
      <c r="A39" s="91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91"/>
      <c r="AB39" s="30"/>
      <c r="AC39" s="30"/>
      <c r="AD39" s="30"/>
      <c r="AE39" s="30"/>
      <c r="AF39" s="30"/>
      <c r="AG39" s="30"/>
      <c r="AH39" s="30"/>
      <c r="AI39" s="30"/>
    </row>
    <row r="40" spans="1:39">
      <c r="A40" s="91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91"/>
      <c r="AB40" s="30"/>
      <c r="AC40" s="30"/>
      <c r="AD40" s="30"/>
      <c r="AE40" s="30"/>
      <c r="AF40" s="30"/>
      <c r="AG40" s="30"/>
      <c r="AH40" s="30"/>
      <c r="AI40" s="30"/>
    </row>
    <row r="41" spans="1:39" s="30" customFormat="1" ht="18.5">
      <c r="A41" s="91"/>
      <c r="C41" s="68" t="s">
        <v>105</v>
      </c>
      <c r="D41" s="63"/>
      <c r="E41" s="67"/>
      <c r="F41" s="67"/>
      <c r="G41" s="67"/>
      <c r="H41" s="67"/>
      <c r="I41" s="67"/>
      <c r="J41" s="68"/>
      <c r="K41" s="67"/>
      <c r="L41" s="67"/>
      <c r="M41" s="68"/>
      <c r="N41" s="68" t="s">
        <v>103</v>
      </c>
      <c r="O41" s="67"/>
      <c r="P41" s="67"/>
      <c r="Q41" s="67"/>
      <c r="S41" s="68"/>
      <c r="T41" s="63"/>
      <c r="U41" s="67"/>
      <c r="V41" s="67"/>
      <c r="W41" s="67"/>
      <c r="X41" s="67"/>
      <c r="Y41" s="67"/>
      <c r="Z41" s="67"/>
      <c r="AA41" s="92"/>
      <c r="AB41" s="67"/>
      <c r="AC41" s="67"/>
      <c r="AD41" s="67"/>
      <c r="AE41" s="67"/>
      <c r="AF41" s="67"/>
      <c r="AG41" s="67"/>
      <c r="AH41" s="67"/>
      <c r="AJ41" s="66"/>
      <c r="AK41" s="66"/>
      <c r="AL41" s="66"/>
      <c r="AM41" s="66"/>
    </row>
    <row r="42" spans="1:39">
      <c r="A42" s="91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91"/>
      <c r="AB42" s="30"/>
      <c r="AC42" s="30"/>
      <c r="AD42" s="30"/>
      <c r="AE42" s="30"/>
      <c r="AF42" s="30"/>
      <c r="AG42" s="30"/>
      <c r="AH42" s="30"/>
      <c r="AI42" s="30"/>
    </row>
    <row r="43" spans="1:39">
      <c r="A43" s="91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91"/>
      <c r="AB43" s="30"/>
      <c r="AC43" s="30"/>
      <c r="AD43" s="30"/>
      <c r="AE43" s="30"/>
      <c r="AF43" s="30"/>
      <c r="AG43" s="30"/>
      <c r="AH43" s="30"/>
      <c r="AI43" s="30"/>
    </row>
    <row r="44" spans="1:39">
      <c r="A44" s="9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91"/>
      <c r="AB44" s="30"/>
      <c r="AC44" s="30"/>
      <c r="AD44" s="30"/>
      <c r="AE44" s="30"/>
      <c r="AF44" s="30"/>
      <c r="AG44" s="30"/>
      <c r="AH44" s="30"/>
      <c r="AI44" s="30"/>
    </row>
    <row r="45" spans="1:39">
      <c r="A45" s="91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91"/>
      <c r="AB45" s="30"/>
      <c r="AC45" s="30"/>
      <c r="AD45" s="30"/>
      <c r="AE45" s="30"/>
      <c r="AF45" s="30"/>
      <c r="AG45" s="30"/>
      <c r="AH45" s="30"/>
      <c r="AI45" s="30"/>
    </row>
    <row r="46" spans="1:39">
      <c r="A46" s="91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91"/>
      <c r="AB46" s="30"/>
      <c r="AC46" s="30"/>
      <c r="AD46" s="30"/>
      <c r="AE46" s="30"/>
      <c r="AF46" s="30"/>
      <c r="AG46" s="30"/>
      <c r="AH46" s="30"/>
      <c r="AI46" s="30"/>
    </row>
    <row r="47" spans="1:39">
      <c r="A47" s="91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91"/>
      <c r="AB47" s="30"/>
      <c r="AC47" s="30"/>
      <c r="AD47" s="30"/>
      <c r="AE47" s="30"/>
      <c r="AF47" s="30"/>
      <c r="AG47" s="30"/>
      <c r="AH47" s="30"/>
      <c r="AI47" s="30"/>
    </row>
    <row r="48" spans="1:39">
      <c r="A48" s="9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91"/>
      <c r="AB48" s="30"/>
      <c r="AC48" s="30"/>
      <c r="AD48" s="30"/>
      <c r="AE48" s="30"/>
      <c r="AF48" s="30"/>
      <c r="AG48" s="30"/>
      <c r="AH48" s="30"/>
      <c r="AI48" s="30"/>
    </row>
    <row r="49" spans="1:35">
      <c r="A49" s="9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91"/>
      <c r="AB49" s="30"/>
      <c r="AC49" s="30"/>
      <c r="AD49" s="30"/>
      <c r="AE49" s="30"/>
      <c r="AF49" s="30"/>
      <c r="AG49" s="30"/>
      <c r="AH49" s="30"/>
      <c r="AI49" s="30"/>
    </row>
    <row r="50" spans="1:35">
      <c r="A50" s="9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91"/>
      <c r="AB50" s="30"/>
      <c r="AC50" s="30"/>
      <c r="AD50" s="30"/>
      <c r="AE50" s="30"/>
      <c r="AF50" s="30"/>
      <c r="AG50" s="30"/>
      <c r="AH50" s="30"/>
      <c r="AI50" s="30"/>
    </row>
    <row r="51" spans="1:35">
      <c r="A51" s="9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91"/>
      <c r="AB51" s="30"/>
      <c r="AC51" s="30"/>
      <c r="AD51" s="30"/>
      <c r="AE51" s="30"/>
      <c r="AF51" s="30"/>
      <c r="AG51" s="30"/>
      <c r="AH51" s="30"/>
      <c r="AI51" s="30"/>
    </row>
    <row r="52" spans="1:35">
      <c r="A52" s="9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91"/>
      <c r="AB52" s="30"/>
      <c r="AC52" s="30"/>
      <c r="AD52" s="30"/>
      <c r="AE52" s="30"/>
      <c r="AF52" s="30"/>
      <c r="AG52" s="30"/>
      <c r="AH52" s="30"/>
      <c r="AI52" s="30"/>
    </row>
    <row r="53" spans="1:35">
      <c r="A53" s="91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91"/>
      <c r="AB53" s="30"/>
      <c r="AC53" s="30"/>
      <c r="AD53" s="30"/>
      <c r="AE53" s="30"/>
      <c r="AF53" s="30"/>
      <c r="AG53" s="30"/>
      <c r="AH53" s="30"/>
      <c r="AI53" s="30"/>
    </row>
    <row r="54" spans="1:35">
      <c r="A54" s="91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91"/>
      <c r="AB54" s="30"/>
      <c r="AC54" s="30"/>
      <c r="AD54" s="30"/>
      <c r="AE54" s="30"/>
      <c r="AF54" s="30"/>
      <c r="AG54" s="30"/>
      <c r="AH54" s="30"/>
      <c r="AI54" s="30"/>
    </row>
    <row r="55" spans="1:35">
      <c r="A55" s="91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91"/>
      <c r="AB55" s="30"/>
      <c r="AC55" s="30"/>
      <c r="AD55" s="30"/>
      <c r="AE55" s="30"/>
      <c r="AF55" s="30"/>
      <c r="AG55" s="30"/>
      <c r="AH55" s="30"/>
      <c r="AI55" s="30"/>
    </row>
    <row r="56" spans="1:35">
      <c r="A56" s="91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91"/>
      <c r="AB56" s="30"/>
      <c r="AC56" s="30"/>
      <c r="AD56" s="30"/>
      <c r="AE56" s="30"/>
      <c r="AF56" s="30"/>
      <c r="AG56" s="30"/>
      <c r="AH56" s="30"/>
      <c r="AI56" s="30"/>
    </row>
    <row r="57" spans="1:35" ht="6.65" customHeight="1">
      <c r="A57" s="91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91"/>
      <c r="AB57" s="30"/>
      <c r="AC57" s="30"/>
      <c r="AD57" s="30"/>
      <c r="AE57" s="30"/>
      <c r="AF57" s="30"/>
      <c r="AG57" s="30"/>
      <c r="AH57" s="30"/>
      <c r="AI57" s="30"/>
    </row>
  </sheetData>
  <mergeCells count="2">
    <mergeCell ref="E4:Q4"/>
    <mergeCell ref="U4:AH4"/>
  </mergeCells>
  <phoneticPr fontId="2" type="noConversion"/>
  <conditionalFormatting sqref="E2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{9C75A80A-C8E2-442F-B03A-33D1D6D59FC5}</x14:id>
        </ext>
      </extLst>
    </cfRule>
  </conditionalFormatting>
  <conditionalFormatting sqref="F20:H20 E19:E2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{5F719BBA-82D9-4E23-827A-7CC45E98D2C7}</x14:id>
        </ext>
      </extLst>
    </cfRule>
  </conditionalFormatting>
  <conditionalFormatting sqref="U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{B2F44F88-ABE9-457E-8BC7-165A286B78B6}</x14:id>
        </ext>
      </extLst>
    </cfRule>
  </conditionalFormatting>
  <conditionalFormatting sqref="V20:X20 U19:U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{47B677D6-4CE2-4978-93A3-4BEB9911F5F4}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75A80A-C8E2-442F-B03A-33D1D6D59F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5F719BBA-82D9-4E23-827A-7CC45E98D2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F20:H20 E19:E20</xm:sqref>
        </x14:conditionalFormatting>
        <x14:conditionalFormatting xmlns:xm="http://schemas.microsoft.com/office/excel/2006/main">
          <x14:cfRule type="dataBar" id="{B2F44F88-ABE9-457E-8BC7-165A286B78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U21</xm:sqref>
        </x14:conditionalFormatting>
        <x14:conditionalFormatting xmlns:xm="http://schemas.microsoft.com/office/excel/2006/main">
          <x14:cfRule type="dataBar" id="{47B677D6-4CE2-4978-93A3-4BEB9911F5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V20:X20 U19:U20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Segment!U6:U6</xm:f>
              <xm:sqref>U6</xm:sqref>
            </x14:sparkline>
            <x14:sparkline>
              <xm:f>Segment!V6:V6</xm:f>
              <xm:sqref>V6</xm:sqref>
            </x14:sparkline>
            <x14:sparkline>
              <xm:f>Segment!W6:W6</xm:f>
              <xm:sqref>W6</xm:sqref>
            </x14:sparkline>
            <x14:sparkline>
              <xm:f>Segment!X6:X6</xm:f>
              <xm:sqref>X6</xm:sqref>
            </x14:sparkline>
            <x14:sparkline>
              <xm:f>Segment!Y6:Y6</xm:f>
              <xm:sqref>Y6</xm:sqref>
            </x14:sparkline>
            <x14:sparkline>
              <xm:f>Segment!Z6:Z6</xm:f>
              <xm:sqref>Z6</xm:sqref>
            </x14:sparkline>
            <x14:sparkline>
              <xm:f>Segment!AA6:AA6</xm:f>
              <xm:sqref>AA6</xm:sqref>
            </x14:sparkline>
            <x14:sparkline>
              <xm:f>Segment!AB6:AB6</xm:f>
              <xm:sqref>AB6</xm:sqref>
            </x14:sparkline>
            <x14:sparkline>
              <xm:f>Segment!AC6:AC6</xm:f>
              <xm:sqref>AC6</xm:sqref>
            </x14:sparkline>
            <x14:sparkline>
              <xm:f>Segment!AD6:AD6</xm:f>
              <xm:sqref>AD6</xm:sqref>
            </x14:sparkline>
            <x14:sparkline>
              <xm:f>Segment!AE6:AE6</xm:f>
              <xm:sqref>AE6</xm:sqref>
            </x14:sparkline>
            <x14:sparkline>
              <xm:f>Segment!AF6:AF6</xm:f>
              <xm:sqref>AF6</xm:sqref>
            </x14:sparkline>
            <x14:sparkline>
              <xm:f>Segment!AG6:AG6</xm:f>
              <xm:sqref>AG6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Segment!U9:U9</xm:f>
              <xm:sqref>U9</xm:sqref>
            </x14:sparkline>
            <x14:sparkline>
              <xm:f>Segment!V9:V9</xm:f>
              <xm:sqref>V9</xm:sqref>
            </x14:sparkline>
            <x14:sparkline>
              <xm:f>Segment!W9:W9</xm:f>
              <xm:sqref>W9</xm:sqref>
            </x14:sparkline>
            <x14:sparkline>
              <xm:f>Segment!X9:X9</xm:f>
              <xm:sqref>X9</xm:sqref>
            </x14:sparkline>
            <x14:sparkline>
              <xm:f>Segment!Y9:Y9</xm:f>
              <xm:sqref>Y9</xm:sqref>
            </x14:sparkline>
            <x14:sparkline>
              <xm:f>Segment!Z9:Z9</xm:f>
              <xm:sqref>Z9</xm:sqref>
            </x14:sparkline>
            <x14:sparkline>
              <xm:f>Segment!AA9:AA9</xm:f>
              <xm:sqref>AA9</xm:sqref>
            </x14:sparkline>
            <x14:sparkline>
              <xm:f>Segment!AB9:AB9</xm:f>
              <xm:sqref>AB9</xm:sqref>
            </x14:sparkline>
            <x14:sparkline>
              <xm:f>Segment!AC9:AC9</xm:f>
              <xm:sqref>AC9</xm:sqref>
            </x14:sparkline>
            <x14:sparkline>
              <xm:f>Segment!AD9:AD9</xm:f>
              <xm:sqref>AD9</xm:sqref>
            </x14:sparkline>
            <x14:sparkline>
              <xm:f>Segment!AE9:AE9</xm:f>
              <xm:sqref>AE9</xm:sqref>
            </x14:sparkline>
            <x14:sparkline>
              <xm:f>Segment!AF9:AF9</xm:f>
              <xm:sqref>AF9</xm:sqref>
            </x14:sparkline>
            <x14:sparkline>
              <xm:f>Segment!AG9:AG9</xm:f>
              <xm:sqref>AG9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Segment!U12:U12</xm:f>
              <xm:sqref>U12</xm:sqref>
            </x14:sparkline>
            <x14:sparkline>
              <xm:f>Segment!V12:V12</xm:f>
              <xm:sqref>V12</xm:sqref>
            </x14:sparkline>
            <x14:sparkline>
              <xm:f>Segment!W12:W12</xm:f>
              <xm:sqref>W12</xm:sqref>
            </x14:sparkline>
            <x14:sparkline>
              <xm:f>Segment!X12:X12</xm:f>
              <xm:sqref>X12</xm:sqref>
            </x14:sparkline>
            <x14:sparkline>
              <xm:f>Segment!Y12:Y12</xm:f>
              <xm:sqref>Y12</xm:sqref>
            </x14:sparkline>
            <x14:sparkline>
              <xm:f>Segment!Z12:Z12</xm:f>
              <xm:sqref>Z12</xm:sqref>
            </x14:sparkline>
            <x14:sparkline>
              <xm:f>Segment!AA12:AA12</xm:f>
              <xm:sqref>AA12</xm:sqref>
            </x14:sparkline>
            <x14:sparkline>
              <xm:f>Segment!AB12:AB12</xm:f>
              <xm:sqref>AB12</xm:sqref>
            </x14:sparkline>
            <x14:sparkline>
              <xm:f>Segment!AC12:AC12</xm:f>
              <xm:sqref>AC12</xm:sqref>
            </x14:sparkline>
            <x14:sparkline>
              <xm:f>Segment!AD12:AD12</xm:f>
              <xm:sqref>AD12</xm:sqref>
            </x14:sparkline>
            <x14:sparkline>
              <xm:f>Segment!AE12:AE12</xm:f>
              <xm:sqref>AE12</xm:sqref>
            </x14:sparkline>
            <x14:sparkline>
              <xm:f>Segment!AF12:AF12</xm:f>
              <xm:sqref>AF12</xm:sqref>
            </x14:sparkline>
            <x14:sparkline>
              <xm:f>Segment!AG12:AG12</xm:f>
              <xm:sqref>AG12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Segment!E6:E6</xm:f>
              <xm:sqref>E6</xm:sqref>
            </x14:sparkline>
            <x14:sparkline>
              <xm:f>Segment!F6:F6</xm:f>
              <xm:sqref>F6</xm:sqref>
            </x14:sparkline>
            <x14:sparkline>
              <xm:f>Segment!G6:G6</xm:f>
              <xm:sqref>G6</xm:sqref>
            </x14:sparkline>
            <x14:sparkline>
              <xm:f>Segment!H6:H6</xm:f>
              <xm:sqref>H6</xm:sqref>
            </x14:sparkline>
            <x14:sparkline>
              <xm:f>Segment!I6:I6</xm:f>
              <xm:sqref>I6</xm:sqref>
            </x14:sparkline>
            <x14:sparkline>
              <xm:f>Segment!J6:J6</xm:f>
              <xm:sqref>J6</xm:sqref>
            </x14:sparkline>
            <x14:sparkline>
              <xm:f>Segment!K6:K6</xm:f>
              <xm:sqref>K6</xm:sqref>
            </x14:sparkline>
            <x14:sparkline>
              <xm:f>Segment!L6:L6</xm:f>
              <xm:sqref>L6</xm:sqref>
            </x14:sparkline>
            <x14:sparkline>
              <xm:f>Segment!M6:M6</xm:f>
              <xm:sqref>M6</xm:sqref>
            </x14:sparkline>
            <x14:sparkline>
              <xm:f>Segment!N6:N6</xm:f>
              <xm:sqref>N6</xm:sqref>
            </x14:sparkline>
            <x14:sparkline>
              <xm:f>Segment!O6:O6</xm:f>
              <xm:sqref>O6</xm:sqref>
            </x14:sparkline>
            <x14:sparkline>
              <xm:f>Segment!P6:P6</xm:f>
              <xm:sqref>P6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Segment!U16:U16</xm:f>
              <xm:sqref>U16</xm:sqref>
            </x14:sparkline>
            <x14:sparkline>
              <xm:f>Segment!V16:V16</xm:f>
              <xm:sqref>V16</xm:sqref>
            </x14:sparkline>
            <x14:sparkline>
              <xm:f>Segment!W16:W16</xm:f>
              <xm:sqref>W16</xm:sqref>
            </x14:sparkline>
            <x14:sparkline>
              <xm:f>Segment!X16:X16</xm:f>
              <xm:sqref>X16</xm:sqref>
            </x14:sparkline>
            <x14:sparkline>
              <xm:f>Segment!Y16:Y16</xm:f>
              <xm:sqref>Y16</xm:sqref>
            </x14:sparkline>
            <x14:sparkline>
              <xm:f>Segment!Z16:Z16</xm:f>
              <xm:sqref>Z16</xm:sqref>
            </x14:sparkline>
            <x14:sparkline>
              <xm:f>Segment!AA16:AA16</xm:f>
              <xm:sqref>AA16</xm:sqref>
            </x14:sparkline>
            <x14:sparkline>
              <xm:f>Segment!AB16:AB16</xm:f>
              <xm:sqref>AB16</xm:sqref>
            </x14:sparkline>
            <x14:sparkline>
              <xm:f>Segment!AC16:AC16</xm:f>
              <xm:sqref>AC16</xm:sqref>
            </x14:sparkline>
            <x14:sparkline>
              <xm:f>Segment!AD16:AD16</xm:f>
              <xm:sqref>AD16</xm:sqref>
            </x14:sparkline>
            <x14:sparkline>
              <xm:f>Segment!AE16:AE16</xm:f>
              <xm:sqref>AE16</xm:sqref>
            </x14:sparkline>
            <x14:sparkline>
              <xm:f>Segment!AF16:AF16</xm:f>
              <xm:sqref>AF16</xm:sqref>
            </x14:sparkline>
            <x14:sparkline>
              <xm:f>Segment!AG16:AG16</xm:f>
              <xm:sqref>AG16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Segment!E9:E9</xm:f>
              <xm:sqref>E9</xm:sqref>
            </x14:sparkline>
            <x14:sparkline>
              <xm:f>Segment!F9:F9</xm:f>
              <xm:sqref>F9</xm:sqref>
            </x14:sparkline>
            <x14:sparkline>
              <xm:f>Segment!G9:G9</xm:f>
              <xm:sqref>G9</xm:sqref>
            </x14:sparkline>
            <x14:sparkline>
              <xm:f>Segment!H9:H9</xm:f>
              <xm:sqref>H9</xm:sqref>
            </x14:sparkline>
            <x14:sparkline>
              <xm:f>Segment!I9:I9</xm:f>
              <xm:sqref>I9</xm:sqref>
            </x14:sparkline>
            <x14:sparkline>
              <xm:f>Segment!J9:J9</xm:f>
              <xm:sqref>J9</xm:sqref>
            </x14:sparkline>
            <x14:sparkline>
              <xm:f>Segment!K9:K9</xm:f>
              <xm:sqref>K9</xm:sqref>
            </x14:sparkline>
            <x14:sparkline>
              <xm:f>Segment!L9:L9</xm:f>
              <xm:sqref>L9</xm:sqref>
            </x14:sparkline>
            <x14:sparkline>
              <xm:f>Segment!M9:M9</xm:f>
              <xm:sqref>M9</xm:sqref>
            </x14:sparkline>
            <x14:sparkline>
              <xm:f>Segment!N9:N9</xm:f>
              <xm:sqref>N9</xm:sqref>
            </x14:sparkline>
            <x14:sparkline>
              <xm:f>Segment!O9:O9</xm:f>
              <xm:sqref>O9</xm:sqref>
            </x14:sparkline>
            <x14:sparkline>
              <xm:f>Segment!P9:P9</xm:f>
              <xm:sqref>P9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Segment!E12:E12</xm:f>
              <xm:sqref>E12</xm:sqref>
            </x14:sparkline>
            <x14:sparkline>
              <xm:f>Segment!F12:F12</xm:f>
              <xm:sqref>F12</xm:sqref>
            </x14:sparkline>
            <x14:sparkline>
              <xm:f>Segment!G12:G12</xm:f>
              <xm:sqref>G12</xm:sqref>
            </x14:sparkline>
            <x14:sparkline>
              <xm:f>Segment!H12:H12</xm:f>
              <xm:sqref>H12</xm:sqref>
            </x14:sparkline>
            <x14:sparkline>
              <xm:f>Segment!I12:I12</xm:f>
              <xm:sqref>I12</xm:sqref>
            </x14:sparkline>
            <x14:sparkline>
              <xm:f>Segment!J12:J12</xm:f>
              <xm:sqref>J12</xm:sqref>
            </x14:sparkline>
            <x14:sparkline>
              <xm:f>Segment!K12:K12</xm:f>
              <xm:sqref>K12</xm:sqref>
            </x14:sparkline>
            <x14:sparkline>
              <xm:f>Segment!L12:L12</xm:f>
              <xm:sqref>L12</xm:sqref>
            </x14:sparkline>
            <x14:sparkline>
              <xm:f>Segment!M12:M12</xm:f>
              <xm:sqref>M12</xm:sqref>
            </x14:sparkline>
            <x14:sparkline>
              <xm:f>Segment!N12:N12</xm:f>
              <xm:sqref>N12</xm:sqref>
            </x14:sparkline>
            <x14:sparkline>
              <xm:f>Segment!O12:O12</xm:f>
              <xm:sqref>O12</xm:sqref>
            </x14:sparkline>
            <x14:sparkline>
              <xm:f>Segment!P12:P12</xm:f>
              <xm:sqref>P12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Segment!E16:E16</xm:f>
              <xm:sqref>E16</xm:sqref>
            </x14:sparkline>
            <x14:sparkline>
              <xm:f>Segment!F16:F16</xm:f>
              <xm:sqref>F16</xm:sqref>
            </x14:sparkline>
            <x14:sparkline>
              <xm:f>Segment!G16:G16</xm:f>
              <xm:sqref>G16</xm:sqref>
            </x14:sparkline>
            <x14:sparkline>
              <xm:f>Segment!H16:H16</xm:f>
              <xm:sqref>H16</xm:sqref>
            </x14:sparkline>
            <x14:sparkline>
              <xm:f>Segment!I16:I16</xm:f>
              <xm:sqref>I16</xm:sqref>
            </x14:sparkline>
            <x14:sparkline>
              <xm:f>Segment!J16:J16</xm:f>
              <xm:sqref>J16</xm:sqref>
            </x14:sparkline>
            <x14:sparkline>
              <xm:f>Segment!K16:K16</xm:f>
              <xm:sqref>K16</xm:sqref>
            </x14:sparkline>
            <x14:sparkline>
              <xm:f>Segment!L16:L16</xm:f>
              <xm:sqref>L16</xm:sqref>
            </x14:sparkline>
            <x14:sparkline>
              <xm:f>Segment!M16:M16</xm:f>
              <xm:sqref>M16</xm:sqref>
            </x14:sparkline>
            <x14:sparkline>
              <xm:f>Segment!N16:N16</xm:f>
              <xm:sqref>N16</xm:sqref>
            </x14:sparkline>
            <x14:sparkline>
              <xm:f>Segment!O16:O16</xm:f>
              <xm:sqref>O16</xm:sqref>
            </x14:sparkline>
            <x14:sparkline>
              <xm:f>Segment!P16:P16</xm:f>
              <xm:sqref>P16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1</vt:i4>
      </vt:variant>
    </vt:vector>
  </HeadingPairs>
  <TitlesOfParts>
    <vt:vector size="9" baseType="lpstr">
      <vt:lpstr>DB</vt:lpstr>
      <vt:lpstr>Total market(pv)</vt:lpstr>
      <vt:lpstr>DB (0)</vt:lpstr>
      <vt:lpstr>Brand (pv)</vt:lpstr>
      <vt:lpstr>Segment(pv)</vt:lpstr>
      <vt:lpstr>Report</vt:lpstr>
      <vt:lpstr>Summary(Chart)</vt:lpstr>
      <vt:lpstr>Segment</vt:lpstr>
      <vt:lpstr>'Summary(Chart)'!Print_Area</vt:lpstr>
    </vt:vector>
  </TitlesOfParts>
  <Company>Daimler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Jinho (728)</dc:creator>
  <cp:lastModifiedBy>Jung, Jinho (728)</cp:lastModifiedBy>
  <cp:lastPrinted>2017-10-17T06:11:00Z</cp:lastPrinted>
  <dcterms:created xsi:type="dcterms:W3CDTF">2017-03-01T04:21:10Z</dcterms:created>
  <dcterms:modified xsi:type="dcterms:W3CDTF">2018-07-03T07:04:18Z</dcterms:modified>
</cp:coreProperties>
</file>